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c6770de5b70ebb8/Documents/Janchor/Auto/Tracking/Janchor Tracking File/Vahan/"/>
    </mc:Choice>
  </mc:AlternateContent>
  <xr:revisionPtr revIDLastSave="18" documentId="13_ncr:1_{C8C3A451-0FE9-465E-B06B-1CA08AE19DC4}" xr6:coauthVersionLast="47" xr6:coauthVersionMax="47" xr10:uidLastSave="{10EAE2DF-D1F8-455F-A7FA-1B56C1848C41}"/>
  <bookViews>
    <workbookView xWindow="-120" yWindow="-120" windowWidth="29040" windowHeight="15720" tabRatio="838" firstSheet="3" activeTab="16" xr2:uid="{00000000-000D-0000-FFFF-FFFF00000000}"/>
  </bookViews>
  <sheets>
    <sheet name="Instructions" sheetId="2" r:id="rId1"/>
    <sheet name="Summary" sheetId="1" r:id="rId2"/>
    <sheet name="Text_Summary" sheetId="18" r:id="rId3"/>
    <sheet name="PV" sheetId="6" r:id="rId4"/>
    <sheet name="Electric PV" sheetId="7" r:id="rId5"/>
    <sheet name="PV CNG" sheetId="16" r:id="rId6"/>
    <sheet name="PV Strong Hybrid" sheetId="17" r:id="rId7"/>
    <sheet name="2W" sheetId="3" r:id="rId8"/>
    <sheet name="Electric 2W" sheetId="4" r:id="rId9"/>
    <sheet name="3W" sheetId="8" r:id="rId10"/>
    <sheet name="Electric 3W" sheetId="11" r:id="rId11"/>
    <sheet name="CV" sheetId="10" r:id="rId12"/>
    <sheet name="Tractors" sheetId="9" r:id="rId13"/>
    <sheet name="2W Weekly trends" sheetId="12" r:id="rId14"/>
    <sheet name="Electric 2W Weekly trends" sheetId="14" r:id="rId15"/>
    <sheet name="PV Weekly trends" sheetId="13" r:id="rId16"/>
    <sheet name="Electric PV Weekly trends" sheetId="15" r:id="rId17"/>
  </sheets>
  <definedNames>
    <definedName name="_xlnm._FilterDatabase" localSheetId="1" hidden="1">Summary!$A$4:$CZ$290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21" i="1" l="1"/>
  <c r="CI20" i="1"/>
  <c r="CI19" i="1"/>
  <c r="CI18" i="1"/>
  <c r="CW1" i="6" l="1"/>
  <c r="CW2" i="6"/>
  <c r="BW2" i="6"/>
  <c r="EG30" i="15"/>
  <c r="EF30" i="15"/>
  <c r="EE30" i="15"/>
  <c r="ED30" i="15"/>
  <c r="EC30" i="15"/>
  <c r="EB30" i="15"/>
  <c r="EA30" i="15"/>
  <c r="DZ30" i="15"/>
  <c r="DY30" i="15"/>
  <c r="DX30" i="15"/>
  <c r="DW30" i="15"/>
  <c r="DV30" i="15"/>
  <c r="DU30" i="15"/>
  <c r="DT30" i="15"/>
  <c r="DS30" i="15"/>
  <c r="DR30" i="15"/>
  <c r="DQ30" i="15"/>
  <c r="DP30" i="15"/>
  <c r="DO30" i="15"/>
  <c r="DN30" i="15"/>
  <c r="DM30" i="15"/>
  <c r="DL30" i="15"/>
  <c r="DK30" i="15"/>
  <c r="DJ30" i="15"/>
  <c r="DI30" i="15"/>
  <c r="DH30" i="15"/>
  <c r="DG30" i="15"/>
  <c r="DF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S30" i="15"/>
  <c r="CR30" i="15"/>
  <c r="CQ30" i="15"/>
  <c r="CP30" i="15"/>
  <c r="CO30" i="15"/>
  <c r="CN30" i="15"/>
  <c r="CM30" i="15"/>
  <c r="EG28" i="15"/>
  <c r="EF28" i="15"/>
  <c r="EE28" i="15"/>
  <c r="ED28" i="15"/>
  <c r="EC28" i="15"/>
  <c r="EB28" i="15"/>
  <c r="EA28" i="15"/>
  <c r="DZ28" i="15"/>
  <c r="DY28" i="15"/>
  <c r="DX28" i="15"/>
  <c r="DW28" i="15"/>
  <c r="DV28" i="15"/>
  <c r="DU28" i="15"/>
  <c r="DT28" i="15"/>
  <c r="DS28" i="15"/>
  <c r="DR28" i="15"/>
  <c r="DQ28" i="15"/>
  <c r="DP28" i="15"/>
  <c r="DO28" i="15"/>
  <c r="DN28" i="15"/>
  <c r="DM28" i="15"/>
  <c r="DL28" i="15"/>
  <c r="DK28" i="15"/>
  <c r="DJ28" i="15"/>
  <c r="DI28" i="15"/>
  <c r="DH28" i="15"/>
  <c r="DG28" i="15"/>
  <c r="DF28" i="15"/>
  <c r="DE28" i="15"/>
  <c r="DD28" i="15"/>
  <c r="DC28" i="15"/>
  <c r="DB28" i="15"/>
  <c r="DA28" i="15"/>
  <c r="CZ28" i="15"/>
  <c r="CY28" i="15"/>
  <c r="CX28" i="15"/>
  <c r="CW28" i="15"/>
  <c r="CT28" i="15"/>
  <c r="CS28" i="15"/>
  <c r="CR28" i="15"/>
  <c r="CQ28" i="15"/>
  <c r="CP28" i="15"/>
  <c r="CO28" i="15"/>
  <c r="CN28" i="15"/>
  <c r="CM28" i="15"/>
  <c r="EG26" i="15"/>
  <c r="EG54" i="15" s="1"/>
  <c r="EF26" i="15"/>
  <c r="EE26" i="15"/>
  <c r="ED26" i="15"/>
  <c r="EC26" i="15"/>
  <c r="EB26" i="15"/>
  <c r="EA26" i="15"/>
  <c r="DZ26" i="15"/>
  <c r="DY26" i="15"/>
  <c r="DX26" i="15"/>
  <c r="DW26" i="15"/>
  <c r="DV26" i="15"/>
  <c r="DU26" i="15"/>
  <c r="DT26" i="15"/>
  <c r="DS26" i="15"/>
  <c r="DR26" i="15"/>
  <c r="DQ26" i="15"/>
  <c r="DP26" i="15"/>
  <c r="DO26" i="15"/>
  <c r="DN26" i="15"/>
  <c r="DM26" i="15"/>
  <c r="DL26" i="15"/>
  <c r="DK26" i="15"/>
  <c r="DJ26" i="15"/>
  <c r="DI26" i="15"/>
  <c r="DH26" i="15"/>
  <c r="DG26" i="15"/>
  <c r="DF26" i="15"/>
  <c r="DE26" i="15"/>
  <c r="DD26" i="15"/>
  <c r="DC26" i="15"/>
  <c r="DB26" i="15"/>
  <c r="DA26" i="15"/>
  <c r="CZ26" i="15"/>
  <c r="CY26" i="15"/>
  <c r="CX26" i="15"/>
  <c r="CW26" i="15"/>
  <c r="CV26" i="15"/>
  <c r="CU26" i="15"/>
  <c r="CT26" i="15"/>
  <c r="CS26" i="15"/>
  <c r="CR26" i="15"/>
  <c r="CQ26" i="15"/>
  <c r="CP26" i="15"/>
  <c r="CO26" i="15"/>
  <c r="CN26" i="15"/>
  <c r="CM26" i="15"/>
  <c r="EG25" i="15"/>
  <c r="EG53" i="15" s="1"/>
  <c r="EF25" i="15"/>
  <c r="EE25" i="15"/>
  <c r="ED25" i="15"/>
  <c r="EC25" i="15"/>
  <c r="EB25" i="15"/>
  <c r="EA25" i="15"/>
  <c r="DZ25" i="15"/>
  <c r="DY25" i="15"/>
  <c r="DX25" i="15"/>
  <c r="DW25" i="15"/>
  <c r="DV25" i="15"/>
  <c r="DU25" i="15"/>
  <c r="DT25" i="15"/>
  <c r="DS25" i="15"/>
  <c r="DR25" i="15"/>
  <c r="DQ25" i="15"/>
  <c r="DP25" i="15"/>
  <c r="DO25" i="15"/>
  <c r="DN25" i="15"/>
  <c r="DM25" i="15"/>
  <c r="DL25" i="15"/>
  <c r="DK25" i="15"/>
  <c r="DJ25" i="15"/>
  <c r="DI25" i="15"/>
  <c r="DH25" i="15"/>
  <c r="DG25" i="15"/>
  <c r="DF25" i="15"/>
  <c r="DE25" i="15"/>
  <c r="DD25" i="15"/>
  <c r="DC25" i="15"/>
  <c r="DB25" i="15"/>
  <c r="DA25" i="15"/>
  <c r="CZ25" i="15"/>
  <c r="CY25" i="15"/>
  <c r="CX25" i="15"/>
  <c r="CW25" i="15"/>
  <c r="CV25" i="15"/>
  <c r="CU25" i="15"/>
  <c r="CT25" i="15"/>
  <c r="CS25" i="15"/>
  <c r="CR25" i="15"/>
  <c r="CQ25" i="15"/>
  <c r="CP25" i="15"/>
  <c r="CO25" i="15"/>
  <c r="CN25" i="15"/>
  <c r="CM25" i="15"/>
  <c r="EG24" i="15"/>
  <c r="EF24" i="15"/>
  <c r="EE24" i="15"/>
  <c r="ED24" i="15"/>
  <c r="EC24" i="15"/>
  <c r="EB24" i="15"/>
  <c r="EA24" i="15"/>
  <c r="DZ24" i="15"/>
  <c r="DY24" i="15"/>
  <c r="DX24" i="15"/>
  <c r="DW24" i="15"/>
  <c r="DV24" i="15"/>
  <c r="DU24" i="15"/>
  <c r="DT24" i="15"/>
  <c r="DS24" i="15"/>
  <c r="DR24" i="15"/>
  <c r="DQ24" i="15"/>
  <c r="DP24" i="15"/>
  <c r="DO24" i="15"/>
  <c r="DN24" i="15"/>
  <c r="DM24" i="15"/>
  <c r="DL24" i="15"/>
  <c r="DK24" i="15"/>
  <c r="DJ24" i="15"/>
  <c r="DI24" i="15"/>
  <c r="DH24" i="15"/>
  <c r="DG24" i="15"/>
  <c r="DF24" i="15"/>
  <c r="DE24" i="15"/>
  <c r="DD24" i="15"/>
  <c r="DC24" i="15"/>
  <c r="DB24" i="15"/>
  <c r="DA24" i="15"/>
  <c r="CZ24" i="15"/>
  <c r="CY24" i="15"/>
  <c r="CX24" i="15"/>
  <c r="CW24" i="15"/>
  <c r="CV24" i="15"/>
  <c r="CU24" i="15"/>
  <c r="CT24" i="15"/>
  <c r="CS24" i="15"/>
  <c r="CR24" i="15"/>
  <c r="CQ24" i="15"/>
  <c r="CP24" i="15"/>
  <c r="CO24" i="15"/>
  <c r="CN24" i="15"/>
  <c r="CM24" i="15"/>
  <c r="EG23" i="15"/>
  <c r="EF23" i="15"/>
  <c r="EE23" i="15"/>
  <c r="ED23" i="15"/>
  <c r="EC23" i="15"/>
  <c r="EB23" i="15"/>
  <c r="EA23" i="15"/>
  <c r="DZ23" i="15"/>
  <c r="DY23" i="15"/>
  <c r="DX23" i="15"/>
  <c r="DW23" i="15"/>
  <c r="DV23" i="15"/>
  <c r="DU23" i="15"/>
  <c r="DT23" i="15"/>
  <c r="DS23" i="15"/>
  <c r="DR23" i="15"/>
  <c r="DQ23" i="15"/>
  <c r="DP23" i="15"/>
  <c r="DO23" i="15"/>
  <c r="DN23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EG22" i="15"/>
  <c r="EG50" i="15" s="1"/>
  <c r="EF22" i="15"/>
  <c r="EE22" i="15"/>
  <c r="ED22" i="15"/>
  <c r="EC22" i="15"/>
  <c r="EB22" i="15"/>
  <c r="EA22" i="15"/>
  <c r="DZ22" i="15"/>
  <c r="DY22" i="15"/>
  <c r="DX22" i="15"/>
  <c r="DW22" i="15"/>
  <c r="DV22" i="15"/>
  <c r="DU22" i="15"/>
  <c r="DT22" i="15"/>
  <c r="DS22" i="15"/>
  <c r="DR22" i="15"/>
  <c r="DQ22" i="15"/>
  <c r="DP22" i="15"/>
  <c r="DO22" i="15"/>
  <c r="DN22" i="15"/>
  <c r="DM22" i="15"/>
  <c r="DL22" i="15"/>
  <c r="DK22" i="15"/>
  <c r="DJ22" i="15"/>
  <c r="DI22" i="15"/>
  <c r="DH22" i="15"/>
  <c r="DG22" i="15"/>
  <c r="DF22" i="15"/>
  <c r="DE22" i="15"/>
  <c r="DD22" i="15"/>
  <c r="DC22" i="15"/>
  <c r="DB22" i="15"/>
  <c r="DA22" i="15"/>
  <c r="CZ22" i="15"/>
  <c r="CY22" i="15"/>
  <c r="CX22" i="15"/>
  <c r="CW22" i="15"/>
  <c r="CV22" i="15"/>
  <c r="CU22" i="15"/>
  <c r="CT22" i="15"/>
  <c r="CS22" i="15"/>
  <c r="CR22" i="15"/>
  <c r="CQ22" i="15"/>
  <c r="CP22" i="15"/>
  <c r="CO22" i="15"/>
  <c r="CN22" i="15"/>
  <c r="CM22" i="15"/>
  <c r="EG21" i="15"/>
  <c r="EG49" i="15" s="1"/>
  <c r="EF21" i="15"/>
  <c r="EE21" i="15"/>
  <c r="ED21" i="15"/>
  <c r="EC21" i="15"/>
  <c r="EB21" i="15"/>
  <c r="EA21" i="15"/>
  <c r="DZ21" i="15"/>
  <c r="DY21" i="15"/>
  <c r="DX21" i="15"/>
  <c r="DW21" i="15"/>
  <c r="DV21" i="15"/>
  <c r="DU21" i="15"/>
  <c r="DT21" i="15"/>
  <c r="DS21" i="15"/>
  <c r="DR21" i="15"/>
  <c r="DQ21" i="15"/>
  <c r="DP21" i="15"/>
  <c r="DO21" i="15"/>
  <c r="DN21" i="15"/>
  <c r="DM21" i="15"/>
  <c r="DL21" i="15"/>
  <c r="DK21" i="15"/>
  <c r="DJ21" i="15"/>
  <c r="DI21" i="15"/>
  <c r="DH21" i="15"/>
  <c r="DG21" i="15"/>
  <c r="DF21" i="15"/>
  <c r="DE21" i="15"/>
  <c r="DD21" i="15"/>
  <c r="DC21" i="15"/>
  <c r="DB21" i="15"/>
  <c r="DA21" i="15"/>
  <c r="CZ21" i="15"/>
  <c r="CY21" i="15"/>
  <c r="CX21" i="15"/>
  <c r="CW21" i="15"/>
  <c r="CV21" i="15"/>
  <c r="CU21" i="15"/>
  <c r="CT21" i="15"/>
  <c r="CS21" i="15"/>
  <c r="CR21" i="15"/>
  <c r="CQ21" i="15"/>
  <c r="CP21" i="15"/>
  <c r="CO21" i="15"/>
  <c r="CN21" i="15"/>
  <c r="CM21" i="15"/>
  <c r="EG19" i="15"/>
  <c r="EF19" i="15"/>
  <c r="EE19" i="15"/>
  <c r="ED19" i="15"/>
  <c r="EC19" i="15"/>
  <c r="EB19" i="15"/>
  <c r="EA19" i="15"/>
  <c r="DX19" i="15"/>
  <c r="DW19" i="15"/>
  <c r="DV19" i="15"/>
  <c r="DU19" i="15"/>
  <c r="DT19" i="15"/>
  <c r="DS19" i="15"/>
  <c r="DR19" i="15"/>
  <c r="DQ19" i="15"/>
  <c r="DP19" i="15"/>
  <c r="DO19" i="15"/>
  <c r="DN19" i="15"/>
  <c r="DM19" i="15"/>
  <c r="DL19" i="15"/>
  <c r="DK19" i="15"/>
  <c r="DJ19" i="15"/>
  <c r="DI19" i="15"/>
  <c r="DH19" i="15"/>
  <c r="DG19" i="15"/>
  <c r="DF19" i="15"/>
  <c r="DE19" i="15"/>
  <c r="DD19" i="15"/>
  <c r="DC19" i="15"/>
  <c r="DB19" i="15"/>
  <c r="DA19" i="15"/>
  <c r="CZ19" i="15"/>
  <c r="CN19" i="15"/>
  <c r="EG32" i="13"/>
  <c r="EF32" i="13"/>
  <c r="EE32" i="13"/>
  <c r="ED32" i="13"/>
  <c r="EC32" i="13"/>
  <c r="EB32" i="13"/>
  <c r="EA32" i="13"/>
  <c r="DZ32" i="13"/>
  <c r="DY32" i="13"/>
  <c r="DX32" i="13"/>
  <c r="DW32" i="13"/>
  <c r="DV32" i="13"/>
  <c r="DU32" i="13"/>
  <c r="DT32" i="13"/>
  <c r="DS32" i="13"/>
  <c r="DR32" i="13"/>
  <c r="DQ32" i="13"/>
  <c r="DP32" i="13"/>
  <c r="DO32" i="13"/>
  <c r="DN32" i="13"/>
  <c r="DM32" i="13"/>
  <c r="DL32" i="13"/>
  <c r="DK32" i="13"/>
  <c r="DJ32" i="13"/>
  <c r="DI32" i="13"/>
  <c r="DH32" i="13"/>
  <c r="DG32" i="13"/>
  <c r="DF32" i="13"/>
  <c r="DE32" i="13"/>
  <c r="DD32" i="13"/>
  <c r="DC32" i="13"/>
  <c r="DB32" i="13"/>
  <c r="DA32" i="13"/>
  <c r="CZ32" i="13"/>
  <c r="CY32" i="13"/>
  <c r="CX32" i="13"/>
  <c r="CW32" i="13"/>
  <c r="CV32" i="13"/>
  <c r="CU32" i="13"/>
  <c r="CT32" i="13"/>
  <c r="CS32" i="13"/>
  <c r="CR32" i="13"/>
  <c r="CQ32" i="13"/>
  <c r="CP32" i="13"/>
  <c r="CO32" i="13"/>
  <c r="CN32" i="13"/>
  <c r="CM32" i="13"/>
  <c r="EG30" i="13"/>
  <c r="EF30" i="13"/>
  <c r="EE30" i="13"/>
  <c r="ED30" i="13"/>
  <c r="EC30" i="13"/>
  <c r="EB30" i="13"/>
  <c r="EA30" i="13"/>
  <c r="DZ30" i="13"/>
  <c r="DY30" i="13"/>
  <c r="DX30" i="13"/>
  <c r="DW30" i="13"/>
  <c r="DV30" i="13"/>
  <c r="DU30" i="13"/>
  <c r="DT30" i="13"/>
  <c r="DS30" i="13"/>
  <c r="DR30" i="13"/>
  <c r="DQ30" i="13"/>
  <c r="DP30" i="13"/>
  <c r="DO30" i="13"/>
  <c r="DN30" i="13"/>
  <c r="DM30" i="13"/>
  <c r="DL30" i="13"/>
  <c r="DK30" i="13"/>
  <c r="DJ30" i="13"/>
  <c r="DI30" i="13"/>
  <c r="DH30" i="13"/>
  <c r="DG30" i="13"/>
  <c r="DF30" i="13"/>
  <c r="DE30" i="13"/>
  <c r="DD30" i="13"/>
  <c r="DC30" i="13"/>
  <c r="DB30" i="13"/>
  <c r="DA30" i="13"/>
  <c r="CZ30" i="13"/>
  <c r="CY30" i="13"/>
  <c r="CX30" i="13"/>
  <c r="CW30" i="13"/>
  <c r="CT30" i="13"/>
  <c r="CS30" i="13"/>
  <c r="CR30" i="13"/>
  <c r="CQ30" i="13"/>
  <c r="CP30" i="13"/>
  <c r="CO30" i="13"/>
  <c r="CN30" i="13"/>
  <c r="CM30" i="13"/>
  <c r="EG28" i="13"/>
  <c r="EF28" i="13"/>
  <c r="EE28" i="13"/>
  <c r="ED28" i="13"/>
  <c r="EC28" i="13"/>
  <c r="EB28" i="13"/>
  <c r="EA28" i="13"/>
  <c r="DZ28" i="13"/>
  <c r="DY28" i="13"/>
  <c r="DX28" i="13"/>
  <c r="DW28" i="13"/>
  <c r="DV28" i="13"/>
  <c r="DU28" i="13"/>
  <c r="DT28" i="13"/>
  <c r="DS28" i="13"/>
  <c r="DR28" i="13"/>
  <c r="DQ28" i="13"/>
  <c r="DP28" i="13"/>
  <c r="DO28" i="13"/>
  <c r="DN28" i="13"/>
  <c r="DM28" i="13"/>
  <c r="DL28" i="13"/>
  <c r="DK28" i="13"/>
  <c r="DJ28" i="13"/>
  <c r="DI28" i="13"/>
  <c r="DH28" i="13"/>
  <c r="DG28" i="13"/>
  <c r="DF28" i="13"/>
  <c r="DE28" i="13"/>
  <c r="DD28" i="13"/>
  <c r="DC28" i="13"/>
  <c r="DB28" i="13"/>
  <c r="DA28" i="13"/>
  <c r="CZ28" i="13"/>
  <c r="CY28" i="13"/>
  <c r="CX28" i="13"/>
  <c r="CW28" i="13"/>
  <c r="CV28" i="13"/>
  <c r="CU28" i="13"/>
  <c r="CT28" i="13"/>
  <c r="CS28" i="13"/>
  <c r="CR28" i="13"/>
  <c r="CQ28" i="13"/>
  <c r="CP28" i="13"/>
  <c r="CO28" i="13"/>
  <c r="CN28" i="13"/>
  <c r="CM28" i="13"/>
  <c r="EG27" i="13"/>
  <c r="EG55" i="13" s="1"/>
  <c r="EF27" i="13"/>
  <c r="EE27" i="13"/>
  <c r="ED27" i="13"/>
  <c r="EC27" i="13"/>
  <c r="EB27" i="13"/>
  <c r="EA27" i="13"/>
  <c r="DZ27" i="13"/>
  <c r="DY27" i="13"/>
  <c r="DX27" i="13"/>
  <c r="DW27" i="13"/>
  <c r="DV27" i="13"/>
  <c r="DU27" i="13"/>
  <c r="DT27" i="13"/>
  <c r="DS27" i="13"/>
  <c r="DR27" i="13"/>
  <c r="DQ27" i="13"/>
  <c r="DP27" i="13"/>
  <c r="DO27" i="13"/>
  <c r="DN27" i="13"/>
  <c r="DM27" i="13"/>
  <c r="DL27" i="13"/>
  <c r="DK27" i="13"/>
  <c r="DJ27" i="13"/>
  <c r="DI27" i="13"/>
  <c r="DH27" i="13"/>
  <c r="DG27" i="13"/>
  <c r="DF27" i="13"/>
  <c r="DE27" i="13"/>
  <c r="DD27" i="13"/>
  <c r="DC27" i="13"/>
  <c r="DB27" i="13"/>
  <c r="DA27" i="13"/>
  <c r="CZ27" i="13"/>
  <c r="CY27" i="13"/>
  <c r="CX27" i="13"/>
  <c r="CW27" i="13"/>
  <c r="CV27" i="13"/>
  <c r="CU27" i="13"/>
  <c r="CT27" i="13"/>
  <c r="CS27" i="13"/>
  <c r="CR27" i="13"/>
  <c r="CQ27" i="13"/>
  <c r="CP27" i="13"/>
  <c r="CO27" i="13"/>
  <c r="CN27" i="13"/>
  <c r="CM27" i="13"/>
  <c r="EG26" i="13"/>
  <c r="EF26" i="13"/>
  <c r="EE26" i="13"/>
  <c r="ED26" i="13"/>
  <c r="EC26" i="13"/>
  <c r="EB26" i="13"/>
  <c r="EA26" i="13"/>
  <c r="DZ26" i="13"/>
  <c r="DY26" i="13"/>
  <c r="DX26" i="13"/>
  <c r="DW26" i="13"/>
  <c r="DV26" i="13"/>
  <c r="DU26" i="13"/>
  <c r="DT26" i="13"/>
  <c r="DS26" i="13"/>
  <c r="DR26" i="13"/>
  <c r="DQ26" i="13"/>
  <c r="DP26" i="13"/>
  <c r="DO26" i="13"/>
  <c r="DN26" i="13"/>
  <c r="DM26" i="13"/>
  <c r="DL26" i="13"/>
  <c r="DK26" i="13"/>
  <c r="DJ26" i="13"/>
  <c r="DI26" i="13"/>
  <c r="DH26" i="13"/>
  <c r="DG26" i="13"/>
  <c r="DF26" i="13"/>
  <c r="DE26" i="13"/>
  <c r="DD26" i="13"/>
  <c r="DC26" i="13"/>
  <c r="DB26" i="13"/>
  <c r="DA26" i="13"/>
  <c r="CZ26" i="13"/>
  <c r="CY26" i="13"/>
  <c r="CX26" i="13"/>
  <c r="CW26" i="13"/>
  <c r="CV26" i="13"/>
  <c r="CU26" i="13"/>
  <c r="CT26" i="13"/>
  <c r="CS26" i="13"/>
  <c r="CR26" i="13"/>
  <c r="CQ26" i="13"/>
  <c r="CP26" i="13"/>
  <c r="CO26" i="13"/>
  <c r="CN26" i="13"/>
  <c r="CM26" i="13"/>
  <c r="EG25" i="13"/>
  <c r="EG53" i="13" s="1"/>
  <c r="EF25" i="13"/>
  <c r="EE25" i="13"/>
  <c r="ED25" i="13"/>
  <c r="EC25" i="13"/>
  <c r="EB25" i="13"/>
  <c r="EA25" i="13"/>
  <c r="DZ25" i="13"/>
  <c r="DY25" i="13"/>
  <c r="DX25" i="13"/>
  <c r="DW25" i="13"/>
  <c r="DV25" i="13"/>
  <c r="DU25" i="13"/>
  <c r="DT25" i="13"/>
  <c r="DS25" i="13"/>
  <c r="DR25" i="13"/>
  <c r="DQ25" i="13"/>
  <c r="DP25" i="13"/>
  <c r="DO25" i="13"/>
  <c r="DN25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CU25" i="13"/>
  <c r="CT25" i="13"/>
  <c r="CS25" i="13"/>
  <c r="CR25" i="13"/>
  <c r="CQ25" i="13"/>
  <c r="CP25" i="13"/>
  <c r="CO25" i="13"/>
  <c r="CN25" i="13"/>
  <c r="CM25" i="13"/>
  <c r="EG24" i="13"/>
  <c r="EG52" i="13" s="1"/>
  <c r="EF24" i="13"/>
  <c r="EE24" i="13"/>
  <c r="ED24" i="13"/>
  <c r="EC24" i="13"/>
  <c r="EB24" i="13"/>
  <c r="EA24" i="13"/>
  <c r="DZ24" i="13"/>
  <c r="DY24" i="13"/>
  <c r="DX24" i="13"/>
  <c r="DW24" i="13"/>
  <c r="DV24" i="13"/>
  <c r="DU24" i="13"/>
  <c r="DT24" i="13"/>
  <c r="DS24" i="13"/>
  <c r="DR24" i="13"/>
  <c r="DQ24" i="13"/>
  <c r="DP24" i="13"/>
  <c r="DO24" i="13"/>
  <c r="DN24" i="13"/>
  <c r="DM24" i="13"/>
  <c r="DL24" i="13"/>
  <c r="DK24" i="13"/>
  <c r="DJ24" i="13"/>
  <c r="DI24" i="13"/>
  <c r="DH24" i="13"/>
  <c r="DG24" i="13"/>
  <c r="DF24" i="13"/>
  <c r="DE24" i="13"/>
  <c r="DD24" i="13"/>
  <c r="DC24" i="13"/>
  <c r="DB24" i="13"/>
  <c r="DA24" i="13"/>
  <c r="CZ24" i="13"/>
  <c r="CY24" i="13"/>
  <c r="CX24" i="13"/>
  <c r="CW24" i="13"/>
  <c r="CV24" i="13"/>
  <c r="CU24" i="13"/>
  <c r="CT24" i="13"/>
  <c r="CS24" i="13"/>
  <c r="CR24" i="13"/>
  <c r="CQ24" i="13"/>
  <c r="CP24" i="13"/>
  <c r="CO24" i="13"/>
  <c r="CN24" i="13"/>
  <c r="CM24" i="13"/>
  <c r="EG23" i="13"/>
  <c r="EF23" i="13"/>
  <c r="EE23" i="13"/>
  <c r="ED23" i="13"/>
  <c r="EC23" i="13"/>
  <c r="EB23" i="13"/>
  <c r="EA23" i="13"/>
  <c r="DZ23" i="13"/>
  <c r="DY23" i="13"/>
  <c r="DX23" i="13"/>
  <c r="DW23" i="13"/>
  <c r="DV23" i="13"/>
  <c r="DU23" i="13"/>
  <c r="DT23" i="13"/>
  <c r="DS23" i="13"/>
  <c r="DR23" i="13"/>
  <c r="DQ23" i="13"/>
  <c r="DP23" i="13"/>
  <c r="DO23" i="13"/>
  <c r="DN23" i="13"/>
  <c r="DM23" i="13"/>
  <c r="DL23" i="13"/>
  <c r="DK23" i="13"/>
  <c r="DJ23" i="13"/>
  <c r="DI23" i="13"/>
  <c r="DH23" i="13"/>
  <c r="DG23" i="13"/>
  <c r="DF23" i="13"/>
  <c r="DE23" i="13"/>
  <c r="DD23" i="13"/>
  <c r="DC23" i="13"/>
  <c r="DB23" i="13"/>
  <c r="DA23" i="13"/>
  <c r="CZ23" i="13"/>
  <c r="CY23" i="13"/>
  <c r="CX23" i="13"/>
  <c r="CW23" i="13"/>
  <c r="CV23" i="13"/>
  <c r="CU23" i="13"/>
  <c r="CT23" i="13"/>
  <c r="CS23" i="13"/>
  <c r="CR23" i="13"/>
  <c r="CQ23" i="13"/>
  <c r="CP23" i="13"/>
  <c r="CO23" i="13"/>
  <c r="CN23" i="13"/>
  <c r="CM23" i="13"/>
  <c r="EG22" i="13"/>
  <c r="EF22" i="13"/>
  <c r="EE22" i="13"/>
  <c r="ED22" i="13"/>
  <c r="EC22" i="13"/>
  <c r="EB22" i="13"/>
  <c r="EA22" i="13"/>
  <c r="DZ22" i="13"/>
  <c r="DY22" i="13"/>
  <c r="DX22" i="13"/>
  <c r="DW22" i="13"/>
  <c r="DV22" i="13"/>
  <c r="DU22" i="13"/>
  <c r="DT22" i="13"/>
  <c r="DS22" i="13"/>
  <c r="DR22" i="13"/>
  <c r="DQ22" i="13"/>
  <c r="DP22" i="13"/>
  <c r="DO22" i="13"/>
  <c r="DN22" i="13"/>
  <c r="DM22" i="13"/>
  <c r="DL22" i="13"/>
  <c r="DK22" i="13"/>
  <c r="DJ22" i="13"/>
  <c r="DI22" i="13"/>
  <c r="DH22" i="13"/>
  <c r="DG22" i="13"/>
  <c r="DF22" i="13"/>
  <c r="DE22" i="13"/>
  <c r="DD22" i="13"/>
  <c r="DC22" i="13"/>
  <c r="DB22" i="13"/>
  <c r="DA22" i="13"/>
  <c r="CZ22" i="13"/>
  <c r="CY22" i="13"/>
  <c r="CX22" i="13"/>
  <c r="CW22" i="13"/>
  <c r="CV22" i="13"/>
  <c r="CU22" i="13"/>
  <c r="CT22" i="13"/>
  <c r="CS22" i="13"/>
  <c r="CR22" i="13"/>
  <c r="CQ22" i="13"/>
  <c r="CP22" i="13"/>
  <c r="CO22" i="13"/>
  <c r="CN22" i="13"/>
  <c r="CM22" i="13"/>
  <c r="EG20" i="13"/>
  <c r="EF20" i="13"/>
  <c r="EE20" i="13"/>
  <c r="ED20" i="13"/>
  <c r="EC20" i="13"/>
  <c r="EB20" i="13"/>
  <c r="EA20" i="13"/>
  <c r="DX20" i="13"/>
  <c r="DW20" i="13"/>
  <c r="DV20" i="13"/>
  <c r="DU20" i="13"/>
  <c r="DT20" i="13"/>
  <c r="DS20" i="13"/>
  <c r="DR20" i="13"/>
  <c r="DQ20" i="13"/>
  <c r="DP20" i="13"/>
  <c r="DO20" i="13"/>
  <c r="DN20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O20" i="13"/>
  <c r="CN20" i="13"/>
  <c r="EG34" i="14"/>
  <c r="EG58" i="14" s="1"/>
  <c r="EF34" i="14"/>
  <c r="EE34" i="14"/>
  <c r="ED34" i="14"/>
  <c r="EC34" i="14"/>
  <c r="EB34" i="14"/>
  <c r="EA34" i="14"/>
  <c r="DZ34" i="14"/>
  <c r="DY34" i="14"/>
  <c r="DX34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F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N34" i="14"/>
  <c r="CM34" i="14"/>
  <c r="EG32" i="14"/>
  <c r="EF32" i="14"/>
  <c r="EE32" i="14"/>
  <c r="ED32" i="14"/>
  <c r="EC32" i="14"/>
  <c r="EB32" i="14"/>
  <c r="EA32" i="14"/>
  <c r="DZ32" i="14"/>
  <c r="DY32" i="14"/>
  <c r="DX32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K32" i="14"/>
  <c r="DJ32" i="14"/>
  <c r="DI32" i="14"/>
  <c r="DH32" i="14"/>
  <c r="DG32" i="14"/>
  <c r="DF32" i="14"/>
  <c r="DE32" i="14"/>
  <c r="DD32" i="14"/>
  <c r="DC32" i="14"/>
  <c r="DB32" i="14"/>
  <c r="DA32" i="14"/>
  <c r="CZ32" i="14"/>
  <c r="CY32" i="14"/>
  <c r="CX32" i="14"/>
  <c r="CW32" i="14"/>
  <c r="CT32" i="14"/>
  <c r="CS32" i="14"/>
  <c r="CR32" i="14"/>
  <c r="CQ32" i="14"/>
  <c r="CP32" i="14"/>
  <c r="CO32" i="14"/>
  <c r="CN32" i="14"/>
  <c r="CM32" i="14"/>
  <c r="EG30" i="14"/>
  <c r="EF30" i="14"/>
  <c r="EE30" i="14"/>
  <c r="ED30" i="14"/>
  <c r="EC30" i="14"/>
  <c r="EB30" i="14"/>
  <c r="EA30" i="14"/>
  <c r="DZ30" i="14"/>
  <c r="DY30" i="14"/>
  <c r="DX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F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N30" i="14"/>
  <c r="CM30" i="14"/>
  <c r="EG29" i="14"/>
  <c r="EF29" i="14"/>
  <c r="EE29" i="14"/>
  <c r="ED29" i="14"/>
  <c r="EC29" i="14"/>
  <c r="EB29" i="14"/>
  <c r="EA29" i="14"/>
  <c r="DZ29" i="14"/>
  <c r="DY29" i="14"/>
  <c r="DX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H29" i="14"/>
  <c r="DG29" i="14"/>
  <c r="DF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N29" i="14"/>
  <c r="CM29" i="14"/>
  <c r="EG28" i="14"/>
  <c r="EG60" i="14" s="1"/>
  <c r="EF28" i="14"/>
  <c r="EE28" i="14"/>
  <c r="ED28" i="14"/>
  <c r="EC28" i="14"/>
  <c r="EB28" i="14"/>
  <c r="EA28" i="14"/>
  <c r="DZ28" i="14"/>
  <c r="DY28" i="14"/>
  <c r="DX28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H28" i="14"/>
  <c r="DG28" i="14"/>
  <c r="DF28" i="14"/>
  <c r="DE28" i="14"/>
  <c r="DD28" i="14"/>
  <c r="DC28" i="14"/>
  <c r="DB28" i="14"/>
  <c r="DA28" i="14"/>
  <c r="CZ28" i="14"/>
  <c r="CY28" i="14"/>
  <c r="CX28" i="14"/>
  <c r="CW28" i="14"/>
  <c r="CV28" i="14"/>
  <c r="CU28" i="14"/>
  <c r="CT28" i="14"/>
  <c r="CS28" i="14"/>
  <c r="CR28" i="14"/>
  <c r="CQ28" i="14"/>
  <c r="CP28" i="14"/>
  <c r="CO28" i="14"/>
  <c r="CN28" i="14"/>
  <c r="CM28" i="14"/>
  <c r="EG27" i="14"/>
  <c r="EG59" i="14" s="1"/>
  <c r="EF27" i="14"/>
  <c r="EE27" i="14"/>
  <c r="ED27" i="14"/>
  <c r="EC27" i="14"/>
  <c r="EB27" i="14"/>
  <c r="EA27" i="14"/>
  <c r="DZ27" i="14"/>
  <c r="DY27" i="14"/>
  <c r="DX27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K27" i="14"/>
  <c r="DJ27" i="14"/>
  <c r="DI27" i="14"/>
  <c r="DH27" i="14"/>
  <c r="DG27" i="14"/>
  <c r="DF27" i="14"/>
  <c r="DE27" i="14"/>
  <c r="DD27" i="14"/>
  <c r="DC27" i="14"/>
  <c r="DB27" i="14"/>
  <c r="DA27" i="14"/>
  <c r="CZ27" i="14"/>
  <c r="CY27" i="14"/>
  <c r="CX27" i="14"/>
  <c r="CW27" i="14"/>
  <c r="CV27" i="14"/>
  <c r="CU27" i="14"/>
  <c r="CT27" i="14"/>
  <c r="CS27" i="14"/>
  <c r="CR27" i="14"/>
  <c r="CQ27" i="14"/>
  <c r="CP27" i="14"/>
  <c r="CO27" i="14"/>
  <c r="CN27" i="14"/>
  <c r="CM27" i="14"/>
  <c r="EG26" i="14"/>
  <c r="EF26" i="14"/>
  <c r="EE26" i="14"/>
  <c r="ED26" i="14"/>
  <c r="EC26" i="14"/>
  <c r="EB26" i="14"/>
  <c r="EA26" i="14"/>
  <c r="DZ26" i="14"/>
  <c r="DY26" i="14"/>
  <c r="DX26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H26" i="14"/>
  <c r="DG26" i="14"/>
  <c r="DF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S26" i="14"/>
  <c r="CR26" i="14"/>
  <c r="CQ26" i="14"/>
  <c r="CP26" i="14"/>
  <c r="CO26" i="14"/>
  <c r="CN26" i="14"/>
  <c r="CM26" i="14"/>
  <c r="EG25" i="14"/>
  <c r="EF25" i="14"/>
  <c r="EE25" i="14"/>
  <c r="ED25" i="14"/>
  <c r="EC25" i="14"/>
  <c r="EB25" i="14"/>
  <c r="EA25" i="14"/>
  <c r="DZ25" i="14"/>
  <c r="DY25" i="14"/>
  <c r="DX25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F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N25" i="14"/>
  <c r="CM25" i="14"/>
  <c r="EG24" i="14"/>
  <c r="EF24" i="14"/>
  <c r="EE24" i="14"/>
  <c r="ED24" i="14"/>
  <c r="EC24" i="14"/>
  <c r="EB24" i="14"/>
  <c r="EA24" i="14"/>
  <c r="DZ24" i="14"/>
  <c r="DY24" i="14"/>
  <c r="DX24" i="14"/>
  <c r="DW24" i="14"/>
  <c r="DV24" i="14"/>
  <c r="DU24" i="14"/>
  <c r="DT24" i="14"/>
  <c r="DS24" i="14"/>
  <c r="DR24" i="14"/>
  <c r="DQ24" i="14"/>
  <c r="DP24" i="14"/>
  <c r="DO24" i="14"/>
  <c r="DN24" i="14"/>
  <c r="DM24" i="14"/>
  <c r="DL24" i="14"/>
  <c r="DK24" i="14"/>
  <c r="DJ24" i="14"/>
  <c r="DI24" i="14"/>
  <c r="DH24" i="14"/>
  <c r="DG24" i="14"/>
  <c r="DF24" i="14"/>
  <c r="DE24" i="14"/>
  <c r="DD24" i="14"/>
  <c r="DC24" i="14"/>
  <c r="DB24" i="14"/>
  <c r="DA24" i="14"/>
  <c r="CZ24" i="14"/>
  <c r="CY24" i="14"/>
  <c r="CX24" i="14"/>
  <c r="CW24" i="14"/>
  <c r="CV24" i="14"/>
  <c r="CU24" i="14"/>
  <c r="CT24" i="14"/>
  <c r="CS24" i="14"/>
  <c r="CR24" i="14"/>
  <c r="CQ24" i="14"/>
  <c r="CP24" i="14"/>
  <c r="CO24" i="14"/>
  <c r="CN24" i="14"/>
  <c r="CM24" i="14"/>
  <c r="EG23" i="14"/>
  <c r="EF23" i="14"/>
  <c r="EE23" i="14"/>
  <c r="ED23" i="14"/>
  <c r="EC23" i="14"/>
  <c r="EB23" i="14"/>
  <c r="EA23" i="14"/>
  <c r="DZ23" i="14"/>
  <c r="DY23" i="14"/>
  <c r="DX23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H23" i="14"/>
  <c r="DG23" i="14"/>
  <c r="DF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S23" i="14"/>
  <c r="CR23" i="14"/>
  <c r="CQ23" i="14"/>
  <c r="CP23" i="14"/>
  <c r="CO23" i="14"/>
  <c r="CN23" i="14"/>
  <c r="CM23" i="14"/>
  <c r="EG21" i="14"/>
  <c r="EF21" i="14"/>
  <c r="EE21" i="14"/>
  <c r="ED21" i="14"/>
  <c r="EC21" i="14"/>
  <c r="EB21" i="14"/>
  <c r="EA21" i="14"/>
  <c r="DX21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H21" i="14"/>
  <c r="DG21" i="14"/>
  <c r="DF21" i="14"/>
  <c r="DE21" i="14"/>
  <c r="DD21" i="14"/>
  <c r="DC21" i="14"/>
  <c r="DB21" i="14"/>
  <c r="DA21" i="14"/>
  <c r="CZ21" i="14"/>
  <c r="EG32" i="12"/>
  <c r="EF32" i="12"/>
  <c r="EE32" i="12"/>
  <c r="ED32" i="12"/>
  <c r="EC32" i="12"/>
  <c r="EB32" i="12"/>
  <c r="EA32" i="12"/>
  <c r="DZ32" i="12"/>
  <c r="DY32" i="12"/>
  <c r="DX32" i="12"/>
  <c r="DW32" i="12"/>
  <c r="DV32" i="12"/>
  <c r="DU32" i="12"/>
  <c r="DT32" i="12"/>
  <c r="DS32" i="12"/>
  <c r="DR32" i="12"/>
  <c r="DQ32" i="12"/>
  <c r="DP32" i="12"/>
  <c r="DO32" i="12"/>
  <c r="DN32" i="12"/>
  <c r="DM32" i="12"/>
  <c r="DL32" i="12"/>
  <c r="DK32" i="12"/>
  <c r="DJ32" i="12"/>
  <c r="DI32" i="12"/>
  <c r="DH32" i="12"/>
  <c r="DG32" i="12"/>
  <c r="DF32" i="12"/>
  <c r="DE32" i="12"/>
  <c r="DD32" i="12"/>
  <c r="DC32" i="12"/>
  <c r="DB32" i="12"/>
  <c r="DA32" i="12"/>
  <c r="CZ32" i="12"/>
  <c r="CY32" i="12"/>
  <c r="CX32" i="12"/>
  <c r="CW32" i="12"/>
  <c r="CV32" i="12"/>
  <c r="CU32" i="12"/>
  <c r="CT32" i="12"/>
  <c r="CS32" i="12"/>
  <c r="CR32" i="12"/>
  <c r="CQ32" i="12"/>
  <c r="CP32" i="12"/>
  <c r="CO32" i="12"/>
  <c r="CN32" i="12"/>
  <c r="CM32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P30" i="12"/>
  <c r="DO30" i="12"/>
  <c r="DN30" i="12"/>
  <c r="DM30" i="12"/>
  <c r="DL30" i="12"/>
  <c r="DK30" i="12"/>
  <c r="DJ30" i="12"/>
  <c r="DI30" i="12"/>
  <c r="DH30" i="12"/>
  <c r="DG30" i="12"/>
  <c r="DF30" i="12"/>
  <c r="DE30" i="12"/>
  <c r="DD30" i="12"/>
  <c r="DC30" i="12"/>
  <c r="DB30" i="12"/>
  <c r="DA30" i="12"/>
  <c r="CZ30" i="12"/>
  <c r="CY30" i="12"/>
  <c r="CX30" i="12"/>
  <c r="CW30" i="12"/>
  <c r="CR30" i="12"/>
  <c r="CQ30" i="12"/>
  <c r="CP30" i="12"/>
  <c r="CO30" i="12"/>
  <c r="CN30" i="12"/>
  <c r="CM30" i="12"/>
  <c r="EG28" i="12"/>
  <c r="EF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EG27" i="12"/>
  <c r="EF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Q27" i="12"/>
  <c r="DP27" i="12"/>
  <c r="DO27" i="12"/>
  <c r="DN27" i="12"/>
  <c r="DM27" i="12"/>
  <c r="DL27" i="12"/>
  <c r="DK27" i="12"/>
  <c r="DJ27" i="12"/>
  <c r="DI27" i="12"/>
  <c r="DH27" i="12"/>
  <c r="DG27" i="12"/>
  <c r="DF27" i="12"/>
  <c r="DE27" i="12"/>
  <c r="DD27" i="12"/>
  <c r="DC27" i="12"/>
  <c r="DB27" i="12"/>
  <c r="DA27" i="12"/>
  <c r="CZ27" i="12"/>
  <c r="CY27" i="12"/>
  <c r="CX27" i="12"/>
  <c r="CW27" i="12"/>
  <c r="CV27" i="12"/>
  <c r="CU27" i="12"/>
  <c r="CT27" i="12"/>
  <c r="CS27" i="12"/>
  <c r="CR27" i="12"/>
  <c r="CQ27" i="12"/>
  <c r="CP27" i="12"/>
  <c r="CO27" i="12"/>
  <c r="CN27" i="12"/>
  <c r="CM27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P26" i="12"/>
  <c r="DO26" i="12"/>
  <c r="DN26" i="12"/>
  <c r="DM26" i="12"/>
  <c r="DL26" i="12"/>
  <c r="DK26" i="12"/>
  <c r="DJ26" i="12"/>
  <c r="DI26" i="12"/>
  <c r="DH26" i="12"/>
  <c r="DG26" i="12"/>
  <c r="DF26" i="12"/>
  <c r="DE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EG24" i="12"/>
  <c r="EF24" i="12"/>
  <c r="EE24" i="12"/>
  <c r="ED24" i="12"/>
  <c r="EC24" i="12"/>
  <c r="EB24" i="12"/>
  <c r="EA24" i="12"/>
  <c r="DZ24" i="12"/>
  <c r="DY24" i="12"/>
  <c r="DX24" i="12"/>
  <c r="DW24" i="12"/>
  <c r="DV24" i="12"/>
  <c r="DU24" i="12"/>
  <c r="DT24" i="12"/>
  <c r="DS24" i="12"/>
  <c r="DR24" i="12"/>
  <c r="DQ24" i="12"/>
  <c r="DP24" i="12"/>
  <c r="DO24" i="12"/>
  <c r="DN24" i="12"/>
  <c r="DM24" i="12"/>
  <c r="DL24" i="12"/>
  <c r="DK24" i="12"/>
  <c r="DJ24" i="12"/>
  <c r="DI24" i="12"/>
  <c r="DH24" i="12"/>
  <c r="DG24" i="12"/>
  <c r="DF24" i="12"/>
  <c r="DE24" i="12"/>
  <c r="DD24" i="12"/>
  <c r="DC24" i="12"/>
  <c r="DB24" i="12"/>
  <c r="DA24" i="12"/>
  <c r="CZ24" i="12"/>
  <c r="CY24" i="12"/>
  <c r="CX24" i="12"/>
  <c r="CW24" i="12"/>
  <c r="CV24" i="12"/>
  <c r="CU24" i="12"/>
  <c r="CT24" i="12"/>
  <c r="CS24" i="12"/>
  <c r="CR24" i="12"/>
  <c r="CQ24" i="12"/>
  <c r="CP24" i="12"/>
  <c r="CO24" i="12"/>
  <c r="CN24" i="12"/>
  <c r="CM24" i="12"/>
  <c r="EG23" i="12"/>
  <c r="EG51" i="12" s="1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K23" i="12"/>
  <c r="DJ23" i="12"/>
  <c r="DI23" i="12"/>
  <c r="DH23" i="12"/>
  <c r="DG23" i="12"/>
  <c r="DF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EG22" i="12"/>
  <c r="EF22" i="12"/>
  <c r="EE22" i="12"/>
  <c r="ED22" i="12"/>
  <c r="EC22" i="12"/>
  <c r="EB22" i="12"/>
  <c r="EA22" i="12"/>
  <c r="DZ22" i="12"/>
  <c r="DY22" i="12"/>
  <c r="DX22" i="12"/>
  <c r="DW22" i="12"/>
  <c r="DV22" i="12"/>
  <c r="DU22" i="12"/>
  <c r="DT22" i="12"/>
  <c r="DS22" i="12"/>
  <c r="DR22" i="12"/>
  <c r="DQ22" i="12"/>
  <c r="DP22" i="12"/>
  <c r="DO22" i="12"/>
  <c r="DN22" i="12"/>
  <c r="DM22" i="12"/>
  <c r="DL22" i="12"/>
  <c r="DK22" i="12"/>
  <c r="DJ22" i="12"/>
  <c r="DI22" i="12"/>
  <c r="DH22" i="12"/>
  <c r="DG22" i="12"/>
  <c r="DF22" i="12"/>
  <c r="DE22" i="12"/>
  <c r="DD22" i="12"/>
  <c r="DC22" i="12"/>
  <c r="DB22" i="12"/>
  <c r="DA22" i="12"/>
  <c r="CZ22" i="12"/>
  <c r="CY22" i="12"/>
  <c r="CX22" i="12"/>
  <c r="CW22" i="12"/>
  <c r="CV22" i="12"/>
  <c r="CU22" i="12"/>
  <c r="CT22" i="12"/>
  <c r="CS22" i="12"/>
  <c r="CR22" i="12"/>
  <c r="CQ22" i="12"/>
  <c r="CP22" i="12"/>
  <c r="CO22" i="12"/>
  <c r="CN22" i="12"/>
  <c r="CM22" i="12"/>
  <c r="EG20" i="12"/>
  <c r="EF20" i="12"/>
  <c r="EE20" i="12"/>
  <c r="ED20" i="12"/>
  <c r="EC20" i="12"/>
  <c r="EB20" i="12"/>
  <c r="EA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EI32" i="13"/>
  <c r="EJ5" i="12"/>
  <c r="EJ5" i="13" s="1"/>
  <c r="CH39" i="7"/>
  <c r="EG52" i="15"/>
  <c r="EG51" i="15"/>
  <c r="EG43" i="15"/>
  <c r="EG42" i="15"/>
  <c r="EG41" i="15"/>
  <c r="EG40" i="15"/>
  <c r="EG39" i="15"/>
  <c r="EG38" i="15"/>
  <c r="EG33" i="15"/>
  <c r="EG32" i="15"/>
  <c r="EG54" i="13"/>
  <c r="EG44" i="13"/>
  <c r="EG43" i="13"/>
  <c r="EG42" i="13"/>
  <c r="EG41" i="13"/>
  <c r="EG40" i="13"/>
  <c r="EG39" i="13"/>
  <c r="EG38" i="13"/>
  <c r="EG52" i="12"/>
  <c r="EG44" i="12"/>
  <c r="EG43" i="12"/>
  <c r="EG42" i="12"/>
  <c r="EG41" i="12"/>
  <c r="EG40" i="12"/>
  <c r="EG39" i="12"/>
  <c r="EG38" i="12"/>
  <c r="EG49" i="14"/>
  <c r="EG48" i="14"/>
  <c r="EG47" i="14"/>
  <c r="EG46" i="14"/>
  <c r="EG45" i="14"/>
  <c r="EG44" i="14"/>
  <c r="EG43" i="14"/>
  <c r="EG42" i="14"/>
  <c r="EG36" i="14"/>
  <c r="EG57" i="14" l="1"/>
  <c r="EK5" i="12"/>
  <c r="EK5" i="14" s="1"/>
  <c r="EJ20" i="12"/>
  <c r="EG56" i="14"/>
  <c r="EG62" i="14"/>
  <c r="EG45" i="12"/>
  <c r="EG45" i="13"/>
  <c r="EG44" i="15"/>
  <c r="EK5" i="13"/>
  <c r="EJ5" i="14"/>
  <c r="EJ5" i="15"/>
  <c r="EJ20" i="13"/>
  <c r="EG55" i="14"/>
  <c r="EG61" i="14"/>
  <c r="EG51" i="13"/>
  <c r="EG50" i="13"/>
  <c r="EG56" i="13"/>
  <c r="EG50" i="14"/>
  <c r="EL20" i="12"/>
  <c r="EK20" i="12"/>
  <c r="EG56" i="12"/>
  <c r="EG55" i="12"/>
  <c r="EG37" i="14"/>
  <c r="EG54" i="12"/>
  <c r="EG50" i="12"/>
  <c r="EG55" i="15"/>
  <c r="EG53" i="12"/>
  <c r="EG57" i="13" l="1"/>
  <c r="EK21" i="14"/>
  <c r="EG63" i="14"/>
  <c r="EL21" i="14"/>
  <c r="EK20" i="13"/>
  <c r="EK5" i="15"/>
  <c r="EK19" i="15" s="1"/>
  <c r="EG57" i="12"/>
  <c r="EL20" i="13" l="1"/>
  <c r="EL19" i="15"/>
  <c r="EM21" i="14"/>
  <c r="EM20" i="12"/>
  <c r="EN5" i="12"/>
  <c r="EN5" i="14" l="1"/>
  <c r="EN21" i="14" s="1"/>
  <c r="EN5" i="13"/>
  <c r="EN20" i="12"/>
  <c r="EO5" i="12"/>
  <c r="EM20" i="13"/>
  <c r="EM19" i="15"/>
  <c r="EN5" i="15" l="1"/>
  <c r="EN19" i="15" s="1"/>
  <c r="EN20" i="13"/>
  <c r="EO5" i="13"/>
  <c r="EO5" i="14"/>
  <c r="EO21" i="14" s="1"/>
  <c r="EO20" i="12"/>
  <c r="EP5" i="12"/>
  <c r="EP5" i="13" l="1"/>
  <c r="EP5" i="14"/>
  <c r="EP21" i="14" s="1"/>
  <c r="EP20" i="12"/>
  <c r="EQ5" i="12"/>
  <c r="EO20" i="13"/>
  <c r="EO5" i="15"/>
  <c r="EO19" i="15" s="1"/>
  <c r="EQ5" i="13" l="1"/>
  <c r="EQ5" i="14"/>
  <c r="EQ21" i="14" s="1"/>
  <c r="EQ20" i="12"/>
  <c r="ER5" i="12"/>
  <c r="EP20" i="13"/>
  <c r="EP5" i="15"/>
  <c r="EP19" i="15" s="1"/>
  <c r="ER5" i="13" l="1"/>
  <c r="ER5" i="14"/>
  <c r="ER21" i="14" s="1"/>
  <c r="ER20" i="12"/>
  <c r="ES5" i="12"/>
  <c r="EQ20" i="13"/>
  <c r="EQ5" i="15"/>
  <c r="EQ19" i="15" s="1"/>
  <c r="ES5" i="13" l="1"/>
  <c r="ES5" i="14"/>
  <c r="ES21" i="14" s="1"/>
  <c r="ES20" i="12"/>
  <c r="ET5" i="12"/>
  <c r="ER20" i="13"/>
  <c r="ER5" i="15"/>
  <c r="ER19" i="15" s="1"/>
  <c r="ET5" i="14" l="1"/>
  <c r="ET21" i="14" s="1"/>
  <c r="ET5" i="13"/>
  <c r="ET20" i="12"/>
  <c r="EU5" i="12"/>
  <c r="ES20" i="13"/>
  <c r="ES5" i="15"/>
  <c r="ES19" i="15" s="1"/>
  <c r="EU5" i="14" l="1"/>
  <c r="EU21" i="14" s="1"/>
  <c r="EU5" i="13"/>
  <c r="EU20" i="12"/>
  <c r="EV5" i="12"/>
  <c r="ET5" i="15"/>
  <c r="ET19" i="15" s="1"/>
  <c r="ET20" i="13"/>
  <c r="EU20" i="13" l="1"/>
  <c r="EU5" i="15"/>
  <c r="EU19" i="15" s="1"/>
  <c r="EV5" i="14"/>
  <c r="EV5" i="13"/>
  <c r="EV20" i="12"/>
  <c r="EW5" i="12"/>
  <c r="EV20" i="13" l="1"/>
  <c r="EV5" i="15"/>
  <c r="EV19" i="15" s="1"/>
  <c r="EW5" i="13"/>
  <c r="EW5" i="14"/>
  <c r="EW21" i="14" s="1"/>
  <c r="EX5" i="12"/>
  <c r="EW20" i="12"/>
  <c r="EV21" i="14"/>
  <c r="EX5" i="13" l="1"/>
  <c r="EX5" i="14"/>
  <c r="EX21" i="14" s="1"/>
  <c r="EY5" i="12"/>
  <c r="EX20" i="12"/>
  <c r="EW20" i="13"/>
  <c r="EW5" i="15"/>
  <c r="EW19" i="15" s="1"/>
  <c r="EY5" i="13" l="1"/>
  <c r="EY5" i="14"/>
  <c r="EY21" i="14" s="1"/>
  <c r="EZ5" i="12"/>
  <c r="EY20" i="12"/>
  <c r="EX20" i="13"/>
  <c r="EX5" i="15"/>
  <c r="EX19" i="15" s="1"/>
  <c r="EZ5" i="13" l="1"/>
  <c r="EZ5" i="14"/>
  <c r="EZ21" i="14" s="1"/>
  <c r="FA5" i="12"/>
  <c r="EZ20" i="12"/>
  <c r="EY20" i="13"/>
  <c r="EY5" i="15"/>
  <c r="EY19" i="15" s="1"/>
  <c r="FA5" i="14" l="1"/>
  <c r="FA21" i="14" s="1"/>
  <c r="FA5" i="13"/>
  <c r="FA20" i="12"/>
  <c r="FB5" i="12"/>
  <c r="EZ5" i="15"/>
  <c r="EZ19" i="15" s="1"/>
  <c r="EZ20" i="13"/>
  <c r="FA20" i="13" l="1"/>
  <c r="FA5" i="15"/>
  <c r="FA19" i="15" s="1"/>
  <c r="FB5" i="14"/>
  <c r="FB21" i="14" s="1"/>
  <c r="FB5" i="13"/>
  <c r="FC5" i="12"/>
  <c r="FB20" i="12"/>
  <c r="FC5" i="14" l="1"/>
  <c r="FC21" i="14" s="1"/>
  <c r="FC5" i="13"/>
  <c r="FC20" i="12"/>
  <c r="FD5" i="12"/>
  <c r="FB20" i="13"/>
  <c r="FB5" i="15"/>
  <c r="FB19" i="15" s="1"/>
  <c r="FC20" i="13" l="1"/>
  <c r="FC5" i="15"/>
  <c r="FC19" i="15" s="1"/>
  <c r="FD5" i="13"/>
  <c r="FD5" i="14"/>
  <c r="FD21" i="14" s="1"/>
  <c r="FD20" i="12"/>
  <c r="FE5" i="12"/>
  <c r="FD20" i="13" l="1"/>
  <c r="FD5" i="15"/>
  <c r="FD19" i="15" s="1"/>
  <c r="FE5" i="13"/>
  <c r="FE5" i="14"/>
  <c r="FE21" i="14" s="1"/>
  <c r="FF5" i="12"/>
  <c r="FE20" i="12"/>
  <c r="FE20" i="13" l="1"/>
  <c r="FE5" i="15"/>
  <c r="FE19" i="15" s="1"/>
  <c r="FF5" i="13"/>
  <c r="FF5" i="14"/>
  <c r="FF21" i="14" s="1"/>
  <c r="FF20" i="12"/>
  <c r="FG5" i="12"/>
  <c r="FG5" i="13" l="1"/>
  <c r="FG5" i="14"/>
  <c r="FG21" i="14" s="1"/>
  <c r="FH5" i="12"/>
  <c r="FG20" i="12"/>
  <c r="FF5" i="15"/>
  <c r="FF19" i="15" s="1"/>
  <c r="FF20" i="13"/>
  <c r="FH5" i="13" l="1"/>
  <c r="FH5" i="14"/>
  <c r="FH21" i="14" s="1"/>
  <c r="FH20" i="12"/>
  <c r="FI5" i="12"/>
  <c r="FG20" i="13"/>
  <c r="FG5" i="15"/>
  <c r="FG19" i="15" s="1"/>
  <c r="FH20" i="13" l="1"/>
  <c r="FH5" i="15"/>
  <c r="FH19" i="15" s="1"/>
  <c r="FI5" i="14"/>
  <c r="FI21" i="14" s="1"/>
  <c r="FI5" i="13"/>
  <c r="FJ5" i="12"/>
  <c r="FI20" i="12"/>
  <c r="FJ5" i="13" l="1"/>
  <c r="FJ5" i="14"/>
  <c r="FJ21" i="14" s="1"/>
  <c r="FJ20" i="12"/>
  <c r="FK5" i="12"/>
  <c r="FI20" i="13"/>
  <c r="FI5" i="15"/>
  <c r="FI19" i="15" s="1"/>
  <c r="FK5" i="13" l="1"/>
  <c r="FK5" i="14"/>
  <c r="FK21" i="14" s="1"/>
  <c r="FK20" i="12"/>
  <c r="FL5" i="12"/>
  <c r="FJ20" i="13"/>
  <c r="FJ5" i="15"/>
  <c r="FJ19" i="15" s="1"/>
  <c r="FL5" i="14" l="1"/>
  <c r="FL21" i="14" s="1"/>
  <c r="FL5" i="13"/>
  <c r="FL20" i="12"/>
  <c r="FM5" i="12"/>
  <c r="FK20" i="13"/>
  <c r="FK5" i="15"/>
  <c r="FK19" i="15" s="1"/>
  <c r="FL5" i="15" l="1"/>
  <c r="FL19" i="15" s="1"/>
  <c r="FL20" i="13"/>
  <c r="FM5" i="14"/>
  <c r="FM21" i="14" s="1"/>
  <c r="FM5" i="13"/>
  <c r="FN5" i="12"/>
  <c r="FM20" i="12"/>
  <c r="FN5" i="14" l="1"/>
  <c r="FN21" i="14" s="1"/>
  <c r="FN5" i="13"/>
  <c r="FN20" i="12"/>
  <c r="FO5" i="12"/>
  <c r="FM20" i="13"/>
  <c r="FM5" i="15"/>
  <c r="FM19" i="15" s="1"/>
  <c r="FO5" i="14" l="1"/>
  <c r="FO21" i="14" s="1"/>
  <c r="FO5" i="13"/>
  <c r="FP5" i="12"/>
  <c r="FO20" i="12"/>
  <c r="FN20" i="13"/>
  <c r="FN5" i="15"/>
  <c r="FN19" i="15" l="1"/>
  <c r="FP5" i="14"/>
  <c r="FP21" i="14" s="1"/>
  <c r="FP5" i="13"/>
  <c r="FP20" i="12"/>
  <c r="FQ5" i="12"/>
  <c r="FO5" i="15"/>
  <c r="FO20" i="13"/>
  <c r="FP5" i="15" l="1"/>
  <c r="FP20" i="13"/>
  <c r="FQ5" i="14"/>
  <c r="FQ21" i="14" s="1"/>
  <c r="FQ5" i="13"/>
  <c r="FQ20" i="12"/>
  <c r="FR5" i="12"/>
  <c r="FP19" i="15"/>
  <c r="FO19" i="15"/>
  <c r="FR5" i="13" l="1"/>
  <c r="FR5" i="14"/>
  <c r="FR21" i="14" s="1"/>
  <c r="FS5" i="12"/>
  <c r="FR20" i="12"/>
  <c r="FQ20" i="13"/>
  <c r="FQ5" i="15"/>
  <c r="FS5" i="13" l="1"/>
  <c r="FS5" i="14"/>
  <c r="FS21" i="14" s="1"/>
  <c r="FS20" i="12"/>
  <c r="FT5" i="12"/>
  <c r="FQ19" i="15"/>
  <c r="FR5" i="15"/>
  <c r="FR19" i="15" s="1"/>
  <c r="FR20" i="13"/>
  <c r="FT5" i="13" l="1"/>
  <c r="FT5" i="14"/>
  <c r="FT21" i="14" s="1"/>
  <c r="FT20" i="12"/>
  <c r="FU5" i="12"/>
  <c r="FS20" i="13"/>
  <c r="FS5" i="15"/>
  <c r="FS19" i="15" s="1"/>
  <c r="FU5" i="14" l="1"/>
  <c r="FU21" i="14" s="1"/>
  <c r="FU5" i="13"/>
  <c r="FU20" i="12"/>
  <c r="FV5" i="12"/>
  <c r="FT20" i="13"/>
  <c r="FT5" i="15"/>
  <c r="FT19" i="15" s="1"/>
  <c r="FU20" i="13" l="1"/>
  <c r="FU5" i="15"/>
  <c r="FU19" i="15" s="1"/>
  <c r="FV5" i="14"/>
  <c r="FV21" i="14" s="1"/>
  <c r="FV5" i="13"/>
  <c r="FW5" i="12"/>
  <c r="FV20" i="12"/>
  <c r="FW5" i="13" l="1"/>
  <c r="FW5" i="14"/>
  <c r="FW21" i="14" s="1"/>
  <c r="FX5" i="12"/>
  <c r="FW20" i="12"/>
  <c r="FV20" i="13"/>
  <c r="FV5" i="15"/>
  <c r="FV19" i="15" s="1"/>
  <c r="FX5" i="13" l="1"/>
  <c r="FX5" i="14"/>
  <c r="FX21" i="14" s="1"/>
  <c r="FY5" i="12"/>
  <c r="FX20" i="12"/>
  <c r="FW20" i="13"/>
  <c r="FW5" i="15"/>
  <c r="FW19" i="15" s="1"/>
  <c r="FY5" i="14" l="1"/>
  <c r="FY21" i="14" s="1"/>
  <c r="FY5" i="13"/>
  <c r="FZ5" i="12"/>
  <c r="FY20" i="12"/>
  <c r="FX5" i="15"/>
  <c r="FX19" i="15" s="1"/>
  <c r="FX20" i="13"/>
  <c r="FZ5" i="13" l="1"/>
  <c r="FZ5" i="14"/>
  <c r="FZ21" i="14" s="1"/>
  <c r="GA5" i="12"/>
  <c r="FZ20" i="12"/>
  <c r="FY20" i="13"/>
  <c r="FY5" i="15"/>
  <c r="FY19" i="15" s="1"/>
  <c r="GA5" i="13" l="1"/>
  <c r="GA5" i="14"/>
  <c r="GA21" i="14" s="1"/>
  <c r="GB5" i="12"/>
  <c r="GA20" i="12"/>
  <c r="FZ20" i="13"/>
  <c r="FZ5" i="15"/>
  <c r="FZ19" i="15" s="1"/>
  <c r="GB5" i="14" l="1"/>
  <c r="GB21" i="14" s="1"/>
  <c r="GB5" i="13"/>
  <c r="GB20" i="12"/>
  <c r="GC5" i="12"/>
  <c r="GA20" i="13"/>
  <c r="GA5" i="15"/>
  <c r="GA19" i="15" s="1"/>
  <c r="GC5" i="14" l="1"/>
  <c r="GC21" i="14" s="1"/>
  <c r="GC5" i="13"/>
  <c r="GD5" i="12"/>
  <c r="GC20" i="12"/>
  <c r="GB20" i="13"/>
  <c r="GB5" i="15"/>
  <c r="GB19" i="15" s="1"/>
  <c r="GD5" i="13" l="1"/>
  <c r="GD5" i="14"/>
  <c r="GD21" i="14" s="1"/>
  <c r="GE5" i="12"/>
  <c r="GD20" i="12"/>
  <c r="GC20" i="13"/>
  <c r="GC5" i="15"/>
  <c r="GC19" i="15" s="1"/>
  <c r="GE5" i="13" l="1"/>
  <c r="GE5" i="14"/>
  <c r="GE21" i="14" s="1"/>
  <c r="GF5" i="12"/>
  <c r="GE20" i="12"/>
  <c r="GD5" i="15"/>
  <c r="GD19" i="15" s="1"/>
  <c r="GD20" i="13"/>
  <c r="GF5" i="13" l="1"/>
  <c r="GF5" i="14"/>
  <c r="GF21" i="14" s="1"/>
  <c r="GG5" i="12"/>
  <c r="GF20" i="12"/>
  <c r="GE20" i="13"/>
  <c r="GE5" i="15"/>
  <c r="GE19" i="15" s="1"/>
  <c r="GG5" i="13" l="1"/>
  <c r="GG5" i="14"/>
  <c r="GG21" i="14" s="1"/>
  <c r="GH5" i="12"/>
  <c r="GG20" i="12"/>
  <c r="GF20" i="13"/>
  <c r="GF5" i="15"/>
  <c r="GF19" i="15" s="1"/>
  <c r="GH5" i="14" l="1"/>
  <c r="GH21" i="14" s="1"/>
  <c r="GH5" i="13"/>
  <c r="GI5" i="12"/>
  <c r="GH20" i="12"/>
  <c r="GG20" i="13"/>
  <c r="GG5" i="15"/>
  <c r="GG19" i="15" s="1"/>
  <c r="EI5" i="14"/>
  <c r="EJ21" i="14" s="1"/>
  <c r="BS280" i="1"/>
  <c r="BS289" i="1" s="1"/>
  <c r="BS278" i="1"/>
  <c r="BS287" i="1" s="1"/>
  <c r="BS277" i="1"/>
  <c r="BS276" i="1"/>
  <c r="BS275" i="1"/>
  <c r="BS274" i="1"/>
  <c r="BS262" i="1"/>
  <c r="BS260" i="1"/>
  <c r="BS269" i="1" s="1"/>
  <c r="BS259" i="1"/>
  <c r="BS258" i="1"/>
  <c r="BS257" i="1"/>
  <c r="BS256" i="1"/>
  <c r="BS241" i="1"/>
  <c r="BS219" i="1"/>
  <c r="BS200" i="1"/>
  <c r="BS209" i="1" s="1"/>
  <c r="BS178" i="1"/>
  <c r="BS191" i="1" s="1"/>
  <c r="BS154" i="1"/>
  <c r="BS136" i="1"/>
  <c r="BS143" i="1" s="1"/>
  <c r="BS120" i="1"/>
  <c r="BS129" i="1" s="1"/>
  <c r="BS104" i="1"/>
  <c r="BS111" i="1" s="1"/>
  <c r="BS86" i="1"/>
  <c r="BS97" i="1" s="1"/>
  <c r="BX3" i="9"/>
  <c r="BX2" i="9" s="1"/>
  <c r="BW2" i="9"/>
  <c r="BL2" i="9"/>
  <c r="BM2" i="9" s="1"/>
  <c r="BN2" i="9" s="1"/>
  <c r="BO2" i="9" s="1"/>
  <c r="BP2" i="9" s="1"/>
  <c r="BQ2" i="9" s="1"/>
  <c r="BR2" i="9" s="1"/>
  <c r="BS2" i="9" s="1"/>
  <c r="BT2" i="9" s="1"/>
  <c r="BU2" i="9" s="1"/>
  <c r="BV2" i="9" s="1"/>
  <c r="BX3" i="10"/>
  <c r="BX2" i="10" s="1"/>
  <c r="BW2" i="10"/>
  <c r="BL2" i="10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X3" i="11"/>
  <c r="BX2" i="11" s="1"/>
  <c r="BW2" i="11"/>
  <c r="BL2" i="11"/>
  <c r="BM2" i="11" s="1"/>
  <c r="BN2" i="11" s="1"/>
  <c r="BO2" i="11" s="1"/>
  <c r="BP2" i="11" s="1"/>
  <c r="BQ2" i="11" s="1"/>
  <c r="BR2" i="11" s="1"/>
  <c r="BS2" i="11" s="1"/>
  <c r="BT2" i="11" s="1"/>
  <c r="BU2" i="11" s="1"/>
  <c r="BV2" i="11" s="1"/>
  <c r="BX3" i="8"/>
  <c r="BX2" i="8" s="1"/>
  <c r="BW2" i="8"/>
  <c r="BL2" i="8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4"/>
  <c r="BX3" i="4"/>
  <c r="BX2" i="4" s="1"/>
  <c r="BL2" i="4"/>
  <c r="BM2" i="4" s="1"/>
  <c r="BN2" i="4" s="1"/>
  <c r="BO2" i="4" s="1"/>
  <c r="BP2" i="4" s="1"/>
  <c r="BQ2" i="4" s="1"/>
  <c r="BR2" i="4" s="1"/>
  <c r="BS2" i="4" s="1"/>
  <c r="BT2" i="4" s="1"/>
  <c r="BU2" i="4" s="1"/>
  <c r="BV2" i="4" s="1"/>
  <c r="BL2" i="3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X3" i="3"/>
  <c r="BX2" i="3" s="1"/>
  <c r="BW2" i="3"/>
  <c r="BX3" i="17"/>
  <c r="BY3" i="17" s="1"/>
  <c r="BW2" i="17"/>
  <c r="BL2" i="17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X3" i="16"/>
  <c r="BX2" i="16" s="1"/>
  <c r="BW2" i="16"/>
  <c r="BL2" i="16"/>
  <c r="BM2" i="16" s="1"/>
  <c r="BN2" i="16" s="1"/>
  <c r="BO2" i="16" s="1"/>
  <c r="BP2" i="16" s="1"/>
  <c r="BQ2" i="16" s="1"/>
  <c r="BR2" i="16" s="1"/>
  <c r="BS2" i="16" s="1"/>
  <c r="BT2" i="16" s="1"/>
  <c r="BU2" i="16" s="1"/>
  <c r="BV2" i="16" s="1"/>
  <c r="BX3" i="7"/>
  <c r="BX2" i="7" s="1"/>
  <c r="BW2" i="7"/>
  <c r="BL2" i="7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X3" i="6"/>
  <c r="BX2" i="6" s="1"/>
  <c r="BL2" i="6"/>
  <c r="BM2" i="6" s="1"/>
  <c r="BN2" i="6" s="1"/>
  <c r="BO2" i="6" s="1"/>
  <c r="BP2" i="6" s="1"/>
  <c r="BQ2" i="6" s="1"/>
  <c r="BR2" i="6" s="1"/>
  <c r="BS2" i="6" s="1"/>
  <c r="BT2" i="6" s="1"/>
  <c r="BU2" i="6" s="1"/>
  <c r="BV2" i="6" s="1"/>
  <c r="BT32" i="15"/>
  <c r="BT5" i="15"/>
  <c r="BT36" i="14"/>
  <c r="BS15" i="1"/>
  <c r="CE32" i="15"/>
  <c r="CE5" i="15"/>
  <c r="CE5" i="13"/>
  <c r="CE36" i="14"/>
  <c r="CE5" i="14"/>
  <c r="CF32" i="15"/>
  <c r="CF36" i="14"/>
  <c r="CG39" i="7"/>
  <c r="GI20" i="12" l="1"/>
  <c r="GI5" i="13"/>
  <c r="GI5" i="14"/>
  <c r="GI21" i="14" s="1"/>
  <c r="GH20" i="13"/>
  <c r="GH5" i="15"/>
  <c r="GH19" i="15" s="1"/>
  <c r="BS265" i="1"/>
  <c r="BS283" i="1"/>
  <c r="BS284" i="1"/>
  <c r="BS285" i="1"/>
  <c r="BS165" i="1"/>
  <c r="BS253" i="1"/>
  <c r="BS261" i="1"/>
  <c r="BS270" i="1" s="1"/>
  <c r="BS279" i="1"/>
  <c r="BS288" i="1" s="1"/>
  <c r="BS266" i="1"/>
  <c r="BS271" i="1"/>
  <c r="BS267" i="1"/>
  <c r="BS268" i="1"/>
  <c r="BS286" i="1"/>
  <c r="BY3" i="9"/>
  <c r="BY3" i="10"/>
  <c r="BY3" i="11"/>
  <c r="BY3" i="8"/>
  <c r="BY3" i="4"/>
  <c r="BY3" i="3"/>
  <c r="BY2" i="17"/>
  <c r="BZ3" i="17"/>
  <c r="BX2" i="17"/>
  <c r="BY3" i="16"/>
  <c r="BY3" i="7"/>
  <c r="BY3" i="6"/>
  <c r="DY34" i="13"/>
  <c r="DY34" i="12"/>
  <c r="GI20" i="13" l="1"/>
  <c r="GI5" i="15"/>
  <c r="GI19" i="15" s="1"/>
  <c r="BY2" i="9"/>
  <c r="BZ3" i="9"/>
  <c r="BY2" i="10"/>
  <c r="BZ3" i="10"/>
  <c r="BY2" i="11"/>
  <c r="BZ3" i="11"/>
  <c r="BY2" i="8"/>
  <c r="BZ3" i="8"/>
  <c r="BY2" i="4"/>
  <c r="BZ3" i="4"/>
  <c r="BY2" i="3"/>
  <c r="BZ3" i="3"/>
  <c r="BZ2" i="17"/>
  <c r="CA3" i="17"/>
  <c r="BY2" i="16"/>
  <c r="BZ3" i="16"/>
  <c r="BY2" i="7"/>
  <c r="BZ3" i="7"/>
  <c r="BY2" i="6"/>
  <c r="BZ3" i="6"/>
  <c r="BZ2" i="9" l="1"/>
  <c r="CA3" i="9"/>
  <c r="BZ2" i="10"/>
  <c r="CA3" i="10"/>
  <c r="BZ2" i="11"/>
  <c r="CA3" i="11"/>
  <c r="BZ2" i="8"/>
  <c r="CA3" i="8"/>
  <c r="BZ2" i="4"/>
  <c r="CA3" i="4"/>
  <c r="BZ2" i="3"/>
  <c r="CA3" i="3"/>
  <c r="CB3" i="17"/>
  <c r="CA2" i="17"/>
  <c r="BZ2" i="16"/>
  <c r="CA3" i="16"/>
  <c r="BZ2" i="7"/>
  <c r="CA3" i="7"/>
  <c r="BZ2" i="6"/>
  <c r="CA3" i="6"/>
  <c r="DY5" i="12"/>
  <c r="BW32" i="12"/>
  <c r="DY5" i="13" l="1"/>
  <c r="DZ20" i="12"/>
  <c r="DY20" i="12"/>
  <c r="CB3" i="9"/>
  <c r="CA2" i="9"/>
  <c r="CB3" i="10"/>
  <c r="CA2" i="10"/>
  <c r="CB3" i="11"/>
  <c r="CA2" i="11"/>
  <c r="CB3" i="8"/>
  <c r="CA2" i="8"/>
  <c r="CB3" i="4"/>
  <c r="CA2" i="4"/>
  <c r="CB3" i="3"/>
  <c r="CA2" i="3"/>
  <c r="CB2" i="17"/>
  <c r="CC3" i="17"/>
  <c r="CB3" i="16"/>
  <c r="CA2" i="16"/>
  <c r="CB3" i="7"/>
  <c r="CA2" i="7"/>
  <c r="CB3" i="6"/>
  <c r="CA2" i="6"/>
  <c r="CF39" i="7"/>
  <c r="DY5" i="14"/>
  <c r="DZ21" i="14" l="1"/>
  <c r="DY21" i="14"/>
  <c r="DY5" i="15"/>
  <c r="DZ20" i="13"/>
  <c r="DY20" i="13"/>
  <c r="CB2" i="9"/>
  <c r="CC3" i="9"/>
  <c r="CB2" i="10"/>
  <c r="CC3" i="10"/>
  <c r="CC3" i="11"/>
  <c r="CB2" i="11"/>
  <c r="CC3" i="8"/>
  <c r="CB2" i="8"/>
  <c r="CB2" i="4"/>
  <c r="CC3" i="4"/>
  <c r="CB2" i="3"/>
  <c r="CC3" i="3"/>
  <c r="CD3" i="17"/>
  <c r="CC2" i="17"/>
  <c r="CB2" i="16"/>
  <c r="CC3" i="16"/>
  <c r="CB2" i="7"/>
  <c r="CC3" i="7"/>
  <c r="CB2" i="6"/>
  <c r="CC3" i="6"/>
  <c r="D41" i="4"/>
  <c r="C176" i="1" s="1"/>
  <c r="E41" i="4"/>
  <c r="D176" i="1" s="1"/>
  <c r="F41" i="4"/>
  <c r="E176" i="1" s="1"/>
  <c r="G41" i="4"/>
  <c r="F176" i="1" s="1"/>
  <c r="H41" i="4"/>
  <c r="G176" i="1" s="1"/>
  <c r="I41" i="4"/>
  <c r="H176" i="1" s="1"/>
  <c r="J41" i="4"/>
  <c r="I176" i="1" s="1"/>
  <c r="K41" i="4"/>
  <c r="J176" i="1" s="1"/>
  <c r="L41" i="4"/>
  <c r="K176" i="1" s="1"/>
  <c r="M41" i="4"/>
  <c r="L176" i="1" s="1"/>
  <c r="N41" i="4"/>
  <c r="M176" i="1" s="1"/>
  <c r="O41" i="4"/>
  <c r="N176" i="1" s="1"/>
  <c r="P41" i="4"/>
  <c r="O176" i="1" s="1"/>
  <c r="Q41" i="4"/>
  <c r="P176" i="1" s="1"/>
  <c r="R41" i="4"/>
  <c r="Q176" i="1" s="1"/>
  <c r="S41" i="4"/>
  <c r="R176" i="1" s="1"/>
  <c r="T41" i="4"/>
  <c r="S176" i="1" s="1"/>
  <c r="U41" i="4"/>
  <c r="T176" i="1" s="1"/>
  <c r="V41" i="4"/>
  <c r="U176" i="1" s="1"/>
  <c r="W41" i="4"/>
  <c r="V176" i="1" s="1"/>
  <c r="X41" i="4"/>
  <c r="W176" i="1" s="1"/>
  <c r="Y41" i="4"/>
  <c r="X176" i="1" s="1"/>
  <c r="Z41" i="4"/>
  <c r="Y176" i="1" s="1"/>
  <c r="AA41" i="4"/>
  <c r="Z176" i="1" s="1"/>
  <c r="AB41" i="4"/>
  <c r="AA176" i="1" s="1"/>
  <c r="AC41" i="4"/>
  <c r="AB176" i="1" s="1"/>
  <c r="AD41" i="4"/>
  <c r="AC176" i="1" s="1"/>
  <c r="AE41" i="4"/>
  <c r="AD176" i="1" s="1"/>
  <c r="AF41" i="4"/>
  <c r="AE176" i="1" s="1"/>
  <c r="AG41" i="4"/>
  <c r="AF176" i="1" s="1"/>
  <c r="AH41" i="4"/>
  <c r="AG176" i="1" s="1"/>
  <c r="AI41" i="4"/>
  <c r="AH176" i="1" s="1"/>
  <c r="AJ41" i="4"/>
  <c r="AI176" i="1" s="1"/>
  <c r="AK41" i="4"/>
  <c r="AJ176" i="1" s="1"/>
  <c r="AL41" i="4"/>
  <c r="AK176" i="1" s="1"/>
  <c r="AM41" i="4"/>
  <c r="AL176" i="1" s="1"/>
  <c r="AN41" i="4"/>
  <c r="AM176" i="1" s="1"/>
  <c r="AO41" i="4"/>
  <c r="AN176" i="1" s="1"/>
  <c r="AP41" i="4"/>
  <c r="AO176" i="1" s="1"/>
  <c r="AQ41" i="4"/>
  <c r="AP176" i="1" s="1"/>
  <c r="AR41" i="4"/>
  <c r="AQ176" i="1" s="1"/>
  <c r="AS41" i="4"/>
  <c r="AR176" i="1" s="1"/>
  <c r="AT41" i="4"/>
  <c r="AS176" i="1" s="1"/>
  <c r="AU41" i="4"/>
  <c r="AT176" i="1" s="1"/>
  <c r="AV41" i="4"/>
  <c r="AU176" i="1" s="1"/>
  <c r="AW41" i="4"/>
  <c r="AV176" i="1" s="1"/>
  <c r="AX41" i="4"/>
  <c r="AW176" i="1" s="1"/>
  <c r="AY41" i="4"/>
  <c r="AX176" i="1" s="1"/>
  <c r="AZ41" i="4"/>
  <c r="AY176" i="1" s="1"/>
  <c r="BA41" i="4"/>
  <c r="AZ176" i="1" s="1"/>
  <c r="BB41" i="4"/>
  <c r="BA176" i="1" s="1"/>
  <c r="BC41" i="4"/>
  <c r="BB176" i="1" s="1"/>
  <c r="BD41" i="4"/>
  <c r="BC176" i="1" s="1"/>
  <c r="BE41" i="4"/>
  <c r="BD176" i="1" s="1"/>
  <c r="BF41" i="4"/>
  <c r="BE176" i="1" s="1"/>
  <c r="BG41" i="4"/>
  <c r="BF176" i="1" s="1"/>
  <c r="BH41" i="4"/>
  <c r="BG176" i="1" s="1"/>
  <c r="BI41" i="4"/>
  <c r="BH176" i="1" s="1"/>
  <c r="BJ41" i="4"/>
  <c r="BI176" i="1" s="1"/>
  <c r="BK41" i="4"/>
  <c r="BJ176" i="1" s="1"/>
  <c r="BL41" i="4"/>
  <c r="BK176" i="1" s="1"/>
  <c r="BM41" i="4"/>
  <c r="BL176" i="1" s="1"/>
  <c r="BN41" i="4"/>
  <c r="BM176" i="1" s="1"/>
  <c r="BO41" i="4"/>
  <c r="BN176" i="1" s="1"/>
  <c r="BP41" i="4"/>
  <c r="BO176" i="1" s="1"/>
  <c r="BQ41" i="4"/>
  <c r="BP176" i="1" s="1"/>
  <c r="BR41" i="4"/>
  <c r="BQ176" i="1" s="1"/>
  <c r="BS41" i="4"/>
  <c r="BR176" i="1" s="1"/>
  <c r="BT41" i="4"/>
  <c r="BS176" i="1" s="1"/>
  <c r="BS189" i="1" s="1"/>
  <c r="BU41" i="4"/>
  <c r="BT176" i="1" s="1"/>
  <c r="BV41" i="4"/>
  <c r="BU176" i="1" s="1"/>
  <c r="BW41" i="4"/>
  <c r="BV176" i="1" s="1"/>
  <c r="BX41" i="4"/>
  <c r="BW176" i="1" s="1"/>
  <c r="BY41" i="4"/>
  <c r="BX176" i="1" s="1"/>
  <c r="BZ41" i="4"/>
  <c r="BY176" i="1" s="1"/>
  <c r="CA41" i="4"/>
  <c r="BZ176" i="1" s="1"/>
  <c r="C41" i="4"/>
  <c r="B176" i="1" s="1"/>
  <c r="C40" i="4"/>
  <c r="DH37" i="14"/>
  <c r="DH36" i="14"/>
  <c r="DH32" i="15"/>
  <c r="DH33" i="15"/>
  <c r="DZ19" i="15" l="1"/>
  <c r="DY19" i="15"/>
  <c r="EI5" i="15"/>
  <c r="EJ19" i="15" s="1"/>
  <c r="CC2" i="9"/>
  <c r="CD3" i="9"/>
  <c r="CC2" i="10"/>
  <c r="CD3" i="10"/>
  <c r="CC2" i="11"/>
  <c r="CD3" i="11"/>
  <c r="CD3" i="8"/>
  <c r="CC2" i="8"/>
  <c r="CC2" i="4"/>
  <c r="CD3" i="4"/>
  <c r="CD3" i="3"/>
  <c r="CC2" i="3"/>
  <c r="CD2" i="17"/>
  <c r="CE3" i="17"/>
  <c r="CD3" i="16"/>
  <c r="CC2" i="16"/>
  <c r="CC2" i="7"/>
  <c r="CD3" i="7"/>
  <c r="CC2" i="6"/>
  <c r="CD3" i="6"/>
  <c r="DH50" i="15"/>
  <c r="DH51" i="15"/>
  <c r="DH53" i="15"/>
  <c r="DH49" i="15"/>
  <c r="DH54" i="15"/>
  <c r="DH52" i="15"/>
  <c r="CD2" i="9" l="1"/>
  <c r="CE3" i="9"/>
  <c r="CD2" i="10"/>
  <c r="CE3" i="10"/>
  <c r="CD2" i="11"/>
  <c r="CE3" i="11"/>
  <c r="CD2" i="8"/>
  <c r="CE3" i="8"/>
  <c r="CD2" i="4"/>
  <c r="CE3" i="4"/>
  <c r="CD2" i="3"/>
  <c r="CE3" i="3"/>
  <c r="CE2" i="17"/>
  <c r="CF3" i="17"/>
  <c r="CD2" i="16"/>
  <c r="CE3" i="16"/>
  <c r="CD2" i="7"/>
  <c r="CE3" i="7"/>
  <c r="CD2" i="6"/>
  <c r="CE3" i="6"/>
  <c r="DH55" i="15"/>
  <c r="CE2" i="9" l="1"/>
  <c r="CF3" i="9"/>
  <c r="CE2" i="10"/>
  <c r="CF3" i="10"/>
  <c r="CE2" i="11"/>
  <c r="CF3" i="11"/>
  <c r="CE2" i="8"/>
  <c r="CF3" i="8"/>
  <c r="CE2" i="4"/>
  <c r="CF3" i="4"/>
  <c r="CE2" i="3"/>
  <c r="CF3" i="3"/>
  <c r="CF2" i="17"/>
  <c r="CG3" i="17"/>
  <c r="CH3" i="17" s="1"/>
  <c r="CE2" i="16"/>
  <c r="CF3" i="16"/>
  <c r="CE2" i="7"/>
  <c r="CF3" i="7"/>
  <c r="CE2" i="6"/>
  <c r="CF3" i="6"/>
  <c r="BV40" i="6"/>
  <c r="BU40" i="6"/>
  <c r="BT40" i="6"/>
  <c r="BS82" i="1" s="1"/>
  <c r="BS40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V36" i="7"/>
  <c r="BU36" i="7"/>
  <c r="BT36" i="7"/>
  <c r="BS102" i="1" s="1"/>
  <c r="BS109" i="1" s="1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CW40" i="15"/>
  <c r="CW32" i="15"/>
  <c r="CW41" i="15"/>
  <c r="CW39" i="15"/>
  <c r="CW38" i="15"/>
  <c r="CW42" i="13"/>
  <c r="CW43" i="13"/>
  <c r="CW54" i="13"/>
  <c r="CW41" i="13"/>
  <c r="CW40" i="13"/>
  <c r="CW39" i="13"/>
  <c r="CW49" i="14"/>
  <c r="CW48" i="14"/>
  <c r="CW45" i="14"/>
  <c r="CW44" i="14"/>
  <c r="CW43" i="14"/>
  <c r="CW42" i="14"/>
  <c r="CW55" i="14"/>
  <c r="CW36" i="14"/>
  <c r="CW47" i="14"/>
  <c r="CW46" i="14"/>
  <c r="CW42" i="12"/>
  <c r="CW41" i="12"/>
  <c r="CW40" i="12"/>
  <c r="CW39" i="12"/>
  <c r="CH2" i="17" l="1"/>
  <c r="CI3" i="17"/>
  <c r="CI2" i="17" s="1"/>
  <c r="CD86" i="1"/>
  <c r="CH14" i="17"/>
  <c r="CH16" i="17"/>
  <c r="CH15" i="17"/>
  <c r="BS48" i="1"/>
  <c r="BS93" i="1"/>
  <c r="CF2" i="9"/>
  <c r="CG3" i="9"/>
  <c r="CH3" i="9" s="1"/>
  <c r="CF2" i="10"/>
  <c r="CG3" i="10"/>
  <c r="CH3" i="10" s="1"/>
  <c r="CF2" i="11"/>
  <c r="CG3" i="11"/>
  <c r="CH3" i="11" s="1"/>
  <c r="CF2" i="8"/>
  <c r="CG3" i="8"/>
  <c r="CH3" i="8" s="1"/>
  <c r="CF2" i="4"/>
  <c r="CG3" i="4"/>
  <c r="CH3" i="4" s="1"/>
  <c r="CF2" i="3"/>
  <c r="CG3" i="3"/>
  <c r="CH3" i="3" s="1"/>
  <c r="CJ3" i="17"/>
  <c r="CG2" i="17"/>
  <c r="CF2" i="16"/>
  <c r="CG3" i="16"/>
  <c r="CH3" i="16" s="1"/>
  <c r="CF2" i="7"/>
  <c r="CG3" i="7"/>
  <c r="CH3" i="7" s="1"/>
  <c r="CH2" i="7" s="1"/>
  <c r="CF2" i="6"/>
  <c r="CG3" i="6"/>
  <c r="CW56" i="13"/>
  <c r="CW51" i="13"/>
  <c r="CW53" i="15"/>
  <c r="CW54" i="15"/>
  <c r="CW50" i="15"/>
  <c r="CW52" i="13"/>
  <c r="CW58" i="14"/>
  <c r="CW54" i="12"/>
  <c r="CW52" i="12"/>
  <c r="CW55" i="12"/>
  <c r="CW37" i="14"/>
  <c r="CW50" i="12"/>
  <c r="CW56" i="12"/>
  <c r="CW51" i="12"/>
  <c r="CW56" i="14"/>
  <c r="CW57" i="14"/>
  <c r="CW61" i="14"/>
  <c r="CW62" i="14"/>
  <c r="CW50" i="13"/>
  <c r="CW53" i="13"/>
  <c r="CW51" i="15"/>
  <c r="CW49" i="15"/>
  <c r="CW52" i="15"/>
  <c r="CW33" i="15"/>
  <c r="CW43" i="15"/>
  <c r="CW42" i="15"/>
  <c r="CW44" i="13"/>
  <c r="CW55" i="13"/>
  <c r="CW38" i="13"/>
  <c r="CW50" i="14"/>
  <c r="CW59" i="14"/>
  <c r="CW60" i="14"/>
  <c r="CW43" i="12"/>
  <c r="CW53" i="12"/>
  <c r="CW38" i="12"/>
  <c r="CW44" i="12"/>
  <c r="CH136" i="1" l="1"/>
  <c r="CH2" i="4"/>
  <c r="CI3" i="4"/>
  <c r="CI2" i="4" s="1"/>
  <c r="CH3" i="6"/>
  <c r="CH2" i="6" s="1"/>
  <c r="CG2" i="6"/>
  <c r="CH2" i="8"/>
  <c r="CI3" i="8"/>
  <c r="CI2" i="8" s="1"/>
  <c r="CH2" i="3"/>
  <c r="CI3" i="3"/>
  <c r="CI2" i="3" s="1"/>
  <c r="CH2" i="11"/>
  <c r="CI3" i="11"/>
  <c r="CI2" i="11" s="1"/>
  <c r="CH2" i="10"/>
  <c r="CI3" i="10"/>
  <c r="CI2" i="10" s="1"/>
  <c r="CH2" i="9"/>
  <c r="CI3" i="9"/>
  <c r="CI2" i="9" s="1"/>
  <c r="CH2" i="16"/>
  <c r="CI3" i="16"/>
  <c r="CI2" i="16" s="1"/>
  <c r="CJ2" i="17"/>
  <c r="CK3" i="17"/>
  <c r="CI3" i="6"/>
  <c r="CI2" i="6" s="1"/>
  <c r="CH26" i="8"/>
  <c r="CH25" i="8"/>
  <c r="CH23" i="8"/>
  <c r="CH8" i="17"/>
  <c r="CH33" i="3"/>
  <c r="CH29" i="3"/>
  <c r="CH32" i="3"/>
  <c r="CH31" i="3"/>
  <c r="CH30" i="3"/>
  <c r="CH27" i="3"/>
  <c r="CH28" i="3"/>
  <c r="CH39" i="6"/>
  <c r="CH36" i="6"/>
  <c r="CH42" i="6"/>
  <c r="CH37" i="6"/>
  <c r="CH38" i="6"/>
  <c r="CH43" i="9"/>
  <c r="CH42" i="9"/>
  <c r="CH47" i="9"/>
  <c r="CE86" i="1"/>
  <c r="CH35" i="7"/>
  <c r="CH38" i="7"/>
  <c r="CH37" i="7"/>
  <c r="CH32" i="11"/>
  <c r="CH31" i="11"/>
  <c r="CH33" i="11"/>
  <c r="CH29" i="11"/>
  <c r="CH21" i="16"/>
  <c r="CH19" i="16"/>
  <c r="CH23" i="16"/>
  <c r="CH20" i="16"/>
  <c r="CH34" i="4"/>
  <c r="CH33" i="4"/>
  <c r="CH38" i="4"/>
  <c r="CH37" i="4"/>
  <c r="CH41" i="4"/>
  <c r="CH40" i="4"/>
  <c r="CH35" i="4"/>
  <c r="CH39" i="4"/>
  <c r="CH41" i="10"/>
  <c r="CG2" i="9"/>
  <c r="CJ3" i="10"/>
  <c r="CG2" i="10"/>
  <c r="CG2" i="11"/>
  <c r="CG2" i="8"/>
  <c r="CJ3" i="4"/>
  <c r="CG2" i="4"/>
  <c r="CJ3" i="3"/>
  <c r="CG2" i="3"/>
  <c r="CJ3" i="16"/>
  <c r="CG2" i="16"/>
  <c r="CI3" i="7"/>
  <c r="CG2" i="7"/>
  <c r="CW44" i="15"/>
  <c r="CW45" i="13"/>
  <c r="CW63" i="14"/>
  <c r="CW57" i="12"/>
  <c r="CW45" i="12"/>
  <c r="CW57" i="13"/>
  <c r="CW55" i="15"/>
  <c r="CH154" i="1" l="1"/>
  <c r="CH259" i="1"/>
  <c r="CH241" i="1"/>
  <c r="CH200" i="1"/>
  <c r="CH86" i="1"/>
  <c r="CJ3" i="8"/>
  <c r="CK3" i="8" s="1"/>
  <c r="CH219" i="1"/>
  <c r="CH11" i="1" s="1"/>
  <c r="CH120" i="1"/>
  <c r="CH178" i="1"/>
  <c r="CJ3" i="7"/>
  <c r="CI2" i="7"/>
  <c r="CJ3" i="9"/>
  <c r="CH278" i="1"/>
  <c r="CH275" i="1"/>
  <c r="CH257" i="1"/>
  <c r="CH256" i="1"/>
  <c r="CH277" i="1"/>
  <c r="CH260" i="1"/>
  <c r="CH276" i="1"/>
  <c r="CH280" i="1"/>
  <c r="CH258" i="1"/>
  <c r="CH274" i="1"/>
  <c r="CJ3" i="11"/>
  <c r="CK3" i="11" s="1"/>
  <c r="CH13" i="1"/>
  <c r="CH143" i="1"/>
  <c r="CH40" i="6"/>
  <c r="CH22" i="16"/>
  <c r="CK3" i="9"/>
  <c r="CJ2" i="9"/>
  <c r="CK3" i="10"/>
  <c r="CJ2" i="10"/>
  <c r="CJ2" i="8"/>
  <c r="CH24" i="8"/>
  <c r="CK3" i="4"/>
  <c r="CJ2" i="4"/>
  <c r="CK3" i="3"/>
  <c r="CJ2" i="3"/>
  <c r="CK2" i="17"/>
  <c r="CL3" i="17"/>
  <c r="CK3" i="16"/>
  <c r="CJ2" i="16"/>
  <c r="CK3" i="7"/>
  <c r="CJ2" i="7"/>
  <c r="CJ3" i="6"/>
  <c r="CJ2" i="6" s="1"/>
  <c r="CH30" i="6"/>
  <c r="CH27" i="4"/>
  <c r="CH30" i="11"/>
  <c r="CH44" i="9"/>
  <c r="CH45" i="9"/>
  <c r="CH22" i="8"/>
  <c r="CH38" i="10"/>
  <c r="CH50" i="10"/>
  <c r="CG34" i="4"/>
  <c r="CF169" i="1" s="1"/>
  <c r="CG33" i="4"/>
  <c r="CF168" i="1" s="1"/>
  <c r="CG38" i="4"/>
  <c r="CF173" i="1" s="1"/>
  <c r="CG37" i="4"/>
  <c r="CF172" i="1" s="1"/>
  <c r="CG40" i="4"/>
  <c r="CF175" i="1" s="1"/>
  <c r="CG35" i="4"/>
  <c r="CF170" i="1" s="1"/>
  <c r="CF260" i="1"/>
  <c r="CF259" i="1"/>
  <c r="CH21" i="3"/>
  <c r="CH39" i="10"/>
  <c r="CH51" i="10"/>
  <c r="CH41" i="6"/>
  <c r="CG23" i="16"/>
  <c r="CF118" i="1" s="1"/>
  <c r="CG20" i="16"/>
  <c r="CF115" i="1" s="1"/>
  <c r="CG19" i="16"/>
  <c r="CF114" i="1" s="1"/>
  <c r="CG21" i="16"/>
  <c r="CF116" i="1" s="1"/>
  <c r="CG26" i="8"/>
  <c r="CF198" i="1" s="1"/>
  <c r="CG25" i="8"/>
  <c r="CF197" i="1" s="1"/>
  <c r="CG23" i="8"/>
  <c r="CF195" i="1" s="1"/>
  <c r="CG42" i="9"/>
  <c r="CF234" i="1" s="1"/>
  <c r="CG47" i="9"/>
  <c r="CF239" i="1" s="1"/>
  <c r="CH25" i="10"/>
  <c r="CH36" i="4"/>
  <c r="CH34" i="7"/>
  <c r="CH28" i="7"/>
  <c r="CH40" i="9"/>
  <c r="CH33" i="10"/>
  <c r="CH45" i="10"/>
  <c r="CH13" i="10"/>
  <c r="CH28" i="10"/>
  <c r="CH46" i="9"/>
  <c r="CH16" i="8"/>
  <c r="CH52" i="10"/>
  <c r="CH40" i="10"/>
  <c r="CH28" i="11"/>
  <c r="CH47" i="10"/>
  <c r="CH35" i="10"/>
  <c r="CG35" i="7"/>
  <c r="CF101" i="1" s="1"/>
  <c r="CG38" i="7"/>
  <c r="CH34" i="9"/>
  <c r="CH34" i="10"/>
  <c r="CH46" i="10"/>
  <c r="CH13" i="16"/>
  <c r="CG38" i="6"/>
  <c r="CF80" i="1" s="1"/>
  <c r="CG39" i="6"/>
  <c r="CF81" i="1" s="1"/>
  <c r="CG36" i="6"/>
  <c r="CF78" i="1" s="1"/>
  <c r="CG37" i="6"/>
  <c r="CF79" i="1" s="1"/>
  <c r="CG27" i="3"/>
  <c r="CF146" i="1" s="1"/>
  <c r="CG33" i="3"/>
  <c r="CF152" i="1" s="1"/>
  <c r="CG32" i="3"/>
  <c r="CF151" i="1" s="1"/>
  <c r="CG28" i="3"/>
  <c r="CF147" i="1" s="1"/>
  <c r="CG31" i="3"/>
  <c r="CF150" i="1" s="1"/>
  <c r="CG30" i="3"/>
  <c r="CF149" i="1" s="1"/>
  <c r="CG29" i="3"/>
  <c r="CF148" i="1" s="1"/>
  <c r="CG31" i="11"/>
  <c r="CF215" i="1" s="1"/>
  <c r="CG33" i="11"/>
  <c r="CF217" i="1" s="1"/>
  <c r="CG29" i="11"/>
  <c r="CF213" i="1" s="1"/>
  <c r="CH53" i="10"/>
  <c r="CH22" i="11"/>
  <c r="CH36" i="7"/>
  <c r="CH40" i="7" s="1"/>
  <c r="CH41" i="9"/>
  <c r="CG43" i="9"/>
  <c r="CF235" i="1" s="1"/>
  <c r="CG39" i="4"/>
  <c r="CF174" i="1" s="1"/>
  <c r="CG41" i="4"/>
  <c r="CF176" i="1" s="1"/>
  <c r="CG37" i="7"/>
  <c r="CG42" i="6"/>
  <c r="CF84" i="1" s="1"/>
  <c r="CF136" i="1"/>
  <c r="CG16" i="17"/>
  <c r="CF134" i="1" s="1"/>
  <c r="CG15" i="17"/>
  <c r="CF133" i="1" s="1"/>
  <c r="CG32" i="11"/>
  <c r="CF216" i="1" s="1"/>
  <c r="CK16" i="17" l="1"/>
  <c r="CI13" i="16"/>
  <c r="CH97" i="1"/>
  <c r="CH5" i="1"/>
  <c r="CJ2" i="11"/>
  <c r="CH104" i="1"/>
  <c r="CH15" i="1"/>
  <c r="CH262" i="1"/>
  <c r="CH286" i="1"/>
  <c r="CH284" i="1"/>
  <c r="CH165" i="1"/>
  <c r="CH6" i="1"/>
  <c r="CH129" i="1"/>
  <c r="CH12" i="1"/>
  <c r="CH287" i="1"/>
  <c r="CH265" i="1"/>
  <c r="CH37" i="1"/>
  <c r="CH268" i="1"/>
  <c r="CH191" i="1"/>
  <c r="CH10" i="1"/>
  <c r="CH8" i="1"/>
  <c r="CH253" i="1"/>
  <c r="CI86" i="1"/>
  <c r="CH289" i="1"/>
  <c r="CH279" i="1"/>
  <c r="CH288" i="1" s="1"/>
  <c r="CH283" i="1"/>
  <c r="CH285" i="1"/>
  <c r="CH209" i="1"/>
  <c r="CH7" i="1"/>
  <c r="CK14" i="17"/>
  <c r="CK15" i="17"/>
  <c r="CG40" i="9"/>
  <c r="CF232" i="1" s="1"/>
  <c r="CL3" i="9"/>
  <c r="CK2" i="9"/>
  <c r="CL3" i="10"/>
  <c r="CK2" i="10"/>
  <c r="CL3" i="11"/>
  <c r="CK2" i="11"/>
  <c r="CL3" i="8"/>
  <c r="CK2" i="8"/>
  <c r="CG36" i="4"/>
  <c r="CF171" i="1" s="1"/>
  <c r="CL3" i="4"/>
  <c r="CK2" i="4"/>
  <c r="CL3" i="3"/>
  <c r="CK2" i="3"/>
  <c r="CM3" i="17"/>
  <c r="CL2" i="17"/>
  <c r="CL3" i="16"/>
  <c r="CK2" i="16"/>
  <c r="CL3" i="7"/>
  <c r="CK2" i="7"/>
  <c r="CG41" i="6"/>
  <c r="CF83" i="1" s="1"/>
  <c r="CK3" i="6"/>
  <c r="CK2" i="6" s="1"/>
  <c r="CG34" i="7"/>
  <c r="CF100" i="1" s="1"/>
  <c r="CG30" i="11"/>
  <c r="CF214" i="1" s="1"/>
  <c r="CI42" i="6"/>
  <c r="CH84" i="1" s="1"/>
  <c r="CI37" i="6"/>
  <c r="CH79" i="1" s="1"/>
  <c r="CH90" i="1" s="1"/>
  <c r="CI39" i="6"/>
  <c r="CH81" i="1" s="1"/>
  <c r="CI36" i="6"/>
  <c r="CH78" i="1" s="1"/>
  <c r="CH89" i="1" s="1"/>
  <c r="CI38" i="6"/>
  <c r="CH80" i="1" s="1"/>
  <c r="CG22" i="16"/>
  <c r="CF117" i="1" s="1"/>
  <c r="CG41" i="9"/>
  <c r="CF233" i="1" s="1"/>
  <c r="CG45" i="9"/>
  <c r="CF237" i="1" s="1"/>
  <c r="CF120" i="1"/>
  <c r="CG13" i="16"/>
  <c r="CF219" i="1"/>
  <c r="CG22" i="11"/>
  <c r="CF200" i="1"/>
  <c r="CG16" i="8"/>
  <c r="CF154" i="1"/>
  <c r="CF153" i="1" s="1"/>
  <c r="CG21" i="3"/>
  <c r="CF256" i="1"/>
  <c r="CG35" i="10"/>
  <c r="CE56" i="1" s="1"/>
  <c r="CG47" i="10"/>
  <c r="CF104" i="1"/>
  <c r="CG28" i="7"/>
  <c r="CF278" i="1"/>
  <c r="CG53" i="10"/>
  <c r="CF274" i="1"/>
  <c r="CG52" i="10"/>
  <c r="CG40" i="10"/>
  <c r="CE57" i="1" s="1"/>
  <c r="CF241" i="1"/>
  <c r="CG34" i="9"/>
  <c r="CG46" i="9"/>
  <c r="CF238" i="1" s="1"/>
  <c r="CG24" i="8"/>
  <c r="CF196" i="1" s="1"/>
  <c r="CG8" i="17"/>
  <c r="CG14" i="17"/>
  <c r="CF132" i="1" s="1"/>
  <c r="CF135" i="1" s="1"/>
  <c r="CG36" i="7"/>
  <c r="CF280" i="1"/>
  <c r="CG25" i="10"/>
  <c r="CF257" i="1"/>
  <c r="CG34" i="10"/>
  <c r="CE51" i="1" s="1"/>
  <c r="CG46" i="10"/>
  <c r="CG28" i="11"/>
  <c r="CF212" i="1" s="1"/>
  <c r="CG44" i="9"/>
  <c r="CF236" i="1" s="1"/>
  <c r="CG22" i="8"/>
  <c r="CF194" i="1" s="1"/>
  <c r="CF275" i="1"/>
  <c r="CG39" i="10"/>
  <c r="CE52" i="1" s="1"/>
  <c r="CG51" i="10"/>
  <c r="CF262" i="1"/>
  <c r="CF15" i="1"/>
  <c r="CG13" i="10"/>
  <c r="CG28" i="10"/>
  <c r="CF14" i="1" s="1"/>
  <c r="CF258" i="1"/>
  <c r="CG45" i="10"/>
  <c r="CG33" i="10"/>
  <c r="CE60" i="1" s="1"/>
  <c r="CF277" i="1"/>
  <c r="CG41" i="10"/>
  <c r="CF276" i="1"/>
  <c r="CG50" i="10"/>
  <c r="CG38" i="10"/>
  <c r="CE61" i="1" s="1"/>
  <c r="CF86" i="1"/>
  <c r="CG30" i="6"/>
  <c r="CG40" i="6"/>
  <c r="CF82" i="1" s="1"/>
  <c r="CF178" i="1"/>
  <c r="CG27" i="4"/>
  <c r="CU46" i="14"/>
  <c r="CU39" i="13"/>
  <c r="CU42" i="15"/>
  <c r="CU43" i="15"/>
  <c r="CU54" i="15"/>
  <c r="CU53" i="15"/>
  <c r="CU52" i="13"/>
  <c r="CU51" i="13"/>
  <c r="CU53" i="13"/>
  <c r="CU54" i="13"/>
  <c r="CU50" i="15"/>
  <c r="CU13" i="15"/>
  <c r="CU14" i="12"/>
  <c r="CU38" i="15"/>
  <c r="CU40" i="13"/>
  <c r="CU32" i="15"/>
  <c r="CU39" i="15"/>
  <c r="CU40" i="15"/>
  <c r="CU49" i="15"/>
  <c r="CU50" i="13"/>
  <c r="CU41" i="15"/>
  <c r="CU51" i="15"/>
  <c r="CU52" i="15"/>
  <c r="CU33" i="15"/>
  <c r="CU55" i="13"/>
  <c r="CU56" i="13"/>
  <c r="CU14" i="13"/>
  <c r="CU41" i="13"/>
  <c r="CU42" i="13"/>
  <c r="CU43" i="13"/>
  <c r="CU38" i="13"/>
  <c r="CU44" i="13"/>
  <c r="CU57" i="14"/>
  <c r="CU56" i="14"/>
  <c r="CU60" i="14"/>
  <c r="CU55" i="14"/>
  <c r="CU59" i="14"/>
  <c r="CU37" i="14"/>
  <c r="CU58" i="14"/>
  <c r="CU61" i="14"/>
  <c r="CU62" i="14"/>
  <c r="CU36" i="14"/>
  <c r="CU47" i="14"/>
  <c r="CU42" i="14"/>
  <c r="CU48" i="14"/>
  <c r="CU43" i="14"/>
  <c r="CU49" i="14"/>
  <c r="CU44" i="14"/>
  <c r="CU45" i="14"/>
  <c r="CU15" i="14"/>
  <c r="CK43" i="9" l="1"/>
  <c r="CK31" i="11"/>
  <c r="CK32" i="11"/>
  <c r="CK39" i="7"/>
  <c r="CK37" i="7"/>
  <c r="CK31" i="3"/>
  <c r="CK28" i="3"/>
  <c r="CK32" i="3"/>
  <c r="CK29" i="3"/>
  <c r="CK20" i="16"/>
  <c r="CK34" i="4"/>
  <c r="CK33" i="4"/>
  <c r="CK38" i="4"/>
  <c r="CK41" i="4"/>
  <c r="CK40" i="4"/>
  <c r="CK37" i="4"/>
  <c r="CK39" i="4"/>
  <c r="CI97" i="1"/>
  <c r="CI5" i="1"/>
  <c r="CH36" i="1"/>
  <c r="CH266" i="1"/>
  <c r="CH271" i="1"/>
  <c r="CH261" i="1"/>
  <c r="CH270" i="1" s="1"/>
  <c r="CH111" i="1"/>
  <c r="CH9" i="1"/>
  <c r="CH267" i="1"/>
  <c r="CH33" i="1"/>
  <c r="CK30" i="6"/>
  <c r="CH34" i="1"/>
  <c r="CH269" i="1"/>
  <c r="CK47" i="9"/>
  <c r="CK33" i="3"/>
  <c r="CK30" i="3"/>
  <c r="CK21" i="16"/>
  <c r="CK19" i="16"/>
  <c r="CL14" i="17"/>
  <c r="CK38" i="7"/>
  <c r="CH95" i="1"/>
  <c r="CH46" i="1"/>
  <c r="CH91" i="1"/>
  <c r="CH42" i="1"/>
  <c r="CH40" i="1"/>
  <c r="CH92" i="1"/>
  <c r="CH44" i="1"/>
  <c r="CL16" i="17"/>
  <c r="CK33" i="11"/>
  <c r="CK29" i="11"/>
  <c r="CL15" i="17"/>
  <c r="CK25" i="8"/>
  <c r="CK23" i="8"/>
  <c r="CK26" i="8"/>
  <c r="CF177" i="1"/>
  <c r="CM3" i="9"/>
  <c r="CL2" i="9"/>
  <c r="CM3" i="10"/>
  <c r="CL2" i="10"/>
  <c r="CM3" i="11"/>
  <c r="CL2" i="11"/>
  <c r="CM3" i="8"/>
  <c r="CL2" i="8"/>
  <c r="CM3" i="4"/>
  <c r="CL2" i="4"/>
  <c r="CM3" i="3"/>
  <c r="CL2" i="3"/>
  <c r="CN3" i="17"/>
  <c r="CM2" i="17"/>
  <c r="CM3" i="16"/>
  <c r="CL2" i="16"/>
  <c r="CM3" i="7"/>
  <c r="CL2" i="7"/>
  <c r="CJ42" i="6"/>
  <c r="CI84" i="1" s="1"/>
  <c r="CJ38" i="6"/>
  <c r="CI80" i="1" s="1"/>
  <c r="CJ37" i="6"/>
  <c r="CI79" i="1" s="1"/>
  <c r="CI90" i="1" s="1"/>
  <c r="CJ41" i="6"/>
  <c r="CI83" i="1" s="1"/>
  <c r="CJ36" i="6"/>
  <c r="CI78" i="1" s="1"/>
  <c r="CL3" i="6"/>
  <c r="CL2" i="6" s="1"/>
  <c r="CU28" i="15"/>
  <c r="CV28" i="15"/>
  <c r="CV30" i="13"/>
  <c r="CU30" i="13"/>
  <c r="CV32" i="14"/>
  <c r="CU32" i="14"/>
  <c r="CU30" i="12"/>
  <c r="CV30" i="12"/>
  <c r="CF119" i="1"/>
  <c r="CI41" i="6"/>
  <c r="CH83" i="1" s="1"/>
  <c r="CI40" i="6"/>
  <c r="CH82" i="1" s="1"/>
  <c r="CF85" i="1"/>
  <c r="CF240" i="1"/>
  <c r="CF279" i="1"/>
  <c r="CF199" i="1"/>
  <c r="CF102" i="1"/>
  <c r="CF103" i="1" s="1"/>
  <c r="CG40" i="7"/>
  <c r="CF218" i="1"/>
  <c r="CF261" i="1"/>
  <c r="CU55" i="15"/>
  <c r="CU50" i="14"/>
  <c r="CU57" i="13"/>
  <c r="CU44" i="15"/>
  <c r="CU45" i="13"/>
  <c r="CU63" i="14"/>
  <c r="CM14" i="17" l="1"/>
  <c r="CL47" i="9"/>
  <c r="CL39" i="7"/>
  <c r="CL33" i="3"/>
  <c r="CL30" i="3"/>
  <c r="CL31" i="3"/>
  <c r="CL32" i="3"/>
  <c r="CL29" i="3"/>
  <c r="CL33" i="11"/>
  <c r="CL32" i="11"/>
  <c r="CL29" i="11"/>
  <c r="CH32" i="1"/>
  <c r="CM16" i="17"/>
  <c r="CL23" i="8"/>
  <c r="CL37" i="7"/>
  <c r="CL38" i="7"/>
  <c r="CL28" i="3"/>
  <c r="CL31" i="11"/>
  <c r="CH93" i="1"/>
  <c r="CH48" i="1"/>
  <c r="CH94" i="1"/>
  <c r="CH55" i="1"/>
  <c r="CH85" i="1"/>
  <c r="CH96" i="1" s="1"/>
  <c r="CI89" i="1"/>
  <c r="CI40" i="1"/>
  <c r="CI94" i="1"/>
  <c r="CI55" i="1"/>
  <c r="CI42" i="1"/>
  <c r="CI91" i="1"/>
  <c r="CI95" i="1"/>
  <c r="CI46" i="1"/>
  <c r="CL43" i="9"/>
  <c r="CL34" i="4"/>
  <c r="CL41" i="4"/>
  <c r="CL40" i="4"/>
  <c r="CL33" i="4"/>
  <c r="CM15" i="17"/>
  <c r="CL21" i="16"/>
  <c r="CL20" i="16"/>
  <c r="CL19" i="16"/>
  <c r="CL39" i="4"/>
  <c r="CL37" i="4"/>
  <c r="CL38" i="4"/>
  <c r="CL26" i="8"/>
  <c r="CL25" i="8"/>
  <c r="CK53" i="10"/>
  <c r="CK41" i="10"/>
  <c r="CK28" i="10"/>
  <c r="CK42" i="9"/>
  <c r="CK44" i="9"/>
  <c r="CK46" i="9"/>
  <c r="CK45" i="9"/>
  <c r="CK41" i="9"/>
  <c r="CK40" i="9"/>
  <c r="CK39" i="10"/>
  <c r="CK51" i="10"/>
  <c r="CK40" i="10"/>
  <c r="CK52" i="10"/>
  <c r="CK33" i="10"/>
  <c r="CK45" i="10"/>
  <c r="CK35" i="10"/>
  <c r="CK47" i="10"/>
  <c r="CK34" i="10"/>
  <c r="CK46" i="10"/>
  <c r="CK50" i="10"/>
  <c r="CK38" i="10"/>
  <c r="CK30" i="11"/>
  <c r="CK28" i="11"/>
  <c r="CK24" i="8"/>
  <c r="CK22" i="8"/>
  <c r="CK35" i="4"/>
  <c r="CK36" i="4"/>
  <c r="CK27" i="3"/>
  <c r="CL8" i="17"/>
  <c r="CK35" i="7"/>
  <c r="CK36" i="7"/>
  <c r="CK22" i="16"/>
  <c r="CK34" i="7"/>
  <c r="CK23" i="16"/>
  <c r="CN3" i="9"/>
  <c r="CM2" i="9"/>
  <c r="CN3" i="10"/>
  <c r="CM2" i="10"/>
  <c r="CN3" i="11"/>
  <c r="CM2" i="11"/>
  <c r="CN3" i="8"/>
  <c r="CM2" i="8"/>
  <c r="CN3" i="4"/>
  <c r="CM2" i="4"/>
  <c r="CN3" i="3"/>
  <c r="CM2" i="3"/>
  <c r="CO3" i="17"/>
  <c r="CN2" i="17"/>
  <c r="CN3" i="16"/>
  <c r="CM2" i="16"/>
  <c r="CN3" i="7"/>
  <c r="CM2" i="7"/>
  <c r="CK38" i="6"/>
  <c r="CK37" i="6"/>
  <c r="CK42" i="6"/>
  <c r="CK36" i="6"/>
  <c r="CJ40" i="6"/>
  <c r="CI82" i="1" s="1"/>
  <c r="CJ39" i="6"/>
  <c r="CI81" i="1" s="1"/>
  <c r="CM3" i="6"/>
  <c r="CM2" i="6" s="1"/>
  <c r="CU52" i="12"/>
  <c r="CU44" i="12"/>
  <c r="CU43" i="12"/>
  <c r="CU42" i="12"/>
  <c r="CU41" i="12"/>
  <c r="CU40" i="12"/>
  <c r="CU39" i="12"/>
  <c r="CU38" i="12"/>
  <c r="CU55" i="12"/>
  <c r="CU56" i="12"/>
  <c r="CU54" i="12"/>
  <c r="CU51" i="12"/>
  <c r="CU50" i="12"/>
  <c r="CN16" i="17" l="1"/>
  <c r="CM29" i="3"/>
  <c r="CM28" i="3"/>
  <c r="CM32" i="3"/>
  <c r="CM32" i="11"/>
  <c r="CM29" i="11"/>
  <c r="CM33" i="11"/>
  <c r="CM31" i="11"/>
  <c r="CM37" i="7"/>
  <c r="CM39" i="7"/>
  <c r="CM38" i="7"/>
  <c r="CM20" i="16"/>
  <c r="CM21" i="16"/>
  <c r="CM38" i="4"/>
  <c r="CM37" i="4"/>
  <c r="CM41" i="4"/>
  <c r="CM40" i="4"/>
  <c r="CM33" i="4"/>
  <c r="CM39" i="4"/>
  <c r="CM34" i="4"/>
  <c r="CL30" i="6"/>
  <c r="CM19" i="16"/>
  <c r="CN14" i="17"/>
  <c r="CM25" i="8"/>
  <c r="CM23" i="8"/>
  <c r="CM26" i="8"/>
  <c r="CM47" i="9"/>
  <c r="CM43" i="9"/>
  <c r="CI85" i="1"/>
  <c r="CI96" i="1" s="1"/>
  <c r="CM30" i="3"/>
  <c r="CM33" i="3"/>
  <c r="CM31" i="3"/>
  <c r="CI92" i="1"/>
  <c r="CI44" i="1"/>
  <c r="CI93" i="1"/>
  <c r="CI48" i="1"/>
  <c r="CN15" i="17"/>
  <c r="CL35" i="4"/>
  <c r="CL28" i="10"/>
  <c r="CK40" i="7"/>
  <c r="CL53" i="10"/>
  <c r="CL41" i="10"/>
  <c r="CL40" i="9"/>
  <c r="CL44" i="9"/>
  <c r="CL46" i="9"/>
  <c r="CL45" i="9"/>
  <c r="CL41" i="9"/>
  <c r="CL42" i="9"/>
  <c r="CL34" i="9"/>
  <c r="CL33" i="10"/>
  <c r="CL45" i="10"/>
  <c r="CL38" i="10"/>
  <c r="CL50" i="10"/>
  <c r="CL25" i="10"/>
  <c r="CL40" i="10"/>
  <c r="CL52" i="10"/>
  <c r="CL34" i="10"/>
  <c r="CL46" i="10"/>
  <c r="CL51" i="10"/>
  <c r="CL39" i="10"/>
  <c r="CL35" i="10"/>
  <c r="CL47" i="10"/>
  <c r="CL13" i="10"/>
  <c r="CL28" i="11"/>
  <c r="CL30" i="11"/>
  <c r="CL22" i="11"/>
  <c r="CL24" i="8"/>
  <c r="CL22" i="8"/>
  <c r="CL16" i="8"/>
  <c r="CL36" i="4"/>
  <c r="CL27" i="4"/>
  <c r="CL27" i="3"/>
  <c r="CL21" i="3"/>
  <c r="CM8" i="17"/>
  <c r="CL13" i="16"/>
  <c r="CL35" i="7"/>
  <c r="CL36" i="7"/>
  <c r="CL34" i="7"/>
  <c r="CL22" i="16"/>
  <c r="CL23" i="16"/>
  <c r="CO3" i="9"/>
  <c r="CN2" i="9"/>
  <c r="CO3" i="10"/>
  <c r="CN2" i="10"/>
  <c r="CO3" i="11"/>
  <c r="CN2" i="11"/>
  <c r="CO3" i="8"/>
  <c r="CN2" i="8"/>
  <c r="CO3" i="4"/>
  <c r="CN2" i="4"/>
  <c r="CO3" i="3"/>
  <c r="CN2" i="3"/>
  <c r="CP3" i="17"/>
  <c r="CO2" i="17"/>
  <c r="CO3" i="16"/>
  <c r="CN2" i="16"/>
  <c r="CL28" i="7"/>
  <c r="CO3" i="7"/>
  <c r="CN2" i="7"/>
  <c r="CK40" i="6"/>
  <c r="CL37" i="6"/>
  <c r="CL38" i="6"/>
  <c r="CL42" i="6"/>
  <c r="CK41" i="6"/>
  <c r="CN3" i="6"/>
  <c r="CN2" i="6" s="1"/>
  <c r="CK39" i="6"/>
  <c r="CL36" i="6"/>
  <c r="CU45" i="12"/>
  <c r="CU53" i="12"/>
  <c r="CU57" i="12" s="1"/>
  <c r="CT43" i="15"/>
  <c r="CT42" i="15"/>
  <c r="CT41" i="15"/>
  <c r="CT40" i="15"/>
  <c r="CT39" i="15"/>
  <c r="CT38" i="15"/>
  <c r="CT32" i="15"/>
  <c r="CT54" i="15"/>
  <c r="CT50" i="15"/>
  <c r="CS43" i="15"/>
  <c r="CS42" i="15"/>
  <c r="CS41" i="15"/>
  <c r="CS40" i="15"/>
  <c r="CS39" i="15"/>
  <c r="CS38" i="15"/>
  <c r="CS32" i="15"/>
  <c r="CT44" i="13"/>
  <c r="CT43" i="13"/>
  <c r="CT42" i="13"/>
  <c r="CT41" i="13"/>
  <c r="CT40" i="13"/>
  <c r="CT39" i="13"/>
  <c r="CT38" i="13"/>
  <c r="CS44" i="13"/>
  <c r="CS43" i="13"/>
  <c r="CS42" i="13"/>
  <c r="CS41" i="13"/>
  <c r="CS40" i="13"/>
  <c r="CS39" i="13"/>
  <c r="CS38" i="13"/>
  <c r="CS52" i="13"/>
  <c r="CS51" i="13"/>
  <c r="CT49" i="14"/>
  <c r="CT48" i="14"/>
  <c r="CT47" i="14"/>
  <c r="CT46" i="14"/>
  <c r="CT45" i="14"/>
  <c r="CT44" i="14"/>
  <c r="CT43" i="14"/>
  <c r="CT42" i="14"/>
  <c r="CT36" i="14"/>
  <c r="CT58" i="14"/>
  <c r="CS49" i="14"/>
  <c r="CS48" i="14"/>
  <c r="CS47" i="14"/>
  <c r="CS46" i="14"/>
  <c r="CS45" i="14"/>
  <c r="CS44" i="14"/>
  <c r="CS43" i="14"/>
  <c r="CS42" i="14"/>
  <c r="CN37" i="7" l="1"/>
  <c r="CN32" i="3"/>
  <c r="CN28" i="3"/>
  <c r="CN30" i="3"/>
  <c r="CN29" i="3"/>
  <c r="CN31" i="3"/>
  <c r="CN32" i="11"/>
  <c r="CN31" i="11"/>
  <c r="CN20" i="16"/>
  <c r="CN21" i="16"/>
  <c r="CN19" i="16"/>
  <c r="CN40" i="4"/>
  <c r="CN38" i="4"/>
  <c r="CN33" i="4"/>
  <c r="CN37" i="4"/>
  <c r="CM30" i="6"/>
  <c r="CN47" i="9"/>
  <c r="CN33" i="3"/>
  <c r="CN33" i="11"/>
  <c r="CN29" i="11"/>
  <c r="CO16" i="17"/>
  <c r="CO15" i="17"/>
  <c r="CO14" i="17"/>
  <c r="CN26" i="8"/>
  <c r="CN23" i="8"/>
  <c r="CN25" i="8"/>
  <c r="CN38" i="7"/>
  <c r="CN39" i="7"/>
  <c r="CN34" i="4"/>
  <c r="CN39" i="4"/>
  <c r="CN41" i="4"/>
  <c r="CN43" i="9"/>
  <c r="CM28" i="10"/>
  <c r="CL40" i="7"/>
  <c r="CM53" i="10"/>
  <c r="CM41" i="10"/>
  <c r="CM42" i="9"/>
  <c r="CM46" i="9"/>
  <c r="CM41" i="9"/>
  <c r="CM45" i="9"/>
  <c r="CM34" i="9"/>
  <c r="CM40" i="9"/>
  <c r="CM44" i="9"/>
  <c r="CM38" i="10"/>
  <c r="CM50" i="10"/>
  <c r="CM25" i="10"/>
  <c r="CM52" i="10"/>
  <c r="CM40" i="10"/>
  <c r="CM33" i="10"/>
  <c r="CM45" i="10"/>
  <c r="CM34" i="10"/>
  <c r="CM46" i="10"/>
  <c r="CM35" i="10"/>
  <c r="CM47" i="10"/>
  <c r="CM39" i="10"/>
  <c r="CM51" i="10"/>
  <c r="CM13" i="10"/>
  <c r="CM28" i="11"/>
  <c r="CM30" i="11"/>
  <c r="CM22" i="11"/>
  <c r="CM24" i="8"/>
  <c r="CM16" i="8"/>
  <c r="CM22" i="8"/>
  <c r="CM36" i="4"/>
  <c r="CM35" i="4"/>
  <c r="CM27" i="4"/>
  <c r="CM27" i="3"/>
  <c r="CM21" i="3"/>
  <c r="CN8" i="17"/>
  <c r="CM13" i="16"/>
  <c r="CM35" i="7"/>
  <c r="CM34" i="7"/>
  <c r="CM36" i="7"/>
  <c r="CM22" i="16"/>
  <c r="CM23" i="16"/>
  <c r="CP3" i="9"/>
  <c r="CO2" i="9"/>
  <c r="CP3" i="10"/>
  <c r="CO2" i="10"/>
  <c r="CP3" i="11"/>
  <c r="CO2" i="11"/>
  <c r="CP3" i="8"/>
  <c r="CO2" i="8"/>
  <c r="CP3" i="4"/>
  <c r="CO2" i="4"/>
  <c r="CP3" i="3"/>
  <c r="CO2" i="3"/>
  <c r="CQ3" i="17"/>
  <c r="CP2" i="17"/>
  <c r="CP3" i="16"/>
  <c r="CO2" i="16"/>
  <c r="CM28" i="7"/>
  <c r="CP3" i="7"/>
  <c r="CO2" i="7"/>
  <c r="CL41" i="6"/>
  <c r="CM37" i="6"/>
  <c r="CM42" i="6"/>
  <c r="CM36" i="6"/>
  <c r="CM38" i="6"/>
  <c r="CL39" i="6"/>
  <c r="CO3" i="6"/>
  <c r="CO2" i="6" s="1"/>
  <c r="CL40" i="6"/>
  <c r="CT61" i="14"/>
  <c r="CS56" i="14"/>
  <c r="CS54" i="15"/>
  <c r="CS53" i="15"/>
  <c r="CS33" i="15"/>
  <c r="CS49" i="15"/>
  <c r="CS50" i="15"/>
  <c r="CT57" i="14"/>
  <c r="CS62" i="14"/>
  <c r="CS57" i="14"/>
  <c r="CS58" i="14"/>
  <c r="CS59" i="14"/>
  <c r="CS60" i="14"/>
  <c r="CT52" i="13"/>
  <c r="CS51" i="15"/>
  <c r="CT51" i="15"/>
  <c r="CS52" i="15"/>
  <c r="CS44" i="15"/>
  <c r="CS54" i="13"/>
  <c r="CS55" i="13"/>
  <c r="CT51" i="13"/>
  <c r="CT55" i="14"/>
  <c r="CT59" i="14"/>
  <c r="CT60" i="14"/>
  <c r="CT56" i="14"/>
  <c r="CT62" i="14"/>
  <c r="CT49" i="15"/>
  <c r="CT52" i="15"/>
  <c r="CT44" i="15"/>
  <c r="CT55" i="13"/>
  <c r="CT50" i="13"/>
  <c r="CT56" i="13"/>
  <c r="CT50" i="14"/>
  <c r="CS50" i="14"/>
  <c r="CS55" i="14"/>
  <c r="CS61" i="14"/>
  <c r="CS50" i="13"/>
  <c r="CT45" i="13"/>
  <c r="CS53" i="13"/>
  <c r="CS45" i="13"/>
  <c r="CT53" i="13"/>
  <c r="CS56" i="13"/>
  <c r="CT33" i="15"/>
  <c r="CT53" i="15"/>
  <c r="CT54" i="13"/>
  <c r="CN30" i="6" l="1"/>
  <c r="CO23" i="8"/>
  <c r="CO38" i="7"/>
  <c r="CO39" i="7"/>
  <c r="CO37" i="7"/>
  <c r="CO21" i="16"/>
  <c r="CO37" i="4"/>
  <c r="CO34" i="4"/>
  <c r="CO38" i="4"/>
  <c r="CO33" i="4"/>
  <c r="CO31" i="3"/>
  <c r="CO32" i="3"/>
  <c r="CO29" i="3"/>
  <c r="CO33" i="3"/>
  <c r="CO28" i="3"/>
  <c r="CO30" i="3"/>
  <c r="CO31" i="11"/>
  <c r="CO29" i="11"/>
  <c r="CO33" i="11"/>
  <c r="CO32" i="11"/>
  <c r="CO30" i="6"/>
  <c r="CO39" i="4"/>
  <c r="CO40" i="4"/>
  <c r="CO41" i="4"/>
  <c r="CP15" i="17"/>
  <c r="CP16" i="17"/>
  <c r="CP14" i="17"/>
  <c r="CO26" i="8"/>
  <c r="CO25" i="8"/>
  <c r="CO47" i="9"/>
  <c r="CO43" i="9"/>
  <c r="CO19" i="16"/>
  <c r="CO20" i="16"/>
  <c r="CN41" i="10"/>
  <c r="CN53" i="10"/>
  <c r="CM40" i="7"/>
  <c r="CN28" i="10"/>
  <c r="CN42" i="9"/>
  <c r="CN46" i="9"/>
  <c r="CN34" i="9"/>
  <c r="CN40" i="9"/>
  <c r="CN45" i="9"/>
  <c r="CN44" i="9"/>
  <c r="CN41" i="9"/>
  <c r="CN25" i="10"/>
  <c r="CN40" i="10"/>
  <c r="CN52" i="10"/>
  <c r="CN35" i="10"/>
  <c r="CN47" i="10"/>
  <c r="CN39" i="10"/>
  <c r="CN51" i="10"/>
  <c r="CN45" i="10"/>
  <c r="CN33" i="10"/>
  <c r="CN34" i="10"/>
  <c r="CN46" i="10"/>
  <c r="CN38" i="10"/>
  <c r="CN50" i="10"/>
  <c r="CN13" i="10"/>
  <c r="CN28" i="11"/>
  <c r="CN30" i="11"/>
  <c r="CN22" i="11"/>
  <c r="CN24" i="8"/>
  <c r="CN22" i="8"/>
  <c r="CN16" i="8"/>
  <c r="CN35" i="4"/>
  <c r="CN36" i="4"/>
  <c r="CN27" i="4"/>
  <c r="CN27" i="3"/>
  <c r="CN21" i="3"/>
  <c r="CO8" i="17"/>
  <c r="CN13" i="16"/>
  <c r="CN34" i="7"/>
  <c r="CN35" i="7"/>
  <c r="CN36" i="7"/>
  <c r="CN22" i="16"/>
  <c r="CN23" i="16"/>
  <c r="CQ3" i="9"/>
  <c r="CP2" i="9"/>
  <c r="CQ3" i="10"/>
  <c r="CP2" i="10"/>
  <c r="CQ3" i="11"/>
  <c r="CP2" i="11"/>
  <c r="CQ3" i="8"/>
  <c r="CP2" i="8"/>
  <c r="CQ3" i="4"/>
  <c r="CP2" i="4"/>
  <c r="CQ3" i="3"/>
  <c r="CP2" i="3"/>
  <c r="CR3" i="17"/>
  <c r="CQ2" i="17"/>
  <c r="CQ3" i="16"/>
  <c r="CP2" i="16"/>
  <c r="CN28" i="7"/>
  <c r="CQ3" i="7"/>
  <c r="CP2" i="7"/>
  <c r="CM39" i="6"/>
  <c r="CN42" i="6"/>
  <c r="CN36" i="6"/>
  <c r="CN38" i="6"/>
  <c r="CN37" i="6"/>
  <c r="CM40" i="6"/>
  <c r="CM41" i="6"/>
  <c r="CP3" i="6"/>
  <c r="CP2" i="6" s="1"/>
  <c r="CT55" i="15"/>
  <c r="CS55" i="15"/>
  <c r="CT63" i="14"/>
  <c r="CS57" i="13"/>
  <c r="CT57" i="13"/>
  <c r="CS63" i="14"/>
  <c r="CT44" i="12"/>
  <c r="CT43" i="12"/>
  <c r="CT42" i="12"/>
  <c r="CT41" i="12"/>
  <c r="CT40" i="12"/>
  <c r="CT39" i="12"/>
  <c r="CT38" i="12"/>
  <c r="CP26" i="8" l="1"/>
  <c r="CP43" i="9"/>
  <c r="CP38" i="7"/>
  <c r="CP28" i="3"/>
  <c r="CP29" i="3"/>
  <c r="CP33" i="11"/>
  <c r="CP31" i="11"/>
  <c r="CP29" i="11"/>
  <c r="CP21" i="16"/>
  <c r="CP19" i="16"/>
  <c r="CP20" i="16"/>
  <c r="CP39" i="4"/>
  <c r="CP34" i="4"/>
  <c r="CP37" i="4"/>
  <c r="CP38" i="4"/>
  <c r="CP33" i="4"/>
  <c r="CP40" i="4"/>
  <c r="CP37" i="7"/>
  <c r="CP41" i="4"/>
  <c r="CQ14" i="17"/>
  <c r="CQ16" i="17"/>
  <c r="CQ15" i="17"/>
  <c r="CP25" i="8"/>
  <c r="CP23" i="8"/>
  <c r="CP47" i="9"/>
  <c r="CP31" i="3"/>
  <c r="CP32" i="3"/>
  <c r="CP30" i="3"/>
  <c r="CP33" i="3"/>
  <c r="CP32" i="11"/>
  <c r="CP39" i="7"/>
  <c r="CN40" i="7"/>
  <c r="CO28" i="10"/>
  <c r="CO53" i="10"/>
  <c r="CO41" i="10"/>
  <c r="CO46" i="9"/>
  <c r="CO40" i="9"/>
  <c r="CO42" i="9"/>
  <c r="CO41" i="9"/>
  <c r="CO44" i="9"/>
  <c r="CO34" i="9"/>
  <c r="CO45" i="9"/>
  <c r="CO46" i="10"/>
  <c r="CO34" i="10"/>
  <c r="CO38" i="10"/>
  <c r="CO50" i="10"/>
  <c r="CO25" i="10"/>
  <c r="CO40" i="10"/>
  <c r="CO52" i="10"/>
  <c r="CO39" i="10"/>
  <c r="CO51" i="10"/>
  <c r="CO33" i="10"/>
  <c r="CO45" i="10"/>
  <c r="CO35" i="10"/>
  <c r="CO47" i="10"/>
  <c r="CO13" i="10"/>
  <c r="CO30" i="11"/>
  <c r="CO22" i="11"/>
  <c r="CO28" i="11"/>
  <c r="CO24" i="8"/>
  <c r="CO22" i="8"/>
  <c r="CO16" i="8"/>
  <c r="CO36" i="4"/>
  <c r="CO35" i="4"/>
  <c r="CO27" i="4"/>
  <c r="CO27" i="3"/>
  <c r="CO21" i="3"/>
  <c r="CP8" i="17"/>
  <c r="CO13" i="16"/>
  <c r="CO34" i="7"/>
  <c r="CO36" i="7"/>
  <c r="CO35" i="7"/>
  <c r="CO22" i="16"/>
  <c r="CO23" i="16"/>
  <c r="CR3" i="9"/>
  <c r="CQ2" i="9"/>
  <c r="CR3" i="10"/>
  <c r="CQ2" i="10"/>
  <c r="CR3" i="11"/>
  <c r="CQ2" i="11"/>
  <c r="CR3" i="8"/>
  <c r="CQ2" i="8"/>
  <c r="CR3" i="4"/>
  <c r="CQ2" i="4"/>
  <c r="CR3" i="3"/>
  <c r="CQ2" i="3"/>
  <c r="CS3" i="17"/>
  <c r="CR2" i="17"/>
  <c r="CR3" i="16"/>
  <c r="CQ2" i="16"/>
  <c r="CO28" i="7"/>
  <c r="CR3" i="7"/>
  <c r="CQ2" i="7"/>
  <c r="CN41" i="6"/>
  <c r="CO42" i="6"/>
  <c r="CO36" i="6"/>
  <c r="CO38" i="6"/>
  <c r="CO37" i="6"/>
  <c r="CN40" i="6"/>
  <c r="CQ3" i="6"/>
  <c r="CN39" i="6"/>
  <c r="CT45" i="12"/>
  <c r="CQ41" i="4" l="1"/>
  <c r="CR16" i="17"/>
  <c r="CR15" i="17"/>
  <c r="CQ23" i="8"/>
  <c r="CQ25" i="8"/>
  <c r="CQ26" i="8"/>
  <c r="CQ47" i="9"/>
  <c r="CQ38" i="7"/>
  <c r="CQ37" i="7"/>
  <c r="CQ32" i="3"/>
  <c r="CQ29" i="3"/>
  <c r="CQ30" i="3"/>
  <c r="CQ31" i="3"/>
  <c r="CQ28" i="3"/>
  <c r="CQ33" i="3"/>
  <c r="CQ32" i="11"/>
  <c r="CQ31" i="11"/>
  <c r="CQ33" i="11"/>
  <c r="CQ29" i="11"/>
  <c r="CP30" i="6"/>
  <c r="CR3" i="6"/>
  <c r="CQ2" i="6"/>
  <c r="CQ39" i="7"/>
  <c r="CQ21" i="16"/>
  <c r="CQ19" i="16"/>
  <c r="CQ20" i="16"/>
  <c r="CQ34" i="4"/>
  <c r="CQ33" i="4"/>
  <c r="CQ39" i="4"/>
  <c r="CQ40" i="4"/>
  <c r="CQ37" i="4"/>
  <c r="CQ38" i="4"/>
  <c r="CR14" i="17"/>
  <c r="CQ43" i="9"/>
  <c r="CP53" i="10"/>
  <c r="CP28" i="10"/>
  <c r="CO40" i="7"/>
  <c r="CP46" i="9"/>
  <c r="CP42" i="9"/>
  <c r="CP41" i="9"/>
  <c r="CP34" i="9"/>
  <c r="CP40" i="9"/>
  <c r="CP44" i="9"/>
  <c r="CP45" i="9"/>
  <c r="CP34" i="10"/>
  <c r="CP46" i="10"/>
  <c r="CP39" i="10"/>
  <c r="CP51" i="10"/>
  <c r="CP25" i="10"/>
  <c r="CP41" i="10"/>
  <c r="CP38" i="10"/>
  <c r="CP50" i="10"/>
  <c r="CP33" i="10"/>
  <c r="CP45" i="10"/>
  <c r="CP40" i="10"/>
  <c r="CP52" i="10"/>
  <c r="CP47" i="10"/>
  <c r="CP35" i="10"/>
  <c r="CP13" i="10"/>
  <c r="CP30" i="11"/>
  <c r="CP22" i="11"/>
  <c r="CP28" i="11"/>
  <c r="CP16" i="8"/>
  <c r="CP24" i="8"/>
  <c r="CP36" i="4"/>
  <c r="CP22" i="8"/>
  <c r="CP35" i="4"/>
  <c r="CP27" i="4"/>
  <c r="CP27" i="3"/>
  <c r="CP21" i="3"/>
  <c r="CQ8" i="17"/>
  <c r="CP13" i="16"/>
  <c r="CP34" i="7"/>
  <c r="CP35" i="7"/>
  <c r="CP36" i="7"/>
  <c r="CP22" i="16"/>
  <c r="CP23" i="16"/>
  <c r="CS3" i="9"/>
  <c r="CR2" i="9"/>
  <c r="CS3" i="10"/>
  <c r="CR2" i="10"/>
  <c r="CS3" i="11"/>
  <c r="CR2" i="11"/>
  <c r="CS3" i="8"/>
  <c r="CR2" i="8"/>
  <c r="CS3" i="4"/>
  <c r="CR2" i="4"/>
  <c r="CS3" i="3"/>
  <c r="CR2" i="3"/>
  <c r="CT3" i="17"/>
  <c r="CT2" i="17" s="1"/>
  <c r="CS2" i="17"/>
  <c r="CS3" i="16"/>
  <c r="CR2" i="16"/>
  <c r="CS3" i="7"/>
  <c r="CR2" i="7"/>
  <c r="CP28" i="7"/>
  <c r="CP36" i="6"/>
  <c r="CP38" i="6"/>
  <c r="CP37" i="6"/>
  <c r="CO39" i="6"/>
  <c r="CO40" i="6"/>
  <c r="CO41" i="6"/>
  <c r="CP42" i="6"/>
  <c r="CS39" i="12"/>
  <c r="CS42" i="12"/>
  <c r="CT54" i="12"/>
  <c r="CS43" i="12"/>
  <c r="CS38" i="12"/>
  <c r="CS44" i="12"/>
  <c r="CS14" i="12"/>
  <c r="CS40" i="12"/>
  <c r="CS36" i="14"/>
  <c r="CS37" i="14"/>
  <c r="CT37" i="14"/>
  <c r="CS41" i="12"/>
  <c r="CS53" i="12"/>
  <c r="CS5" i="12"/>
  <c r="CS20" i="12" s="1"/>
  <c r="CR26" i="8" l="1"/>
  <c r="CR47" i="9"/>
  <c r="CT16" i="17"/>
  <c r="CT14" i="17"/>
  <c r="CR38" i="7"/>
  <c r="CR33" i="3"/>
  <c r="CR30" i="3"/>
  <c r="CR31" i="3"/>
  <c r="CR32" i="3"/>
  <c r="CR29" i="3"/>
  <c r="CR33" i="11"/>
  <c r="CR32" i="11"/>
  <c r="CR29" i="11"/>
  <c r="CR19" i="16"/>
  <c r="CR34" i="4"/>
  <c r="CR38" i="4"/>
  <c r="CR37" i="4"/>
  <c r="CR39" i="4"/>
  <c r="CR40" i="4"/>
  <c r="CQ37" i="6"/>
  <c r="CQ38" i="6"/>
  <c r="CQ42" i="6"/>
  <c r="CQ36" i="6"/>
  <c r="CS3" i="6"/>
  <c r="CR2" i="6"/>
  <c r="CR20" i="16"/>
  <c r="CR21" i="16"/>
  <c r="CR41" i="4"/>
  <c r="CR33" i="4"/>
  <c r="CT15" i="17"/>
  <c r="CS15" i="17"/>
  <c r="CS16" i="17"/>
  <c r="CS14" i="17"/>
  <c r="CR23" i="8"/>
  <c r="CR25" i="8"/>
  <c r="CR43" i="9"/>
  <c r="CR39" i="7"/>
  <c r="CR37" i="7"/>
  <c r="CR28" i="3"/>
  <c r="CR31" i="11"/>
  <c r="CP40" i="7"/>
  <c r="CQ28" i="10"/>
  <c r="CQ53" i="10"/>
  <c r="CQ45" i="9"/>
  <c r="CQ41" i="9"/>
  <c r="CQ44" i="9"/>
  <c r="CQ42" i="9"/>
  <c r="CQ46" i="9"/>
  <c r="CQ40" i="9"/>
  <c r="CQ34" i="9"/>
  <c r="CQ40" i="10"/>
  <c r="CQ52" i="10"/>
  <c r="CQ34" i="10"/>
  <c r="CQ46" i="10"/>
  <c r="CQ50" i="10"/>
  <c r="CQ38" i="10"/>
  <c r="CQ39" i="10"/>
  <c r="CQ51" i="10"/>
  <c r="CQ33" i="10"/>
  <c r="CQ45" i="10"/>
  <c r="CQ35" i="10"/>
  <c r="CQ47" i="10"/>
  <c r="CQ25" i="10"/>
  <c r="CQ41" i="10"/>
  <c r="CQ13" i="10"/>
  <c r="CQ28" i="11"/>
  <c r="CQ30" i="11"/>
  <c r="CQ22" i="11"/>
  <c r="CQ22" i="8"/>
  <c r="CQ24" i="8"/>
  <c r="CQ16" i="8"/>
  <c r="CQ35" i="4"/>
  <c r="CQ36" i="4"/>
  <c r="CQ27" i="4"/>
  <c r="CQ27" i="3"/>
  <c r="CQ21" i="3"/>
  <c r="CR8" i="17"/>
  <c r="CQ13" i="16"/>
  <c r="CQ34" i="7"/>
  <c r="CQ36" i="7"/>
  <c r="CQ35" i="7"/>
  <c r="CQ22" i="16"/>
  <c r="CQ23" i="16"/>
  <c r="CT3" i="9"/>
  <c r="CT2" i="9" s="1"/>
  <c r="CS2" i="9"/>
  <c r="CT3" i="10"/>
  <c r="CT2" i="10" s="1"/>
  <c r="CS2" i="10"/>
  <c r="CT3" i="11"/>
  <c r="CT2" i="11" s="1"/>
  <c r="CS2" i="11"/>
  <c r="CT3" i="8"/>
  <c r="CT2" i="8" s="1"/>
  <c r="CS2" i="8"/>
  <c r="CT3" i="4"/>
  <c r="CT2" i="4" s="1"/>
  <c r="CS2" i="4"/>
  <c r="CT3" i="3"/>
  <c r="CT2" i="3" s="1"/>
  <c r="CS2" i="3"/>
  <c r="CT3" i="16"/>
  <c r="CT2" i="16" s="1"/>
  <c r="CS2" i="16"/>
  <c r="CQ28" i="7"/>
  <c r="CT3" i="7"/>
  <c r="CT2" i="7" s="1"/>
  <c r="CS2" i="7"/>
  <c r="CP40" i="6"/>
  <c r="CP41" i="6"/>
  <c r="CP39" i="6"/>
  <c r="CT30" i="12"/>
  <c r="CS30" i="12"/>
  <c r="CS5" i="13"/>
  <c r="CS5" i="14"/>
  <c r="CT5" i="12"/>
  <c r="CS45" i="12"/>
  <c r="CS52" i="12"/>
  <c r="CS50" i="12"/>
  <c r="CS54" i="12"/>
  <c r="CT50" i="12"/>
  <c r="CS56" i="12"/>
  <c r="CS55" i="12"/>
  <c r="CS51" i="12"/>
  <c r="CT53" i="12"/>
  <c r="CT52" i="12"/>
  <c r="CT56" i="12"/>
  <c r="CT55" i="12"/>
  <c r="CT51" i="12"/>
  <c r="BV8" i="17"/>
  <c r="CQ39" i="6" l="1"/>
  <c r="CQ40" i="6"/>
  <c r="CQ41" i="6"/>
  <c r="CT28" i="3"/>
  <c r="CT31" i="3"/>
  <c r="CT29" i="3"/>
  <c r="CT30" i="3"/>
  <c r="CT33" i="3"/>
  <c r="CT29" i="11"/>
  <c r="CT33" i="11"/>
  <c r="CT31" i="11"/>
  <c r="CT41" i="4"/>
  <c r="CT40" i="4"/>
  <c r="CT39" i="4"/>
  <c r="CT34" i="4"/>
  <c r="CT33" i="4"/>
  <c r="CS19" i="16"/>
  <c r="CS21" i="16"/>
  <c r="CS20" i="16"/>
  <c r="CS25" i="8"/>
  <c r="CS26" i="8"/>
  <c r="CS43" i="9"/>
  <c r="CS47" i="9"/>
  <c r="CT20" i="16"/>
  <c r="CT21" i="16"/>
  <c r="CT19" i="16"/>
  <c r="CT23" i="8"/>
  <c r="CT25" i="8"/>
  <c r="CT47" i="9"/>
  <c r="CT43" i="9"/>
  <c r="CR37" i="6"/>
  <c r="CR39" i="6"/>
  <c r="CR36" i="6"/>
  <c r="CR42" i="6"/>
  <c r="CS29" i="3"/>
  <c r="CS30" i="3"/>
  <c r="CS28" i="3"/>
  <c r="CS32" i="3"/>
  <c r="CS32" i="11"/>
  <c r="CS31" i="11"/>
  <c r="CS29" i="11"/>
  <c r="CS33" i="11"/>
  <c r="CT39" i="7"/>
  <c r="CT37" i="7"/>
  <c r="CT38" i="7"/>
  <c r="CS38" i="4"/>
  <c r="CS37" i="4"/>
  <c r="CS41" i="4"/>
  <c r="CS40" i="4"/>
  <c r="CS39" i="4"/>
  <c r="CS34" i="4"/>
  <c r="CS33" i="4"/>
  <c r="CR38" i="6"/>
  <c r="CS2" i="6"/>
  <c r="CT3" i="6"/>
  <c r="CT2" i="6" s="1"/>
  <c r="CQ30" i="6"/>
  <c r="CS31" i="3"/>
  <c r="CS33" i="3"/>
  <c r="CS39" i="7"/>
  <c r="CS37" i="7"/>
  <c r="CS38" i="7"/>
  <c r="CT32" i="3"/>
  <c r="CT32" i="11"/>
  <c r="CT38" i="4"/>
  <c r="CT37" i="4"/>
  <c r="CS23" i="8"/>
  <c r="CT26" i="8"/>
  <c r="CR28" i="10"/>
  <c r="CQ40" i="7"/>
  <c r="CR53" i="10"/>
  <c r="CR35" i="4"/>
  <c r="CR46" i="9"/>
  <c r="CR42" i="9"/>
  <c r="CR45" i="9"/>
  <c r="CR41" i="9"/>
  <c r="CR34" i="9"/>
  <c r="CR40" i="9"/>
  <c r="CR44" i="9"/>
  <c r="CR25" i="10"/>
  <c r="CR41" i="10"/>
  <c r="CR35" i="10"/>
  <c r="CR47" i="10"/>
  <c r="CR34" i="10"/>
  <c r="CR46" i="10"/>
  <c r="CR40" i="10"/>
  <c r="CR52" i="10"/>
  <c r="CR38" i="10"/>
  <c r="CR50" i="10"/>
  <c r="CR51" i="10"/>
  <c r="CR39" i="10"/>
  <c r="CR33" i="10"/>
  <c r="CR45" i="10"/>
  <c r="CR13" i="10"/>
  <c r="CR30" i="11"/>
  <c r="CR22" i="11"/>
  <c r="CR28" i="11"/>
  <c r="CR36" i="4"/>
  <c r="CR24" i="8"/>
  <c r="CR22" i="8"/>
  <c r="CR16" i="8"/>
  <c r="CR27" i="4"/>
  <c r="CR27" i="3"/>
  <c r="CR21" i="3"/>
  <c r="CS8" i="17"/>
  <c r="CT8" i="17"/>
  <c r="CR13" i="16"/>
  <c r="CR34" i="7"/>
  <c r="CR35" i="7"/>
  <c r="CR36" i="7"/>
  <c r="CR22" i="16"/>
  <c r="CR23" i="16"/>
  <c r="CR28" i="7"/>
  <c r="CS5" i="15"/>
  <c r="CS19" i="15" s="1"/>
  <c r="CU5" i="12"/>
  <c r="CU20" i="12" s="1"/>
  <c r="CT20" i="12"/>
  <c r="CU5" i="13"/>
  <c r="CT5" i="13"/>
  <c r="CT20" i="13" s="1"/>
  <c r="CT5" i="14"/>
  <c r="CT21" i="14" s="1"/>
  <c r="CT57" i="12"/>
  <c r="CS57" i="12"/>
  <c r="CR40" i="6" l="1"/>
  <c r="CT39" i="6"/>
  <c r="CT36" i="6"/>
  <c r="CT42" i="6"/>
  <c r="CS42" i="6"/>
  <c r="CS39" i="6"/>
  <c r="CR30" i="6"/>
  <c r="CU20" i="13"/>
  <c r="CT38" i="6"/>
  <c r="CT37" i="6"/>
  <c r="CS36" i="6"/>
  <c r="CS38" i="6"/>
  <c r="CS37" i="6"/>
  <c r="CR41" i="6"/>
  <c r="CS53" i="10"/>
  <c r="CT41" i="10"/>
  <c r="CT28" i="10"/>
  <c r="CT53" i="10"/>
  <c r="CR40" i="7"/>
  <c r="CS41" i="10"/>
  <c r="CS28" i="10"/>
  <c r="CT42" i="9"/>
  <c r="CT46" i="9"/>
  <c r="CS46" i="9"/>
  <c r="CT45" i="9"/>
  <c r="CT41" i="9"/>
  <c r="CT34" i="9"/>
  <c r="CT40" i="9"/>
  <c r="CS45" i="9"/>
  <c r="CS41" i="9"/>
  <c r="CS44" i="9"/>
  <c r="CS34" i="9"/>
  <c r="CS40" i="9"/>
  <c r="CS42" i="9"/>
  <c r="CT44" i="9"/>
  <c r="CT39" i="10"/>
  <c r="CT51" i="10"/>
  <c r="CT35" i="10"/>
  <c r="CT47" i="10"/>
  <c r="CT45" i="10"/>
  <c r="CT33" i="10"/>
  <c r="CS33" i="10"/>
  <c r="CS45" i="10"/>
  <c r="CT38" i="10"/>
  <c r="CT50" i="10"/>
  <c r="CS52" i="10"/>
  <c r="CS40" i="10"/>
  <c r="CT34" i="10"/>
  <c r="CT46" i="10"/>
  <c r="CS34" i="10"/>
  <c r="CS46" i="10"/>
  <c r="CS35" i="10"/>
  <c r="CS47" i="10"/>
  <c r="CT25" i="10"/>
  <c r="CT40" i="10"/>
  <c r="CT52" i="10"/>
  <c r="CS38" i="10"/>
  <c r="CS50" i="10"/>
  <c r="CS39" i="10"/>
  <c r="CS51" i="10"/>
  <c r="CS25" i="10"/>
  <c r="CT13" i="10"/>
  <c r="CS13" i="10"/>
  <c r="CT28" i="11"/>
  <c r="CT30" i="11"/>
  <c r="CS22" i="11"/>
  <c r="CS28" i="11"/>
  <c r="CS30" i="11"/>
  <c r="CT22" i="11"/>
  <c r="CT24" i="8"/>
  <c r="CT22" i="8"/>
  <c r="CS24" i="8"/>
  <c r="CT16" i="8"/>
  <c r="CS16" i="8"/>
  <c r="CS22" i="8"/>
  <c r="CS35" i="4"/>
  <c r="CS36" i="4"/>
  <c r="CT35" i="4"/>
  <c r="CT36" i="4"/>
  <c r="CS27" i="4"/>
  <c r="CT27" i="4"/>
  <c r="CT27" i="3"/>
  <c r="CS27" i="3"/>
  <c r="CT21" i="3"/>
  <c r="CS21" i="3"/>
  <c r="CS13" i="16"/>
  <c r="CT13" i="16"/>
  <c r="CS34" i="7"/>
  <c r="CS35" i="7"/>
  <c r="CT35" i="7"/>
  <c r="CT36" i="7"/>
  <c r="CS36" i="7"/>
  <c r="CT22" i="16"/>
  <c r="CT34" i="7"/>
  <c r="CS22" i="16"/>
  <c r="CT23" i="16"/>
  <c r="CS23" i="16"/>
  <c r="CT28" i="7"/>
  <c r="CS28" i="7"/>
  <c r="CV5" i="12"/>
  <c r="CV20" i="12" s="1"/>
  <c r="CU5" i="14"/>
  <c r="CU21" i="14" s="1"/>
  <c r="CW5" i="12"/>
  <c r="CW20" i="12" s="1"/>
  <c r="CU5" i="15"/>
  <c r="CT5" i="15"/>
  <c r="CT19" i="15" s="1"/>
  <c r="CS30" i="6" l="1"/>
  <c r="CT30" i="6"/>
  <c r="CV5" i="14"/>
  <c r="CV21" i="14" s="1"/>
  <c r="CS41" i="6"/>
  <c r="CT40" i="6"/>
  <c r="CV5" i="13"/>
  <c r="CV20" i="13" s="1"/>
  <c r="CT41" i="6"/>
  <c r="CS40" i="6"/>
  <c r="CU19" i="15"/>
  <c r="CT40" i="7"/>
  <c r="CS40" i="7"/>
  <c r="CW5" i="13"/>
  <c r="CW5" i="14"/>
  <c r="CW21" i="14" s="1"/>
  <c r="CX5" i="12"/>
  <c r="CX20" i="12" s="1"/>
  <c r="CW20" i="13" l="1"/>
  <c r="CX5" i="13"/>
  <c r="CX5" i="14"/>
  <c r="CY5" i="12"/>
  <c r="CW5" i="15"/>
  <c r="CV5" i="15"/>
  <c r="CV19" i="15" s="1"/>
  <c r="CR5" i="13"/>
  <c r="CR5" i="14"/>
  <c r="CP42" i="13"/>
  <c r="CP41" i="13"/>
  <c r="CP40" i="13"/>
  <c r="CP39" i="13"/>
  <c r="CP49" i="14"/>
  <c r="CP48" i="14"/>
  <c r="CP45" i="14"/>
  <c r="CP44" i="14"/>
  <c r="CP43" i="14"/>
  <c r="CP42" i="14"/>
  <c r="CP46" i="14"/>
  <c r="CP47" i="14"/>
  <c r="CO5" i="15"/>
  <c r="CO19" i="15" s="1"/>
  <c r="CL5" i="12"/>
  <c r="CK5" i="13"/>
  <c r="CK5" i="15" s="1"/>
  <c r="CK5" i="14"/>
  <c r="CW19" i="15" l="1"/>
  <c r="CY20" i="12"/>
  <c r="CZ20" i="12"/>
  <c r="CS20" i="13"/>
  <c r="CY21" i="14"/>
  <c r="CX21" i="14"/>
  <c r="CL5" i="13"/>
  <c r="CM20" i="12"/>
  <c r="CS21" i="14"/>
  <c r="CY20" i="13"/>
  <c r="CX20" i="13"/>
  <c r="CX5" i="15"/>
  <c r="CP56" i="14"/>
  <c r="CP55" i="13"/>
  <c r="CP57" i="14"/>
  <c r="CP59" i="14"/>
  <c r="CP58" i="14"/>
  <c r="CP61" i="14"/>
  <c r="CP55" i="14"/>
  <c r="CP62" i="14"/>
  <c r="CP50" i="13"/>
  <c r="CP56" i="13"/>
  <c r="CP52" i="13"/>
  <c r="CP51" i="13"/>
  <c r="CP54" i="13"/>
  <c r="CP43" i="13"/>
  <c r="CP53" i="13"/>
  <c r="CP38" i="13"/>
  <c r="CP44" i="13"/>
  <c r="CP50" i="14"/>
  <c r="CP36" i="14"/>
  <c r="CP60" i="14"/>
  <c r="CN32" i="15"/>
  <c r="CN36" i="14"/>
  <c r="CL20" i="12"/>
  <c r="CL5" i="14"/>
  <c r="CM32" i="15"/>
  <c r="CM36" i="14"/>
  <c r="CL20" i="13"/>
  <c r="CL32" i="13"/>
  <c r="CL36" i="14"/>
  <c r="CL34" i="14"/>
  <c r="CL30" i="15"/>
  <c r="CL32" i="12"/>
  <c r="CL32" i="15"/>
  <c r="CI5" i="12"/>
  <c r="CK20" i="12" s="1"/>
  <c r="CH19" i="15"/>
  <c r="CH20" i="12"/>
  <c r="D3" i="6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CG5" i="13"/>
  <c r="CG5" i="14"/>
  <c r="CF41" i="15"/>
  <c r="CF40" i="15"/>
  <c r="CF38" i="15"/>
  <c r="CF43" i="13"/>
  <c r="CF42" i="13"/>
  <c r="CF39" i="13"/>
  <c r="CL21" i="14" l="1"/>
  <c r="CM21" i="14"/>
  <c r="CY19" i="15"/>
  <c r="CX19" i="15"/>
  <c r="CL5" i="15"/>
  <c r="CM20" i="13"/>
  <c r="BT4" i="1"/>
  <c r="BU4" i="1" s="1"/>
  <c r="BS255" i="1"/>
  <c r="BS231" i="1"/>
  <c r="BS211" i="1"/>
  <c r="BS180" i="1"/>
  <c r="BS131" i="1"/>
  <c r="BS122" i="1"/>
  <c r="BS138" i="1"/>
  <c r="BS273" i="1"/>
  <c r="BS243" i="1"/>
  <c r="BS113" i="1"/>
  <c r="BS88" i="1"/>
  <c r="BS39" i="1"/>
  <c r="BS221" i="1"/>
  <c r="BS193" i="1"/>
  <c r="BS167" i="1"/>
  <c r="BS106" i="1"/>
  <c r="BS99" i="1"/>
  <c r="BV4" i="1"/>
  <c r="BV106" i="1" s="1"/>
  <c r="CP63" i="14"/>
  <c r="CP57" i="13"/>
  <c r="CP45" i="13"/>
  <c r="CN33" i="15"/>
  <c r="CN37" i="14"/>
  <c r="CM33" i="15"/>
  <c r="CN5" i="12"/>
  <c r="CL33" i="15"/>
  <c r="BV243" i="1"/>
  <c r="BV255" i="1"/>
  <c r="BV167" i="1"/>
  <c r="BV113" i="1"/>
  <c r="BV180" i="1"/>
  <c r="BV231" i="1"/>
  <c r="BV122" i="1"/>
  <c r="BV273" i="1"/>
  <c r="BV193" i="1"/>
  <c r="BV138" i="1"/>
  <c r="BV131" i="1"/>
  <c r="BV3" i="1"/>
  <c r="BV2" i="1" s="1"/>
  <c r="CL37" i="14"/>
  <c r="CI5" i="14"/>
  <c r="CI5" i="13"/>
  <c r="CK20" i="13" s="1"/>
  <c r="CI20" i="12"/>
  <c r="CH21" i="14"/>
  <c r="CH20" i="13"/>
  <c r="CF39" i="15"/>
  <c r="CF40" i="13"/>
  <c r="CF41" i="13"/>
  <c r="CF43" i="15"/>
  <c r="CF42" i="15"/>
  <c r="CF44" i="13"/>
  <c r="CF38" i="13"/>
  <c r="BV221" i="1" l="1"/>
  <c r="BV39" i="1"/>
  <c r="BV99" i="1"/>
  <c r="BV211" i="1"/>
  <c r="BV88" i="1"/>
  <c r="BV145" i="1" s="1"/>
  <c r="CO5" i="12"/>
  <c r="CN20" i="12"/>
  <c r="CM19" i="15"/>
  <c r="CL19" i="15"/>
  <c r="BW4" i="1"/>
  <c r="BS156" i="1"/>
  <c r="BS145" i="1"/>
  <c r="BS77" i="1"/>
  <c r="BS282" i="1"/>
  <c r="BS264" i="1"/>
  <c r="BS202" i="1"/>
  <c r="CN5" i="14"/>
  <c r="BV156" i="1"/>
  <c r="BV282" i="1"/>
  <c r="BV202" i="1"/>
  <c r="BV264" i="1"/>
  <c r="CI21" i="14"/>
  <c r="CK21" i="14"/>
  <c r="CI20" i="13"/>
  <c r="CI5" i="15"/>
  <c r="CF44" i="15"/>
  <c r="CF45" i="13"/>
  <c r="BW138" i="1" l="1"/>
  <c r="BW221" i="1"/>
  <c r="BV77" i="1"/>
  <c r="BW167" i="1"/>
  <c r="BW273" i="1"/>
  <c r="CN21" i="14"/>
  <c r="CO21" i="14"/>
  <c r="CP5" i="12"/>
  <c r="CO20" i="12"/>
  <c r="BW193" i="1"/>
  <c r="BW106" i="1"/>
  <c r="BW122" i="1"/>
  <c r="BW211" i="1"/>
  <c r="BW88" i="1"/>
  <c r="BW243" i="1"/>
  <c r="BW113" i="1"/>
  <c r="BW3" i="1"/>
  <c r="BW2" i="1" s="1"/>
  <c r="BW180" i="1"/>
  <c r="BX4" i="1"/>
  <c r="BW255" i="1"/>
  <c r="BW231" i="1"/>
  <c r="BW39" i="1"/>
  <c r="BW131" i="1"/>
  <c r="BW99" i="1"/>
  <c r="CI19" i="15"/>
  <c r="CK19" i="15"/>
  <c r="CF20" i="12"/>
  <c r="CA5" i="12"/>
  <c r="CB5" i="12" s="1"/>
  <c r="CC5" i="12" s="1"/>
  <c r="CP20" i="12" l="1"/>
  <c r="CP5" i="14"/>
  <c r="CP21" i="14" s="1"/>
  <c r="CP5" i="13"/>
  <c r="CQ5" i="12"/>
  <c r="BW145" i="1"/>
  <c r="BW77" i="1"/>
  <c r="BW156" i="1"/>
  <c r="BY4" i="1"/>
  <c r="BX211" i="1"/>
  <c r="BX167" i="1"/>
  <c r="BX180" i="1"/>
  <c r="BX221" i="1"/>
  <c r="BX243" i="1"/>
  <c r="BX106" i="1"/>
  <c r="BX255" i="1"/>
  <c r="BX39" i="1"/>
  <c r="BX113" i="1"/>
  <c r="BX193" i="1"/>
  <c r="BX3" i="1"/>
  <c r="BX2" i="1" s="1"/>
  <c r="BX122" i="1"/>
  <c r="BX231" i="1"/>
  <c r="BX138" i="1"/>
  <c r="BX99" i="1"/>
  <c r="BX88" i="1"/>
  <c r="BX131" i="1"/>
  <c r="BX273" i="1"/>
  <c r="BW264" i="1"/>
  <c r="BW282" i="1"/>
  <c r="BW202" i="1"/>
  <c r="CG20" i="12"/>
  <c r="CC5" i="13"/>
  <c r="CC5" i="15" s="1"/>
  <c r="CC5" i="14"/>
  <c r="CD5" i="12"/>
  <c r="CC20" i="12"/>
  <c r="CB5" i="13"/>
  <c r="CB5" i="15" s="1"/>
  <c r="CB5" i="14"/>
  <c r="CB21" i="14" s="1"/>
  <c r="CB20" i="12"/>
  <c r="BZ5" i="13"/>
  <c r="BZ5" i="15" s="1"/>
  <c r="CP20" i="13" l="1"/>
  <c r="CP5" i="15"/>
  <c r="CP19" i="15" s="1"/>
  <c r="CR20" i="12"/>
  <c r="CQ20" i="12"/>
  <c r="CQ5" i="14"/>
  <c r="CQ5" i="13"/>
  <c r="BZ4" i="1"/>
  <c r="BY39" i="1"/>
  <c r="BY113" i="1"/>
  <c r="BY131" i="1"/>
  <c r="BY221" i="1"/>
  <c r="BY243" i="1"/>
  <c r="BY231" i="1"/>
  <c r="BY193" i="1"/>
  <c r="BY211" i="1"/>
  <c r="BY180" i="1"/>
  <c r="BY255" i="1"/>
  <c r="BY99" i="1"/>
  <c r="BY3" i="1"/>
  <c r="BY2" i="1" s="1"/>
  <c r="BY122" i="1"/>
  <c r="BY273" i="1"/>
  <c r="BY138" i="1"/>
  <c r="BY88" i="1"/>
  <c r="BY167" i="1"/>
  <c r="BY106" i="1"/>
  <c r="BX77" i="1"/>
  <c r="BX145" i="1"/>
  <c r="BX156" i="1"/>
  <c r="BX264" i="1"/>
  <c r="BX202" i="1"/>
  <c r="BX282" i="1"/>
  <c r="CM37" i="14"/>
  <c r="CG20" i="13"/>
  <c r="CF21" i="14"/>
  <c r="CG21" i="14"/>
  <c r="CF20" i="13"/>
  <c r="CD20" i="12"/>
  <c r="CD5" i="14"/>
  <c r="CD5" i="13"/>
  <c r="CE20" i="13" s="1"/>
  <c r="CE20" i="12"/>
  <c r="CC19" i="15"/>
  <c r="CC20" i="13"/>
  <c r="CC21" i="14"/>
  <c r="CB20" i="13"/>
  <c r="CA20" i="13"/>
  <c r="CA20" i="12"/>
  <c r="BZ20" i="12"/>
  <c r="CA21" i="14"/>
  <c r="BY5" i="13"/>
  <c r="BZ20" i="13" s="1"/>
  <c r="BY5" i="14"/>
  <c r="BY20" i="12"/>
  <c r="BX5" i="13"/>
  <c r="BX5" i="15" s="1"/>
  <c r="BX5" i="14"/>
  <c r="CQ20" i="13" l="1"/>
  <c r="CR20" i="13"/>
  <c r="CQ5" i="15"/>
  <c r="CQ21" i="14"/>
  <c r="CR21" i="14"/>
  <c r="BY77" i="1"/>
  <c r="BY145" i="1"/>
  <c r="BY156" i="1"/>
  <c r="BY282" i="1"/>
  <c r="BY264" i="1"/>
  <c r="BY202" i="1"/>
  <c r="CA4" i="1"/>
  <c r="BZ211" i="1"/>
  <c r="BZ99" i="1"/>
  <c r="BZ122" i="1"/>
  <c r="BZ39" i="1"/>
  <c r="BZ273" i="1"/>
  <c r="BZ88" i="1"/>
  <c r="BZ231" i="1"/>
  <c r="BZ106" i="1"/>
  <c r="BZ243" i="1"/>
  <c r="BZ255" i="1"/>
  <c r="BZ131" i="1"/>
  <c r="BZ3" i="1"/>
  <c r="BZ2" i="1" s="1"/>
  <c r="BZ193" i="1"/>
  <c r="BZ167" i="1"/>
  <c r="BZ221" i="1"/>
  <c r="BZ138" i="1"/>
  <c r="BZ113" i="1"/>
  <c r="BZ180" i="1"/>
  <c r="CF19" i="15"/>
  <c r="CG19" i="15"/>
  <c r="CD5" i="15"/>
  <c r="CD20" i="13"/>
  <c r="CD21" i="14"/>
  <c r="CE21" i="14"/>
  <c r="CA19" i="15"/>
  <c r="CB19" i="15"/>
  <c r="BZ21" i="14"/>
  <c r="BY20" i="13"/>
  <c r="BY5" i="15"/>
  <c r="BY21" i="14"/>
  <c r="CQ19" i="15" l="1"/>
  <c r="CR19" i="15"/>
  <c r="BZ202" i="1"/>
  <c r="BZ282" i="1"/>
  <c r="BZ264" i="1"/>
  <c r="BZ145" i="1"/>
  <c r="BZ156" i="1"/>
  <c r="BZ77" i="1"/>
  <c r="CA243" i="1"/>
  <c r="CB4" i="1"/>
  <c r="CA221" i="1"/>
  <c r="CA180" i="1"/>
  <c r="CA167" i="1"/>
  <c r="CA273" i="1"/>
  <c r="CA3" i="1"/>
  <c r="CA2" i="1" s="1"/>
  <c r="CA106" i="1"/>
  <c r="CA231" i="1"/>
  <c r="CA193" i="1"/>
  <c r="CA122" i="1"/>
  <c r="CA113" i="1"/>
  <c r="CA88" i="1"/>
  <c r="CA138" i="1"/>
  <c r="CA211" i="1"/>
  <c r="CA255" i="1"/>
  <c r="CA131" i="1"/>
  <c r="CA39" i="1"/>
  <c r="CA99" i="1"/>
  <c r="CD19" i="15"/>
  <c r="CE19" i="15"/>
  <c r="BY19" i="15"/>
  <c r="BZ19" i="15"/>
  <c r="BX20" i="12"/>
  <c r="A24" i="1"/>
  <c r="A23" i="1"/>
  <c r="BJ120" i="1"/>
  <c r="B122" i="1"/>
  <c r="B113" i="1"/>
  <c r="BJ136" i="1"/>
  <c r="BI136" i="1"/>
  <c r="BI13" i="1" s="1"/>
  <c r="BH136" i="1"/>
  <c r="BH13" i="1" s="1"/>
  <c r="BG136" i="1"/>
  <c r="BG13" i="1" s="1"/>
  <c r="BF136" i="1"/>
  <c r="BE136" i="1"/>
  <c r="BD136" i="1"/>
  <c r="BC136" i="1"/>
  <c r="BC13" i="1" s="1"/>
  <c r="BB136" i="1"/>
  <c r="BA136" i="1"/>
  <c r="BA13" i="1" s="1"/>
  <c r="AZ136" i="1"/>
  <c r="AY136" i="1"/>
  <c r="AY13" i="1" s="1"/>
  <c r="AX136" i="1"/>
  <c r="AX143" i="1" s="1"/>
  <c r="AW136" i="1"/>
  <c r="AW13" i="1" s="1"/>
  <c r="AV136" i="1"/>
  <c r="AU136" i="1"/>
  <c r="AU13" i="1" s="1"/>
  <c r="AT136" i="1"/>
  <c r="AS136" i="1"/>
  <c r="AS13" i="1" s="1"/>
  <c r="AR136" i="1"/>
  <c r="AQ136" i="1"/>
  <c r="AQ13" i="1" s="1"/>
  <c r="AP136" i="1"/>
  <c r="AO136" i="1"/>
  <c r="AO13" i="1" s="1"/>
  <c r="AN136" i="1"/>
  <c r="AM136" i="1"/>
  <c r="AM13" i="1" s="1"/>
  <c r="AL136" i="1"/>
  <c r="AL143" i="1" s="1"/>
  <c r="AK136" i="1"/>
  <c r="AK13" i="1" s="1"/>
  <c r="AJ136" i="1"/>
  <c r="AJ143" i="1" s="1"/>
  <c r="AI136" i="1"/>
  <c r="AI13" i="1" s="1"/>
  <c r="AH136" i="1"/>
  <c r="AG136" i="1"/>
  <c r="AG13" i="1" s="1"/>
  <c r="AF136" i="1"/>
  <c r="AE136" i="1"/>
  <c r="AE13" i="1" s="1"/>
  <c r="AD136" i="1"/>
  <c r="AC136" i="1"/>
  <c r="AC13" i="1" s="1"/>
  <c r="AB136" i="1"/>
  <c r="AA136" i="1"/>
  <c r="AA13" i="1" s="1"/>
  <c r="Z136" i="1"/>
  <c r="Z143" i="1" s="1"/>
  <c r="Y136" i="1"/>
  <c r="Y13" i="1" s="1"/>
  <c r="X136" i="1"/>
  <c r="X13" i="1" s="1"/>
  <c r="W136" i="1"/>
  <c r="W13" i="1" s="1"/>
  <c r="V136" i="1"/>
  <c r="V13" i="1" s="1"/>
  <c r="U136" i="1"/>
  <c r="T136" i="1"/>
  <c r="S136" i="1"/>
  <c r="S13" i="1" s="1"/>
  <c r="R136" i="1"/>
  <c r="Q136" i="1"/>
  <c r="Q13" i="1" s="1"/>
  <c r="P136" i="1"/>
  <c r="O136" i="1"/>
  <c r="O13" i="1" s="1"/>
  <c r="N136" i="1"/>
  <c r="N143" i="1" s="1"/>
  <c r="M136" i="1"/>
  <c r="M13" i="1" s="1"/>
  <c r="L136" i="1"/>
  <c r="L143" i="1" s="1"/>
  <c r="K136" i="1"/>
  <c r="K13" i="1" s="1"/>
  <c r="J136" i="1"/>
  <c r="I136" i="1"/>
  <c r="I13" i="1" s="1"/>
  <c r="H136" i="1"/>
  <c r="G136" i="1"/>
  <c r="G13" i="1" s="1"/>
  <c r="F136" i="1"/>
  <c r="E136" i="1"/>
  <c r="E13" i="1" s="1"/>
  <c r="D136" i="1"/>
  <c r="D13" i="1" s="1"/>
  <c r="C136" i="1"/>
  <c r="C13" i="1" s="1"/>
  <c r="B136" i="1"/>
  <c r="B143" i="1" s="1"/>
  <c r="B138" i="1"/>
  <c r="B131" i="1"/>
  <c r="CA264" i="1" l="1"/>
  <c r="CA282" i="1"/>
  <c r="CA202" i="1"/>
  <c r="CC4" i="1"/>
  <c r="CB211" i="1"/>
  <c r="CB221" i="1"/>
  <c r="CB131" i="1"/>
  <c r="CB122" i="1"/>
  <c r="CB255" i="1"/>
  <c r="CB231" i="1"/>
  <c r="CB99" i="1"/>
  <c r="CB193" i="1"/>
  <c r="CB273" i="1"/>
  <c r="CB39" i="1"/>
  <c r="CB138" i="1"/>
  <c r="CB106" i="1"/>
  <c r="CB167" i="1"/>
  <c r="CB88" i="1"/>
  <c r="CB243" i="1"/>
  <c r="CB180" i="1"/>
  <c r="CB3" i="1"/>
  <c r="CB2" i="1" s="1"/>
  <c r="CB113" i="1"/>
  <c r="CA77" i="1"/>
  <c r="CA145" i="1"/>
  <c r="CA156" i="1"/>
  <c r="AA24" i="1"/>
  <c r="AS24" i="1"/>
  <c r="O24" i="1"/>
  <c r="AM24" i="1"/>
  <c r="AY24" i="1"/>
  <c r="Q24" i="1"/>
  <c r="W24" i="1"/>
  <c r="AC24" i="1"/>
  <c r="AI24" i="1"/>
  <c r="AO24" i="1"/>
  <c r="AU24" i="1"/>
  <c r="BA24" i="1"/>
  <c r="BG24" i="1"/>
  <c r="Y24" i="1"/>
  <c r="AK24" i="1"/>
  <c r="AW24" i="1"/>
  <c r="S24" i="1"/>
  <c r="AE24" i="1"/>
  <c r="AQ24" i="1"/>
  <c r="BC24" i="1"/>
  <c r="BI24" i="1"/>
  <c r="N13" i="1"/>
  <c r="AL13" i="1"/>
  <c r="BJ143" i="1"/>
  <c r="BJ13" i="1"/>
  <c r="AP13" i="1"/>
  <c r="R143" i="1"/>
  <c r="R13" i="1"/>
  <c r="AD143" i="1"/>
  <c r="AD13" i="1"/>
  <c r="BB143" i="1"/>
  <c r="BB13" i="1"/>
  <c r="AJ13" i="1"/>
  <c r="L13" i="1"/>
  <c r="F13" i="1"/>
  <c r="AV143" i="1"/>
  <c r="AV13" i="1"/>
  <c r="H143" i="1"/>
  <c r="H13" i="1"/>
  <c r="T143" i="1"/>
  <c r="T13" i="1"/>
  <c r="AF143" i="1"/>
  <c r="AF13" i="1"/>
  <c r="AR143" i="1"/>
  <c r="AR13" i="1"/>
  <c r="BD143" i="1"/>
  <c r="BD13" i="1"/>
  <c r="U143" i="1"/>
  <c r="U13" i="1"/>
  <c r="BE143" i="1"/>
  <c r="BE13" i="1"/>
  <c r="J143" i="1"/>
  <c r="J13" i="1"/>
  <c r="P143" i="1"/>
  <c r="P13" i="1"/>
  <c r="AB143" i="1"/>
  <c r="AB13" i="1"/>
  <c r="AH143" i="1"/>
  <c r="AH13" i="1"/>
  <c r="AN143" i="1"/>
  <c r="AN13" i="1"/>
  <c r="AT143" i="1"/>
  <c r="AT13" i="1"/>
  <c r="AZ143" i="1"/>
  <c r="AZ13" i="1"/>
  <c r="BF143" i="1"/>
  <c r="BF13" i="1"/>
  <c r="BJ12" i="1"/>
  <c r="BJ129" i="1"/>
  <c r="B13" i="1"/>
  <c r="Z13" i="1"/>
  <c r="AX13" i="1"/>
  <c r="AP143" i="1"/>
  <c r="F143" i="1"/>
  <c r="V143" i="1"/>
  <c r="AG143" i="1"/>
  <c r="C143" i="1"/>
  <c r="I143" i="1"/>
  <c r="O143" i="1"/>
  <c r="AA143" i="1"/>
  <c r="AM143" i="1"/>
  <c r="AS143" i="1"/>
  <c r="AY143" i="1"/>
  <c r="D143" i="1"/>
  <c r="Q143" i="1"/>
  <c r="W143" i="1"/>
  <c r="BA143" i="1"/>
  <c r="BG143" i="1"/>
  <c r="E143" i="1"/>
  <c r="AI143" i="1"/>
  <c r="AU143" i="1"/>
  <c r="G143" i="1"/>
  <c r="M143" i="1"/>
  <c r="S143" i="1"/>
  <c r="Y143" i="1"/>
  <c r="AE143" i="1"/>
  <c r="AK143" i="1"/>
  <c r="AQ143" i="1"/>
  <c r="AW143" i="1"/>
  <c r="BC143" i="1"/>
  <c r="BI143" i="1"/>
  <c r="AC143" i="1"/>
  <c r="K143" i="1"/>
  <c r="AO143" i="1"/>
  <c r="X143" i="1"/>
  <c r="BH143" i="1"/>
  <c r="CB156" i="1" l="1"/>
  <c r="CB77" i="1"/>
  <c r="CB145" i="1"/>
  <c r="CD4" i="1"/>
  <c r="CC3" i="1"/>
  <c r="CC2" i="1" s="1"/>
  <c r="CC138" i="1"/>
  <c r="CC255" i="1"/>
  <c r="CC211" i="1"/>
  <c r="CC167" i="1"/>
  <c r="CC88" i="1"/>
  <c r="CC131" i="1"/>
  <c r="CC273" i="1"/>
  <c r="CC193" i="1"/>
  <c r="CC231" i="1"/>
  <c r="CC39" i="1"/>
  <c r="CC180" i="1"/>
  <c r="CC221" i="1"/>
  <c r="CC99" i="1"/>
  <c r="CC106" i="1"/>
  <c r="CC243" i="1"/>
  <c r="CC122" i="1"/>
  <c r="CC113" i="1"/>
  <c r="CB264" i="1"/>
  <c r="CB202" i="1"/>
  <c r="CB282" i="1"/>
  <c r="Z24" i="1"/>
  <c r="BE24" i="1"/>
  <c r="AJ24" i="1"/>
  <c r="AH24" i="1"/>
  <c r="V24" i="1"/>
  <c r="U24" i="1"/>
  <c r="BH24" i="1"/>
  <c r="X24" i="1"/>
  <c r="P24" i="1"/>
  <c r="BD24" i="1"/>
  <c r="AT24" i="1"/>
  <c r="T24" i="1"/>
  <c r="AX24" i="1"/>
  <c r="BF24" i="1"/>
  <c r="AN24" i="1"/>
  <c r="AP24" i="1"/>
  <c r="AR24" i="1"/>
  <c r="R24" i="1"/>
  <c r="AZ24" i="1"/>
  <c r="BB24" i="1"/>
  <c r="AL24" i="1"/>
  <c r="AV24" i="1"/>
  <c r="N24" i="1"/>
  <c r="BJ24" i="1"/>
  <c r="AB24" i="1"/>
  <c r="AF24" i="1"/>
  <c r="AD24" i="1"/>
  <c r="AG24" i="1"/>
  <c r="CC282" i="1" l="1"/>
  <c r="CC202" i="1"/>
  <c r="CC264" i="1"/>
  <c r="CC77" i="1"/>
  <c r="CC156" i="1"/>
  <c r="CC145" i="1"/>
  <c r="CE4" i="1"/>
  <c r="CD193" i="1"/>
  <c r="CD122" i="1"/>
  <c r="CD138" i="1"/>
  <c r="CD231" i="1"/>
  <c r="CD255" i="1"/>
  <c r="CD180" i="1"/>
  <c r="CD88" i="1"/>
  <c r="CD221" i="1"/>
  <c r="CD99" i="1"/>
  <c r="CD106" i="1"/>
  <c r="CD39" i="1"/>
  <c r="CD113" i="1"/>
  <c r="CD273" i="1"/>
  <c r="CD211" i="1"/>
  <c r="CD243" i="1"/>
  <c r="CD131" i="1"/>
  <c r="CD167" i="1"/>
  <c r="CD3" i="1"/>
  <c r="CD2" i="1" s="1"/>
  <c r="BI8" i="17"/>
  <c r="BH8" i="17"/>
  <c r="BG8" i="17"/>
  <c r="BF8" i="17"/>
  <c r="BE8" i="17"/>
  <c r="BD8" i="17"/>
  <c r="BC8" i="17"/>
  <c r="BB8" i="17"/>
  <c r="BA8" i="17"/>
  <c r="AZ8" i="17"/>
  <c r="AY8" i="17"/>
  <c r="AX8" i="17"/>
  <c r="AW8" i="17"/>
  <c r="AV8" i="17"/>
  <c r="AU8" i="17"/>
  <c r="AT8" i="17"/>
  <c r="AS8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K16" i="17"/>
  <c r="BJ134" i="1" s="1"/>
  <c r="BJ141" i="1" s="1"/>
  <c r="BK15" i="17"/>
  <c r="BJ133" i="1" s="1"/>
  <c r="BJ140" i="1" s="1"/>
  <c r="BJ16" i="17"/>
  <c r="BI134" i="1" s="1"/>
  <c r="BI141" i="1" s="1"/>
  <c r="BI16" i="17"/>
  <c r="BH134" i="1" s="1"/>
  <c r="BH141" i="1" s="1"/>
  <c r="BH16" i="17"/>
  <c r="BG134" i="1" s="1"/>
  <c r="BG141" i="1" s="1"/>
  <c r="BG16" i="17"/>
  <c r="BF134" i="1" s="1"/>
  <c r="BF141" i="1" s="1"/>
  <c r="BF16" i="17"/>
  <c r="BE134" i="1" s="1"/>
  <c r="BE141" i="1" s="1"/>
  <c r="BE16" i="17"/>
  <c r="BD134" i="1" s="1"/>
  <c r="BD141" i="1" s="1"/>
  <c r="BD16" i="17"/>
  <c r="BC134" i="1" s="1"/>
  <c r="BC141" i="1" s="1"/>
  <c r="BC16" i="17"/>
  <c r="BB134" i="1" s="1"/>
  <c r="BB141" i="1" s="1"/>
  <c r="BB16" i="17"/>
  <c r="BA134" i="1" s="1"/>
  <c r="BA141" i="1" s="1"/>
  <c r="BA16" i="17"/>
  <c r="AZ134" i="1" s="1"/>
  <c r="AZ141" i="1" s="1"/>
  <c r="AZ16" i="17"/>
  <c r="AY134" i="1" s="1"/>
  <c r="AY141" i="1" s="1"/>
  <c r="AY16" i="17"/>
  <c r="AX134" i="1" s="1"/>
  <c r="AX141" i="1" s="1"/>
  <c r="AX16" i="17"/>
  <c r="AW134" i="1" s="1"/>
  <c r="AW141" i="1" s="1"/>
  <c r="AW16" i="17"/>
  <c r="AV134" i="1" s="1"/>
  <c r="AV141" i="1" s="1"/>
  <c r="AV16" i="17"/>
  <c r="AU134" i="1" s="1"/>
  <c r="AU141" i="1" s="1"/>
  <c r="AU16" i="17"/>
  <c r="AT134" i="1" s="1"/>
  <c r="AT141" i="1" s="1"/>
  <c r="AT16" i="17"/>
  <c r="AS134" i="1" s="1"/>
  <c r="AS141" i="1" s="1"/>
  <c r="AS16" i="17"/>
  <c r="AR134" i="1" s="1"/>
  <c r="AR141" i="1" s="1"/>
  <c r="AR16" i="17"/>
  <c r="AQ134" i="1" s="1"/>
  <c r="AQ141" i="1" s="1"/>
  <c r="AQ16" i="17"/>
  <c r="AP134" i="1" s="1"/>
  <c r="AP141" i="1" s="1"/>
  <c r="AP16" i="17"/>
  <c r="AO134" i="1" s="1"/>
  <c r="AO141" i="1" s="1"/>
  <c r="AO16" i="17"/>
  <c r="AN134" i="1" s="1"/>
  <c r="AN141" i="1" s="1"/>
  <c r="AN16" i="17"/>
  <c r="AM134" i="1" s="1"/>
  <c r="AM141" i="1" s="1"/>
  <c r="AM16" i="17"/>
  <c r="AL134" i="1" s="1"/>
  <c r="AL141" i="1" s="1"/>
  <c r="AL16" i="17"/>
  <c r="AK134" i="1" s="1"/>
  <c r="AK141" i="1" s="1"/>
  <c r="AK16" i="17"/>
  <c r="AJ134" i="1" s="1"/>
  <c r="AJ141" i="1" s="1"/>
  <c r="AJ16" i="17"/>
  <c r="AI134" i="1" s="1"/>
  <c r="AI141" i="1" s="1"/>
  <c r="AI16" i="17"/>
  <c r="AH134" i="1" s="1"/>
  <c r="AH141" i="1" s="1"/>
  <c r="AH16" i="17"/>
  <c r="AG134" i="1" s="1"/>
  <c r="AG141" i="1" s="1"/>
  <c r="AG16" i="17"/>
  <c r="AF134" i="1" s="1"/>
  <c r="AF141" i="1" s="1"/>
  <c r="AF16" i="17"/>
  <c r="AE134" i="1" s="1"/>
  <c r="AE141" i="1" s="1"/>
  <c r="AE16" i="17"/>
  <c r="AD134" i="1" s="1"/>
  <c r="AD141" i="1" s="1"/>
  <c r="AD16" i="17"/>
  <c r="AC134" i="1" s="1"/>
  <c r="AC141" i="1" s="1"/>
  <c r="AC16" i="17"/>
  <c r="AB134" i="1" s="1"/>
  <c r="AB141" i="1" s="1"/>
  <c r="AB16" i="17"/>
  <c r="AA134" i="1" s="1"/>
  <c r="AA141" i="1" s="1"/>
  <c r="AA16" i="17"/>
  <c r="Z134" i="1" s="1"/>
  <c r="Z141" i="1" s="1"/>
  <c r="Z16" i="17"/>
  <c r="Y134" i="1" s="1"/>
  <c r="Y141" i="1" s="1"/>
  <c r="Y16" i="17"/>
  <c r="X134" i="1" s="1"/>
  <c r="X141" i="1" s="1"/>
  <c r="X16" i="17"/>
  <c r="W134" i="1" s="1"/>
  <c r="W141" i="1" s="1"/>
  <c r="W16" i="17"/>
  <c r="V134" i="1" s="1"/>
  <c r="V141" i="1" s="1"/>
  <c r="V16" i="17"/>
  <c r="U134" i="1" s="1"/>
  <c r="U141" i="1" s="1"/>
  <c r="U16" i="17"/>
  <c r="T134" i="1" s="1"/>
  <c r="T141" i="1" s="1"/>
  <c r="T16" i="17"/>
  <c r="S134" i="1" s="1"/>
  <c r="S141" i="1" s="1"/>
  <c r="S16" i="17"/>
  <c r="R134" i="1" s="1"/>
  <c r="R141" i="1" s="1"/>
  <c r="R16" i="17"/>
  <c r="Q134" i="1" s="1"/>
  <c r="Q141" i="1" s="1"/>
  <c r="Q16" i="17"/>
  <c r="P134" i="1" s="1"/>
  <c r="P141" i="1" s="1"/>
  <c r="P16" i="17"/>
  <c r="O134" i="1" s="1"/>
  <c r="O141" i="1" s="1"/>
  <c r="O16" i="17"/>
  <c r="N134" i="1" s="1"/>
  <c r="N141" i="1" s="1"/>
  <c r="N16" i="17"/>
  <c r="M134" i="1" s="1"/>
  <c r="M141" i="1" s="1"/>
  <c r="M16" i="17"/>
  <c r="L134" i="1" s="1"/>
  <c r="L141" i="1" s="1"/>
  <c r="L16" i="17"/>
  <c r="K134" i="1" s="1"/>
  <c r="K141" i="1" s="1"/>
  <c r="K16" i="17"/>
  <c r="J134" i="1" s="1"/>
  <c r="J141" i="1" s="1"/>
  <c r="J16" i="17"/>
  <c r="I134" i="1" s="1"/>
  <c r="I141" i="1" s="1"/>
  <c r="I16" i="17"/>
  <c r="H134" i="1" s="1"/>
  <c r="H141" i="1" s="1"/>
  <c r="H16" i="17"/>
  <c r="G134" i="1" s="1"/>
  <c r="G141" i="1" s="1"/>
  <c r="G16" i="17"/>
  <c r="F134" i="1" s="1"/>
  <c r="F141" i="1" s="1"/>
  <c r="F16" i="17"/>
  <c r="E134" i="1" s="1"/>
  <c r="E141" i="1" s="1"/>
  <c r="E16" i="17"/>
  <c r="D134" i="1" s="1"/>
  <c r="D141" i="1" s="1"/>
  <c r="D16" i="17"/>
  <c r="C134" i="1" s="1"/>
  <c r="C141" i="1" s="1"/>
  <c r="C16" i="17"/>
  <c r="B134" i="1" s="1"/>
  <c r="B141" i="1" s="1"/>
  <c r="BJ15" i="17"/>
  <c r="BI133" i="1" s="1"/>
  <c r="BI140" i="1" s="1"/>
  <c r="BI15" i="17"/>
  <c r="BH133" i="1" s="1"/>
  <c r="BH140" i="1" s="1"/>
  <c r="BH15" i="17"/>
  <c r="BG133" i="1" s="1"/>
  <c r="BG140" i="1" s="1"/>
  <c r="BG15" i="17"/>
  <c r="BF133" i="1" s="1"/>
  <c r="BF140" i="1" s="1"/>
  <c r="BF15" i="17"/>
  <c r="BE133" i="1" s="1"/>
  <c r="BE140" i="1" s="1"/>
  <c r="BE15" i="17"/>
  <c r="BD133" i="1" s="1"/>
  <c r="BD140" i="1" s="1"/>
  <c r="BD15" i="17"/>
  <c r="BC133" i="1" s="1"/>
  <c r="BC140" i="1" s="1"/>
  <c r="BC15" i="17"/>
  <c r="BB133" i="1" s="1"/>
  <c r="BB140" i="1" s="1"/>
  <c r="BB15" i="17"/>
  <c r="BA133" i="1" s="1"/>
  <c r="BA140" i="1" s="1"/>
  <c r="BA15" i="17"/>
  <c r="AZ133" i="1" s="1"/>
  <c r="AZ140" i="1" s="1"/>
  <c r="AZ15" i="17"/>
  <c r="AY133" i="1" s="1"/>
  <c r="AY140" i="1" s="1"/>
  <c r="AY15" i="17"/>
  <c r="AX133" i="1" s="1"/>
  <c r="AX140" i="1" s="1"/>
  <c r="AX15" i="17"/>
  <c r="AW133" i="1" s="1"/>
  <c r="AW140" i="1" s="1"/>
  <c r="AW15" i="17"/>
  <c r="AV133" i="1" s="1"/>
  <c r="AV140" i="1" s="1"/>
  <c r="AV15" i="17"/>
  <c r="AU133" i="1" s="1"/>
  <c r="AU140" i="1" s="1"/>
  <c r="AU15" i="17"/>
  <c r="AT133" i="1" s="1"/>
  <c r="AT140" i="1" s="1"/>
  <c r="AT15" i="17"/>
  <c r="AS133" i="1" s="1"/>
  <c r="AS140" i="1" s="1"/>
  <c r="AS15" i="17"/>
  <c r="AR133" i="1" s="1"/>
  <c r="AR140" i="1" s="1"/>
  <c r="AR15" i="17"/>
  <c r="AQ133" i="1" s="1"/>
  <c r="AQ140" i="1" s="1"/>
  <c r="AQ15" i="17"/>
  <c r="AP133" i="1" s="1"/>
  <c r="AP140" i="1" s="1"/>
  <c r="AP15" i="17"/>
  <c r="AO133" i="1" s="1"/>
  <c r="AO140" i="1" s="1"/>
  <c r="AO15" i="17"/>
  <c r="AN133" i="1" s="1"/>
  <c r="AN140" i="1" s="1"/>
  <c r="AN15" i="17"/>
  <c r="AM133" i="1" s="1"/>
  <c r="AM140" i="1" s="1"/>
  <c r="AM15" i="17"/>
  <c r="AL133" i="1" s="1"/>
  <c r="AL140" i="1" s="1"/>
  <c r="AL15" i="17"/>
  <c r="AK133" i="1" s="1"/>
  <c r="AK140" i="1" s="1"/>
  <c r="AK15" i="17"/>
  <c r="AJ133" i="1" s="1"/>
  <c r="AJ140" i="1" s="1"/>
  <c r="AJ15" i="17"/>
  <c r="AI133" i="1" s="1"/>
  <c r="AI140" i="1" s="1"/>
  <c r="AI15" i="17"/>
  <c r="AH133" i="1" s="1"/>
  <c r="AH140" i="1" s="1"/>
  <c r="AH15" i="17"/>
  <c r="AG133" i="1" s="1"/>
  <c r="AG140" i="1" s="1"/>
  <c r="AG15" i="17"/>
  <c r="AF133" i="1" s="1"/>
  <c r="AF140" i="1" s="1"/>
  <c r="AF15" i="17"/>
  <c r="AE133" i="1" s="1"/>
  <c r="AE140" i="1" s="1"/>
  <c r="AE15" i="17"/>
  <c r="AD133" i="1" s="1"/>
  <c r="AD140" i="1" s="1"/>
  <c r="AD15" i="17"/>
  <c r="AC133" i="1" s="1"/>
  <c r="AC140" i="1" s="1"/>
  <c r="AC15" i="17"/>
  <c r="AB133" i="1" s="1"/>
  <c r="AB140" i="1" s="1"/>
  <c r="AB15" i="17"/>
  <c r="AA133" i="1" s="1"/>
  <c r="AA140" i="1" s="1"/>
  <c r="AA15" i="17"/>
  <c r="Z133" i="1" s="1"/>
  <c r="Z140" i="1" s="1"/>
  <c r="Z15" i="17"/>
  <c r="Y133" i="1" s="1"/>
  <c r="Y140" i="1" s="1"/>
  <c r="Y15" i="17"/>
  <c r="X133" i="1" s="1"/>
  <c r="X140" i="1" s="1"/>
  <c r="X15" i="17"/>
  <c r="W133" i="1" s="1"/>
  <c r="W140" i="1" s="1"/>
  <c r="W15" i="17"/>
  <c r="V133" i="1" s="1"/>
  <c r="V140" i="1" s="1"/>
  <c r="V15" i="17"/>
  <c r="U133" i="1" s="1"/>
  <c r="U140" i="1" s="1"/>
  <c r="U15" i="17"/>
  <c r="T133" i="1" s="1"/>
  <c r="T140" i="1" s="1"/>
  <c r="T15" i="17"/>
  <c r="S133" i="1" s="1"/>
  <c r="S140" i="1" s="1"/>
  <c r="S15" i="17"/>
  <c r="R133" i="1" s="1"/>
  <c r="R140" i="1" s="1"/>
  <c r="R15" i="17"/>
  <c r="Q133" i="1" s="1"/>
  <c r="Q140" i="1" s="1"/>
  <c r="Q15" i="17"/>
  <c r="P133" i="1" s="1"/>
  <c r="P140" i="1" s="1"/>
  <c r="P15" i="17"/>
  <c r="O133" i="1" s="1"/>
  <c r="O140" i="1" s="1"/>
  <c r="O15" i="17"/>
  <c r="N133" i="1" s="1"/>
  <c r="N140" i="1" s="1"/>
  <c r="N15" i="17"/>
  <c r="M133" i="1" s="1"/>
  <c r="M140" i="1" s="1"/>
  <c r="M15" i="17"/>
  <c r="L133" i="1" s="1"/>
  <c r="L140" i="1" s="1"/>
  <c r="L15" i="17"/>
  <c r="K133" i="1" s="1"/>
  <c r="K140" i="1" s="1"/>
  <c r="K15" i="17"/>
  <c r="J133" i="1" s="1"/>
  <c r="J140" i="1" s="1"/>
  <c r="J15" i="17"/>
  <c r="I133" i="1" s="1"/>
  <c r="I140" i="1" s="1"/>
  <c r="I15" i="17"/>
  <c r="H133" i="1" s="1"/>
  <c r="H140" i="1" s="1"/>
  <c r="H15" i="17"/>
  <c r="G133" i="1" s="1"/>
  <c r="G140" i="1" s="1"/>
  <c r="G15" i="17"/>
  <c r="F133" i="1" s="1"/>
  <c r="F140" i="1" s="1"/>
  <c r="F15" i="17"/>
  <c r="E133" i="1" s="1"/>
  <c r="E140" i="1" s="1"/>
  <c r="E15" i="17"/>
  <c r="D133" i="1" s="1"/>
  <c r="D140" i="1" s="1"/>
  <c r="D15" i="17"/>
  <c r="C133" i="1" s="1"/>
  <c r="C140" i="1" s="1"/>
  <c r="C15" i="17"/>
  <c r="B133" i="1" s="1"/>
  <c r="B140" i="1" s="1"/>
  <c r="BJ14" i="17"/>
  <c r="BI132" i="1" s="1"/>
  <c r="BI14" i="17"/>
  <c r="BH132" i="1" s="1"/>
  <c r="BH14" i="17"/>
  <c r="BG132" i="1" s="1"/>
  <c r="BG14" i="17"/>
  <c r="BF132" i="1" s="1"/>
  <c r="BF14" i="17"/>
  <c r="BE132" i="1" s="1"/>
  <c r="BE14" i="17"/>
  <c r="BD132" i="1" s="1"/>
  <c r="BD14" i="17"/>
  <c r="BC132" i="1" s="1"/>
  <c r="BC14" i="17"/>
  <c r="BB132" i="1" s="1"/>
  <c r="BB14" i="17"/>
  <c r="BA132" i="1" s="1"/>
  <c r="BA14" i="17"/>
  <c r="AZ132" i="1" s="1"/>
  <c r="AZ14" i="17"/>
  <c r="AY132" i="1" s="1"/>
  <c r="AY14" i="17"/>
  <c r="AX132" i="1" s="1"/>
  <c r="AX14" i="17"/>
  <c r="AW132" i="1" s="1"/>
  <c r="AW14" i="17"/>
  <c r="AV132" i="1" s="1"/>
  <c r="AV14" i="17"/>
  <c r="AU132" i="1" s="1"/>
  <c r="AU14" i="17"/>
  <c r="AT132" i="1" s="1"/>
  <c r="AT14" i="17"/>
  <c r="AS132" i="1" s="1"/>
  <c r="AS14" i="17"/>
  <c r="AR132" i="1" s="1"/>
  <c r="AR14" i="17"/>
  <c r="AQ132" i="1" s="1"/>
  <c r="AQ14" i="17"/>
  <c r="AP132" i="1" s="1"/>
  <c r="AP14" i="17"/>
  <c r="AO132" i="1" s="1"/>
  <c r="AO14" i="17"/>
  <c r="AN132" i="1" s="1"/>
  <c r="AN14" i="17"/>
  <c r="AM132" i="1" s="1"/>
  <c r="AM14" i="17"/>
  <c r="AL132" i="1" s="1"/>
  <c r="AL14" i="17"/>
  <c r="AK132" i="1" s="1"/>
  <c r="AK14" i="17"/>
  <c r="AJ132" i="1" s="1"/>
  <c r="AJ14" i="17"/>
  <c r="AI132" i="1" s="1"/>
  <c r="AI14" i="17"/>
  <c r="AH132" i="1" s="1"/>
  <c r="AH14" i="17"/>
  <c r="AG132" i="1" s="1"/>
  <c r="AG14" i="17"/>
  <c r="AF132" i="1" s="1"/>
  <c r="AF14" i="17"/>
  <c r="AE132" i="1" s="1"/>
  <c r="AE14" i="17"/>
  <c r="AD132" i="1" s="1"/>
  <c r="AD14" i="17"/>
  <c r="AC132" i="1" s="1"/>
  <c r="AC14" i="17"/>
  <c r="AB132" i="1" s="1"/>
  <c r="AB14" i="17"/>
  <c r="AA132" i="1" s="1"/>
  <c r="AA14" i="17"/>
  <c r="Z132" i="1" s="1"/>
  <c r="Z14" i="17"/>
  <c r="Y132" i="1" s="1"/>
  <c r="Y14" i="17"/>
  <c r="X132" i="1" s="1"/>
  <c r="X14" i="17"/>
  <c r="W132" i="1" s="1"/>
  <c r="W14" i="17"/>
  <c r="V132" i="1" s="1"/>
  <c r="V14" i="17"/>
  <c r="U132" i="1" s="1"/>
  <c r="U14" i="17"/>
  <c r="T132" i="1" s="1"/>
  <c r="T14" i="17"/>
  <c r="S132" i="1" s="1"/>
  <c r="S14" i="17"/>
  <c r="R132" i="1" s="1"/>
  <c r="R14" i="17"/>
  <c r="Q132" i="1" s="1"/>
  <c r="Q14" i="17"/>
  <c r="P132" i="1" s="1"/>
  <c r="P14" i="17"/>
  <c r="O132" i="1" s="1"/>
  <c r="O14" i="17"/>
  <c r="N132" i="1" s="1"/>
  <c r="N14" i="17"/>
  <c r="M132" i="1" s="1"/>
  <c r="M14" i="17"/>
  <c r="L132" i="1" s="1"/>
  <c r="L14" i="17"/>
  <c r="K132" i="1" s="1"/>
  <c r="K14" i="17"/>
  <c r="J132" i="1" s="1"/>
  <c r="J14" i="17"/>
  <c r="I132" i="1" s="1"/>
  <c r="I14" i="17"/>
  <c r="H132" i="1" s="1"/>
  <c r="H14" i="17"/>
  <c r="G132" i="1" s="1"/>
  <c r="G14" i="17"/>
  <c r="F132" i="1" s="1"/>
  <c r="F14" i="17"/>
  <c r="E132" i="1" s="1"/>
  <c r="E14" i="17"/>
  <c r="D132" i="1" s="1"/>
  <c r="D14" i="17"/>
  <c r="C132" i="1" s="1"/>
  <c r="C14" i="17"/>
  <c r="B132" i="1" s="1"/>
  <c r="AQ120" i="1"/>
  <c r="AO120" i="1"/>
  <c r="AN120" i="1"/>
  <c r="AM120" i="1"/>
  <c r="AL120" i="1"/>
  <c r="AR23" i="16"/>
  <c r="AQ118" i="1" s="1"/>
  <c r="AP23" i="16"/>
  <c r="AO118" i="1" s="1"/>
  <c r="AO23" i="16"/>
  <c r="AN118" i="1" s="1"/>
  <c r="AN23" i="16"/>
  <c r="AM118" i="1" s="1"/>
  <c r="AM23" i="16"/>
  <c r="AL118" i="1" s="1"/>
  <c r="AR22" i="16"/>
  <c r="AQ117" i="1" s="1"/>
  <c r="AP22" i="16"/>
  <c r="AO117" i="1" s="1"/>
  <c r="AR21" i="16"/>
  <c r="AQ116" i="1" s="1"/>
  <c r="AP21" i="16"/>
  <c r="AO116" i="1" s="1"/>
  <c r="AO21" i="16"/>
  <c r="AN116" i="1" s="1"/>
  <c r="AN21" i="16"/>
  <c r="AM116" i="1" s="1"/>
  <c r="AM21" i="16"/>
  <c r="AL116" i="1" s="1"/>
  <c r="AL125" i="1" s="1"/>
  <c r="AP20" i="16"/>
  <c r="AO115" i="1" s="1"/>
  <c r="AR19" i="16"/>
  <c r="AQ114" i="1" s="1"/>
  <c r="AP19" i="16"/>
  <c r="AO114" i="1" s="1"/>
  <c r="AO19" i="16"/>
  <c r="AN114" i="1" s="1"/>
  <c r="AN19" i="16"/>
  <c r="AM114" i="1" s="1"/>
  <c r="AM19" i="16"/>
  <c r="AL114" i="1" s="1"/>
  <c r="AE120" i="1"/>
  <c r="AC120" i="1"/>
  <c r="AB120" i="1"/>
  <c r="AA120" i="1"/>
  <c r="Z120" i="1"/>
  <c r="AF23" i="16"/>
  <c r="AE118" i="1" s="1"/>
  <c r="AD23" i="16"/>
  <c r="AC118" i="1" s="1"/>
  <c r="AC23" i="16"/>
  <c r="AB118" i="1" s="1"/>
  <c r="AB23" i="16"/>
  <c r="AA118" i="1" s="1"/>
  <c r="AA23" i="16"/>
  <c r="Z118" i="1" s="1"/>
  <c r="AF22" i="16"/>
  <c r="AE117" i="1" s="1"/>
  <c r="AC22" i="16"/>
  <c r="AB117" i="1" s="1"/>
  <c r="AF21" i="16"/>
  <c r="AE116" i="1" s="1"/>
  <c r="AE125" i="1" s="1"/>
  <c r="AD21" i="16"/>
  <c r="AC116" i="1" s="1"/>
  <c r="AC125" i="1" s="1"/>
  <c r="AC21" i="16"/>
  <c r="AB116" i="1" s="1"/>
  <c r="AB125" i="1" s="1"/>
  <c r="AB21" i="16"/>
  <c r="AA116" i="1" s="1"/>
  <c r="AA21" i="16"/>
  <c r="Z116" i="1" s="1"/>
  <c r="AF20" i="16"/>
  <c r="AE115" i="1" s="1"/>
  <c r="AC20" i="16"/>
  <c r="AB115" i="1" s="1"/>
  <c r="AF19" i="16"/>
  <c r="AE114" i="1" s="1"/>
  <c r="AD19" i="16"/>
  <c r="AC114" i="1" s="1"/>
  <c r="AC19" i="16"/>
  <c r="AB114" i="1" s="1"/>
  <c r="AB19" i="16"/>
  <c r="AA114" i="1" s="1"/>
  <c r="AA19" i="16"/>
  <c r="Z114" i="1" s="1"/>
  <c r="S120" i="1"/>
  <c r="Q120" i="1"/>
  <c r="P120" i="1"/>
  <c r="O120" i="1"/>
  <c r="N120" i="1"/>
  <c r="T23" i="16"/>
  <c r="S118" i="1" s="1"/>
  <c r="R23" i="16"/>
  <c r="Q118" i="1" s="1"/>
  <c r="Q23" i="16"/>
  <c r="P118" i="1" s="1"/>
  <c r="P23" i="16"/>
  <c r="O118" i="1" s="1"/>
  <c r="O23" i="16"/>
  <c r="N118" i="1" s="1"/>
  <c r="T22" i="16"/>
  <c r="S117" i="1" s="1"/>
  <c r="P22" i="16"/>
  <c r="O117" i="1" s="1"/>
  <c r="T21" i="16"/>
  <c r="S116" i="1" s="1"/>
  <c r="R21" i="16"/>
  <c r="Q116" i="1" s="1"/>
  <c r="Q21" i="16"/>
  <c r="P116" i="1" s="1"/>
  <c r="P21" i="16"/>
  <c r="O116" i="1" s="1"/>
  <c r="O21" i="16"/>
  <c r="N116" i="1" s="1"/>
  <c r="R20" i="16"/>
  <c r="Q115" i="1" s="1"/>
  <c r="Q20" i="16"/>
  <c r="P115" i="1" s="1"/>
  <c r="O20" i="16"/>
  <c r="N115" i="1" s="1"/>
  <c r="T19" i="16"/>
  <c r="S114" i="1" s="1"/>
  <c r="R19" i="16"/>
  <c r="Q114" i="1" s="1"/>
  <c r="Q19" i="16"/>
  <c r="P114" i="1" s="1"/>
  <c r="P19" i="16"/>
  <c r="O114" i="1" s="1"/>
  <c r="O19" i="16"/>
  <c r="N114" i="1" s="1"/>
  <c r="G120" i="1"/>
  <c r="E120" i="1"/>
  <c r="D120" i="1"/>
  <c r="C120" i="1"/>
  <c r="B120" i="1"/>
  <c r="H23" i="16"/>
  <c r="G118" i="1" s="1"/>
  <c r="F23" i="16"/>
  <c r="E118" i="1" s="1"/>
  <c r="E23" i="16"/>
  <c r="D118" i="1" s="1"/>
  <c r="D23" i="16"/>
  <c r="C118" i="1" s="1"/>
  <c r="C23" i="16"/>
  <c r="B118" i="1" s="1"/>
  <c r="H22" i="16"/>
  <c r="G117" i="1" s="1"/>
  <c r="C22" i="16"/>
  <c r="B117" i="1" s="1"/>
  <c r="H21" i="16"/>
  <c r="G116" i="1" s="1"/>
  <c r="F21" i="16"/>
  <c r="E116" i="1" s="1"/>
  <c r="E21" i="16"/>
  <c r="D116" i="1" s="1"/>
  <c r="D21" i="16"/>
  <c r="C116" i="1" s="1"/>
  <c r="C125" i="1" s="1"/>
  <c r="C21" i="16"/>
  <c r="B116" i="1" s="1"/>
  <c r="B125" i="1" s="1"/>
  <c r="F20" i="16"/>
  <c r="E115" i="1" s="1"/>
  <c r="L19" i="16"/>
  <c r="K114" i="1" s="1"/>
  <c r="H19" i="16"/>
  <c r="G114" i="1" s="1"/>
  <c r="F19" i="16"/>
  <c r="E114" i="1" s="1"/>
  <c r="E19" i="16"/>
  <c r="D114" i="1" s="1"/>
  <c r="D19" i="16"/>
  <c r="C114" i="1" s="1"/>
  <c r="C19" i="16"/>
  <c r="B114" i="1" s="1"/>
  <c r="AS19" i="16"/>
  <c r="AR114" i="1" s="1"/>
  <c r="AH23" i="16"/>
  <c r="AG118" i="1" s="1"/>
  <c r="AD120" i="1"/>
  <c r="Y120" i="1"/>
  <c r="R120" i="1"/>
  <c r="M120" i="1"/>
  <c r="F120" i="1"/>
  <c r="BC120" i="1"/>
  <c r="BA120" i="1"/>
  <c r="AZ120" i="1"/>
  <c r="AY120" i="1"/>
  <c r="AX120" i="1"/>
  <c r="BD23" i="16"/>
  <c r="BC118" i="1" s="1"/>
  <c r="BB23" i="16"/>
  <c r="BA118" i="1" s="1"/>
  <c r="BA23" i="16"/>
  <c r="AZ118" i="1" s="1"/>
  <c r="AZ23" i="16"/>
  <c r="AY118" i="1" s="1"/>
  <c r="AY23" i="16"/>
  <c r="AX118" i="1" s="1"/>
  <c r="BD21" i="16"/>
  <c r="BC116" i="1" s="1"/>
  <c r="BB21" i="16"/>
  <c r="BA116" i="1" s="1"/>
  <c r="BA21" i="16"/>
  <c r="AZ116" i="1" s="1"/>
  <c r="AZ21" i="16"/>
  <c r="AY116" i="1" s="1"/>
  <c r="AY21" i="16"/>
  <c r="AX116" i="1" s="1"/>
  <c r="BD20" i="16"/>
  <c r="BC115" i="1" s="1"/>
  <c r="BB20" i="16"/>
  <c r="BA115" i="1" s="1"/>
  <c r="BA20" i="16"/>
  <c r="AZ115" i="1" s="1"/>
  <c r="AZ20" i="16"/>
  <c r="AY115" i="1" s="1"/>
  <c r="AY20" i="16"/>
  <c r="AX115" i="1" s="1"/>
  <c r="BD19" i="16"/>
  <c r="BC114" i="1" s="1"/>
  <c r="BB19" i="16"/>
  <c r="BA114" i="1" s="1"/>
  <c r="AY19" i="16"/>
  <c r="AX114" i="1" s="1"/>
  <c r="BK23" i="16"/>
  <c r="BJ118" i="1" s="1"/>
  <c r="BJ127" i="1" s="1"/>
  <c r="BK21" i="16"/>
  <c r="BJ116" i="1" s="1"/>
  <c r="BJ125" i="1" s="1"/>
  <c r="BK20" i="16"/>
  <c r="BJ115" i="1" s="1"/>
  <c r="BJ124" i="1" s="1"/>
  <c r="BK19" i="16"/>
  <c r="BJ114" i="1" s="1"/>
  <c r="CD145" i="1" l="1"/>
  <c r="CD156" i="1"/>
  <c r="CD77" i="1"/>
  <c r="CD264" i="1"/>
  <c r="CD202" i="1"/>
  <c r="CD282" i="1"/>
  <c r="CF4" i="1"/>
  <c r="CE255" i="1"/>
  <c r="CE138" i="1"/>
  <c r="CE106" i="1"/>
  <c r="CE3" i="1"/>
  <c r="CE2" i="1" s="1"/>
  <c r="CE122" i="1"/>
  <c r="CE273" i="1"/>
  <c r="CE99" i="1"/>
  <c r="CE180" i="1"/>
  <c r="CE231" i="1"/>
  <c r="CE88" i="1"/>
  <c r="CE193" i="1"/>
  <c r="CE211" i="1"/>
  <c r="CE39" i="1"/>
  <c r="CE131" i="1"/>
  <c r="CE113" i="1"/>
  <c r="CE243" i="1"/>
  <c r="CE221" i="1"/>
  <c r="CE167" i="1"/>
  <c r="D125" i="1"/>
  <c r="AM125" i="1"/>
  <c r="Z125" i="1"/>
  <c r="E125" i="1"/>
  <c r="AA125" i="1"/>
  <c r="O125" i="1"/>
  <c r="N125" i="1"/>
  <c r="AN125" i="1"/>
  <c r="AX124" i="1"/>
  <c r="P125" i="1"/>
  <c r="AO125" i="1"/>
  <c r="F139" i="1"/>
  <c r="F135" i="1"/>
  <c r="F142" i="1" s="1"/>
  <c r="R139" i="1"/>
  <c r="R135" i="1"/>
  <c r="R142" i="1" s="1"/>
  <c r="X139" i="1"/>
  <c r="X135" i="1"/>
  <c r="X142" i="1" s="1"/>
  <c r="AJ139" i="1"/>
  <c r="AJ135" i="1"/>
  <c r="AJ142" i="1" s="1"/>
  <c r="AV135" i="1"/>
  <c r="AV142" i="1" s="1"/>
  <c r="AV139" i="1"/>
  <c r="BH139" i="1"/>
  <c r="BH135" i="1"/>
  <c r="BH142" i="1" s="1"/>
  <c r="G135" i="1"/>
  <c r="G142" i="1" s="1"/>
  <c r="G139" i="1"/>
  <c r="M139" i="1"/>
  <c r="M135" i="1"/>
  <c r="M142" i="1" s="1"/>
  <c r="Y135" i="1"/>
  <c r="Y142" i="1" s="1"/>
  <c r="Y139" i="1"/>
  <c r="AK139" i="1"/>
  <c r="AK135" i="1"/>
  <c r="AK142" i="1" s="1"/>
  <c r="AQ135" i="1"/>
  <c r="AQ142" i="1" s="1"/>
  <c r="AQ139" i="1"/>
  <c r="BC135" i="1"/>
  <c r="BC142" i="1" s="1"/>
  <c r="BC139" i="1"/>
  <c r="BI135" i="1"/>
  <c r="BI142" i="1" s="1"/>
  <c r="BI139" i="1"/>
  <c r="B139" i="1"/>
  <c r="B135" i="1"/>
  <c r="B142" i="1" s="1"/>
  <c r="H139" i="1"/>
  <c r="H135" i="1"/>
  <c r="H142" i="1" s="1"/>
  <c r="N139" i="1"/>
  <c r="N135" i="1"/>
  <c r="N142" i="1" s="1"/>
  <c r="Z135" i="1"/>
  <c r="Z142" i="1" s="1"/>
  <c r="Z139" i="1"/>
  <c r="AL135" i="1"/>
  <c r="AL142" i="1" s="1"/>
  <c r="AL139" i="1"/>
  <c r="AX139" i="1"/>
  <c r="AX135" i="1"/>
  <c r="AX142" i="1" s="1"/>
  <c r="C139" i="1"/>
  <c r="C135" i="1"/>
  <c r="C142" i="1" s="1"/>
  <c r="O139" i="1"/>
  <c r="O135" i="1"/>
  <c r="O142" i="1" s="1"/>
  <c r="U135" i="1"/>
  <c r="U142" i="1" s="1"/>
  <c r="U139" i="1"/>
  <c r="AG139" i="1"/>
  <c r="AG135" i="1"/>
  <c r="AG142" i="1" s="1"/>
  <c r="AS135" i="1"/>
  <c r="AS142" i="1" s="1"/>
  <c r="AS139" i="1"/>
  <c r="AY135" i="1"/>
  <c r="AY142" i="1" s="1"/>
  <c r="AY139" i="1"/>
  <c r="D139" i="1"/>
  <c r="D135" i="1"/>
  <c r="D142" i="1" s="1"/>
  <c r="J135" i="1"/>
  <c r="J142" i="1" s="1"/>
  <c r="J139" i="1"/>
  <c r="V135" i="1"/>
  <c r="V142" i="1" s="1"/>
  <c r="V139" i="1"/>
  <c r="AH135" i="1"/>
  <c r="AH142" i="1" s="1"/>
  <c r="AH139" i="1"/>
  <c r="AN139" i="1"/>
  <c r="AN135" i="1"/>
  <c r="AN142" i="1" s="1"/>
  <c r="AZ135" i="1"/>
  <c r="AZ142" i="1" s="1"/>
  <c r="AZ139" i="1"/>
  <c r="BF135" i="1"/>
  <c r="BF142" i="1" s="1"/>
  <c r="BF139" i="1"/>
  <c r="AX125" i="1"/>
  <c r="E135" i="1"/>
  <c r="E142" i="1" s="1"/>
  <c r="E139" i="1"/>
  <c r="K139" i="1"/>
  <c r="K135" i="1"/>
  <c r="K142" i="1" s="1"/>
  <c r="Q139" i="1"/>
  <c r="Q135" i="1"/>
  <c r="Q142" i="1" s="1"/>
  <c r="W139" i="1"/>
  <c r="W135" i="1"/>
  <c r="W142" i="1" s="1"/>
  <c r="AC139" i="1"/>
  <c r="AC135" i="1"/>
  <c r="AC142" i="1" s="1"/>
  <c r="AI135" i="1"/>
  <c r="AI142" i="1" s="1"/>
  <c r="AI139" i="1"/>
  <c r="AO135" i="1"/>
  <c r="AO142" i="1" s="1"/>
  <c r="AO139" i="1"/>
  <c r="AU135" i="1"/>
  <c r="AU142" i="1" s="1"/>
  <c r="AU139" i="1"/>
  <c r="BA135" i="1"/>
  <c r="BA142" i="1" s="1"/>
  <c r="BA139" i="1"/>
  <c r="BG139" i="1"/>
  <c r="BG135" i="1"/>
  <c r="BG142" i="1" s="1"/>
  <c r="L135" i="1"/>
  <c r="L142" i="1" s="1"/>
  <c r="L139" i="1"/>
  <c r="AD139" i="1"/>
  <c r="AD135" i="1"/>
  <c r="AD142" i="1" s="1"/>
  <c r="AP135" i="1"/>
  <c r="AP142" i="1" s="1"/>
  <c r="AP139" i="1"/>
  <c r="BB135" i="1"/>
  <c r="BB142" i="1" s="1"/>
  <c r="BB139" i="1"/>
  <c r="S139" i="1"/>
  <c r="S135" i="1"/>
  <c r="S142" i="1" s="1"/>
  <c r="AE135" i="1"/>
  <c r="AE142" i="1" s="1"/>
  <c r="AE139" i="1"/>
  <c r="AW135" i="1"/>
  <c r="AW142" i="1" s="1"/>
  <c r="AW139" i="1"/>
  <c r="T139" i="1"/>
  <c r="T135" i="1"/>
  <c r="T142" i="1" s="1"/>
  <c r="AF135" i="1"/>
  <c r="AF142" i="1" s="1"/>
  <c r="AF139" i="1"/>
  <c r="AR139" i="1"/>
  <c r="AR135" i="1"/>
  <c r="AR142" i="1" s="1"/>
  <c r="BD139" i="1"/>
  <c r="BD135" i="1"/>
  <c r="BD142" i="1" s="1"/>
  <c r="I139" i="1"/>
  <c r="I135" i="1"/>
  <c r="I142" i="1" s="1"/>
  <c r="AA139" i="1"/>
  <c r="AA135" i="1"/>
  <c r="AA142" i="1" s="1"/>
  <c r="AM139" i="1"/>
  <c r="AM135" i="1"/>
  <c r="AM142" i="1" s="1"/>
  <c r="BE135" i="1"/>
  <c r="BE142" i="1" s="1"/>
  <c r="BE139" i="1"/>
  <c r="P135" i="1"/>
  <c r="P142" i="1" s="1"/>
  <c r="P139" i="1"/>
  <c r="AB139" i="1"/>
  <c r="AB135" i="1"/>
  <c r="AB142" i="1" s="1"/>
  <c r="AT139" i="1"/>
  <c r="AT135" i="1"/>
  <c r="AT142" i="1" s="1"/>
  <c r="BJ123" i="1"/>
  <c r="B127" i="1"/>
  <c r="AY125" i="1"/>
  <c r="Z127" i="1"/>
  <c r="AY124" i="1"/>
  <c r="AZ124" i="1"/>
  <c r="BC127" i="1"/>
  <c r="E127" i="1"/>
  <c r="N124" i="1"/>
  <c r="P127" i="1"/>
  <c r="AB127" i="1"/>
  <c r="AQ125" i="1"/>
  <c r="AO127" i="1"/>
  <c r="B126" i="1"/>
  <c r="AB124" i="1"/>
  <c r="AY127" i="1"/>
  <c r="AZ127" i="1"/>
  <c r="N127" i="1"/>
  <c r="AM127" i="1"/>
  <c r="BC125" i="1"/>
  <c r="E124" i="1"/>
  <c r="P124" i="1"/>
  <c r="AL127" i="1"/>
  <c r="C127" i="1"/>
  <c r="G12" i="1"/>
  <c r="G129" i="1"/>
  <c r="Q125" i="1"/>
  <c r="AX129" i="1"/>
  <c r="AX12" i="1"/>
  <c r="G127" i="1"/>
  <c r="S125" i="1"/>
  <c r="Q127" i="1"/>
  <c r="AC127" i="1"/>
  <c r="AE129" i="1"/>
  <c r="AE12" i="1"/>
  <c r="AO124" i="1"/>
  <c r="AO126" i="1"/>
  <c r="AQ127" i="1"/>
  <c r="G125" i="1"/>
  <c r="Q129" i="1"/>
  <c r="Q12" i="1"/>
  <c r="BA124" i="1"/>
  <c r="M129" i="1"/>
  <c r="M12" i="1"/>
  <c r="S12" i="1"/>
  <c r="S129" i="1"/>
  <c r="BC124" i="1"/>
  <c r="AX127" i="1"/>
  <c r="AY12" i="1"/>
  <c r="AY129" i="1"/>
  <c r="R129" i="1"/>
  <c r="R12" i="1"/>
  <c r="G126" i="1"/>
  <c r="B12" i="1"/>
  <c r="B129" i="1"/>
  <c r="Q124" i="1"/>
  <c r="O126" i="1"/>
  <c r="S127" i="1"/>
  <c r="AE124" i="1"/>
  <c r="AB126" i="1"/>
  <c r="AE127" i="1"/>
  <c r="AQ126" i="1"/>
  <c r="AL12" i="1"/>
  <c r="AL129" i="1"/>
  <c r="BA125" i="1"/>
  <c r="AZ12" i="1"/>
  <c r="AZ129" i="1"/>
  <c r="Y12" i="1"/>
  <c r="Y23" i="1" s="1"/>
  <c r="Y129" i="1"/>
  <c r="C12" i="1"/>
  <c r="C129" i="1"/>
  <c r="S126" i="1"/>
  <c r="N129" i="1"/>
  <c r="N12" i="1"/>
  <c r="AE126" i="1"/>
  <c r="Z12" i="1"/>
  <c r="Z129" i="1"/>
  <c r="AM12" i="1"/>
  <c r="AM129" i="1"/>
  <c r="BA129" i="1"/>
  <c r="BA12" i="1"/>
  <c r="D12" i="1"/>
  <c r="D129" i="1"/>
  <c r="O12" i="1"/>
  <c r="O129" i="1"/>
  <c r="AA129" i="1"/>
  <c r="AA12" i="1"/>
  <c r="AN129" i="1"/>
  <c r="AN12" i="1"/>
  <c r="AD129" i="1"/>
  <c r="AD12" i="1"/>
  <c r="AZ125" i="1"/>
  <c r="BA127" i="1"/>
  <c r="BC12" i="1"/>
  <c r="BC129" i="1"/>
  <c r="D127" i="1"/>
  <c r="E129" i="1"/>
  <c r="E12" i="1"/>
  <c r="O127" i="1"/>
  <c r="P12" i="1"/>
  <c r="P23" i="1" s="1"/>
  <c r="P129" i="1"/>
  <c r="AA127" i="1"/>
  <c r="AB12" i="1"/>
  <c r="AB129" i="1"/>
  <c r="AN127" i="1"/>
  <c r="AO129" i="1"/>
  <c r="AO12" i="1"/>
  <c r="F129" i="1"/>
  <c r="F12" i="1"/>
  <c r="AC12" i="1"/>
  <c r="AC129" i="1"/>
  <c r="AQ12" i="1"/>
  <c r="AQ129" i="1"/>
  <c r="BC123" i="1"/>
  <c r="C123" i="1"/>
  <c r="O123" i="1"/>
  <c r="Z123" i="1"/>
  <c r="AL123" i="1"/>
  <c r="P123" i="1"/>
  <c r="AA123" i="1"/>
  <c r="E123" i="1"/>
  <c r="Q123" i="1"/>
  <c r="AB119" i="1"/>
  <c r="AB128" i="1" s="1"/>
  <c r="AB123" i="1"/>
  <c r="AN123" i="1"/>
  <c r="BA123" i="1"/>
  <c r="N123" i="1"/>
  <c r="S123" i="1"/>
  <c r="AC123" i="1"/>
  <c r="AO123" i="1"/>
  <c r="AO119" i="1"/>
  <c r="AO128" i="1" s="1"/>
  <c r="D123" i="1"/>
  <c r="AM123" i="1"/>
  <c r="G123" i="1"/>
  <c r="AX123" i="1"/>
  <c r="AE123" i="1"/>
  <c r="AE119" i="1"/>
  <c r="AE128" i="1" s="1"/>
  <c r="AQ123" i="1"/>
  <c r="B123" i="1"/>
  <c r="K19" i="16"/>
  <c r="J114" i="1" s="1"/>
  <c r="F13" i="16"/>
  <c r="BK8" i="17"/>
  <c r="BK14" i="17"/>
  <c r="BJ132" i="1" s="1"/>
  <c r="F22" i="16"/>
  <c r="E117" i="1" s="1"/>
  <c r="E126" i="1" s="1"/>
  <c r="AM22" i="16"/>
  <c r="AL117" i="1" s="1"/>
  <c r="AL126" i="1" s="1"/>
  <c r="AA22" i="16"/>
  <c r="Z117" i="1" s="1"/>
  <c r="Z126" i="1" s="1"/>
  <c r="AN22" i="16"/>
  <c r="AM117" i="1" s="1"/>
  <c r="AM126" i="1" s="1"/>
  <c r="BB22" i="16"/>
  <c r="BA117" i="1" s="1"/>
  <c r="BA126" i="1" s="1"/>
  <c r="I19" i="16"/>
  <c r="H114" i="1" s="1"/>
  <c r="R13" i="16"/>
  <c r="AF13" i="16"/>
  <c r="AM13" i="16"/>
  <c r="M19" i="16"/>
  <c r="L114" i="1" s="1"/>
  <c r="E22" i="16"/>
  <c r="D117" i="1" s="1"/>
  <c r="D126" i="1" s="1"/>
  <c r="R22" i="16"/>
  <c r="Q117" i="1" s="1"/>
  <c r="Q126" i="1" s="1"/>
  <c r="AO13" i="16"/>
  <c r="BD22" i="16"/>
  <c r="BC117" i="1" s="1"/>
  <c r="BC126" i="1" s="1"/>
  <c r="Q22" i="16"/>
  <c r="P117" i="1" s="1"/>
  <c r="P126" i="1" s="1"/>
  <c r="D22" i="16"/>
  <c r="C117" i="1" s="1"/>
  <c r="C126" i="1" s="1"/>
  <c r="AP13" i="16"/>
  <c r="AR13" i="16"/>
  <c r="O13" i="16"/>
  <c r="AD22" i="16"/>
  <c r="AC117" i="1" s="1"/>
  <c r="AC126" i="1" s="1"/>
  <c r="J19" i="16"/>
  <c r="I114" i="1" s="1"/>
  <c r="O22" i="16"/>
  <c r="N117" i="1" s="1"/>
  <c r="N126" i="1" s="1"/>
  <c r="AB22" i="16"/>
  <c r="AA117" i="1" s="1"/>
  <c r="AA126" i="1" s="1"/>
  <c r="AO22" i="16"/>
  <c r="AN117" i="1" s="1"/>
  <c r="AN126" i="1" s="1"/>
  <c r="AZ22" i="16"/>
  <c r="AY117" i="1" s="1"/>
  <c r="AY126" i="1" s="1"/>
  <c r="BD13" i="16"/>
  <c r="AP120" i="1"/>
  <c r="AQ23" i="16"/>
  <c r="AP118" i="1" s="1"/>
  <c r="AQ21" i="16"/>
  <c r="AP116" i="1" s="1"/>
  <c r="AQ19" i="16"/>
  <c r="AP114" i="1" s="1"/>
  <c r="G19" i="16"/>
  <c r="F114" i="1" s="1"/>
  <c r="M20" i="16"/>
  <c r="L115" i="1" s="1"/>
  <c r="G21" i="16"/>
  <c r="F116" i="1" s="1"/>
  <c r="F125" i="1" s="1"/>
  <c r="M21" i="16"/>
  <c r="L116" i="1" s="1"/>
  <c r="G22" i="16"/>
  <c r="F117" i="1" s="1"/>
  <c r="F126" i="1" s="1"/>
  <c r="M22" i="16"/>
  <c r="L117" i="1" s="1"/>
  <c r="G23" i="16"/>
  <c r="F118" i="1" s="1"/>
  <c r="F127" i="1" s="1"/>
  <c r="M23" i="16"/>
  <c r="L118" i="1" s="1"/>
  <c r="L120" i="1"/>
  <c r="S19" i="16"/>
  <c r="R114" i="1" s="1"/>
  <c r="Y19" i="16"/>
  <c r="X114" i="1" s="1"/>
  <c r="S20" i="16"/>
  <c r="R115" i="1" s="1"/>
  <c r="R124" i="1" s="1"/>
  <c r="Y20" i="16"/>
  <c r="X115" i="1" s="1"/>
  <c r="S21" i="16"/>
  <c r="R116" i="1" s="1"/>
  <c r="R125" i="1" s="1"/>
  <c r="Y21" i="16"/>
  <c r="X116" i="1" s="1"/>
  <c r="S22" i="16"/>
  <c r="R117" i="1" s="1"/>
  <c r="R126" i="1" s="1"/>
  <c r="Y22" i="16"/>
  <c r="X117" i="1" s="1"/>
  <c r="S23" i="16"/>
  <c r="R118" i="1" s="1"/>
  <c r="R127" i="1" s="1"/>
  <c r="Y23" i="16"/>
  <c r="X118" i="1" s="1"/>
  <c r="X120" i="1"/>
  <c r="AE19" i="16"/>
  <c r="AD114" i="1" s="1"/>
  <c r="AE21" i="16"/>
  <c r="AD116" i="1" s="1"/>
  <c r="AD125" i="1" s="1"/>
  <c r="AE22" i="16"/>
  <c r="AD117" i="1" s="1"/>
  <c r="AD126" i="1" s="1"/>
  <c r="AE23" i="16"/>
  <c r="AD118" i="1" s="1"/>
  <c r="AD127" i="1" s="1"/>
  <c r="BK22" i="16"/>
  <c r="BJ117" i="1" s="1"/>
  <c r="BJ126" i="1" s="1"/>
  <c r="BA22" i="16"/>
  <c r="AZ117" i="1" s="1"/>
  <c r="AZ126" i="1" s="1"/>
  <c r="AY13" i="16"/>
  <c r="AR120" i="1"/>
  <c r="AR123" i="1" s="1"/>
  <c r="AS23" i="16"/>
  <c r="AR118" i="1" s="1"/>
  <c r="AS21" i="16"/>
  <c r="AR116" i="1" s="1"/>
  <c r="AS20" i="16"/>
  <c r="AR115" i="1" s="1"/>
  <c r="N19" i="16"/>
  <c r="M114" i="1" s="1"/>
  <c r="H13" i="16"/>
  <c r="H20" i="16"/>
  <c r="G115" i="1" s="1"/>
  <c r="G124" i="1" s="1"/>
  <c r="N20" i="16"/>
  <c r="M115" i="1" s="1"/>
  <c r="M124" i="1" s="1"/>
  <c r="N21" i="16"/>
  <c r="M116" i="1" s="1"/>
  <c r="M125" i="1" s="1"/>
  <c r="N22" i="16"/>
  <c r="M117" i="1" s="1"/>
  <c r="M126" i="1" s="1"/>
  <c r="N23" i="16"/>
  <c r="M118" i="1" s="1"/>
  <c r="M127" i="1" s="1"/>
  <c r="Z19" i="16"/>
  <c r="Y114" i="1" s="1"/>
  <c r="T13" i="16"/>
  <c r="T20" i="16"/>
  <c r="S115" i="1" s="1"/>
  <c r="S124" i="1" s="1"/>
  <c r="Z20" i="16"/>
  <c r="Y115" i="1" s="1"/>
  <c r="Y124" i="1" s="1"/>
  <c r="Z21" i="16"/>
  <c r="Y116" i="1" s="1"/>
  <c r="Y125" i="1" s="1"/>
  <c r="Z22" i="16"/>
  <c r="Y117" i="1" s="1"/>
  <c r="Y126" i="1" s="1"/>
  <c r="Z23" i="16"/>
  <c r="Y118" i="1" s="1"/>
  <c r="Y127" i="1" s="1"/>
  <c r="C13" i="16"/>
  <c r="C20" i="16"/>
  <c r="B115" i="1" s="1"/>
  <c r="B124" i="1" s="1"/>
  <c r="I20" i="16"/>
  <c r="H115" i="1" s="1"/>
  <c r="I21" i="16"/>
  <c r="H116" i="1" s="1"/>
  <c r="I22" i="16"/>
  <c r="H117" i="1" s="1"/>
  <c r="I23" i="16"/>
  <c r="H118" i="1" s="1"/>
  <c r="H120" i="1"/>
  <c r="U19" i="16"/>
  <c r="T114" i="1" s="1"/>
  <c r="U20" i="16"/>
  <c r="T115" i="1" s="1"/>
  <c r="U21" i="16"/>
  <c r="T116" i="1" s="1"/>
  <c r="U22" i="16"/>
  <c r="T117" i="1" s="1"/>
  <c r="U23" i="16"/>
  <c r="T118" i="1" s="1"/>
  <c r="T120" i="1"/>
  <c r="AG19" i="16"/>
  <c r="AF114" i="1" s="1"/>
  <c r="AA13" i="16"/>
  <c r="AA20" i="16"/>
  <c r="Z115" i="1" s="1"/>
  <c r="Z124" i="1" s="1"/>
  <c r="AG20" i="16"/>
  <c r="AF115" i="1" s="1"/>
  <c r="AG21" i="16"/>
  <c r="AF116" i="1" s="1"/>
  <c r="AG22" i="16"/>
  <c r="AF117" i="1" s="1"/>
  <c r="AG23" i="16"/>
  <c r="AF118" i="1" s="1"/>
  <c r="AF120" i="1"/>
  <c r="D13" i="16"/>
  <c r="D20" i="16"/>
  <c r="C115" i="1" s="1"/>
  <c r="C124" i="1" s="1"/>
  <c r="J20" i="16"/>
  <c r="I115" i="1" s="1"/>
  <c r="J21" i="16"/>
  <c r="I116" i="1" s="1"/>
  <c r="J22" i="16"/>
  <c r="I117" i="1" s="1"/>
  <c r="J23" i="16"/>
  <c r="I118" i="1" s="1"/>
  <c r="I120" i="1"/>
  <c r="V19" i="16"/>
  <c r="U114" i="1" s="1"/>
  <c r="P13" i="16"/>
  <c r="P20" i="16"/>
  <c r="O115" i="1" s="1"/>
  <c r="O124" i="1" s="1"/>
  <c r="V20" i="16"/>
  <c r="U115" i="1" s="1"/>
  <c r="V21" i="16"/>
  <c r="U116" i="1" s="1"/>
  <c r="V22" i="16"/>
  <c r="U117" i="1" s="1"/>
  <c r="V23" i="16"/>
  <c r="U118" i="1" s="1"/>
  <c r="U120" i="1"/>
  <c r="AH19" i="16"/>
  <c r="AG114" i="1" s="1"/>
  <c r="AB13" i="16"/>
  <c r="AB20" i="16"/>
  <c r="AA115" i="1" s="1"/>
  <c r="AA124" i="1" s="1"/>
  <c r="AH20" i="16"/>
  <c r="AG115" i="1" s="1"/>
  <c r="AH21" i="16"/>
  <c r="AG116" i="1" s="1"/>
  <c r="AH22" i="16"/>
  <c r="AG117" i="1" s="1"/>
  <c r="BB13" i="16"/>
  <c r="E13" i="16"/>
  <c r="K20" i="16"/>
  <c r="J115" i="1" s="1"/>
  <c r="K21" i="16"/>
  <c r="J116" i="1" s="1"/>
  <c r="K22" i="16"/>
  <c r="J117" i="1" s="1"/>
  <c r="K23" i="16"/>
  <c r="J118" i="1" s="1"/>
  <c r="J120" i="1"/>
  <c r="W19" i="16"/>
  <c r="V114" i="1" s="1"/>
  <c r="Q13" i="16"/>
  <c r="W20" i="16"/>
  <c r="V115" i="1" s="1"/>
  <c r="W21" i="16"/>
  <c r="V116" i="1" s="1"/>
  <c r="W22" i="16"/>
  <c r="V117" i="1" s="1"/>
  <c r="W23" i="16"/>
  <c r="V118" i="1" s="1"/>
  <c r="V120" i="1"/>
  <c r="AC13" i="16"/>
  <c r="E20" i="16"/>
  <c r="D115" i="1" s="1"/>
  <c r="D124" i="1" s="1"/>
  <c r="AO20" i="16"/>
  <c r="AN115" i="1" s="1"/>
  <c r="AN124" i="1" s="1"/>
  <c r="AZ13" i="16"/>
  <c r="AZ19" i="16"/>
  <c r="AY114" i="1" s="1"/>
  <c r="BA13" i="16"/>
  <c r="BA19" i="16"/>
  <c r="AZ114" i="1" s="1"/>
  <c r="AY22" i="16"/>
  <c r="AX117" i="1" s="1"/>
  <c r="AX126" i="1" s="1"/>
  <c r="AG120" i="1"/>
  <c r="L20" i="16"/>
  <c r="K115" i="1" s="1"/>
  <c r="L21" i="16"/>
  <c r="K116" i="1" s="1"/>
  <c r="L22" i="16"/>
  <c r="K117" i="1" s="1"/>
  <c r="L23" i="16"/>
  <c r="K118" i="1" s="1"/>
  <c r="K120" i="1"/>
  <c r="X19" i="16"/>
  <c r="W114" i="1" s="1"/>
  <c r="X20" i="16"/>
  <c r="W115" i="1" s="1"/>
  <c r="X21" i="16"/>
  <c r="W116" i="1" s="1"/>
  <c r="X22" i="16"/>
  <c r="W117" i="1" s="1"/>
  <c r="X23" i="16"/>
  <c r="W118" i="1" s="1"/>
  <c r="W120" i="1"/>
  <c r="AD13" i="16"/>
  <c r="AD20" i="16"/>
  <c r="AC115" i="1" s="1"/>
  <c r="AC124" i="1" s="1"/>
  <c r="AR20" i="16"/>
  <c r="AQ115" i="1" s="1"/>
  <c r="AQ124" i="1" s="1"/>
  <c r="AM20" i="16"/>
  <c r="AL115" i="1" s="1"/>
  <c r="AL124" i="1" s="1"/>
  <c r="AN13" i="16"/>
  <c r="AN20" i="16"/>
  <c r="AM115" i="1" s="1"/>
  <c r="AM124" i="1" s="1"/>
  <c r="CE156" i="1" l="1"/>
  <c r="CE145" i="1"/>
  <c r="CE77" i="1"/>
  <c r="CE202" i="1"/>
  <c r="CE282" i="1"/>
  <c r="CE264" i="1"/>
  <c r="CG4" i="1"/>
  <c r="CH4" i="1" s="1"/>
  <c r="CF211" i="1"/>
  <c r="CF231" i="1"/>
  <c r="CF113" i="1"/>
  <c r="CF193" i="1"/>
  <c r="CF255" i="1"/>
  <c r="CF138" i="1"/>
  <c r="CF106" i="1"/>
  <c r="CF131" i="1"/>
  <c r="CF122" i="1"/>
  <c r="CF273" i="1"/>
  <c r="CF99" i="1"/>
  <c r="CF3" i="1"/>
  <c r="CF2" i="1" s="1"/>
  <c r="CF88" i="1"/>
  <c r="CF243" i="1"/>
  <c r="CF39" i="1"/>
  <c r="CF180" i="1"/>
  <c r="CF221" i="1"/>
  <c r="CF167" i="1"/>
  <c r="Z23" i="1"/>
  <c r="P119" i="1"/>
  <c r="P128" i="1" s="1"/>
  <c r="AE23" i="1"/>
  <c r="AM119" i="1"/>
  <c r="AM128" i="1" s="1"/>
  <c r="BA119" i="1"/>
  <c r="BA128" i="1" s="1"/>
  <c r="E119" i="1"/>
  <c r="E128" i="1" s="1"/>
  <c r="V127" i="1"/>
  <c r="I125" i="1"/>
  <c r="V126" i="1"/>
  <c r="AG126" i="1"/>
  <c r="X125" i="1"/>
  <c r="BJ139" i="1"/>
  <c r="BJ135" i="1"/>
  <c r="BJ142" i="1" s="1"/>
  <c r="BJ119" i="1"/>
  <c r="BJ128" i="1" s="1"/>
  <c r="AR125" i="1"/>
  <c r="AB23" i="1"/>
  <c r="AD23" i="1"/>
  <c r="AQ23" i="1"/>
  <c r="AC23" i="1"/>
  <c r="AF126" i="1"/>
  <c r="AA23" i="1"/>
  <c r="S23" i="1"/>
  <c r="V124" i="1"/>
  <c r="AG124" i="1"/>
  <c r="AR124" i="1"/>
  <c r="X127" i="1"/>
  <c r="X124" i="1"/>
  <c r="N23" i="1"/>
  <c r="J129" i="1"/>
  <c r="J12" i="1"/>
  <c r="W124" i="1"/>
  <c r="K124" i="1"/>
  <c r="J127" i="1"/>
  <c r="AG12" i="1"/>
  <c r="AG129" i="1"/>
  <c r="V125" i="1"/>
  <c r="J126" i="1"/>
  <c r="AG125" i="1"/>
  <c r="U127" i="1"/>
  <c r="AF124" i="1"/>
  <c r="T126" i="1"/>
  <c r="H126" i="1"/>
  <c r="X129" i="1"/>
  <c r="X12" i="1"/>
  <c r="L127" i="1"/>
  <c r="L124" i="1"/>
  <c r="AO23" i="1"/>
  <c r="AG127" i="1"/>
  <c r="O23" i="1"/>
  <c r="AM23" i="1"/>
  <c r="AZ23" i="1"/>
  <c r="W125" i="1"/>
  <c r="I129" i="1"/>
  <c r="I12" i="1"/>
  <c r="T125" i="1"/>
  <c r="H125" i="1"/>
  <c r="AN23" i="1"/>
  <c r="Q23" i="1"/>
  <c r="AX23" i="1"/>
  <c r="BJ23" i="1"/>
  <c r="K12" i="1"/>
  <c r="K129" i="1"/>
  <c r="J125" i="1"/>
  <c r="U126" i="1"/>
  <c r="AF129" i="1"/>
  <c r="AF12" i="1"/>
  <c r="T124" i="1"/>
  <c r="H124" i="1"/>
  <c r="L126" i="1"/>
  <c r="K123" i="1"/>
  <c r="BC23" i="1"/>
  <c r="R23" i="1"/>
  <c r="W129" i="1"/>
  <c r="W12" i="1"/>
  <c r="W127" i="1"/>
  <c r="K127" i="1"/>
  <c r="J124" i="1"/>
  <c r="U125" i="1"/>
  <c r="I127" i="1"/>
  <c r="W126" i="1"/>
  <c r="K126" i="1"/>
  <c r="V129" i="1"/>
  <c r="V12" i="1"/>
  <c r="U124" i="1"/>
  <c r="I126" i="1"/>
  <c r="AF127" i="1"/>
  <c r="AR127" i="1"/>
  <c r="X126" i="1"/>
  <c r="AP125" i="1"/>
  <c r="BA23" i="1"/>
  <c r="AL23" i="1"/>
  <c r="T12" i="1"/>
  <c r="T129" i="1"/>
  <c r="H12" i="1"/>
  <c r="H129" i="1"/>
  <c r="AR12" i="1"/>
  <c r="AR129" i="1"/>
  <c r="L125" i="1"/>
  <c r="AP127" i="1"/>
  <c r="K125" i="1"/>
  <c r="U129" i="1"/>
  <c r="U12" i="1"/>
  <c r="I124" i="1"/>
  <c r="AF125" i="1"/>
  <c r="T127" i="1"/>
  <c r="H127" i="1"/>
  <c r="L129" i="1"/>
  <c r="L12" i="1"/>
  <c r="AP129" i="1"/>
  <c r="AP12" i="1"/>
  <c r="AP23" i="1" s="1"/>
  <c r="AY23" i="1"/>
  <c r="AQ119" i="1"/>
  <c r="AQ128" i="1" s="1"/>
  <c r="AC119" i="1"/>
  <c r="AC128" i="1" s="1"/>
  <c r="O119" i="1"/>
  <c r="O128" i="1" s="1"/>
  <c r="AZ119" i="1"/>
  <c r="AZ128" i="1" s="1"/>
  <c r="AZ123" i="1"/>
  <c r="F123" i="1"/>
  <c r="Q119" i="1"/>
  <c r="Q128" i="1" s="1"/>
  <c r="V119" i="1"/>
  <c r="V128" i="1" s="1"/>
  <c r="V123" i="1"/>
  <c r="AF123" i="1"/>
  <c r="AF119" i="1"/>
  <c r="AF128" i="1" s="1"/>
  <c r="T119" i="1"/>
  <c r="T128" i="1" s="1"/>
  <c r="T123" i="1"/>
  <c r="AP123" i="1"/>
  <c r="H123" i="1"/>
  <c r="H119" i="1"/>
  <c r="H128" i="1" s="1"/>
  <c r="D119" i="1"/>
  <c r="D128" i="1" s="1"/>
  <c r="AN119" i="1"/>
  <c r="AN128" i="1" s="1"/>
  <c r="AL119" i="1"/>
  <c r="AL128" i="1" s="1"/>
  <c r="AG123" i="1"/>
  <c r="AG119" i="1"/>
  <c r="AG128" i="1" s="1"/>
  <c r="J119" i="1"/>
  <c r="J128" i="1" s="1"/>
  <c r="J123" i="1"/>
  <c r="AX119" i="1"/>
  <c r="AX128" i="1" s="1"/>
  <c r="S119" i="1"/>
  <c r="S128" i="1" s="1"/>
  <c r="C119" i="1"/>
  <c r="C128" i="1" s="1"/>
  <c r="AY119" i="1"/>
  <c r="AY128" i="1" s="1"/>
  <c r="AY123" i="1"/>
  <c r="W123" i="1"/>
  <c r="W119" i="1"/>
  <c r="W128" i="1" s="1"/>
  <c r="Y123" i="1"/>
  <c r="Y119" i="1"/>
  <c r="Y128" i="1" s="1"/>
  <c r="R119" i="1"/>
  <c r="R128" i="1" s="1"/>
  <c r="R123" i="1"/>
  <c r="L123" i="1"/>
  <c r="L119" i="1"/>
  <c r="L128" i="1" s="1"/>
  <c r="K119" i="1"/>
  <c r="K128" i="1" s="1"/>
  <c r="G119" i="1"/>
  <c r="G128" i="1" s="1"/>
  <c r="N119" i="1"/>
  <c r="N128" i="1" s="1"/>
  <c r="AA119" i="1"/>
  <c r="AA128" i="1" s="1"/>
  <c r="X119" i="1"/>
  <c r="X128" i="1" s="1"/>
  <c r="X123" i="1"/>
  <c r="U123" i="1"/>
  <c r="U119" i="1"/>
  <c r="U128" i="1" s="1"/>
  <c r="M119" i="1"/>
  <c r="M128" i="1" s="1"/>
  <c r="M123" i="1"/>
  <c r="AD123" i="1"/>
  <c r="I123" i="1"/>
  <c r="I119" i="1"/>
  <c r="I128" i="1" s="1"/>
  <c r="B119" i="1"/>
  <c r="B128" i="1" s="1"/>
  <c r="Z119" i="1"/>
  <c r="Z128" i="1" s="1"/>
  <c r="BC119" i="1"/>
  <c r="BC128" i="1" s="1"/>
  <c r="AS22" i="16"/>
  <c r="AR117" i="1" s="1"/>
  <c r="AR126" i="1" s="1"/>
  <c r="AG13" i="16"/>
  <c r="V13" i="16"/>
  <c r="W13" i="16"/>
  <c r="AE13" i="16"/>
  <c r="AE20" i="16"/>
  <c r="AD115" i="1" s="1"/>
  <c r="AD124" i="1" s="1"/>
  <c r="X13" i="16"/>
  <c r="U13" i="16"/>
  <c r="G13" i="16"/>
  <c r="G20" i="16"/>
  <c r="F115" i="1" s="1"/>
  <c r="F124" i="1" s="1"/>
  <c r="AQ22" i="16"/>
  <c r="AP117" i="1" s="1"/>
  <c r="AP126" i="1" s="1"/>
  <c r="N13" i="16"/>
  <c r="AQ13" i="16"/>
  <c r="AQ20" i="16"/>
  <c r="AP115" i="1" s="1"/>
  <c r="AP124" i="1" s="1"/>
  <c r="L13" i="16"/>
  <c r="AH13" i="16"/>
  <c r="K13" i="16"/>
  <c r="J13" i="16"/>
  <c r="I13" i="16"/>
  <c r="AS13" i="16"/>
  <c r="Y13" i="16"/>
  <c r="Z13" i="16"/>
  <c r="AI23" i="16"/>
  <c r="AH118" i="1" s="1"/>
  <c r="AI22" i="16"/>
  <c r="AH117" i="1" s="1"/>
  <c r="AI21" i="16"/>
  <c r="AH116" i="1" s="1"/>
  <c r="AI20" i="16"/>
  <c r="AH115" i="1" s="1"/>
  <c r="AI19" i="16"/>
  <c r="AH114" i="1" s="1"/>
  <c r="AH120" i="1"/>
  <c r="AS120" i="1"/>
  <c r="AT23" i="16"/>
  <c r="AS118" i="1" s="1"/>
  <c r="AT21" i="16"/>
  <c r="AS116" i="1" s="1"/>
  <c r="AT20" i="16"/>
  <c r="AS115" i="1" s="1"/>
  <c r="AT19" i="16"/>
  <c r="AS114" i="1" s="1"/>
  <c r="M13" i="16"/>
  <c r="S13" i="16"/>
  <c r="CH106" i="1" l="1"/>
  <c r="CH273" i="1"/>
  <c r="CH231" i="1"/>
  <c r="CH131" i="1"/>
  <c r="CH167" i="1"/>
  <c r="CH211" i="1"/>
  <c r="CH255" i="1"/>
  <c r="CH99" i="1"/>
  <c r="CH138" i="1"/>
  <c r="CH243" i="1"/>
  <c r="CH122" i="1"/>
  <c r="CH221" i="1"/>
  <c r="CH3" i="1"/>
  <c r="CH2" i="1" s="1"/>
  <c r="CH88" i="1"/>
  <c r="CH193" i="1"/>
  <c r="CH180" i="1"/>
  <c r="CH39" i="1"/>
  <c r="CH113" i="1"/>
  <c r="CF202" i="1"/>
  <c r="CF282" i="1"/>
  <c r="CF264" i="1"/>
  <c r="CF145" i="1"/>
  <c r="CF156" i="1"/>
  <c r="CF77" i="1"/>
  <c r="CI4" i="1"/>
  <c r="CG273" i="1"/>
  <c r="CG122" i="1"/>
  <c r="CG231" i="1"/>
  <c r="CG3" i="1"/>
  <c r="CG2" i="1" s="1"/>
  <c r="CG193" i="1"/>
  <c r="CG88" i="1"/>
  <c r="CG211" i="1"/>
  <c r="CG167" i="1"/>
  <c r="CG39" i="1"/>
  <c r="CG138" i="1"/>
  <c r="CG113" i="1"/>
  <c r="CG180" i="1"/>
  <c r="CG131" i="1"/>
  <c r="CG243" i="1"/>
  <c r="CG99" i="1"/>
  <c r="CG106" i="1"/>
  <c r="CG255" i="1"/>
  <c r="CG221" i="1"/>
  <c r="AH127" i="1"/>
  <c r="V23" i="1"/>
  <c r="W23" i="1"/>
  <c r="AS124" i="1"/>
  <c r="U23" i="1"/>
  <c r="AR23" i="1"/>
  <c r="AH124" i="1"/>
  <c r="AS125" i="1"/>
  <c r="AH125" i="1"/>
  <c r="AH126" i="1"/>
  <c r="AG23" i="1"/>
  <c r="AS127" i="1"/>
  <c r="X23" i="1"/>
  <c r="AF23" i="1"/>
  <c r="AS12" i="1"/>
  <c r="AS23" i="1" s="1"/>
  <c r="AS129" i="1"/>
  <c r="AH12" i="1"/>
  <c r="AH23" i="1" s="1"/>
  <c r="AH129" i="1"/>
  <c r="T23" i="1"/>
  <c r="AP119" i="1"/>
  <c r="AP128" i="1" s="1"/>
  <c r="AH123" i="1"/>
  <c r="AH119" i="1"/>
  <c r="AH128" i="1" s="1"/>
  <c r="AD119" i="1"/>
  <c r="AD128" i="1" s="1"/>
  <c r="F119" i="1"/>
  <c r="F128" i="1" s="1"/>
  <c r="AR119" i="1"/>
  <c r="AR128" i="1" s="1"/>
  <c r="AS123" i="1"/>
  <c r="AT13" i="16"/>
  <c r="AT120" i="1"/>
  <c r="AU23" i="16"/>
  <c r="AT118" i="1" s="1"/>
  <c r="AU21" i="16"/>
  <c r="AT116" i="1" s="1"/>
  <c r="AU20" i="16"/>
  <c r="AT115" i="1" s="1"/>
  <c r="AU19" i="16"/>
  <c r="AT114" i="1" s="1"/>
  <c r="AI13" i="16"/>
  <c r="AT22" i="16"/>
  <c r="AS117" i="1" s="1"/>
  <c r="AS126" i="1" s="1"/>
  <c r="AJ23" i="16"/>
  <c r="AI118" i="1" s="1"/>
  <c r="AJ22" i="16"/>
  <c r="AI117" i="1" s="1"/>
  <c r="AJ21" i="16"/>
  <c r="AI116" i="1" s="1"/>
  <c r="AJ20" i="16"/>
  <c r="AI115" i="1" s="1"/>
  <c r="AJ19" i="16"/>
  <c r="AI114" i="1" s="1"/>
  <c r="AI120" i="1"/>
  <c r="CH202" i="1" l="1"/>
  <c r="CH264" i="1"/>
  <c r="CH282" i="1"/>
  <c r="CH145" i="1"/>
  <c r="CH77" i="1"/>
  <c r="CH156" i="1"/>
  <c r="CI243" i="1"/>
  <c r="CI3" i="1"/>
  <c r="CI2" i="1" s="1"/>
  <c r="CI138" i="1"/>
  <c r="CI255" i="1"/>
  <c r="CI122" i="1"/>
  <c r="CI88" i="1"/>
  <c r="CI39" i="1"/>
  <c r="CI131" i="1"/>
  <c r="CI221" i="1"/>
  <c r="CI231" i="1"/>
  <c r="CI211" i="1"/>
  <c r="CI273" i="1"/>
  <c r="CI193" i="1"/>
  <c r="CI180" i="1"/>
  <c r="CI167" i="1"/>
  <c r="CI113" i="1"/>
  <c r="CI106" i="1"/>
  <c r="CI99" i="1"/>
  <c r="CG282" i="1"/>
  <c r="CG264" i="1"/>
  <c r="CG202" i="1"/>
  <c r="CG77" i="1"/>
  <c r="CG156" i="1"/>
  <c r="CG145" i="1"/>
  <c r="AT129" i="1"/>
  <c r="AT12" i="1"/>
  <c r="AT23" i="1" s="1"/>
  <c r="AI129" i="1"/>
  <c r="AI12" i="1"/>
  <c r="AI23" i="1" s="1"/>
  <c r="AI124" i="1"/>
  <c r="AI125" i="1"/>
  <c r="AT124" i="1"/>
  <c r="AI126" i="1"/>
  <c r="AT125" i="1"/>
  <c r="AI127" i="1"/>
  <c r="AT127" i="1"/>
  <c r="AI123" i="1"/>
  <c r="AI119" i="1"/>
  <c r="AI128" i="1" s="1"/>
  <c r="AT123" i="1"/>
  <c r="AS119" i="1"/>
  <c r="AS128" i="1" s="1"/>
  <c r="AU22" i="16"/>
  <c r="AT117" i="1" s="1"/>
  <c r="AT126" i="1" s="1"/>
  <c r="AJ120" i="1"/>
  <c r="AK23" i="16"/>
  <c r="AJ118" i="1" s="1"/>
  <c r="AK22" i="16"/>
  <c r="AJ117" i="1" s="1"/>
  <c r="AK21" i="16"/>
  <c r="AJ116" i="1" s="1"/>
  <c r="AK20" i="16"/>
  <c r="AJ115" i="1" s="1"/>
  <c r="AK19" i="16"/>
  <c r="AJ114" i="1" s="1"/>
  <c r="AU13" i="16"/>
  <c r="AJ13" i="16"/>
  <c r="AU120" i="1"/>
  <c r="AV23" i="16"/>
  <c r="AU118" i="1" s="1"/>
  <c r="AV21" i="16"/>
  <c r="AU116" i="1" s="1"/>
  <c r="AV20" i="16"/>
  <c r="AU115" i="1" s="1"/>
  <c r="AV19" i="16"/>
  <c r="AU114" i="1" s="1"/>
  <c r="CI156" i="1" l="1"/>
  <c r="CI145" i="1"/>
  <c r="CI77" i="1"/>
  <c r="CI282" i="1"/>
  <c r="CI202" i="1"/>
  <c r="CI264" i="1"/>
  <c r="AU124" i="1"/>
  <c r="AU125" i="1"/>
  <c r="AJ124" i="1"/>
  <c r="AU127" i="1"/>
  <c r="AJ125" i="1"/>
  <c r="AJ127" i="1"/>
  <c r="AJ12" i="1"/>
  <c r="AJ23" i="1" s="1"/>
  <c r="AJ129" i="1"/>
  <c r="AU12" i="1"/>
  <c r="AU23" i="1" s="1"/>
  <c r="AU129" i="1"/>
  <c r="AJ126" i="1"/>
  <c r="AU123" i="1"/>
  <c r="AT119" i="1"/>
  <c r="AT128" i="1" s="1"/>
  <c r="AJ123" i="1"/>
  <c r="AJ119" i="1"/>
  <c r="AJ128" i="1" s="1"/>
  <c r="AV120" i="1"/>
  <c r="AW23" i="16"/>
  <c r="AV118" i="1" s="1"/>
  <c r="AW21" i="16"/>
  <c r="AV116" i="1" s="1"/>
  <c r="AW20" i="16"/>
  <c r="AV115" i="1" s="1"/>
  <c r="AW19" i="16"/>
  <c r="AV114" i="1" s="1"/>
  <c r="AV13" i="16"/>
  <c r="AV22" i="16"/>
  <c r="AU117" i="1" s="1"/>
  <c r="AU126" i="1" s="1"/>
  <c r="AK13" i="16"/>
  <c r="AL23" i="16"/>
  <c r="AK118" i="1" s="1"/>
  <c r="AL22" i="16"/>
  <c r="AK117" i="1" s="1"/>
  <c r="AL21" i="16"/>
  <c r="AK116" i="1" s="1"/>
  <c r="AL20" i="16"/>
  <c r="AK115" i="1" s="1"/>
  <c r="AL19" i="16"/>
  <c r="AK114" i="1" s="1"/>
  <c r="AK120" i="1"/>
  <c r="AU119" i="1" l="1"/>
  <c r="AU128" i="1" s="1"/>
  <c r="AK12" i="1"/>
  <c r="AK23" i="1" s="1"/>
  <c r="AK129" i="1"/>
  <c r="AV127" i="1"/>
  <c r="AV129" i="1"/>
  <c r="AV12" i="1"/>
  <c r="AV23" i="1" s="1"/>
  <c r="AK127" i="1"/>
  <c r="AV125" i="1"/>
  <c r="AK124" i="1"/>
  <c r="AK125" i="1"/>
  <c r="AK126" i="1"/>
  <c r="AV124" i="1"/>
  <c r="AV123" i="1"/>
  <c r="AK123" i="1"/>
  <c r="AK119" i="1"/>
  <c r="AK128" i="1" s="1"/>
  <c r="AW22" i="16"/>
  <c r="AV117" i="1" s="1"/>
  <c r="AV126" i="1" s="1"/>
  <c r="AW13" i="16"/>
  <c r="AL13" i="16"/>
  <c r="AW120" i="1"/>
  <c r="AX23" i="16"/>
  <c r="AW118" i="1" s="1"/>
  <c r="AX21" i="16"/>
  <c r="AW116" i="1" s="1"/>
  <c r="AX20" i="16"/>
  <c r="AW115" i="1" s="1"/>
  <c r="AX19" i="16"/>
  <c r="AW114" i="1" s="1"/>
  <c r="AW129" i="1" l="1"/>
  <c r="AW12" i="1"/>
  <c r="AW23" i="1" s="1"/>
  <c r="AW124" i="1"/>
  <c r="AW125" i="1"/>
  <c r="AW127" i="1"/>
  <c r="AW123" i="1"/>
  <c r="AV119" i="1"/>
  <c r="AV128" i="1" s="1"/>
  <c r="AX22" i="16"/>
  <c r="AW117" i="1" s="1"/>
  <c r="AW126" i="1" s="1"/>
  <c r="AX13" i="16"/>
  <c r="AW119" i="1" l="1"/>
  <c r="AW128" i="1" s="1"/>
  <c r="BJ8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L15" i="17" l="1"/>
  <c r="BK133" i="1" s="1"/>
  <c r="BL14" i="17"/>
  <c r="BK132" i="1" s="1"/>
  <c r="BL16" i="17"/>
  <c r="BK134" i="1" s="1"/>
  <c r="BK136" i="1"/>
  <c r="BL23" i="16"/>
  <c r="BK118" i="1" s="1"/>
  <c r="BK120" i="1"/>
  <c r="BL19" i="16"/>
  <c r="BK114" i="1" s="1"/>
  <c r="BL20" i="16"/>
  <c r="BK115" i="1" s="1"/>
  <c r="BL21" i="16"/>
  <c r="BK116" i="1" s="1"/>
  <c r="BE19" i="16"/>
  <c r="BD114" i="1" s="1"/>
  <c r="BE23" i="16"/>
  <c r="BD118" i="1" s="1"/>
  <c r="BE20" i="16"/>
  <c r="BD115" i="1" s="1"/>
  <c r="BD120" i="1"/>
  <c r="BE21" i="16"/>
  <c r="BD116" i="1" s="1"/>
  <c r="BB120" i="1"/>
  <c r="BC21" i="16"/>
  <c r="BB116" i="1" s="1"/>
  <c r="BC23" i="16"/>
  <c r="BB118" i="1" s="1"/>
  <c r="BC20" i="16"/>
  <c r="BB115" i="1" s="1"/>
  <c r="BK13" i="16"/>
  <c r="BR30" i="15"/>
  <c r="BR28" i="15"/>
  <c r="BR26" i="15"/>
  <c r="BR25" i="15"/>
  <c r="BR24" i="15"/>
  <c r="BR23" i="15"/>
  <c r="BR22" i="15"/>
  <c r="BR21" i="15"/>
  <c r="BQ30" i="15"/>
  <c r="BQ28" i="15"/>
  <c r="BQ26" i="15"/>
  <c r="BQ25" i="15"/>
  <c r="BQ24" i="15"/>
  <c r="BQ23" i="15"/>
  <c r="BQ22" i="15"/>
  <c r="BQ21" i="15"/>
  <c r="BM16" i="17" l="1"/>
  <c r="BL134" i="1" s="1"/>
  <c r="BL136" i="1"/>
  <c r="BM14" i="17"/>
  <c r="BL132" i="1" s="1"/>
  <c r="BM15" i="17"/>
  <c r="BL133" i="1" s="1"/>
  <c r="BM23" i="16"/>
  <c r="BL118" i="1" s="1"/>
  <c r="BM20" i="16"/>
  <c r="BL115" i="1" s="1"/>
  <c r="BL120" i="1"/>
  <c r="BM21" i="16"/>
  <c r="BL116" i="1" s="1"/>
  <c r="BM19" i="16"/>
  <c r="BL114" i="1" s="1"/>
  <c r="BK141" i="1"/>
  <c r="BK125" i="1"/>
  <c r="BK127" i="1"/>
  <c r="BK124" i="1"/>
  <c r="BK140" i="1"/>
  <c r="BK12" i="1"/>
  <c r="BK23" i="1" s="1"/>
  <c r="BK129" i="1"/>
  <c r="BK13" i="1"/>
  <c r="BK24" i="1" s="1"/>
  <c r="BK143" i="1"/>
  <c r="BL8" i="17"/>
  <c r="BK123" i="1"/>
  <c r="BK135" i="1"/>
  <c r="BK142" i="1" s="1"/>
  <c r="BK139" i="1"/>
  <c r="BD12" i="1"/>
  <c r="BD129" i="1"/>
  <c r="BB124" i="1"/>
  <c r="BB125" i="1"/>
  <c r="BD124" i="1"/>
  <c r="BB127" i="1"/>
  <c r="BD127" i="1"/>
  <c r="BB12" i="1"/>
  <c r="BB129" i="1"/>
  <c r="BD125" i="1"/>
  <c r="BD123" i="1"/>
  <c r="BC22" i="16"/>
  <c r="BB117" i="1" s="1"/>
  <c r="BB126" i="1" s="1"/>
  <c r="BE13" i="16"/>
  <c r="BL22" i="16"/>
  <c r="BK117" i="1" s="1"/>
  <c r="BK126" i="1" s="1"/>
  <c r="BC13" i="16"/>
  <c r="BC19" i="16"/>
  <c r="BB114" i="1" s="1"/>
  <c r="BE22" i="16"/>
  <c r="BD117" i="1" s="1"/>
  <c r="BD126" i="1" s="1"/>
  <c r="BF23" i="16"/>
  <c r="BE118" i="1" s="1"/>
  <c r="BF20" i="16"/>
  <c r="BE115" i="1" s="1"/>
  <c r="BE120" i="1"/>
  <c r="BF21" i="16"/>
  <c r="BE116" i="1" s="1"/>
  <c r="CW1" i="17"/>
  <c r="CK8" i="17" s="1"/>
  <c r="CW1" i="16"/>
  <c r="CK13" i="16" s="1"/>
  <c r="BL13" i="16"/>
  <c r="BS49" i="14"/>
  <c r="BS48" i="14"/>
  <c r="BS36" i="14"/>
  <c r="BS47" i="14"/>
  <c r="BS42" i="12"/>
  <c r="BQ51" i="15"/>
  <c r="BQ52" i="15"/>
  <c r="BQ53" i="15"/>
  <c r="BQ54" i="15"/>
  <c r="BQ32" i="15"/>
  <c r="BQ38" i="15"/>
  <c r="BQ39" i="15"/>
  <c r="BQ40" i="15"/>
  <c r="BQ41" i="15"/>
  <c r="BQ42" i="15"/>
  <c r="BQ43" i="15"/>
  <c r="BQ49" i="15"/>
  <c r="BQ50" i="15"/>
  <c r="BM136" i="1" l="1"/>
  <c r="BN16" i="17"/>
  <c r="BM134" i="1" s="1"/>
  <c r="BN15" i="17"/>
  <c r="BM133" i="1" s="1"/>
  <c r="BN14" i="17"/>
  <c r="BM132" i="1" s="1"/>
  <c r="BN19" i="16"/>
  <c r="BM114" i="1" s="1"/>
  <c r="BN23" i="16"/>
  <c r="BM118" i="1" s="1"/>
  <c r="BN20" i="16"/>
  <c r="BM115" i="1" s="1"/>
  <c r="BM120" i="1"/>
  <c r="BN21" i="16"/>
  <c r="BM116" i="1" s="1"/>
  <c r="BL127" i="1"/>
  <c r="BL125" i="1"/>
  <c r="BL124" i="1"/>
  <c r="BL140" i="1"/>
  <c r="BL141" i="1"/>
  <c r="BL13" i="1"/>
  <c r="BL24" i="1" s="1"/>
  <c r="BL143" i="1"/>
  <c r="BL12" i="1"/>
  <c r="BL23" i="1" s="1"/>
  <c r="BL129" i="1"/>
  <c r="BL139" i="1"/>
  <c r="BL135" i="1"/>
  <c r="BL142" i="1" s="1"/>
  <c r="BL123" i="1"/>
  <c r="BK119" i="1"/>
  <c r="BK128" i="1" s="1"/>
  <c r="BE125" i="1"/>
  <c r="BE129" i="1"/>
  <c r="BE12" i="1"/>
  <c r="BE124" i="1"/>
  <c r="BB23" i="1"/>
  <c r="BE127" i="1"/>
  <c r="BD23" i="1"/>
  <c r="BB119" i="1"/>
  <c r="BB128" i="1" s="1"/>
  <c r="BB123" i="1"/>
  <c r="BD119" i="1"/>
  <c r="BD128" i="1" s="1"/>
  <c r="BM8" i="17"/>
  <c r="BF22" i="16"/>
  <c r="BE117" i="1" s="1"/>
  <c r="BE126" i="1" s="1"/>
  <c r="BF13" i="16"/>
  <c r="BF19" i="16"/>
  <c r="BE114" i="1" s="1"/>
  <c r="BG23" i="16"/>
  <c r="BF118" i="1" s="1"/>
  <c r="BG20" i="16"/>
  <c r="BF115" i="1" s="1"/>
  <c r="BF120" i="1"/>
  <c r="BG21" i="16"/>
  <c r="BF116" i="1" s="1"/>
  <c r="BM22" i="16"/>
  <c r="BL117" i="1" s="1"/>
  <c r="BL126" i="1" s="1"/>
  <c r="BM13" i="16"/>
  <c r="BS39" i="15"/>
  <c r="BS40" i="15"/>
  <c r="BS38" i="15"/>
  <c r="BQ44" i="15"/>
  <c r="BS32" i="15"/>
  <c r="BS39" i="13"/>
  <c r="BS40" i="13"/>
  <c r="BS41" i="13"/>
  <c r="BS42" i="13"/>
  <c r="BS44" i="14"/>
  <c r="BS45" i="14"/>
  <c r="BS42" i="14"/>
  <c r="BS46" i="14"/>
  <c r="BS43" i="14"/>
  <c r="BS41" i="12"/>
  <c r="BS39" i="12"/>
  <c r="BS40" i="12"/>
  <c r="BS41" i="15"/>
  <c r="BS43" i="15"/>
  <c r="BS42" i="15"/>
  <c r="BS43" i="13"/>
  <c r="BS38" i="13"/>
  <c r="BS44" i="13"/>
  <c r="BS43" i="12"/>
  <c r="BS38" i="12"/>
  <c r="BS44" i="12"/>
  <c r="BQ55" i="15"/>
  <c r="BO14" i="17" l="1"/>
  <c r="BN132" i="1" s="1"/>
  <c r="BN136" i="1"/>
  <c r="BO15" i="17"/>
  <c r="BN133" i="1" s="1"/>
  <c r="BO16" i="17"/>
  <c r="BN134" i="1" s="1"/>
  <c r="BO23" i="16"/>
  <c r="BN118" i="1" s="1"/>
  <c r="BO20" i="16"/>
  <c r="BN115" i="1" s="1"/>
  <c r="BN120" i="1"/>
  <c r="BO19" i="16"/>
  <c r="BN114" i="1" s="1"/>
  <c r="BO21" i="16"/>
  <c r="BN116" i="1" s="1"/>
  <c r="BM124" i="1"/>
  <c r="BM140" i="1"/>
  <c r="BM141" i="1"/>
  <c r="BM125" i="1"/>
  <c r="BM127" i="1"/>
  <c r="BM143" i="1"/>
  <c r="BM13" i="1"/>
  <c r="BM24" i="1" s="1"/>
  <c r="BM12" i="1"/>
  <c r="BM23" i="1" s="1"/>
  <c r="BM129" i="1"/>
  <c r="BM139" i="1"/>
  <c r="BM135" i="1"/>
  <c r="BM142" i="1" s="1"/>
  <c r="BL119" i="1"/>
  <c r="BL128" i="1" s="1"/>
  <c r="BM123" i="1"/>
  <c r="BF127" i="1"/>
  <c r="BF124" i="1"/>
  <c r="BF125" i="1"/>
  <c r="BE23" i="1"/>
  <c r="BF12" i="1"/>
  <c r="BF129" i="1"/>
  <c r="BE119" i="1"/>
  <c r="BE128" i="1" s="1"/>
  <c r="BE123" i="1"/>
  <c r="BN8" i="17"/>
  <c r="BN22" i="16"/>
  <c r="BM117" i="1" s="1"/>
  <c r="BM126" i="1" s="1"/>
  <c r="BG22" i="16"/>
  <c r="BF117" i="1" s="1"/>
  <c r="BF126" i="1" s="1"/>
  <c r="BG13" i="16"/>
  <c r="BG19" i="16"/>
  <c r="BF114" i="1" s="1"/>
  <c r="BH23" i="16"/>
  <c r="BG118" i="1" s="1"/>
  <c r="BH20" i="16"/>
  <c r="BG115" i="1" s="1"/>
  <c r="BG120" i="1"/>
  <c r="BH21" i="16"/>
  <c r="BG116" i="1" s="1"/>
  <c r="BH19" i="16"/>
  <c r="BG114" i="1" s="1"/>
  <c r="BN13" i="16"/>
  <c r="BS44" i="15"/>
  <c r="BS50" i="14"/>
  <c r="BS45" i="12"/>
  <c r="BS45" i="13"/>
  <c r="BO136" i="1" l="1"/>
  <c r="BP15" i="17"/>
  <c r="BO133" i="1" s="1"/>
  <c r="BP16" i="17"/>
  <c r="BO134" i="1" s="1"/>
  <c r="BO120" i="1"/>
  <c r="BP21" i="16"/>
  <c r="BO116" i="1" s="1"/>
  <c r="BP19" i="16"/>
  <c r="BO114" i="1" s="1"/>
  <c r="BP23" i="16"/>
  <c r="BO118" i="1" s="1"/>
  <c r="BP20" i="16"/>
  <c r="BO115" i="1" s="1"/>
  <c r="BN140" i="1"/>
  <c r="BN125" i="1"/>
  <c r="BN124" i="1"/>
  <c r="BN141" i="1"/>
  <c r="BN127" i="1"/>
  <c r="BN129" i="1"/>
  <c r="BN12" i="1"/>
  <c r="BM119" i="1"/>
  <c r="BM128" i="1" s="1"/>
  <c r="BN143" i="1"/>
  <c r="BN13" i="1"/>
  <c r="BN24" i="1" s="1"/>
  <c r="BN139" i="1"/>
  <c r="BN135" i="1"/>
  <c r="BN142" i="1" s="1"/>
  <c r="BN123" i="1"/>
  <c r="BG129" i="1"/>
  <c r="BG12" i="1"/>
  <c r="BF23" i="1"/>
  <c r="BG125" i="1"/>
  <c r="BG124" i="1"/>
  <c r="BG127" i="1"/>
  <c r="BF123" i="1"/>
  <c r="BF119" i="1"/>
  <c r="BF128" i="1" s="1"/>
  <c r="BG123" i="1"/>
  <c r="BO8" i="17"/>
  <c r="BH22" i="16"/>
  <c r="BG117" i="1" s="1"/>
  <c r="BG126" i="1" s="1"/>
  <c r="BH120" i="1"/>
  <c r="BI21" i="16"/>
  <c r="BH116" i="1" s="1"/>
  <c r="BI19" i="16"/>
  <c r="BH114" i="1" s="1"/>
  <c r="BI23" i="16"/>
  <c r="BH118" i="1" s="1"/>
  <c r="BI20" i="16"/>
  <c r="BH115" i="1" s="1"/>
  <c r="BO22" i="16"/>
  <c r="BN117" i="1" s="1"/>
  <c r="BN126" i="1" s="1"/>
  <c r="BH13" i="16"/>
  <c r="BO13" i="16"/>
  <c r="BP39" i="15"/>
  <c r="BP40" i="15"/>
  <c r="BP38" i="15"/>
  <c r="BP42" i="15"/>
  <c r="BP41" i="15"/>
  <c r="BP32" i="15"/>
  <c r="BP43" i="15"/>
  <c r="BN23" i="1" l="1"/>
  <c r="BQ15" i="17"/>
  <c r="BP133" i="1" s="1"/>
  <c r="BQ16" i="17"/>
  <c r="BP134" i="1" s="1"/>
  <c r="BP136" i="1"/>
  <c r="BQ21" i="16"/>
  <c r="BP116" i="1" s="1"/>
  <c r="BQ23" i="16"/>
  <c r="BP118" i="1" s="1"/>
  <c r="BQ20" i="16"/>
  <c r="BP115" i="1" s="1"/>
  <c r="BQ19" i="16"/>
  <c r="BP114" i="1" s="1"/>
  <c r="BP120" i="1"/>
  <c r="BO125" i="1"/>
  <c r="BO141" i="1"/>
  <c r="BO140" i="1"/>
  <c r="BO124" i="1"/>
  <c r="BO127" i="1"/>
  <c r="BO13" i="1"/>
  <c r="BO143" i="1"/>
  <c r="BO129" i="1"/>
  <c r="BO12" i="1"/>
  <c r="BO123" i="1"/>
  <c r="BN119" i="1"/>
  <c r="BN128" i="1" s="1"/>
  <c r="BH125" i="1"/>
  <c r="BH127" i="1"/>
  <c r="BG23" i="1"/>
  <c r="BH129" i="1"/>
  <c r="BH12" i="1"/>
  <c r="BH124" i="1"/>
  <c r="BH123" i="1"/>
  <c r="BG119" i="1"/>
  <c r="BG128" i="1" s="1"/>
  <c r="BI22" i="16"/>
  <c r="BH117" i="1" s="1"/>
  <c r="BH126" i="1" s="1"/>
  <c r="BP22" i="16"/>
  <c r="BO117" i="1" s="1"/>
  <c r="BO126" i="1" s="1"/>
  <c r="BP8" i="17"/>
  <c r="BP14" i="17"/>
  <c r="BO132" i="1" s="1"/>
  <c r="BI13" i="16"/>
  <c r="BJ21" i="16"/>
  <c r="BI116" i="1" s="1"/>
  <c r="BI120" i="1"/>
  <c r="BJ23" i="16"/>
  <c r="BI118" i="1" s="1"/>
  <c r="BJ20" i="16"/>
  <c r="BI115" i="1" s="1"/>
  <c r="BP13" i="16"/>
  <c r="BP44" i="15"/>
  <c r="BO24" i="1" l="1"/>
  <c r="BO23" i="1"/>
  <c r="BR16" i="17"/>
  <c r="BQ134" i="1" s="1"/>
  <c r="BQ136" i="1"/>
  <c r="BR14" i="17"/>
  <c r="BQ132" i="1" s="1"/>
  <c r="BR19" i="16"/>
  <c r="BQ114" i="1" s="1"/>
  <c r="BR23" i="16"/>
  <c r="BQ118" i="1" s="1"/>
  <c r="BQ120" i="1"/>
  <c r="BR20" i="16"/>
  <c r="BQ115" i="1" s="1"/>
  <c r="BR21" i="16"/>
  <c r="BQ116" i="1" s="1"/>
  <c r="BH23" i="1"/>
  <c r="BP125" i="1"/>
  <c r="BP141" i="1"/>
  <c r="BP140" i="1"/>
  <c r="BP124" i="1"/>
  <c r="BP127" i="1"/>
  <c r="BP13" i="1"/>
  <c r="BP143" i="1"/>
  <c r="BP129" i="1"/>
  <c r="BP12" i="1"/>
  <c r="BO135" i="1"/>
  <c r="BO142" i="1" s="1"/>
  <c r="BO139" i="1"/>
  <c r="BP123" i="1"/>
  <c r="BO119" i="1"/>
  <c r="BO128" i="1" s="1"/>
  <c r="BI12" i="1"/>
  <c r="BI129" i="1"/>
  <c r="BI124" i="1"/>
  <c r="BI125" i="1"/>
  <c r="BI127" i="1"/>
  <c r="BH119" i="1"/>
  <c r="BH128" i="1" s="1"/>
  <c r="BJ22" i="16"/>
  <c r="BI117" i="1" s="1"/>
  <c r="BI126" i="1" s="1"/>
  <c r="BR15" i="17"/>
  <c r="BQ133" i="1" s="1"/>
  <c r="BQ8" i="17"/>
  <c r="BQ14" i="17"/>
  <c r="BP132" i="1" s="1"/>
  <c r="BJ13" i="16"/>
  <c r="BJ19" i="16"/>
  <c r="BI114" i="1" s="1"/>
  <c r="BQ22" i="16"/>
  <c r="BP117" i="1" s="1"/>
  <c r="BP126" i="1" s="1"/>
  <c r="BQ13" i="16"/>
  <c r="BQ32" i="13"/>
  <c r="BQ33" i="15" s="1"/>
  <c r="BQ42" i="13"/>
  <c r="BQ39" i="13"/>
  <c r="BP42" i="13"/>
  <c r="BP39" i="13"/>
  <c r="BQ46" i="14"/>
  <c r="BQ49" i="14"/>
  <c r="BQ48" i="14"/>
  <c r="BQ27" i="14"/>
  <c r="BQ44" i="14"/>
  <c r="BQ43" i="14"/>
  <c r="BQ23" i="14"/>
  <c r="BP36" i="14"/>
  <c r="BP48" i="14"/>
  <c r="BP47" i="14"/>
  <c r="BP45" i="14"/>
  <c r="BP44" i="14"/>
  <c r="BP42" i="14"/>
  <c r="BQ28" i="12"/>
  <c r="BQ27" i="12"/>
  <c r="BQ42" i="12"/>
  <c r="BQ40" i="12"/>
  <c r="BQ23" i="12"/>
  <c r="BQ22" i="12"/>
  <c r="BJ40" i="15"/>
  <c r="BJ38" i="15"/>
  <c r="BJ42" i="13"/>
  <c r="BJ41" i="13"/>
  <c r="BJ39" i="13"/>
  <c r="BJ48" i="14"/>
  <c r="BJ42" i="14"/>
  <c r="BJ49" i="14"/>
  <c r="BJ47" i="14"/>
  <c r="BJ45" i="14"/>
  <c r="BJ44" i="14"/>
  <c r="BJ43" i="14"/>
  <c r="BP24" i="1" l="1"/>
  <c r="BP23" i="1"/>
  <c r="BS15" i="17"/>
  <c r="BR133" i="1" s="1"/>
  <c r="BS14" i="17"/>
  <c r="BR132" i="1" s="1"/>
  <c r="BS19" i="16"/>
  <c r="BR114" i="1" s="1"/>
  <c r="BS23" i="16"/>
  <c r="BR118" i="1" s="1"/>
  <c r="BS20" i="16"/>
  <c r="BR115" i="1" s="1"/>
  <c r="BR120" i="1"/>
  <c r="BS21" i="16"/>
  <c r="BR116" i="1" s="1"/>
  <c r="BI23" i="1"/>
  <c r="BQ125" i="1"/>
  <c r="BQ141" i="1"/>
  <c r="BQ124" i="1"/>
  <c r="BQ140" i="1"/>
  <c r="BQ13" i="1"/>
  <c r="BQ143" i="1"/>
  <c r="BQ12" i="1"/>
  <c r="BQ129" i="1"/>
  <c r="BQ127" i="1"/>
  <c r="BS16" i="17"/>
  <c r="BR134" i="1" s="1"/>
  <c r="BP119" i="1"/>
  <c r="BP128" i="1" s="1"/>
  <c r="BQ123" i="1"/>
  <c r="BQ139" i="1"/>
  <c r="BQ135" i="1"/>
  <c r="BQ142" i="1" s="1"/>
  <c r="BP139" i="1"/>
  <c r="BP135" i="1"/>
  <c r="BP142" i="1" s="1"/>
  <c r="BI123" i="1"/>
  <c r="BI119" i="1"/>
  <c r="BI128" i="1" s="1"/>
  <c r="BR22" i="16"/>
  <c r="BQ117" i="1" s="1"/>
  <c r="BQ126" i="1" s="1"/>
  <c r="BR8" i="17"/>
  <c r="BR13" i="16"/>
  <c r="BQ40" i="13"/>
  <c r="BP40" i="13"/>
  <c r="BQ27" i="13"/>
  <c r="BQ55" i="13" s="1"/>
  <c r="BQ23" i="13"/>
  <c r="BQ51" i="13" s="1"/>
  <c r="BQ41" i="13"/>
  <c r="BQ24" i="13"/>
  <c r="BQ52" i="13" s="1"/>
  <c r="BP41" i="13"/>
  <c r="BQ22" i="13"/>
  <c r="BQ50" i="13" s="1"/>
  <c r="BQ28" i="13"/>
  <c r="BQ56" i="13" s="1"/>
  <c r="BQ26" i="13"/>
  <c r="BQ54" i="13" s="1"/>
  <c r="BQ43" i="13"/>
  <c r="BQ25" i="13"/>
  <c r="BQ53" i="13" s="1"/>
  <c r="BQ38" i="13"/>
  <c r="BQ44" i="13"/>
  <c r="BP43" i="13"/>
  <c r="BP38" i="13"/>
  <c r="BP44" i="13"/>
  <c r="BQ29" i="14"/>
  <c r="BQ30" i="14"/>
  <c r="BQ24" i="14"/>
  <c r="BQ42" i="14"/>
  <c r="BQ45" i="14"/>
  <c r="BQ47" i="14"/>
  <c r="BP43" i="14"/>
  <c r="BP49" i="14"/>
  <c r="BQ25" i="14"/>
  <c r="BQ26" i="14"/>
  <c r="BQ34" i="14"/>
  <c r="BQ55" i="14" s="1"/>
  <c r="BQ36" i="14"/>
  <c r="BP46" i="14"/>
  <c r="BQ28" i="14"/>
  <c r="BP41" i="12"/>
  <c r="BQ39" i="12"/>
  <c r="BP42" i="12"/>
  <c r="BQ41" i="12"/>
  <c r="BQ26" i="12"/>
  <c r="BQ24" i="12"/>
  <c r="BQ32" i="12"/>
  <c r="BQ55" i="12" s="1"/>
  <c r="BQ43" i="12"/>
  <c r="BQ25" i="12"/>
  <c r="BQ38" i="12"/>
  <c r="BQ44" i="12"/>
  <c r="BP39" i="12"/>
  <c r="BP40" i="12"/>
  <c r="BP43" i="12"/>
  <c r="BP38" i="12"/>
  <c r="BP44" i="12"/>
  <c r="BJ13" i="15"/>
  <c r="BJ39" i="15"/>
  <c r="BJ14" i="13"/>
  <c r="BJ40" i="13"/>
  <c r="BJ15" i="14"/>
  <c r="BJ46" i="14"/>
  <c r="BJ50" i="14" s="1"/>
  <c r="BJ41" i="15"/>
  <c r="BJ32" i="15"/>
  <c r="BJ42" i="15"/>
  <c r="BJ43" i="15"/>
  <c r="BJ43" i="13"/>
  <c r="BJ38" i="13"/>
  <c r="BJ44" i="13"/>
  <c r="BQ24" i="1" l="1"/>
  <c r="BQ23" i="1"/>
  <c r="BS22" i="16"/>
  <c r="BR117" i="1" s="1"/>
  <c r="BR126" i="1" s="1"/>
  <c r="BT15" i="17"/>
  <c r="BS133" i="1" s="1"/>
  <c r="BS140" i="1" s="1"/>
  <c r="BT16" i="17"/>
  <c r="BS134" i="1" s="1"/>
  <c r="BS141" i="1" s="1"/>
  <c r="BT14" i="17"/>
  <c r="BS132" i="1" s="1"/>
  <c r="BT19" i="16"/>
  <c r="BS114" i="1" s="1"/>
  <c r="BT23" i="16"/>
  <c r="BS118" i="1" s="1"/>
  <c r="BS127" i="1" s="1"/>
  <c r="BT21" i="16"/>
  <c r="BS116" i="1" s="1"/>
  <c r="BS125" i="1" s="1"/>
  <c r="BT20" i="16"/>
  <c r="BS115" i="1" s="1"/>
  <c r="BS124" i="1" s="1"/>
  <c r="BR123" i="1"/>
  <c r="BR129" i="1"/>
  <c r="BR12" i="1"/>
  <c r="BS13" i="16"/>
  <c r="BR125" i="1"/>
  <c r="BR127" i="1"/>
  <c r="BR136" i="1"/>
  <c r="BR141" i="1" s="1"/>
  <c r="BS8" i="17"/>
  <c r="BR124" i="1"/>
  <c r="BQ119" i="1"/>
  <c r="BQ128" i="1" s="1"/>
  <c r="BQ54" i="12"/>
  <c r="BQ50" i="14"/>
  <c r="BQ57" i="13"/>
  <c r="BQ50" i="12"/>
  <c r="BP50" i="14"/>
  <c r="BQ30" i="13"/>
  <c r="BQ45" i="13"/>
  <c r="BP45" i="13"/>
  <c r="BQ32" i="14"/>
  <c r="BQ62" i="14"/>
  <c r="BQ58" i="14"/>
  <c r="BQ61" i="14"/>
  <c r="BQ56" i="14"/>
  <c r="BQ60" i="14"/>
  <c r="BQ57" i="14"/>
  <c r="BQ37" i="14"/>
  <c r="BQ59" i="14"/>
  <c r="BQ52" i="12"/>
  <c r="BQ51" i="12"/>
  <c r="BQ53" i="12"/>
  <c r="BQ56" i="12"/>
  <c r="BQ45" i="12"/>
  <c r="BQ30" i="12"/>
  <c r="BP45" i="12"/>
  <c r="BJ44" i="15"/>
  <c r="BJ45" i="13"/>
  <c r="BS139" i="1" l="1"/>
  <c r="BS135" i="1"/>
  <c r="BS142" i="1" s="1"/>
  <c r="BS123" i="1"/>
  <c r="BT22" i="16"/>
  <c r="BS117" i="1" s="1"/>
  <c r="BS126" i="1" s="1"/>
  <c r="BR119" i="1"/>
  <c r="BR128" i="1" s="1"/>
  <c r="BV14" i="17"/>
  <c r="BU132" i="1" s="1"/>
  <c r="BV16" i="17"/>
  <c r="BU134" i="1" s="1"/>
  <c r="BV15" i="17"/>
  <c r="BU133" i="1" s="1"/>
  <c r="BV23" i="16"/>
  <c r="BU118" i="1" s="1"/>
  <c r="BV21" i="16"/>
  <c r="BU116" i="1" s="1"/>
  <c r="BV19" i="16"/>
  <c r="BU114" i="1" s="1"/>
  <c r="BV20" i="16"/>
  <c r="BU115" i="1" s="1"/>
  <c r="BU14" i="17"/>
  <c r="BT132" i="1" s="1"/>
  <c r="BU16" i="17"/>
  <c r="BT134" i="1" s="1"/>
  <c r="BU15" i="17"/>
  <c r="BT133" i="1" s="1"/>
  <c r="BU23" i="16"/>
  <c r="BT118" i="1" s="1"/>
  <c r="BU20" i="16"/>
  <c r="BT115" i="1" s="1"/>
  <c r="BU21" i="16"/>
  <c r="BT116" i="1" s="1"/>
  <c r="BU19" i="16"/>
  <c r="BT114" i="1" s="1"/>
  <c r="BT8" i="17"/>
  <c r="BT13" i="16"/>
  <c r="BR13" i="1"/>
  <c r="BR143" i="1"/>
  <c r="BR135" i="1"/>
  <c r="BR142" i="1" s="1"/>
  <c r="BR23" i="1"/>
  <c r="BR139" i="1"/>
  <c r="BR140" i="1"/>
  <c r="BQ63" i="14"/>
  <c r="BQ57" i="12"/>
  <c r="BK39" i="6"/>
  <c r="BI5" i="12"/>
  <c r="BI20" i="12" s="1"/>
  <c r="BH5" i="13"/>
  <c r="BH5" i="15" s="1"/>
  <c r="BH5" i="14"/>
  <c r="BH20" i="12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G5" i="13"/>
  <c r="BG5" i="15" s="1"/>
  <c r="BG5" i="14"/>
  <c r="BS119" i="1" l="1"/>
  <c r="BS128" i="1" s="1"/>
  <c r="BR24" i="1"/>
  <c r="BU136" i="1"/>
  <c r="BU140" i="1" s="1"/>
  <c r="BV13" i="16"/>
  <c r="BU120" i="1"/>
  <c r="BU127" i="1" s="1"/>
  <c r="BV22" i="16"/>
  <c r="BU117" i="1" s="1"/>
  <c r="BU8" i="17"/>
  <c r="BT136" i="1"/>
  <c r="BT139" i="1" s="1"/>
  <c r="BU13" i="16"/>
  <c r="BT120" i="1"/>
  <c r="BT124" i="1" s="1"/>
  <c r="BU22" i="16"/>
  <c r="BT117" i="1" s="1"/>
  <c r="BS13" i="1"/>
  <c r="BS12" i="1"/>
  <c r="BI5" i="14"/>
  <c r="BI21" i="14" s="1"/>
  <c r="BI5" i="13"/>
  <c r="BI20" i="13" s="1"/>
  <c r="BJ41" i="12"/>
  <c r="BJ5" i="12"/>
  <c r="BJ39" i="12"/>
  <c r="BJ36" i="14"/>
  <c r="BJ40" i="12"/>
  <c r="BJ42" i="12"/>
  <c r="BJ43" i="12"/>
  <c r="BJ14" i="12"/>
  <c r="BJ38" i="12"/>
  <c r="BJ44" i="12"/>
  <c r="BK41" i="9"/>
  <c r="BH21" i="14"/>
  <c r="BH20" i="13"/>
  <c r="BH19" i="15"/>
  <c r="BF21" i="15"/>
  <c r="BE32" i="15"/>
  <c r="BE40" i="15"/>
  <c r="BE39" i="15"/>
  <c r="BE38" i="15"/>
  <c r="BF26" i="13"/>
  <c r="BE42" i="13"/>
  <c r="BE41" i="13"/>
  <c r="BF45" i="14"/>
  <c r="BF42" i="14"/>
  <c r="BF29" i="14"/>
  <c r="BE49" i="14"/>
  <c r="BE48" i="14"/>
  <c r="BE45" i="14"/>
  <c r="BE44" i="14"/>
  <c r="BE43" i="14"/>
  <c r="BF32" i="12"/>
  <c r="BF24" i="12"/>
  <c r="BE42" i="12"/>
  <c r="BE41" i="12"/>
  <c r="BE40" i="12"/>
  <c r="BJ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Z29" i="1" s="1"/>
  <c r="AA15" i="1"/>
  <c r="AB15" i="1"/>
  <c r="AC15" i="1"/>
  <c r="AC29" i="1" s="1"/>
  <c r="AD15" i="1"/>
  <c r="AE15" i="1"/>
  <c r="AF15" i="1"/>
  <c r="AF29" i="1" s="1"/>
  <c r="AG15" i="1"/>
  <c r="AH15" i="1"/>
  <c r="AI15" i="1"/>
  <c r="AI29" i="1" s="1"/>
  <c r="AJ15" i="1"/>
  <c r="AK15" i="1"/>
  <c r="AK29" i="1" s="1"/>
  <c r="AL15" i="1"/>
  <c r="AL29" i="1" s="1"/>
  <c r="AM15" i="1"/>
  <c r="AN15" i="1"/>
  <c r="AO15" i="1"/>
  <c r="AP15" i="1"/>
  <c r="AP29" i="1" s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B29" i="1" s="1"/>
  <c r="BC15" i="1"/>
  <c r="BD15" i="1"/>
  <c r="BE15" i="1"/>
  <c r="BF15" i="1"/>
  <c r="BG15" i="1"/>
  <c r="BH15" i="1"/>
  <c r="BI15" i="1"/>
  <c r="A18" i="1"/>
  <c r="A19" i="1"/>
  <c r="A26" i="1"/>
  <c r="A27" i="1"/>
  <c r="A20" i="1"/>
  <c r="A21" i="1"/>
  <c r="A22" i="1"/>
  <c r="A28" i="1"/>
  <c r="A29" i="1"/>
  <c r="AX29" i="1" l="1"/>
  <c r="AM29" i="1"/>
  <c r="AT29" i="1"/>
  <c r="BS24" i="1"/>
  <c r="BS23" i="1"/>
  <c r="AH29" i="1"/>
  <c r="AW29" i="1"/>
  <c r="AO29" i="1"/>
  <c r="AQ29" i="1"/>
  <c r="AV29" i="1"/>
  <c r="W29" i="1"/>
  <c r="AJ29" i="1"/>
  <c r="T29" i="1"/>
  <c r="AB29" i="1"/>
  <c r="AA29" i="1"/>
  <c r="BT141" i="1"/>
  <c r="BU139" i="1"/>
  <c r="S29" i="1"/>
  <c r="BU141" i="1"/>
  <c r="BU125" i="1"/>
  <c r="BU13" i="1"/>
  <c r="BU143" i="1"/>
  <c r="BU135" i="1"/>
  <c r="BU142" i="1" s="1"/>
  <c r="BU129" i="1"/>
  <c r="BU12" i="1"/>
  <c r="BU119" i="1"/>
  <c r="BU128" i="1" s="1"/>
  <c r="BU123" i="1"/>
  <c r="BT123" i="1"/>
  <c r="BU126" i="1"/>
  <c r="BU124" i="1"/>
  <c r="BT127" i="1"/>
  <c r="BT126" i="1"/>
  <c r="U29" i="1"/>
  <c r="P29" i="1"/>
  <c r="X29" i="1"/>
  <c r="BT13" i="1"/>
  <c r="BT143" i="1"/>
  <c r="BT135" i="1"/>
  <c r="BT142" i="1" s="1"/>
  <c r="BT140" i="1"/>
  <c r="BT129" i="1"/>
  <c r="BT12" i="1"/>
  <c r="BT119" i="1"/>
  <c r="BT128" i="1" s="1"/>
  <c r="BT125" i="1"/>
  <c r="AS29" i="1"/>
  <c r="AR29" i="1"/>
  <c r="BA29" i="1"/>
  <c r="BI29" i="1"/>
  <c r="AU29" i="1"/>
  <c r="V29" i="1"/>
  <c r="AZ29" i="1"/>
  <c r="BH29" i="1"/>
  <c r="R29" i="1"/>
  <c r="Q29" i="1"/>
  <c r="AN29" i="1"/>
  <c r="BG29" i="1"/>
  <c r="O29" i="1"/>
  <c r="AY29" i="1"/>
  <c r="BF29" i="1"/>
  <c r="AG29" i="1"/>
  <c r="BE29" i="1"/>
  <c r="N29" i="1"/>
  <c r="BI5" i="15"/>
  <c r="BI19" i="15" s="1"/>
  <c r="AE29" i="1"/>
  <c r="AD29" i="1"/>
  <c r="Y29" i="1"/>
  <c r="BJ20" i="12"/>
  <c r="BJ5" i="13"/>
  <c r="BJ5" i="14"/>
  <c r="BK5" i="12"/>
  <c r="BD29" i="1"/>
  <c r="BJ45" i="12"/>
  <c r="BF52" i="12"/>
  <c r="BF24" i="15"/>
  <c r="BF25" i="15"/>
  <c r="BF26" i="15"/>
  <c r="BF38" i="15"/>
  <c r="BF39" i="15"/>
  <c r="BF23" i="15"/>
  <c r="BF40" i="15"/>
  <c r="BF28" i="13"/>
  <c r="BF41" i="13"/>
  <c r="BF42" i="13"/>
  <c r="BF22" i="13"/>
  <c r="BF39" i="13"/>
  <c r="BF14" i="13"/>
  <c r="BF40" i="13"/>
  <c r="BF23" i="13"/>
  <c r="BF27" i="13"/>
  <c r="BF46" i="14"/>
  <c r="BF47" i="14"/>
  <c r="BF15" i="14"/>
  <c r="BF43" i="14"/>
  <c r="BF49" i="14"/>
  <c r="BF48" i="14"/>
  <c r="BF44" i="14"/>
  <c r="BF36" i="14"/>
  <c r="BF23" i="14"/>
  <c r="BF28" i="12"/>
  <c r="BF56" i="12" s="1"/>
  <c r="BF41" i="12"/>
  <c r="BF22" i="12"/>
  <c r="BF50" i="12" s="1"/>
  <c r="BF39" i="12"/>
  <c r="BF14" i="12"/>
  <c r="BF27" i="12"/>
  <c r="BF55" i="12" s="1"/>
  <c r="BF42" i="12"/>
  <c r="BF40" i="12"/>
  <c r="BF23" i="12"/>
  <c r="BF51" i="12" s="1"/>
  <c r="BJ29" i="1"/>
  <c r="BC29" i="1"/>
  <c r="BF22" i="15"/>
  <c r="BF30" i="15"/>
  <c r="BF41" i="15"/>
  <c r="BF32" i="15"/>
  <c r="BF42" i="15"/>
  <c r="BF13" i="15"/>
  <c r="BF43" i="15"/>
  <c r="BE41" i="15"/>
  <c r="BE42" i="15"/>
  <c r="BE13" i="15"/>
  <c r="BE43" i="15"/>
  <c r="BF24" i="13"/>
  <c r="BF32" i="13"/>
  <c r="BF43" i="13"/>
  <c r="BF25" i="13"/>
  <c r="BF38" i="13"/>
  <c r="BF44" i="13"/>
  <c r="BE39" i="13"/>
  <c r="BE40" i="13"/>
  <c r="BE43" i="13"/>
  <c r="BE14" i="13"/>
  <c r="BE38" i="13"/>
  <c r="BE44" i="13"/>
  <c r="BE46" i="14"/>
  <c r="BF24" i="14"/>
  <c r="BF30" i="14"/>
  <c r="BE42" i="14"/>
  <c r="BF25" i="14"/>
  <c r="BF26" i="14"/>
  <c r="BF34" i="14"/>
  <c r="BF37" i="14" s="1"/>
  <c r="BE47" i="14"/>
  <c r="BF27" i="14"/>
  <c r="BF28" i="14"/>
  <c r="BE15" i="14"/>
  <c r="BE36" i="14"/>
  <c r="BF25" i="12"/>
  <c r="BF53" i="12" s="1"/>
  <c r="BF38" i="12"/>
  <c r="BF44" i="12"/>
  <c r="BF26" i="12"/>
  <c r="BF54" i="12" s="1"/>
  <c r="BF43" i="12"/>
  <c r="BE39" i="12"/>
  <c r="BE43" i="12"/>
  <c r="BE14" i="12"/>
  <c r="BE38" i="12"/>
  <c r="BE44" i="12"/>
  <c r="BU23" i="1" l="1"/>
  <c r="BU24" i="1"/>
  <c r="BT23" i="1"/>
  <c r="BT24" i="1"/>
  <c r="BK20" i="12"/>
  <c r="BK5" i="14"/>
  <c r="BK5" i="13"/>
  <c r="BL5" i="12"/>
  <c r="BF56" i="13"/>
  <c r="BJ21" i="14"/>
  <c r="BJ5" i="15"/>
  <c r="BJ20" i="13"/>
  <c r="BF51" i="13"/>
  <c r="BF56" i="14"/>
  <c r="BF53" i="13"/>
  <c r="BF44" i="15"/>
  <c r="BF28" i="15"/>
  <c r="BF30" i="13"/>
  <c r="BF55" i="13"/>
  <c r="BF54" i="13"/>
  <c r="BF33" i="15"/>
  <c r="BF50" i="14"/>
  <c r="BF58" i="14"/>
  <c r="BF32" i="14"/>
  <c r="BF30" i="12"/>
  <c r="BF57" i="12"/>
  <c r="BF51" i="15"/>
  <c r="BF49" i="15"/>
  <c r="BF52" i="15"/>
  <c r="BE50" i="14"/>
  <c r="BE44" i="15"/>
  <c r="BF54" i="15"/>
  <c r="BF50" i="15"/>
  <c r="BF53" i="15"/>
  <c r="BF45" i="13"/>
  <c r="BF50" i="13"/>
  <c r="BF52" i="13"/>
  <c r="BE45" i="13"/>
  <c r="BF57" i="14"/>
  <c r="BF60" i="14"/>
  <c r="BF61" i="14"/>
  <c r="BF59" i="14"/>
  <c r="BF62" i="14"/>
  <c r="BF55" i="14"/>
  <c r="BE45" i="12"/>
  <c r="BF45" i="12"/>
  <c r="AX43" i="15"/>
  <c r="AX40" i="15"/>
  <c r="AX39" i="15"/>
  <c r="AX38" i="15"/>
  <c r="AX42" i="13"/>
  <c r="AX41" i="13"/>
  <c r="AX39" i="13"/>
  <c r="AX48" i="14"/>
  <c r="AX42" i="14"/>
  <c r="AX49" i="14"/>
  <c r="AX47" i="14"/>
  <c r="AX45" i="14"/>
  <c r="AX44" i="14"/>
  <c r="AX43" i="14"/>
  <c r="AX44" i="12"/>
  <c r="AX40" i="12"/>
  <c r="AX39" i="12"/>
  <c r="AU5" i="12"/>
  <c r="AU5" i="14" s="1"/>
  <c r="BL20" i="12" l="1"/>
  <c r="BL5" i="14"/>
  <c r="BL21" i="14" s="1"/>
  <c r="BM5" i="12"/>
  <c r="BL5" i="13"/>
  <c r="BL20" i="13" s="1"/>
  <c r="BK5" i="15"/>
  <c r="BK19" i="15" s="1"/>
  <c r="BK21" i="14"/>
  <c r="BK20" i="13"/>
  <c r="BJ19" i="15"/>
  <c r="BF57" i="13"/>
  <c r="BF55" i="15"/>
  <c r="BF63" i="14"/>
  <c r="AX14" i="13"/>
  <c r="AX40" i="13"/>
  <c r="AX46" i="14"/>
  <c r="AX50" i="14" s="1"/>
  <c r="AX41" i="15"/>
  <c r="AX32" i="15"/>
  <c r="AX42" i="15"/>
  <c r="AX13" i="15"/>
  <c r="AX43" i="13"/>
  <c r="AX38" i="13"/>
  <c r="AX44" i="13"/>
  <c r="AX15" i="14"/>
  <c r="AX36" i="14"/>
  <c r="AX41" i="12"/>
  <c r="AX42" i="12"/>
  <c r="AX43" i="12"/>
  <c r="AX14" i="12"/>
  <c r="AX38" i="12"/>
  <c r="AU20" i="12"/>
  <c r="AU5" i="13"/>
  <c r="AU5" i="15" s="1"/>
  <c r="AV5" i="12"/>
  <c r="AT42" i="13"/>
  <c r="AT44" i="13"/>
  <c r="AT41" i="13"/>
  <c r="AT40" i="13"/>
  <c r="AT5" i="13"/>
  <c r="AT48" i="14"/>
  <c r="AT42" i="14"/>
  <c r="AT47" i="14"/>
  <c r="AT45" i="14"/>
  <c r="AT44" i="14"/>
  <c r="AT43" i="14"/>
  <c r="AT5" i="14"/>
  <c r="AU21" i="14" s="1"/>
  <c r="AT20" i="12"/>
  <c r="AT43" i="12"/>
  <c r="AT40" i="12"/>
  <c r="AT39" i="12"/>
  <c r="BK39" i="7"/>
  <c r="AS5" i="13"/>
  <c r="AS5" i="14"/>
  <c r="AS21" i="14" s="1"/>
  <c r="AS20" i="12"/>
  <c r="AR5" i="13"/>
  <c r="AR5" i="15" s="1"/>
  <c r="AR19" i="15" s="1"/>
  <c r="AR21" i="14"/>
  <c r="AR20" i="12"/>
  <c r="AP32" i="15"/>
  <c r="AO32" i="15"/>
  <c r="AN32" i="15"/>
  <c r="AM32" i="15"/>
  <c r="AL32" i="15"/>
  <c r="AK32" i="15"/>
  <c r="AJ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AP36" i="14"/>
  <c r="AO36" i="14"/>
  <c r="AN36" i="14"/>
  <c r="AM36" i="14"/>
  <c r="AL36" i="14"/>
  <c r="AK36" i="14"/>
  <c r="AJ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C41" i="15"/>
  <c r="P41" i="15"/>
  <c r="V41" i="15"/>
  <c r="AB41" i="15"/>
  <c r="C42" i="15"/>
  <c r="J25" i="15"/>
  <c r="C43" i="15"/>
  <c r="AD26" i="15"/>
  <c r="AE43" i="15"/>
  <c r="M40" i="15"/>
  <c r="S43" i="15"/>
  <c r="Y40" i="15"/>
  <c r="G26" i="15"/>
  <c r="AN23" i="15"/>
  <c r="S40" i="15"/>
  <c r="P39" i="15"/>
  <c r="D22" i="15"/>
  <c r="AK30" i="15"/>
  <c r="S42" i="15"/>
  <c r="AL41" i="15"/>
  <c r="AO39" i="15"/>
  <c r="AB39" i="15"/>
  <c r="V39" i="15"/>
  <c r="J39" i="15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44" i="15"/>
  <c r="B55" i="15" s="1"/>
  <c r="C40" i="15"/>
  <c r="C39" i="15"/>
  <c r="B26" i="15"/>
  <c r="B43" i="15" s="1"/>
  <c r="B54" i="15" s="1"/>
  <c r="B25" i="15"/>
  <c r="B42" i="15" s="1"/>
  <c r="B53" i="15" s="1"/>
  <c r="B24" i="15"/>
  <c r="B41" i="15" s="1"/>
  <c r="B52" i="15" s="1"/>
  <c r="B23" i="15"/>
  <c r="B40" i="15" s="1"/>
  <c r="B51" i="15" s="1"/>
  <c r="B22" i="15"/>
  <c r="B39" i="15" s="1"/>
  <c r="B50" i="15" s="1"/>
  <c r="B21" i="15"/>
  <c r="B38" i="15" s="1"/>
  <c r="B49" i="15" s="1"/>
  <c r="AQ19" i="15"/>
  <c r="AP19" i="15"/>
  <c r="AO19" i="15"/>
  <c r="AN19" i="15"/>
  <c r="AM19" i="15"/>
  <c r="AL19" i="15"/>
  <c r="AK19" i="15"/>
  <c r="AJ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O43" i="15"/>
  <c r="AL43" i="15"/>
  <c r="AJ26" i="15"/>
  <c r="V43" i="15"/>
  <c r="F26" i="15"/>
  <c r="AO41" i="15"/>
  <c r="J41" i="15"/>
  <c r="D41" i="15"/>
  <c r="AP15" i="14"/>
  <c r="AO15" i="14"/>
  <c r="BL41" i="10" l="1"/>
  <c r="BL34" i="10"/>
  <c r="BL40" i="10"/>
  <c r="BL39" i="10"/>
  <c r="BK15" i="1"/>
  <c r="BK29" i="1" s="1"/>
  <c r="BL33" i="10"/>
  <c r="BL33" i="11"/>
  <c r="BL31" i="11"/>
  <c r="BL29" i="11"/>
  <c r="BL24" i="8"/>
  <c r="BL39" i="4"/>
  <c r="BL40" i="4"/>
  <c r="BL33" i="4"/>
  <c r="BL29" i="3"/>
  <c r="BL33" i="3"/>
  <c r="BL30" i="3"/>
  <c r="BL31" i="3"/>
  <c r="BL32" i="3"/>
  <c r="BL28" i="3"/>
  <c r="BL37" i="7"/>
  <c r="BL39" i="7"/>
  <c r="BL38" i="7"/>
  <c r="BL35" i="7"/>
  <c r="BL39" i="6"/>
  <c r="BL37" i="6"/>
  <c r="BL36" i="6"/>
  <c r="BL38" i="6"/>
  <c r="BL42" i="6"/>
  <c r="BL50" i="10"/>
  <c r="BL23" i="8"/>
  <c r="BL25" i="8"/>
  <c r="BL26" i="8"/>
  <c r="BL34" i="4"/>
  <c r="BL37" i="4"/>
  <c r="BL32" i="11"/>
  <c r="BM20" i="12"/>
  <c r="BM5" i="14"/>
  <c r="BM21" i="14" s="1"/>
  <c r="BN5" i="12"/>
  <c r="BM5" i="13"/>
  <c r="BL5" i="15"/>
  <c r="BL38" i="4"/>
  <c r="AX44" i="15"/>
  <c r="AX45" i="13"/>
  <c r="AX45" i="12"/>
  <c r="AV20" i="12"/>
  <c r="AV5" i="13"/>
  <c r="AV5" i="14"/>
  <c r="AW5" i="12"/>
  <c r="AT38" i="15"/>
  <c r="AT13" i="15"/>
  <c r="AT39" i="15"/>
  <c r="AT32" i="15"/>
  <c r="AT40" i="15"/>
  <c r="AT41" i="15"/>
  <c r="AT20" i="13"/>
  <c r="AU20" i="13"/>
  <c r="AT39" i="13"/>
  <c r="AT49" i="14"/>
  <c r="AT46" i="14"/>
  <c r="AT15" i="14"/>
  <c r="AT41" i="12"/>
  <c r="AT42" i="12"/>
  <c r="AT21" i="14"/>
  <c r="AT5" i="15"/>
  <c r="AU19" i="15" s="1"/>
  <c r="AT14" i="12"/>
  <c r="AT36" i="14"/>
  <c r="AT42" i="15"/>
  <c r="AT43" i="15"/>
  <c r="AT43" i="13"/>
  <c r="AT14" i="13"/>
  <c r="AT38" i="13"/>
  <c r="AS20" i="13"/>
  <c r="AT38" i="12"/>
  <c r="AT44" i="12"/>
  <c r="AS5" i="15"/>
  <c r="AS19" i="15" s="1"/>
  <c r="AE39" i="15"/>
  <c r="G39" i="15"/>
  <c r="M39" i="15"/>
  <c r="G40" i="15"/>
  <c r="S38" i="15"/>
  <c r="Y39" i="15"/>
  <c r="AL39" i="15"/>
  <c r="Y43" i="15"/>
  <c r="AL42" i="15"/>
  <c r="S39" i="15"/>
  <c r="AE40" i="15"/>
  <c r="AL40" i="15"/>
  <c r="D25" i="15"/>
  <c r="C13" i="15"/>
  <c r="C38" i="15"/>
  <c r="C44" i="15" s="1"/>
  <c r="D21" i="15"/>
  <c r="M13" i="15"/>
  <c r="AE13" i="15"/>
  <c r="R30" i="15"/>
  <c r="G22" i="15"/>
  <c r="V21" i="15"/>
  <c r="AD22" i="15"/>
  <c r="W39" i="15"/>
  <c r="E41" i="15"/>
  <c r="Q41" i="15"/>
  <c r="L39" i="15"/>
  <c r="I23" i="15"/>
  <c r="L43" i="15"/>
  <c r="R43" i="15"/>
  <c r="X43" i="15"/>
  <c r="AD43" i="15"/>
  <c r="AK43" i="15"/>
  <c r="Q39" i="15"/>
  <c r="AC41" i="15"/>
  <c r="F39" i="15"/>
  <c r="X39" i="15"/>
  <c r="AK39" i="15"/>
  <c r="R41" i="15"/>
  <c r="M43" i="15"/>
  <c r="N30" i="15"/>
  <c r="T30" i="15"/>
  <c r="Z30" i="15"/>
  <c r="AF30" i="15"/>
  <c r="AM30" i="15"/>
  <c r="E39" i="15"/>
  <c r="AJ39" i="15"/>
  <c r="AN21" i="15"/>
  <c r="AD39" i="15"/>
  <c r="AO21" i="15"/>
  <c r="G43" i="15"/>
  <c r="AJ30" i="15"/>
  <c r="K41" i="15"/>
  <c r="R39" i="15"/>
  <c r="AQ39" i="15"/>
  <c r="AD41" i="15"/>
  <c r="T13" i="15"/>
  <c r="AQ13" i="15"/>
  <c r="R40" i="15"/>
  <c r="AK40" i="15"/>
  <c r="AN24" i="15"/>
  <c r="AD25" i="15"/>
  <c r="AQ42" i="15"/>
  <c r="P40" i="15"/>
  <c r="AE22" i="15"/>
  <c r="Z42" i="15"/>
  <c r="I21" i="15"/>
  <c r="AA21" i="15"/>
  <c r="Q30" i="15"/>
  <c r="AC40" i="15"/>
  <c r="Y26" i="15"/>
  <c r="AP22" i="15"/>
  <c r="J38" i="15"/>
  <c r="AB21" i="15"/>
  <c r="V25" i="15"/>
  <c r="AO42" i="15"/>
  <c r="S26" i="15"/>
  <c r="G30" i="15"/>
  <c r="Y30" i="15"/>
  <c r="AL30" i="15"/>
  <c r="AP39" i="15"/>
  <c r="F43" i="15"/>
  <c r="O13" i="15"/>
  <c r="H23" i="15"/>
  <c r="AA23" i="15"/>
  <c r="AM39" i="15"/>
  <c r="T21" i="15"/>
  <c r="T38" i="15"/>
  <c r="AF38" i="15"/>
  <c r="K22" i="15"/>
  <c r="AC22" i="15"/>
  <c r="N40" i="15"/>
  <c r="Z40" i="15"/>
  <c r="AA30" i="15"/>
  <c r="AE26" i="15"/>
  <c r="D39" i="15"/>
  <c r="P42" i="15"/>
  <c r="AB25" i="15"/>
  <c r="W22" i="15"/>
  <c r="AQ22" i="15"/>
  <c r="M26" i="15"/>
  <c r="AL26" i="15"/>
  <c r="AJ38" i="15"/>
  <c r="T22" i="15"/>
  <c r="AC23" i="15"/>
  <c r="N41" i="15"/>
  <c r="Z41" i="15"/>
  <c r="N43" i="15"/>
  <c r="Z43" i="15"/>
  <c r="AM43" i="15"/>
  <c r="E22" i="15"/>
  <c r="X22" i="15"/>
  <c r="D24" i="15"/>
  <c r="R26" i="15"/>
  <c r="AM40" i="15"/>
  <c r="Z38" i="15"/>
  <c r="N38" i="15"/>
  <c r="Z21" i="15"/>
  <c r="AM38" i="15"/>
  <c r="T40" i="15"/>
  <c r="AF40" i="15"/>
  <c r="AG30" i="15"/>
  <c r="U21" i="15"/>
  <c r="L22" i="15"/>
  <c r="Z23" i="15"/>
  <c r="O21" i="15"/>
  <c r="M22" i="15"/>
  <c r="AO25" i="15"/>
  <c r="Q38" i="15"/>
  <c r="AM22" i="15"/>
  <c r="AM41" i="15"/>
  <c r="I41" i="15"/>
  <c r="F42" i="15"/>
  <c r="R42" i="15"/>
  <c r="AD42" i="15"/>
  <c r="S13" i="15"/>
  <c r="J21" i="15"/>
  <c r="AM21" i="15"/>
  <c r="F22" i="15"/>
  <c r="Y22" i="15"/>
  <c r="E24" i="15"/>
  <c r="I30" i="15"/>
  <c r="I13" i="15"/>
  <c r="U30" i="15"/>
  <c r="U13" i="15"/>
  <c r="AA38" i="15"/>
  <c r="E38" i="15"/>
  <c r="E21" i="15"/>
  <c r="AC38" i="15"/>
  <c r="AC21" i="15"/>
  <c r="AC13" i="15"/>
  <c r="AP38" i="15"/>
  <c r="AP21" i="15"/>
  <c r="Z39" i="15"/>
  <c r="Z22" i="15"/>
  <c r="E40" i="15"/>
  <c r="E23" i="15"/>
  <c r="Q40" i="15"/>
  <c r="Q23" i="15"/>
  <c r="W23" i="15"/>
  <c r="W40" i="15"/>
  <c r="AJ40" i="15"/>
  <c r="AJ23" i="15"/>
  <c r="H41" i="15"/>
  <c r="H24" i="15"/>
  <c r="T41" i="15"/>
  <c r="T24" i="15"/>
  <c r="AF41" i="15"/>
  <c r="AF24" i="15"/>
  <c r="Q42" i="15"/>
  <c r="Q25" i="15"/>
  <c r="AC25" i="15"/>
  <c r="AC42" i="15"/>
  <c r="AJ42" i="15"/>
  <c r="AJ25" i="15"/>
  <c r="E13" i="15"/>
  <c r="Z13" i="15"/>
  <c r="F38" i="15"/>
  <c r="F21" i="15"/>
  <c r="R21" i="15"/>
  <c r="R38" i="15"/>
  <c r="AD21" i="15"/>
  <c r="AD38" i="15"/>
  <c r="AD13" i="15"/>
  <c r="AK38" i="15"/>
  <c r="AK21" i="15"/>
  <c r="AK49" i="15" s="1"/>
  <c r="AK13" i="15"/>
  <c r="I39" i="15"/>
  <c r="I22" i="15"/>
  <c r="U22" i="15"/>
  <c r="AG22" i="15"/>
  <c r="AG39" i="15"/>
  <c r="AN39" i="15"/>
  <c r="AN22" i="15"/>
  <c r="L40" i="15"/>
  <c r="L23" i="15"/>
  <c r="X40" i="15"/>
  <c r="X23" i="15"/>
  <c r="AQ40" i="15"/>
  <c r="AQ23" i="15"/>
  <c r="O41" i="15"/>
  <c r="AA41" i="15"/>
  <c r="L42" i="15"/>
  <c r="L25" i="15"/>
  <c r="X42" i="15"/>
  <c r="X25" i="15"/>
  <c r="AK42" i="15"/>
  <c r="AK25" i="15"/>
  <c r="AK53" i="15" s="1"/>
  <c r="U43" i="15"/>
  <c r="U26" i="15"/>
  <c r="AA43" i="15"/>
  <c r="AA26" i="15"/>
  <c r="F13" i="15"/>
  <c r="AA13" i="15"/>
  <c r="O24" i="15"/>
  <c r="F25" i="15"/>
  <c r="AQ25" i="15"/>
  <c r="O30" i="15"/>
  <c r="J24" i="15"/>
  <c r="AG13" i="15"/>
  <c r="AM26" i="15"/>
  <c r="I38" i="15"/>
  <c r="H40" i="15"/>
  <c r="AJ13" i="15"/>
  <c r="AJ28" i="15" s="1"/>
  <c r="V22" i="15"/>
  <c r="AO22" i="15"/>
  <c r="R23" i="15"/>
  <c r="AA24" i="15"/>
  <c r="R25" i="15"/>
  <c r="T39" i="15"/>
  <c r="I40" i="15"/>
  <c r="AN30" i="15"/>
  <c r="AN13" i="15"/>
  <c r="K38" i="15"/>
  <c r="K21" i="15"/>
  <c r="W38" i="15"/>
  <c r="W21" i="15"/>
  <c r="W13" i="15"/>
  <c r="H39" i="15"/>
  <c r="H22" i="15"/>
  <c r="N22" i="15"/>
  <c r="N39" i="15"/>
  <c r="N13" i="15"/>
  <c r="AF22" i="15"/>
  <c r="AF39" i="15"/>
  <c r="K23" i="15"/>
  <c r="K40" i="15"/>
  <c r="AP23" i="15"/>
  <c r="AP40" i="15"/>
  <c r="E25" i="15"/>
  <c r="E42" i="15"/>
  <c r="K42" i="15"/>
  <c r="K25" i="15"/>
  <c r="W42" i="15"/>
  <c r="W25" i="15"/>
  <c r="AP42" i="15"/>
  <c r="AP25" i="15"/>
  <c r="H43" i="15"/>
  <c r="H26" i="15"/>
  <c r="T43" i="15"/>
  <c r="T26" i="15"/>
  <c r="AF43" i="15"/>
  <c r="AF26" i="15"/>
  <c r="N24" i="15"/>
  <c r="N26" i="15"/>
  <c r="L21" i="15"/>
  <c r="L38" i="15"/>
  <c r="X38" i="15"/>
  <c r="X21" i="15"/>
  <c r="X13" i="15"/>
  <c r="AQ38" i="15"/>
  <c r="AQ21" i="15"/>
  <c r="O22" i="15"/>
  <c r="O39" i="15"/>
  <c r="AA39" i="15"/>
  <c r="AA22" i="15"/>
  <c r="F40" i="15"/>
  <c r="F23" i="15"/>
  <c r="AD40" i="15"/>
  <c r="AD23" i="15"/>
  <c r="I24" i="15"/>
  <c r="U41" i="15"/>
  <c r="U24" i="15"/>
  <c r="AG41" i="15"/>
  <c r="AG24" i="15"/>
  <c r="AN41" i="15"/>
  <c r="I26" i="15"/>
  <c r="I43" i="15"/>
  <c r="O43" i="15"/>
  <c r="O26" i="15"/>
  <c r="AG26" i="15"/>
  <c r="AG43" i="15"/>
  <c r="AN43" i="15"/>
  <c r="AN26" i="15"/>
  <c r="Q13" i="15"/>
  <c r="AK23" i="15"/>
  <c r="AK51" i="15" s="1"/>
  <c r="L13" i="15"/>
  <c r="R13" i="15"/>
  <c r="AL23" i="15"/>
  <c r="Z24" i="15"/>
  <c r="AA40" i="15"/>
  <c r="AP13" i="15"/>
  <c r="H30" i="15"/>
  <c r="H13" i="15"/>
  <c r="Q21" i="15"/>
  <c r="AJ21" i="15"/>
  <c r="S23" i="15"/>
  <c r="AM24" i="15"/>
  <c r="Z26" i="15"/>
  <c r="U39" i="15"/>
  <c r="G38" i="15"/>
  <c r="G21" i="15"/>
  <c r="M21" i="15"/>
  <c r="M38" i="15"/>
  <c r="Y38" i="15"/>
  <c r="Y21" i="15"/>
  <c r="AL21" i="15"/>
  <c r="M42" i="15"/>
  <c r="M25" i="15"/>
  <c r="AE42" i="15"/>
  <c r="AE25" i="15"/>
  <c r="J43" i="15"/>
  <c r="J26" i="15"/>
  <c r="V26" i="15"/>
  <c r="J30" i="15"/>
  <c r="J13" i="15"/>
  <c r="V30" i="15"/>
  <c r="V13" i="15"/>
  <c r="AO30" i="15"/>
  <c r="AO13" i="15"/>
  <c r="P22" i="15"/>
  <c r="T23" i="15"/>
  <c r="AM23" i="15"/>
  <c r="P24" i="15"/>
  <c r="AO24" i="15"/>
  <c r="H38" i="15"/>
  <c r="W41" i="15"/>
  <c r="W24" i="15"/>
  <c r="AJ41" i="15"/>
  <c r="AJ24" i="15"/>
  <c r="H42" i="15"/>
  <c r="H25" i="15"/>
  <c r="T42" i="15"/>
  <c r="T25" i="15"/>
  <c r="AF42" i="15"/>
  <c r="AF25" i="15"/>
  <c r="E43" i="15"/>
  <c r="E26" i="15"/>
  <c r="Q43" i="15"/>
  <c r="Q26" i="15"/>
  <c r="AP26" i="15"/>
  <c r="AP43" i="15"/>
  <c r="AL13" i="15"/>
  <c r="K30" i="15"/>
  <c r="W30" i="15"/>
  <c r="AP30" i="15"/>
  <c r="Q22" i="15"/>
  <c r="AJ22" i="15"/>
  <c r="M23" i="15"/>
  <c r="U23" i="15"/>
  <c r="X30" i="15"/>
  <c r="J42" i="15"/>
  <c r="U38" i="15"/>
  <c r="AG38" i="15"/>
  <c r="U40" i="15"/>
  <c r="AG40" i="15"/>
  <c r="F24" i="15"/>
  <c r="R24" i="15"/>
  <c r="R52" i="15" s="1"/>
  <c r="X41" i="15"/>
  <c r="X24" i="15"/>
  <c r="AK41" i="15"/>
  <c r="AK24" i="15"/>
  <c r="AK52" i="15" s="1"/>
  <c r="I42" i="15"/>
  <c r="I25" i="15"/>
  <c r="O42" i="15"/>
  <c r="O25" i="15"/>
  <c r="U42" i="15"/>
  <c r="U25" i="15"/>
  <c r="AA42" i="15"/>
  <c r="AA25" i="15"/>
  <c r="AG42" i="15"/>
  <c r="AG25" i="15"/>
  <c r="AN42" i="15"/>
  <c r="AN25" i="15"/>
  <c r="AQ26" i="15"/>
  <c r="AQ43" i="15"/>
  <c r="AM13" i="15"/>
  <c r="F30" i="15"/>
  <c r="L30" i="15"/>
  <c r="AD30" i="15"/>
  <c r="AG21" i="15"/>
  <c r="J22" i="15"/>
  <c r="R22" i="15"/>
  <c r="AB22" i="15"/>
  <c r="AK22" i="15"/>
  <c r="AK50" i="15" s="1"/>
  <c r="N23" i="15"/>
  <c r="AF23" i="15"/>
  <c r="P25" i="15"/>
  <c r="AL38" i="15"/>
  <c r="AC39" i="15"/>
  <c r="S21" i="15"/>
  <c r="AE21" i="15"/>
  <c r="AE38" i="15"/>
  <c r="G25" i="15"/>
  <c r="S25" i="15"/>
  <c r="Y42" i="15"/>
  <c r="Y25" i="15"/>
  <c r="AL25" i="15"/>
  <c r="D43" i="15"/>
  <c r="D26" i="15"/>
  <c r="P43" i="15"/>
  <c r="P26" i="15"/>
  <c r="AB43" i="15"/>
  <c r="AB26" i="15"/>
  <c r="AO26" i="15"/>
  <c r="G13" i="15"/>
  <c r="D30" i="15"/>
  <c r="D13" i="15"/>
  <c r="P30" i="15"/>
  <c r="P13" i="15"/>
  <c r="AB30" i="15"/>
  <c r="AB13" i="15"/>
  <c r="AB24" i="15"/>
  <c r="G42" i="15"/>
  <c r="Q24" i="15"/>
  <c r="AC24" i="15"/>
  <c r="AP41" i="15"/>
  <c r="AP24" i="15"/>
  <c r="N42" i="15"/>
  <c r="N25" i="15"/>
  <c r="Z25" i="15"/>
  <c r="AM25" i="15"/>
  <c r="K43" i="15"/>
  <c r="K26" i="15"/>
  <c r="W43" i="15"/>
  <c r="W26" i="15"/>
  <c r="AC43" i="15"/>
  <c r="AC26" i="15"/>
  <c r="E30" i="15"/>
  <c r="AC30" i="15"/>
  <c r="N21" i="15"/>
  <c r="AF21" i="15"/>
  <c r="AE23" i="15"/>
  <c r="AQ30" i="15"/>
  <c r="K39" i="15"/>
  <c r="AJ43" i="15"/>
  <c r="O38" i="15"/>
  <c r="AN38" i="15"/>
  <c r="O40" i="15"/>
  <c r="AN40" i="15"/>
  <c r="L41" i="15"/>
  <c r="L24" i="15"/>
  <c r="AD24" i="15"/>
  <c r="AQ41" i="15"/>
  <c r="AQ24" i="15"/>
  <c r="D38" i="15"/>
  <c r="P38" i="15"/>
  <c r="V38" i="15"/>
  <c r="AB38" i="15"/>
  <c r="AO38" i="15"/>
  <c r="D40" i="15"/>
  <c r="D23" i="15"/>
  <c r="J40" i="15"/>
  <c r="J23" i="15"/>
  <c r="P23" i="15"/>
  <c r="V40" i="15"/>
  <c r="V23" i="15"/>
  <c r="AB23" i="15"/>
  <c r="AO40" i="15"/>
  <c r="AO23" i="15"/>
  <c r="G41" i="15"/>
  <c r="G24" i="15"/>
  <c r="M24" i="15"/>
  <c r="M41" i="15"/>
  <c r="S41" i="15"/>
  <c r="S24" i="15"/>
  <c r="Y41" i="15"/>
  <c r="Y24" i="15"/>
  <c r="AE24" i="15"/>
  <c r="AE41" i="15"/>
  <c r="AL24" i="15"/>
  <c r="D42" i="15"/>
  <c r="V42" i="15"/>
  <c r="AB42" i="15"/>
  <c r="K13" i="15"/>
  <c r="Y13" i="15"/>
  <c r="AF13" i="15"/>
  <c r="M30" i="15"/>
  <c r="AE30" i="15"/>
  <c r="H21" i="15"/>
  <c r="P21" i="15"/>
  <c r="S22" i="15"/>
  <c r="AL22" i="15"/>
  <c r="G23" i="15"/>
  <c r="O23" i="15"/>
  <c r="Y23" i="15"/>
  <c r="AG23" i="15"/>
  <c r="K24" i="15"/>
  <c r="V24" i="15"/>
  <c r="L26" i="15"/>
  <c r="X26" i="15"/>
  <c r="AK26" i="15"/>
  <c r="AK54" i="15" s="1"/>
  <c r="AB40" i="15"/>
  <c r="F41" i="15"/>
  <c r="AM42" i="15"/>
  <c r="S30" i="15"/>
  <c r="BL36" i="4" l="1"/>
  <c r="BL47" i="10"/>
  <c r="BL28" i="11"/>
  <c r="BM41" i="10"/>
  <c r="BL15" i="1"/>
  <c r="BL29" i="1" s="1"/>
  <c r="BM33" i="11"/>
  <c r="BM31" i="11"/>
  <c r="BM32" i="11"/>
  <c r="BM29" i="11"/>
  <c r="BM25" i="8"/>
  <c r="BM40" i="4"/>
  <c r="BM38" i="4"/>
  <c r="BM39" i="4"/>
  <c r="BM37" i="4"/>
  <c r="BM34" i="4"/>
  <c r="BM33" i="4"/>
  <c r="BM33" i="3"/>
  <c r="BM28" i="3"/>
  <c r="BM30" i="3"/>
  <c r="BM31" i="3"/>
  <c r="BM32" i="3"/>
  <c r="BM29" i="3"/>
  <c r="BM37" i="7"/>
  <c r="BM39" i="7"/>
  <c r="BM38" i="7"/>
  <c r="BM35" i="7"/>
  <c r="BM39" i="6"/>
  <c r="BL81" i="1" s="1"/>
  <c r="BM36" i="6"/>
  <c r="BL78" i="1" s="1"/>
  <c r="BM37" i="6"/>
  <c r="BL79" i="1" s="1"/>
  <c r="BM38" i="6"/>
  <c r="BL80" i="1" s="1"/>
  <c r="BM42" i="6"/>
  <c r="BL84" i="1" s="1"/>
  <c r="BL82" i="1"/>
  <c r="BM26" i="8"/>
  <c r="BM23" i="8"/>
  <c r="BL46" i="10"/>
  <c r="BL28" i="10"/>
  <c r="BK14" i="1" s="1"/>
  <c r="BL38" i="10"/>
  <c r="BL53" i="10"/>
  <c r="BN20" i="12"/>
  <c r="BN5" i="14"/>
  <c r="BN21" i="14" s="1"/>
  <c r="BN5" i="13"/>
  <c r="BO5" i="12"/>
  <c r="BM5" i="15"/>
  <c r="BL19" i="15"/>
  <c r="BM20" i="13"/>
  <c r="BL41" i="9"/>
  <c r="BL45" i="10"/>
  <c r="BL34" i="7"/>
  <c r="BL22" i="8"/>
  <c r="P49" i="15"/>
  <c r="BL30" i="6"/>
  <c r="BL16" i="8"/>
  <c r="BL21" i="3"/>
  <c r="BL25" i="10"/>
  <c r="BL22" i="11"/>
  <c r="BL27" i="4"/>
  <c r="AO52" i="15"/>
  <c r="AF54" i="15"/>
  <c r="R51" i="15"/>
  <c r="AF50" i="15"/>
  <c r="Y52" i="15"/>
  <c r="AF49" i="15"/>
  <c r="AF53" i="15"/>
  <c r="R50" i="15"/>
  <c r="R49" i="15"/>
  <c r="R54" i="15"/>
  <c r="AW20" i="12"/>
  <c r="AX5" i="12"/>
  <c r="AW5" i="13"/>
  <c r="AW20" i="13" s="1"/>
  <c r="AW5" i="14"/>
  <c r="BL51" i="10"/>
  <c r="BL52" i="10"/>
  <c r="BL13" i="10"/>
  <c r="BL35" i="10"/>
  <c r="BL30" i="11"/>
  <c r="BL35" i="4"/>
  <c r="BL27" i="3"/>
  <c r="BL28" i="7"/>
  <c r="BL41" i="6"/>
  <c r="G52" i="15"/>
  <c r="G51" i="15"/>
  <c r="G53" i="15"/>
  <c r="AF51" i="15"/>
  <c r="AT50" i="14"/>
  <c r="AV21" i="14"/>
  <c r="AV20" i="13"/>
  <c r="AV5" i="15"/>
  <c r="AT44" i="15"/>
  <c r="AM50" i="15"/>
  <c r="V49" i="15"/>
  <c r="AM53" i="15"/>
  <c r="AM49" i="15"/>
  <c r="AT19" i="15"/>
  <c r="AT45" i="13"/>
  <c r="AT45" i="12"/>
  <c r="AJ49" i="15"/>
  <c r="AL54" i="15"/>
  <c r="Q52" i="15"/>
  <c r="AP50" i="15"/>
  <c r="AD53" i="15"/>
  <c r="W50" i="15"/>
  <c r="J53" i="15"/>
  <c r="I49" i="15"/>
  <c r="F54" i="15"/>
  <c r="D53" i="15"/>
  <c r="AN53" i="15"/>
  <c r="AL44" i="15"/>
  <c r="T50" i="15"/>
  <c r="T49" i="15"/>
  <c r="Z52" i="15"/>
  <c r="Z54" i="15"/>
  <c r="Z53" i="15"/>
  <c r="P28" i="15"/>
  <c r="E50" i="15"/>
  <c r="AC51" i="15"/>
  <c r="S54" i="15"/>
  <c r="G50" i="15"/>
  <c r="T28" i="15"/>
  <c r="U53" i="15"/>
  <c r="R53" i="15"/>
  <c r="G54" i="15"/>
  <c r="T52" i="15"/>
  <c r="T53" i="15"/>
  <c r="T51" i="15"/>
  <c r="K52" i="15"/>
  <c r="P51" i="15"/>
  <c r="T54" i="15"/>
  <c r="S44" i="15"/>
  <c r="AE50" i="15"/>
  <c r="N28" i="15"/>
  <c r="AM28" i="15"/>
  <c r="AO49" i="15"/>
  <c r="AF28" i="15"/>
  <c r="G28" i="15"/>
  <c r="AB28" i="15"/>
  <c r="S28" i="15"/>
  <c r="Z49" i="15"/>
  <c r="X28" i="15"/>
  <c r="Z50" i="15"/>
  <c r="Z51" i="15"/>
  <c r="AA51" i="15"/>
  <c r="AB51" i="15" s="1"/>
  <c r="Y54" i="15"/>
  <c r="D49" i="15"/>
  <c r="D28" i="15"/>
  <c r="AQ50" i="15"/>
  <c r="N52" i="15"/>
  <c r="K51" i="15"/>
  <c r="I51" i="15"/>
  <c r="E54" i="15"/>
  <c r="AD28" i="15"/>
  <c r="J44" i="15"/>
  <c r="P52" i="15"/>
  <c r="U49" i="15"/>
  <c r="P53" i="15"/>
  <c r="O49" i="15"/>
  <c r="D51" i="15"/>
  <c r="D52" i="15"/>
  <c r="N53" i="15"/>
  <c r="X53" i="15"/>
  <c r="X50" i="15"/>
  <c r="X52" i="15"/>
  <c r="AJ52" i="15"/>
  <c r="M44" i="15"/>
  <c r="AM54" i="15"/>
  <c r="Y51" i="15"/>
  <c r="AJ50" i="15"/>
  <c r="AJ54" i="15"/>
  <c r="AM51" i="15"/>
  <c r="AM52" i="15"/>
  <c r="AJ53" i="15"/>
  <c r="AF52" i="15"/>
  <c r="AJ51" i="15"/>
  <c r="U28" i="15"/>
  <c r="Y50" i="15"/>
  <c r="AQ52" i="15"/>
  <c r="AN50" i="15"/>
  <c r="X54" i="15"/>
  <c r="J50" i="15"/>
  <c r="L54" i="15"/>
  <c r="K54" i="15"/>
  <c r="Y53" i="15"/>
  <c r="N49" i="15"/>
  <c r="P54" i="15"/>
  <c r="N51" i="15"/>
  <c r="G49" i="15"/>
  <c r="AQ28" i="15"/>
  <c r="R28" i="15"/>
  <c r="N54" i="15"/>
  <c r="N50" i="15"/>
  <c r="K49" i="15"/>
  <c r="F28" i="15"/>
  <c r="L50" i="15"/>
  <c r="V28" i="15"/>
  <c r="Q49" i="15"/>
  <c r="AD49" i="15"/>
  <c r="AL50" i="15"/>
  <c r="AL52" i="15"/>
  <c r="AD52" i="15"/>
  <c r="AP52" i="15"/>
  <c r="V53" i="15"/>
  <c r="AL49" i="15"/>
  <c r="AL51" i="15"/>
  <c r="AD51" i="15"/>
  <c r="X44" i="15"/>
  <c r="E53" i="15"/>
  <c r="AC50" i="15"/>
  <c r="AK28" i="15"/>
  <c r="I28" i="15"/>
  <c r="M50" i="15"/>
  <c r="D50" i="15"/>
  <c r="E52" i="15"/>
  <c r="AD54" i="15"/>
  <c r="AA54" i="15"/>
  <c r="AB54" i="15" s="1"/>
  <c r="Y28" i="15"/>
  <c r="J51" i="15"/>
  <c r="L52" i="15"/>
  <c r="AL53" i="15"/>
  <c r="AE49" i="15"/>
  <c r="Q50" i="15"/>
  <c r="Z44" i="15"/>
  <c r="Q54" i="15"/>
  <c r="W52" i="15"/>
  <c r="Y49" i="15"/>
  <c r="H51" i="15"/>
  <c r="AG54" i="15"/>
  <c r="AG52" i="15"/>
  <c r="O50" i="15"/>
  <c r="AC53" i="15"/>
  <c r="W51" i="15"/>
  <c r="E49" i="15"/>
  <c r="AJ44" i="15"/>
  <c r="AC54" i="15"/>
  <c r="AC52" i="15"/>
  <c r="L49" i="15"/>
  <c r="AE28" i="15"/>
  <c r="Q53" i="15"/>
  <c r="Q51" i="15"/>
  <c r="K50" i="15"/>
  <c r="M49" i="15"/>
  <c r="S50" i="15"/>
  <c r="V51" i="15"/>
  <c r="O53" i="15"/>
  <c r="U51" i="15"/>
  <c r="H53" i="15"/>
  <c r="O54" i="15"/>
  <c r="AF44" i="15"/>
  <c r="K28" i="15"/>
  <c r="S52" i="15"/>
  <c r="S53" i="15"/>
  <c r="AG49" i="15"/>
  <c r="M51" i="15"/>
  <c r="AD50" i="15"/>
  <c r="U52" i="15"/>
  <c r="J49" i="15"/>
  <c r="AA49" i="15"/>
  <c r="AB49" i="15" s="1"/>
  <c r="U54" i="15"/>
  <c r="L53" i="15"/>
  <c r="X51" i="15"/>
  <c r="Q44" i="15"/>
  <c r="S51" i="15"/>
  <c r="H50" i="15"/>
  <c r="V50" i="15"/>
  <c r="H52" i="15"/>
  <c r="AG51" i="15"/>
  <c r="AM44" i="15"/>
  <c r="H49" i="15"/>
  <c r="D54" i="15"/>
  <c r="AA53" i="15"/>
  <c r="AB53" i="15" s="1"/>
  <c r="AA50" i="15"/>
  <c r="AB50" i="15" s="1"/>
  <c r="W49" i="15"/>
  <c r="O28" i="15"/>
  <c r="AA52" i="15"/>
  <c r="AB52" i="15" s="1"/>
  <c r="AG28" i="15"/>
  <c r="O52" i="15"/>
  <c r="AG50" i="15"/>
  <c r="S49" i="15"/>
  <c r="T44" i="15"/>
  <c r="M53" i="15"/>
  <c r="AG53" i="15"/>
  <c r="R44" i="15"/>
  <c r="O51" i="15"/>
  <c r="AE54" i="15"/>
  <c r="AO53" i="15"/>
  <c r="AE53" i="15"/>
  <c r="H54" i="15"/>
  <c r="K53" i="15"/>
  <c r="N44" i="15"/>
  <c r="J52" i="15"/>
  <c r="U50" i="15"/>
  <c r="AO50" i="15"/>
  <c r="AC44" i="15"/>
  <c r="AO44" i="15"/>
  <c r="AN44" i="15"/>
  <c r="AN28" i="15"/>
  <c r="F53" i="15"/>
  <c r="AB44" i="15"/>
  <c r="O44" i="15"/>
  <c r="AQ49" i="15"/>
  <c r="AP53" i="15"/>
  <c r="AN51" i="15"/>
  <c r="AN49" i="15"/>
  <c r="AK55" i="15"/>
  <c r="AP49" i="15"/>
  <c r="V54" i="15"/>
  <c r="H28" i="15"/>
  <c r="AQ44" i="15"/>
  <c r="AK44" i="15"/>
  <c r="Z28" i="15"/>
  <c r="AP44" i="15"/>
  <c r="AE52" i="15"/>
  <c r="I53" i="15"/>
  <c r="AP54" i="15"/>
  <c r="P50" i="15"/>
  <c r="J54" i="15"/>
  <c r="G44" i="15"/>
  <c r="L28" i="15"/>
  <c r="Q28" i="15"/>
  <c r="AN54" i="15"/>
  <c r="W53" i="15"/>
  <c r="M54" i="15"/>
  <c r="L51" i="15"/>
  <c r="F44" i="15"/>
  <c r="E28" i="15"/>
  <c r="E51" i="15"/>
  <c r="AC28" i="15"/>
  <c r="AA44" i="15"/>
  <c r="Y44" i="15"/>
  <c r="AQ53" i="15"/>
  <c r="AQ51" i="15"/>
  <c r="AO51" i="15"/>
  <c r="L44" i="15"/>
  <c r="W44" i="15"/>
  <c r="AG44" i="15"/>
  <c r="H44" i="15"/>
  <c r="F51" i="15"/>
  <c r="F50" i="15"/>
  <c r="V44" i="15"/>
  <c r="U44" i="15"/>
  <c r="J28" i="15"/>
  <c r="K44" i="15"/>
  <c r="I44" i="15"/>
  <c r="F49" i="15"/>
  <c r="E44" i="15"/>
  <c r="M52" i="15"/>
  <c r="P44" i="15"/>
  <c r="W54" i="15"/>
  <c r="V52" i="15"/>
  <c r="D44" i="15"/>
  <c r="AE51" i="15"/>
  <c r="AO54" i="15"/>
  <c r="AE44" i="15"/>
  <c r="AQ54" i="15"/>
  <c r="F52" i="15"/>
  <c r="AL28" i="15"/>
  <c r="AO28" i="15"/>
  <c r="AP28" i="15"/>
  <c r="I54" i="15"/>
  <c r="I52" i="15"/>
  <c r="X49" i="15"/>
  <c r="AP51" i="15"/>
  <c r="W28" i="15"/>
  <c r="AN52" i="15"/>
  <c r="M28" i="15"/>
  <c r="AA28" i="15"/>
  <c r="I50" i="15"/>
  <c r="AD44" i="15"/>
  <c r="AC49" i="15"/>
  <c r="BM27" i="3" l="1"/>
  <c r="BM53" i="10"/>
  <c r="BM36" i="4"/>
  <c r="BM41" i="9"/>
  <c r="BN39" i="10"/>
  <c r="BM15" i="1"/>
  <c r="BM29" i="1" s="1"/>
  <c r="BN33" i="10"/>
  <c r="BN40" i="10"/>
  <c r="BN41" i="10"/>
  <c r="BN33" i="11"/>
  <c r="BN31" i="11"/>
  <c r="BN32" i="11"/>
  <c r="BN30" i="11"/>
  <c r="BN23" i="8"/>
  <c r="BN26" i="8"/>
  <c r="BN25" i="8"/>
  <c r="BN40" i="4"/>
  <c r="BN34" i="4"/>
  <c r="BN33" i="4"/>
  <c r="BN30" i="3"/>
  <c r="BN28" i="3"/>
  <c r="BN32" i="3"/>
  <c r="BN33" i="3"/>
  <c r="BN29" i="3"/>
  <c r="BN39" i="7"/>
  <c r="BN38" i="7"/>
  <c r="BN35" i="7"/>
  <c r="BN37" i="7"/>
  <c r="BN36" i="6"/>
  <c r="BM78" i="1" s="1"/>
  <c r="BM40" i="1" s="1"/>
  <c r="BN37" i="6"/>
  <c r="BM79" i="1" s="1"/>
  <c r="BN38" i="6"/>
  <c r="BM80" i="1" s="1"/>
  <c r="BM86" i="1"/>
  <c r="BN42" i="6"/>
  <c r="BM84" i="1" s="1"/>
  <c r="BM46" i="1" s="1"/>
  <c r="BM82" i="1"/>
  <c r="BM48" i="1" s="1"/>
  <c r="BN39" i="6"/>
  <c r="BM81" i="1" s="1"/>
  <c r="BM44" i="1" s="1"/>
  <c r="BN34" i="10"/>
  <c r="BN39" i="4"/>
  <c r="BN31" i="3"/>
  <c r="BO20" i="12"/>
  <c r="BO5" i="14"/>
  <c r="BO21" i="14" s="1"/>
  <c r="BO5" i="13"/>
  <c r="BP5" i="12"/>
  <c r="BN5" i="15"/>
  <c r="BM19" i="15"/>
  <c r="BN20" i="13"/>
  <c r="R55" i="15"/>
  <c r="BM35" i="4"/>
  <c r="BM24" i="8"/>
  <c r="BM22" i="8"/>
  <c r="BM13" i="10"/>
  <c r="BM28" i="10"/>
  <c r="BL14" i="1" s="1"/>
  <c r="BM51" i="10"/>
  <c r="BM39" i="10"/>
  <c r="BM38" i="10"/>
  <c r="BM50" i="10"/>
  <c r="BM25" i="10"/>
  <c r="BM33" i="10"/>
  <c r="BM45" i="10"/>
  <c r="BM52" i="10"/>
  <c r="BM40" i="10"/>
  <c r="BM34" i="10"/>
  <c r="BM46" i="10"/>
  <c r="BM35" i="10"/>
  <c r="BM47" i="10"/>
  <c r="BM22" i="11"/>
  <c r="BM28" i="11"/>
  <c r="BM30" i="11"/>
  <c r="BM16" i="8"/>
  <c r="BM27" i="4"/>
  <c r="BM21" i="3"/>
  <c r="BM34" i="7"/>
  <c r="BM28" i="7"/>
  <c r="BL48" i="1"/>
  <c r="BL42" i="1"/>
  <c r="BL46" i="1"/>
  <c r="BL86" i="1"/>
  <c r="BM30" i="6"/>
  <c r="BL44" i="1"/>
  <c r="BM41" i="6"/>
  <c r="BL83" i="1" s="1"/>
  <c r="BL40" i="1"/>
  <c r="AF55" i="15"/>
  <c r="AX20" i="12"/>
  <c r="AY5" i="12"/>
  <c r="AX5" i="13"/>
  <c r="AX5" i="14"/>
  <c r="AW21" i="14"/>
  <c r="AW5" i="15"/>
  <c r="AW19" i="15" s="1"/>
  <c r="AV19" i="15"/>
  <c r="G55" i="15"/>
  <c r="T55" i="15"/>
  <c r="Z55" i="15"/>
  <c r="AM55" i="15"/>
  <c r="AL55" i="15"/>
  <c r="AJ55" i="15"/>
  <c r="Q55" i="15"/>
  <c r="N55" i="15"/>
  <c r="D55" i="15"/>
  <c r="P55" i="15"/>
  <c r="L55" i="15"/>
  <c r="AD55" i="15"/>
  <c r="Y55" i="15"/>
  <c r="AE55" i="15"/>
  <c r="AG55" i="15"/>
  <c r="U55" i="15"/>
  <c r="I55" i="15"/>
  <c r="M55" i="15"/>
  <c r="AA55" i="15"/>
  <c r="AB55" i="15" s="1"/>
  <c r="E55" i="15"/>
  <c r="K55" i="15"/>
  <c r="O55" i="15"/>
  <c r="AC55" i="15"/>
  <c r="S55" i="15"/>
  <c r="X55" i="15"/>
  <c r="H55" i="15"/>
  <c r="J55" i="15"/>
  <c r="W55" i="15"/>
  <c r="V55" i="15"/>
  <c r="AO55" i="15"/>
  <c r="AP55" i="15"/>
  <c r="F55" i="15"/>
  <c r="AN55" i="15"/>
  <c r="AQ55" i="15"/>
  <c r="BN27" i="3" l="1"/>
  <c r="BN24" i="8"/>
  <c r="BN36" i="4"/>
  <c r="BN27" i="4"/>
  <c r="BN22" i="8"/>
  <c r="BN50" i="10"/>
  <c r="BN22" i="11"/>
  <c r="BO41" i="10"/>
  <c r="BO31" i="11"/>
  <c r="BO32" i="11"/>
  <c r="BO29" i="11"/>
  <c r="BO25" i="8"/>
  <c r="BO23" i="8"/>
  <c r="BO26" i="8"/>
  <c r="BO38" i="4"/>
  <c r="BO34" i="4"/>
  <c r="BO37" i="4"/>
  <c r="BO33" i="4"/>
  <c r="BO39" i="4"/>
  <c r="BO40" i="4"/>
  <c r="BO30" i="3"/>
  <c r="BO29" i="3"/>
  <c r="BO31" i="3"/>
  <c r="BO32" i="3"/>
  <c r="BO28" i="3"/>
  <c r="BO33" i="3"/>
  <c r="BN34" i="7"/>
  <c r="BO35" i="7"/>
  <c r="BO37" i="7"/>
  <c r="BO39" i="7"/>
  <c r="BO38" i="7"/>
  <c r="BO37" i="6"/>
  <c r="BN79" i="1" s="1"/>
  <c r="BO38" i="6"/>
  <c r="BN80" i="1" s="1"/>
  <c r="BN82" i="1"/>
  <c r="BO42" i="6"/>
  <c r="BN84" i="1" s="1"/>
  <c r="BO36" i="6"/>
  <c r="BN78" i="1" s="1"/>
  <c r="BO39" i="6"/>
  <c r="BN81" i="1" s="1"/>
  <c r="BN44" i="1" s="1"/>
  <c r="BO33" i="11"/>
  <c r="BO24" i="8"/>
  <c r="BN38" i="4"/>
  <c r="BP5" i="14"/>
  <c r="BP21" i="14" s="1"/>
  <c r="BP5" i="13"/>
  <c r="BP5" i="15" s="1"/>
  <c r="BN47" i="10"/>
  <c r="BN51" i="10"/>
  <c r="BN37" i="4"/>
  <c r="BN28" i="7"/>
  <c r="BN30" i="6"/>
  <c r="BO5" i="15"/>
  <c r="BP20" i="12"/>
  <c r="BQ5" i="12"/>
  <c r="BO20" i="13"/>
  <c r="BN38" i="10"/>
  <c r="BN29" i="11"/>
  <c r="BN21" i="3"/>
  <c r="BN19" i="15"/>
  <c r="BN13" i="10"/>
  <c r="BN35" i="10"/>
  <c r="BN52" i="10"/>
  <c r="BN45" i="10"/>
  <c r="BN28" i="10"/>
  <c r="BM14" i="1" s="1"/>
  <c r="BN28" i="11"/>
  <c r="BN41" i="9"/>
  <c r="BN41" i="6"/>
  <c r="BM83" i="1" s="1"/>
  <c r="BM85" i="1" s="1"/>
  <c r="BM96" i="1" s="1"/>
  <c r="BM91" i="1"/>
  <c r="BN46" i="10"/>
  <c r="BN25" i="10"/>
  <c r="BN53" i="10"/>
  <c r="BN16" i="8"/>
  <c r="BN35" i="4"/>
  <c r="BM42" i="1"/>
  <c r="BM92" i="1"/>
  <c r="BM5" i="1"/>
  <c r="BL93" i="1"/>
  <c r="BL5" i="1"/>
  <c r="BM95" i="1"/>
  <c r="BM89" i="1"/>
  <c r="BM93" i="1"/>
  <c r="BM97" i="1"/>
  <c r="BM90" i="1"/>
  <c r="BL89" i="1"/>
  <c r="BL95" i="1"/>
  <c r="BL94" i="1"/>
  <c r="BL55" i="1"/>
  <c r="BL92" i="1"/>
  <c r="BL91" i="1"/>
  <c r="BL97" i="1"/>
  <c r="BL85" i="1"/>
  <c r="BL96" i="1" s="1"/>
  <c r="BL90" i="1"/>
  <c r="AY20" i="12"/>
  <c r="AZ5" i="12"/>
  <c r="AY5" i="13"/>
  <c r="AY20" i="13" s="1"/>
  <c r="AY5" i="14"/>
  <c r="AX5" i="15"/>
  <c r="AX21" i="14"/>
  <c r="AX20" i="13"/>
  <c r="AN15" i="14"/>
  <c r="AM15" i="14"/>
  <c r="AL15" i="14"/>
  <c r="AK15" i="14"/>
  <c r="BO22" i="8" l="1"/>
  <c r="BO36" i="4"/>
  <c r="BO35" i="4"/>
  <c r="BO41" i="9"/>
  <c r="BO27" i="3"/>
  <c r="BO25" i="10"/>
  <c r="BO41" i="6"/>
  <c r="BN83" i="1" s="1"/>
  <c r="BN55" i="1" s="1"/>
  <c r="BP41" i="10"/>
  <c r="BP47" i="9"/>
  <c r="BP43" i="9"/>
  <c r="BP31" i="11"/>
  <c r="BP33" i="11"/>
  <c r="BP29" i="11"/>
  <c r="BP25" i="8"/>
  <c r="BP23" i="8"/>
  <c r="BP26" i="8"/>
  <c r="BP34" i="4"/>
  <c r="BP37" i="4"/>
  <c r="BP39" i="4"/>
  <c r="BP36" i="4"/>
  <c r="BP40" i="4"/>
  <c r="BP38" i="4"/>
  <c r="BP31" i="3"/>
  <c r="BP32" i="3"/>
  <c r="BP28" i="3"/>
  <c r="BP29" i="3"/>
  <c r="BP33" i="3"/>
  <c r="BP30" i="3"/>
  <c r="BP35" i="7"/>
  <c r="BP37" i="7"/>
  <c r="BP39" i="7"/>
  <c r="BP38" i="7"/>
  <c r="BO82" i="1"/>
  <c r="BP42" i="6"/>
  <c r="BO84" i="1" s="1"/>
  <c r="BP39" i="6"/>
  <c r="BO81" i="1" s="1"/>
  <c r="BP37" i="6"/>
  <c r="BO79" i="1" s="1"/>
  <c r="BP36" i="6"/>
  <c r="BO78" i="1" s="1"/>
  <c r="BP38" i="6"/>
  <c r="BO80" i="1" s="1"/>
  <c r="BM36" i="1"/>
  <c r="BM37" i="1"/>
  <c r="BL36" i="1"/>
  <c r="BL37" i="1"/>
  <c r="BP20" i="13"/>
  <c r="BP19" i="15"/>
  <c r="BQ5" i="13"/>
  <c r="BQ5" i="14"/>
  <c r="BQ21" i="14" s="1"/>
  <c r="BO19" i="15"/>
  <c r="BQ20" i="12"/>
  <c r="BR5" i="12"/>
  <c r="BP32" i="11"/>
  <c r="BP33" i="4"/>
  <c r="BO28" i="7"/>
  <c r="BO33" i="10"/>
  <c r="BO45" i="10"/>
  <c r="BO46" i="10"/>
  <c r="BO34" i="10"/>
  <c r="BO51" i="10"/>
  <c r="BO39" i="10"/>
  <c r="BO47" i="10"/>
  <c r="BO35" i="10"/>
  <c r="BO28" i="10"/>
  <c r="BO13" i="10"/>
  <c r="BO40" i="10"/>
  <c r="BO52" i="10"/>
  <c r="BO38" i="10"/>
  <c r="BO50" i="10"/>
  <c r="BO53" i="10"/>
  <c r="BO28" i="11"/>
  <c r="BO30" i="11"/>
  <c r="BO22" i="11"/>
  <c r="BO16" i="8"/>
  <c r="BO27" i="4"/>
  <c r="BO21" i="3"/>
  <c r="BM55" i="1"/>
  <c r="BO34" i="7"/>
  <c r="BN40" i="1"/>
  <c r="BN48" i="1"/>
  <c r="BN42" i="1"/>
  <c r="BN46" i="1"/>
  <c r="BM94" i="1"/>
  <c r="BO30" i="6"/>
  <c r="BN86" i="1"/>
  <c r="BN93" i="1" s="1"/>
  <c r="AZ20" i="12"/>
  <c r="AZ5" i="13"/>
  <c r="AZ20" i="13" s="1"/>
  <c r="AZ5" i="14"/>
  <c r="BA5" i="12"/>
  <c r="AY5" i="15"/>
  <c r="AY21" i="14"/>
  <c r="AX19" i="15"/>
  <c r="AJ15" i="14"/>
  <c r="AG15" i="14"/>
  <c r="AF15" i="14"/>
  <c r="BP35" i="4" l="1"/>
  <c r="BP34" i="7"/>
  <c r="BP44" i="9"/>
  <c r="BP41" i="9"/>
  <c r="BP28" i="11"/>
  <c r="BP22" i="8"/>
  <c r="BP46" i="9"/>
  <c r="BP25" i="10"/>
  <c r="BP42" i="9"/>
  <c r="BP45" i="9"/>
  <c r="BP30" i="11"/>
  <c r="BP24" i="8"/>
  <c r="BQ41" i="10"/>
  <c r="BQ47" i="9"/>
  <c r="BQ43" i="9"/>
  <c r="BQ32" i="11"/>
  <c r="BQ33" i="11"/>
  <c r="BQ31" i="11"/>
  <c r="BQ25" i="8"/>
  <c r="BQ26" i="8"/>
  <c r="BQ33" i="4"/>
  <c r="BQ39" i="4"/>
  <c r="BQ38" i="4"/>
  <c r="BQ34" i="4"/>
  <c r="BQ37" i="4"/>
  <c r="BP27" i="3"/>
  <c r="BQ32" i="3"/>
  <c r="BQ28" i="3"/>
  <c r="BQ29" i="3"/>
  <c r="BQ33" i="3"/>
  <c r="BQ30" i="3"/>
  <c r="BQ31" i="3"/>
  <c r="BP28" i="7"/>
  <c r="BQ35" i="7"/>
  <c r="BQ37" i="7"/>
  <c r="BQ39" i="7"/>
  <c r="BQ38" i="7"/>
  <c r="BQ42" i="6"/>
  <c r="BP84" i="1" s="1"/>
  <c r="BQ38" i="6"/>
  <c r="BP80" i="1" s="1"/>
  <c r="BQ37" i="6"/>
  <c r="BP79" i="1" s="1"/>
  <c r="BP82" i="1"/>
  <c r="BQ36" i="6"/>
  <c r="BP78" i="1" s="1"/>
  <c r="BQ29" i="11"/>
  <c r="BQ39" i="6"/>
  <c r="BP81" i="1" s="1"/>
  <c r="BQ23" i="8"/>
  <c r="BR20" i="12"/>
  <c r="BS5" i="12"/>
  <c r="BR5" i="13"/>
  <c r="BR5" i="14"/>
  <c r="BQ5" i="15"/>
  <c r="BQ19" i="15" s="1"/>
  <c r="BQ20" i="13"/>
  <c r="BP46" i="10"/>
  <c r="BP34" i="10"/>
  <c r="BP13" i="10"/>
  <c r="BP28" i="10"/>
  <c r="BP47" i="10"/>
  <c r="BP35" i="10"/>
  <c r="BP45" i="10"/>
  <c r="BP33" i="10"/>
  <c r="BP38" i="10"/>
  <c r="BP50" i="10"/>
  <c r="BP52" i="10"/>
  <c r="BP40" i="10"/>
  <c r="BP39" i="10"/>
  <c r="BP51" i="10"/>
  <c r="BP53" i="10"/>
  <c r="BP40" i="9"/>
  <c r="BP34" i="9"/>
  <c r="BP22" i="11"/>
  <c r="BP16" i="8"/>
  <c r="BP27" i="4"/>
  <c r="BP21" i="3"/>
  <c r="BO42" i="1"/>
  <c r="BP41" i="6"/>
  <c r="BO83" i="1" s="1"/>
  <c r="BO48" i="1"/>
  <c r="BO46" i="1"/>
  <c r="BO86" i="1"/>
  <c r="BO93" i="1" s="1"/>
  <c r="BP30" i="6"/>
  <c r="BO40" i="1"/>
  <c r="BO44" i="1"/>
  <c r="BN94" i="1"/>
  <c r="BN90" i="1"/>
  <c r="BN91" i="1"/>
  <c r="BN95" i="1"/>
  <c r="BN5" i="1"/>
  <c r="BN92" i="1"/>
  <c r="BN97" i="1"/>
  <c r="BN85" i="1"/>
  <c r="BN96" i="1" s="1"/>
  <c r="BN89" i="1"/>
  <c r="BA20" i="12"/>
  <c r="BB5" i="12"/>
  <c r="BA5" i="14"/>
  <c r="BA5" i="13"/>
  <c r="BA20" i="13" s="1"/>
  <c r="AZ5" i="15"/>
  <c r="AZ21" i="14"/>
  <c r="AY19" i="15"/>
  <c r="AE15" i="14"/>
  <c r="AD15" i="14"/>
  <c r="AC15" i="14"/>
  <c r="AB15" i="14"/>
  <c r="AA15" i="14"/>
  <c r="BQ36" i="4" l="1"/>
  <c r="BQ41" i="6"/>
  <c r="BP83" i="1" s="1"/>
  <c r="BP55" i="1" s="1"/>
  <c r="BQ53" i="10"/>
  <c r="BQ27" i="4"/>
  <c r="BQ24" i="8"/>
  <c r="BQ46" i="9"/>
  <c r="BQ42" i="9"/>
  <c r="BQ40" i="9"/>
  <c r="BQ22" i="8"/>
  <c r="BR41" i="10"/>
  <c r="BR45" i="9"/>
  <c r="BR47" i="9"/>
  <c r="BR43" i="9"/>
  <c r="BR33" i="11"/>
  <c r="BR31" i="11"/>
  <c r="BR32" i="11"/>
  <c r="BR29" i="11"/>
  <c r="BR25" i="8"/>
  <c r="BR23" i="8"/>
  <c r="BR26" i="8"/>
  <c r="BR39" i="4"/>
  <c r="BR40" i="4"/>
  <c r="BR38" i="4"/>
  <c r="BR34" i="4"/>
  <c r="BR33" i="4"/>
  <c r="BR37" i="4"/>
  <c r="BR29" i="3"/>
  <c r="BR33" i="3"/>
  <c r="BR30" i="3"/>
  <c r="BR31" i="3"/>
  <c r="BR32" i="3"/>
  <c r="BR28" i="3"/>
  <c r="BR37" i="7"/>
  <c r="BR39" i="7"/>
  <c r="BR38" i="7"/>
  <c r="BR35" i="7"/>
  <c r="BR39" i="6"/>
  <c r="BQ81" i="1" s="1"/>
  <c r="BR37" i="6"/>
  <c r="BQ79" i="1" s="1"/>
  <c r="BR36" i="6"/>
  <c r="BQ78" i="1" s="1"/>
  <c r="BQ82" i="1"/>
  <c r="BR42" i="6"/>
  <c r="BQ84" i="1" s="1"/>
  <c r="BR38" i="6"/>
  <c r="BQ80" i="1" s="1"/>
  <c r="BQ35" i="4"/>
  <c r="BQ40" i="4"/>
  <c r="BN37" i="1"/>
  <c r="BN36" i="1"/>
  <c r="BO89" i="1"/>
  <c r="BO90" i="1"/>
  <c r="BS20" i="12"/>
  <c r="BT5" i="12"/>
  <c r="BS5" i="13"/>
  <c r="BS20" i="13" s="1"/>
  <c r="BS5" i="14"/>
  <c r="BR21" i="14"/>
  <c r="BR20" i="13"/>
  <c r="BR5" i="15"/>
  <c r="BQ40" i="10"/>
  <c r="BQ52" i="10"/>
  <c r="BQ35" i="10"/>
  <c r="BQ47" i="10"/>
  <c r="BQ38" i="10"/>
  <c r="BQ50" i="10"/>
  <c r="BQ45" i="10"/>
  <c r="BQ33" i="10"/>
  <c r="BQ34" i="10"/>
  <c r="BQ46" i="10"/>
  <c r="BQ51" i="10"/>
  <c r="BQ39" i="10"/>
  <c r="BQ28" i="10"/>
  <c r="BQ13" i="10"/>
  <c r="BQ25" i="10"/>
  <c r="BQ34" i="9"/>
  <c r="BQ44" i="9"/>
  <c r="BQ41" i="9"/>
  <c r="BQ45" i="9"/>
  <c r="BQ30" i="11"/>
  <c r="BQ22" i="11"/>
  <c r="BQ28" i="11"/>
  <c r="BQ16" i="8"/>
  <c r="BQ27" i="3"/>
  <c r="BQ21" i="3"/>
  <c r="BQ28" i="7"/>
  <c r="BQ34" i="7"/>
  <c r="BP44" i="1"/>
  <c r="BQ30" i="6"/>
  <c r="BP86" i="1"/>
  <c r="BP40" i="1"/>
  <c r="BP46" i="1"/>
  <c r="BP42" i="1"/>
  <c r="BP48" i="1"/>
  <c r="BO97" i="1"/>
  <c r="BO5" i="1"/>
  <c r="BO85" i="1"/>
  <c r="BO96" i="1" s="1"/>
  <c r="BO94" i="1"/>
  <c r="BO55" i="1"/>
  <c r="BO91" i="1"/>
  <c r="BO92" i="1"/>
  <c r="BO95" i="1"/>
  <c r="BB20" i="12"/>
  <c r="BC5" i="12"/>
  <c r="BD5" i="12" s="1"/>
  <c r="BB5" i="13"/>
  <c r="BB20" i="13" s="1"/>
  <c r="BB5" i="14"/>
  <c r="BA5" i="15"/>
  <c r="BA21" i="14"/>
  <c r="AZ19" i="15"/>
  <c r="Z15" i="14"/>
  <c r="X15" i="14"/>
  <c r="Y15" i="14"/>
  <c r="BR53" i="10" l="1"/>
  <c r="BR36" i="4"/>
  <c r="BR35" i="4"/>
  <c r="BR24" i="8"/>
  <c r="BR22" i="8"/>
  <c r="BR40" i="9"/>
  <c r="BR28" i="11"/>
  <c r="BR42" i="9"/>
  <c r="BR22" i="11"/>
  <c r="BS41" i="10"/>
  <c r="BS47" i="9"/>
  <c r="BS43" i="9"/>
  <c r="BS33" i="11"/>
  <c r="BS31" i="11"/>
  <c r="BS32" i="11"/>
  <c r="BS29" i="11"/>
  <c r="BS26" i="8"/>
  <c r="BS25" i="8"/>
  <c r="BS23" i="8"/>
  <c r="BS40" i="4"/>
  <c r="BS38" i="4"/>
  <c r="BS34" i="4"/>
  <c r="BS33" i="4"/>
  <c r="BS37" i="4"/>
  <c r="BS39" i="4"/>
  <c r="BS33" i="3"/>
  <c r="BS28" i="3"/>
  <c r="BS30" i="3"/>
  <c r="BS31" i="3"/>
  <c r="BS32" i="3"/>
  <c r="BS37" i="7"/>
  <c r="BS39" i="7"/>
  <c r="BS38" i="7"/>
  <c r="BS35" i="7"/>
  <c r="BS39" i="6"/>
  <c r="BR81" i="1" s="1"/>
  <c r="BS36" i="6"/>
  <c r="BR78" i="1" s="1"/>
  <c r="BS37" i="6"/>
  <c r="BR79" i="1" s="1"/>
  <c r="BS38" i="6"/>
  <c r="BR80" i="1" s="1"/>
  <c r="BS42" i="6"/>
  <c r="BR84" i="1" s="1"/>
  <c r="BR82" i="1"/>
  <c r="BR46" i="9"/>
  <c r="BS29" i="3"/>
  <c r="BO37" i="1"/>
  <c r="BO36" i="1"/>
  <c r="BR25" i="10"/>
  <c r="BR45" i="10"/>
  <c r="BR33" i="10"/>
  <c r="BR35" i="10"/>
  <c r="BR47" i="10"/>
  <c r="BR28" i="10"/>
  <c r="BR13" i="10"/>
  <c r="BR34" i="10"/>
  <c r="BR46" i="10"/>
  <c r="BR50" i="10"/>
  <c r="BR38" i="10"/>
  <c r="BR40" i="10"/>
  <c r="BR52" i="10"/>
  <c r="BR39" i="10"/>
  <c r="BR51" i="10"/>
  <c r="BR44" i="9"/>
  <c r="BR41" i="9"/>
  <c r="BR34" i="9"/>
  <c r="BR30" i="11"/>
  <c r="BR16" i="8"/>
  <c r="BR27" i="4"/>
  <c r="BR27" i="3"/>
  <c r="BR21" i="3"/>
  <c r="BR34" i="7"/>
  <c r="BR28" i="7"/>
  <c r="BR41" i="6"/>
  <c r="BQ83" i="1" s="1"/>
  <c r="BQ55" i="1" s="1"/>
  <c r="BQ42" i="1"/>
  <c r="BQ48" i="1"/>
  <c r="BQ44" i="1"/>
  <c r="BR30" i="6"/>
  <c r="BQ86" i="1"/>
  <c r="BQ91" i="1" s="1"/>
  <c r="BQ40" i="1"/>
  <c r="BQ46" i="1"/>
  <c r="BT20" i="12"/>
  <c r="BU5" i="12"/>
  <c r="BS5" i="15"/>
  <c r="BS21" i="14"/>
  <c r="BR19" i="15"/>
  <c r="BP97" i="1"/>
  <c r="BP5" i="1"/>
  <c r="BP85" i="1"/>
  <c r="BP96" i="1" s="1"/>
  <c r="BP95" i="1"/>
  <c r="BP94" i="1"/>
  <c r="BP93" i="1"/>
  <c r="BP89" i="1"/>
  <c r="BP91" i="1"/>
  <c r="BP90" i="1"/>
  <c r="BP92" i="1"/>
  <c r="BD20" i="12"/>
  <c r="BD5" i="13"/>
  <c r="BD5" i="14"/>
  <c r="BE5" i="12"/>
  <c r="BC20" i="12"/>
  <c r="BC5" i="13"/>
  <c r="BC20" i="13" s="1"/>
  <c r="BC5" i="14"/>
  <c r="BB5" i="15"/>
  <c r="BB21" i="14"/>
  <c r="BA19" i="15"/>
  <c r="W15" i="14"/>
  <c r="V15" i="14"/>
  <c r="U15" i="14"/>
  <c r="T15" i="14"/>
  <c r="S15" i="14"/>
  <c r="BT5" i="14" l="1"/>
  <c r="BT21" i="14" s="1"/>
  <c r="BT5" i="13"/>
  <c r="BT20" i="13" s="1"/>
  <c r="BS36" i="4"/>
  <c r="BS28" i="11"/>
  <c r="BS35" i="4"/>
  <c r="BS24" i="8"/>
  <c r="BS46" i="9"/>
  <c r="BS53" i="10"/>
  <c r="BS41" i="9"/>
  <c r="BS44" i="9"/>
  <c r="BS45" i="9"/>
  <c r="BT41" i="10"/>
  <c r="BT47" i="9"/>
  <c r="BS239" i="1" s="1"/>
  <c r="BS251" i="1" s="1"/>
  <c r="BT33" i="11"/>
  <c r="BS217" i="1" s="1"/>
  <c r="BS227" i="1" s="1"/>
  <c r="BT31" i="11"/>
  <c r="BS215" i="1" s="1"/>
  <c r="BS225" i="1" s="1"/>
  <c r="BT32" i="11"/>
  <c r="BS216" i="1" s="1"/>
  <c r="BS226" i="1" s="1"/>
  <c r="BT30" i="11"/>
  <c r="BS214" i="1" s="1"/>
  <c r="BS224" i="1" s="1"/>
  <c r="BT29" i="11"/>
  <c r="BS213" i="1" s="1"/>
  <c r="BS223" i="1" s="1"/>
  <c r="BT28" i="11"/>
  <c r="BS212" i="1" s="1"/>
  <c r="BT23" i="8"/>
  <c r="BS195" i="1" s="1"/>
  <c r="BT26" i="8"/>
  <c r="BS198" i="1" s="1"/>
  <c r="BT25" i="8"/>
  <c r="BS197" i="1" s="1"/>
  <c r="BS206" i="1" s="1"/>
  <c r="BT38" i="4"/>
  <c r="BS173" i="1" s="1"/>
  <c r="BS186" i="1" s="1"/>
  <c r="BT34" i="4"/>
  <c r="BS169" i="1" s="1"/>
  <c r="BS182" i="1" s="1"/>
  <c r="BT37" i="4"/>
  <c r="BS172" i="1" s="1"/>
  <c r="BS185" i="1" s="1"/>
  <c r="BT33" i="4"/>
  <c r="BS168" i="1" s="1"/>
  <c r="BT39" i="4"/>
  <c r="BS174" i="1" s="1"/>
  <c r="BS187" i="1" s="1"/>
  <c r="BT29" i="3"/>
  <c r="BS148" i="1" s="1"/>
  <c r="BS159" i="1" s="1"/>
  <c r="BT30" i="3"/>
  <c r="BS149" i="1" s="1"/>
  <c r="BS160" i="1" s="1"/>
  <c r="BT31" i="3"/>
  <c r="BS150" i="1" s="1"/>
  <c r="BT32" i="3"/>
  <c r="BS151" i="1" s="1"/>
  <c r="BS162" i="1" s="1"/>
  <c r="BT33" i="3"/>
  <c r="BS152" i="1" s="1"/>
  <c r="BT28" i="3"/>
  <c r="BS147" i="1" s="1"/>
  <c r="BT39" i="7"/>
  <c r="BT38" i="7"/>
  <c r="BT35" i="7"/>
  <c r="BS101" i="1" s="1"/>
  <c r="BS108" i="1" s="1"/>
  <c r="BT37" i="7"/>
  <c r="BT36" i="6"/>
  <c r="BS78" i="1" s="1"/>
  <c r="BT37" i="6"/>
  <c r="BS79" i="1" s="1"/>
  <c r="BS90" i="1" s="1"/>
  <c r="BT38" i="6"/>
  <c r="BS80" i="1" s="1"/>
  <c r="BT42" i="6"/>
  <c r="BS84" i="1" s="1"/>
  <c r="BT39" i="6"/>
  <c r="BS81" i="1" s="1"/>
  <c r="BS40" i="9"/>
  <c r="BT43" i="9"/>
  <c r="BS235" i="1" s="1"/>
  <c r="BS247" i="1" s="1"/>
  <c r="BT40" i="4"/>
  <c r="BS175" i="1" s="1"/>
  <c r="BS188" i="1" s="1"/>
  <c r="BS22" i="8"/>
  <c r="BS22" i="11"/>
  <c r="BS34" i="9"/>
  <c r="BS27" i="4"/>
  <c r="BS27" i="3"/>
  <c r="BR42" i="1"/>
  <c r="BR48" i="1"/>
  <c r="BS34" i="7"/>
  <c r="BS42" i="9"/>
  <c r="BR40" i="1"/>
  <c r="BS30" i="6"/>
  <c r="BR86" i="1"/>
  <c r="BR90" i="1" s="1"/>
  <c r="BR44" i="1"/>
  <c r="BS28" i="7"/>
  <c r="BS16" i="8"/>
  <c r="BS30" i="11"/>
  <c r="BS41" i="6"/>
  <c r="BR83" i="1" s="1"/>
  <c r="BS21" i="3"/>
  <c r="BR46" i="1"/>
  <c r="BP36" i="1"/>
  <c r="BP37" i="1"/>
  <c r="BQ92" i="1"/>
  <c r="BQ94" i="1"/>
  <c r="BQ93" i="1"/>
  <c r="BS28" i="10"/>
  <c r="BS13" i="10"/>
  <c r="BS52" i="10"/>
  <c r="BS40" i="10"/>
  <c r="BS25" i="10"/>
  <c r="BS38" i="10"/>
  <c r="BS50" i="10"/>
  <c r="BS34" i="10"/>
  <c r="BS46" i="10"/>
  <c r="BS45" i="10"/>
  <c r="BS33" i="10"/>
  <c r="BS47" i="10"/>
  <c r="BS35" i="10"/>
  <c r="BS51" i="10"/>
  <c r="BS39" i="10"/>
  <c r="BQ95" i="1"/>
  <c r="BQ97" i="1"/>
  <c r="BQ5" i="1"/>
  <c r="BQ85" i="1"/>
  <c r="BQ96" i="1" s="1"/>
  <c r="BQ89" i="1"/>
  <c r="BQ90" i="1"/>
  <c r="BU20" i="12"/>
  <c r="BU5" i="14"/>
  <c r="BU21" i="14" s="1"/>
  <c r="BV5" i="12"/>
  <c r="BW20" i="12" s="1"/>
  <c r="BS19" i="15"/>
  <c r="BE5" i="13"/>
  <c r="BE5" i="15" s="1"/>
  <c r="BE5" i="14"/>
  <c r="BE21" i="14" s="1"/>
  <c r="BD5" i="15"/>
  <c r="BE20" i="12"/>
  <c r="BF5" i="12"/>
  <c r="BC5" i="15"/>
  <c r="BD20" i="13"/>
  <c r="BC21" i="14"/>
  <c r="BD21" i="14"/>
  <c r="BB19" i="15"/>
  <c r="P15" i="14"/>
  <c r="R15" i="14"/>
  <c r="Q15" i="14"/>
  <c r="O15" i="14"/>
  <c r="N15" i="14"/>
  <c r="M15" i="14"/>
  <c r="L15" i="14"/>
  <c r="K15" i="14"/>
  <c r="J15" i="14"/>
  <c r="I15" i="14"/>
  <c r="H15" i="14"/>
  <c r="G15" i="14"/>
  <c r="F15" i="14"/>
  <c r="E15" i="14"/>
  <c r="BS222" i="1" l="1"/>
  <c r="BS218" i="1"/>
  <c r="BS228" i="1" s="1"/>
  <c r="BS73" i="1"/>
  <c r="BS207" i="1"/>
  <c r="BS69" i="1"/>
  <c r="BS204" i="1"/>
  <c r="BS181" i="1"/>
  <c r="BS66" i="1"/>
  <c r="BS161" i="1"/>
  <c r="BS64" i="1"/>
  <c r="BS158" i="1"/>
  <c r="BS163" i="1"/>
  <c r="BS72" i="1"/>
  <c r="BS44" i="1"/>
  <c r="BS92" i="1"/>
  <c r="BS95" i="1"/>
  <c r="BS46" i="1"/>
  <c r="BS42" i="1"/>
  <c r="BS91" i="1"/>
  <c r="BS89" i="1"/>
  <c r="BS40" i="1"/>
  <c r="BT35" i="4"/>
  <c r="BS170" i="1" s="1"/>
  <c r="BS183" i="1" s="1"/>
  <c r="BT36" i="4"/>
  <c r="BS171" i="1" s="1"/>
  <c r="BS184" i="1" s="1"/>
  <c r="BT46" i="9"/>
  <c r="BS238" i="1" s="1"/>
  <c r="BS250" i="1" s="1"/>
  <c r="BT27" i="3"/>
  <c r="BS146" i="1" s="1"/>
  <c r="BT45" i="9"/>
  <c r="BS237" i="1" s="1"/>
  <c r="BS249" i="1" s="1"/>
  <c r="BT22" i="11"/>
  <c r="BV41" i="10"/>
  <c r="BT25" i="10"/>
  <c r="BT41" i="9"/>
  <c r="BS233" i="1" s="1"/>
  <c r="BS245" i="1" s="1"/>
  <c r="BV43" i="9"/>
  <c r="BV47" i="9"/>
  <c r="BT44" i="9"/>
  <c r="BS236" i="1" s="1"/>
  <c r="BV32" i="11"/>
  <c r="BV33" i="11"/>
  <c r="BV29" i="11"/>
  <c r="BV31" i="11"/>
  <c r="BV28" i="11"/>
  <c r="BV23" i="8"/>
  <c r="BV25" i="8"/>
  <c r="BV26" i="8"/>
  <c r="BT24" i="8"/>
  <c r="BS196" i="1" s="1"/>
  <c r="BT22" i="8"/>
  <c r="BS194" i="1" s="1"/>
  <c r="BV39" i="4"/>
  <c r="BV38" i="4"/>
  <c r="BV40" i="4"/>
  <c r="BV33" i="4"/>
  <c r="BV37" i="4"/>
  <c r="BV34" i="4"/>
  <c r="BV29" i="3"/>
  <c r="BV31" i="3"/>
  <c r="BV33" i="3"/>
  <c r="BV28" i="3"/>
  <c r="BV32" i="3"/>
  <c r="BV30" i="3"/>
  <c r="BV38" i="7"/>
  <c r="BV35" i="7"/>
  <c r="BV37" i="7"/>
  <c r="BV39" i="7"/>
  <c r="BV36" i="6"/>
  <c r="BU78" i="1" s="1"/>
  <c r="BV37" i="6"/>
  <c r="BU79" i="1" s="1"/>
  <c r="BV39" i="6"/>
  <c r="BU81" i="1" s="1"/>
  <c r="BV42" i="6"/>
  <c r="BU84" i="1" s="1"/>
  <c r="BV38" i="6"/>
  <c r="BU80" i="1" s="1"/>
  <c r="BU82" i="1"/>
  <c r="BU41" i="10"/>
  <c r="BU47" i="9"/>
  <c r="BU43" i="9"/>
  <c r="BU31" i="11"/>
  <c r="BU32" i="11"/>
  <c r="BU33" i="11"/>
  <c r="BU29" i="11"/>
  <c r="BU24" i="8"/>
  <c r="BU25" i="8"/>
  <c r="BU23" i="8"/>
  <c r="BU26" i="8"/>
  <c r="BU38" i="4"/>
  <c r="BU34" i="4"/>
  <c r="BU37" i="4"/>
  <c r="BU33" i="4"/>
  <c r="BU39" i="4"/>
  <c r="BU40" i="4"/>
  <c r="BU35" i="4"/>
  <c r="BU30" i="3"/>
  <c r="BU31" i="3"/>
  <c r="BU32" i="3"/>
  <c r="BU28" i="3"/>
  <c r="BU29" i="3"/>
  <c r="BU33" i="3"/>
  <c r="BU35" i="7"/>
  <c r="BU39" i="7"/>
  <c r="BU38" i="7"/>
  <c r="BU37" i="7"/>
  <c r="BU37" i="6"/>
  <c r="BT79" i="1" s="1"/>
  <c r="BU38" i="6"/>
  <c r="BT80" i="1" s="1"/>
  <c r="BT82" i="1"/>
  <c r="BU42" i="6"/>
  <c r="BT84" i="1" s="1"/>
  <c r="BU39" i="6"/>
  <c r="BT81" i="1" s="1"/>
  <c r="BU36" i="6"/>
  <c r="BT78" i="1" s="1"/>
  <c r="BT46" i="10"/>
  <c r="BT34" i="10"/>
  <c r="BS51" i="1" s="1"/>
  <c r="BT52" i="10"/>
  <c r="BT40" i="10"/>
  <c r="BS57" i="1" s="1"/>
  <c r="BT28" i="10"/>
  <c r="BT13" i="10"/>
  <c r="BT50" i="10"/>
  <c r="BT38" i="10"/>
  <c r="BS61" i="1" s="1"/>
  <c r="BT53" i="10"/>
  <c r="BT47" i="10"/>
  <c r="BT35" i="10"/>
  <c r="BS56" i="1" s="1"/>
  <c r="BT51" i="10"/>
  <c r="BT39" i="10"/>
  <c r="BS52" i="1" s="1"/>
  <c r="BT45" i="10"/>
  <c r="BT33" i="10"/>
  <c r="BS60" i="1" s="1"/>
  <c r="BT40" i="9"/>
  <c r="BS232" i="1" s="1"/>
  <c r="BT42" i="9"/>
  <c r="BS234" i="1" s="1"/>
  <c r="BS246" i="1" s="1"/>
  <c r="BT34" i="9"/>
  <c r="BT16" i="8"/>
  <c r="BT27" i="4"/>
  <c r="BT21" i="3"/>
  <c r="BT34" i="7"/>
  <c r="BS100" i="1" s="1"/>
  <c r="BT28" i="7"/>
  <c r="BT41" i="6"/>
  <c r="BS83" i="1" s="1"/>
  <c r="BT30" i="6"/>
  <c r="BR95" i="1"/>
  <c r="BR92" i="1"/>
  <c r="BR55" i="1"/>
  <c r="BR94" i="1"/>
  <c r="BR97" i="1"/>
  <c r="BR85" i="1"/>
  <c r="BR96" i="1" s="1"/>
  <c r="BR5" i="1"/>
  <c r="BR93" i="1"/>
  <c r="BR89" i="1"/>
  <c r="BR91" i="1"/>
  <c r="BQ37" i="1"/>
  <c r="BQ36" i="1"/>
  <c r="BV20" i="12"/>
  <c r="BV5" i="14"/>
  <c r="BV21" i="14" s="1"/>
  <c r="BV5" i="13"/>
  <c r="BV20" i="13" s="1"/>
  <c r="BT19" i="15"/>
  <c r="BU20" i="13"/>
  <c r="BE20" i="13"/>
  <c r="BE19" i="15"/>
  <c r="BD19" i="15"/>
  <c r="BF20" i="12"/>
  <c r="BG20" i="12"/>
  <c r="BF5" i="13"/>
  <c r="BG20" i="13" s="1"/>
  <c r="BF5" i="14"/>
  <c r="BC19" i="15"/>
  <c r="AP48" i="14"/>
  <c r="AO48" i="14"/>
  <c r="AN48" i="14"/>
  <c r="AM48" i="14"/>
  <c r="AL48" i="14"/>
  <c r="AK48" i="14"/>
  <c r="AJ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AP29" i="14"/>
  <c r="AO29" i="14"/>
  <c r="AN29" i="14"/>
  <c r="AM29" i="14"/>
  <c r="AL29" i="14"/>
  <c r="AK29" i="14"/>
  <c r="AJ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B29" i="14"/>
  <c r="B48" i="14" s="1"/>
  <c r="B61" i="14" s="1"/>
  <c r="AQ29" i="14"/>
  <c r="B50" i="14"/>
  <c r="B63" i="14" s="1"/>
  <c r="AP49" i="14"/>
  <c r="AO49" i="14"/>
  <c r="AN49" i="14"/>
  <c r="AM49" i="14"/>
  <c r="AL49" i="14"/>
  <c r="AK49" i="14"/>
  <c r="AJ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AP47" i="14"/>
  <c r="AO47" i="14"/>
  <c r="AN47" i="14"/>
  <c r="AM47" i="14"/>
  <c r="AL47" i="14"/>
  <c r="AK47" i="14"/>
  <c r="AJ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AP46" i="14"/>
  <c r="AO46" i="14"/>
  <c r="AN46" i="14"/>
  <c r="AM46" i="14"/>
  <c r="AL46" i="14"/>
  <c r="AK46" i="14"/>
  <c r="AJ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AP45" i="14"/>
  <c r="AO45" i="14"/>
  <c r="AN45" i="14"/>
  <c r="AM45" i="14"/>
  <c r="AL45" i="14"/>
  <c r="AK45" i="14"/>
  <c r="AJ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AP44" i="14"/>
  <c r="AO44" i="14"/>
  <c r="AN44" i="14"/>
  <c r="AM44" i="14"/>
  <c r="AL44" i="14"/>
  <c r="AK44" i="14"/>
  <c r="AJ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AP43" i="14"/>
  <c r="AO43" i="14"/>
  <c r="AN43" i="14"/>
  <c r="AM43" i="14"/>
  <c r="AL43" i="14"/>
  <c r="AK43" i="14"/>
  <c r="AJ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AP42" i="14"/>
  <c r="AO42" i="14"/>
  <c r="AN42" i="14"/>
  <c r="AM42" i="14"/>
  <c r="AL42" i="14"/>
  <c r="AK42" i="14"/>
  <c r="AJ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P34" i="14"/>
  <c r="AO34" i="14"/>
  <c r="AN34" i="14"/>
  <c r="AM34" i="14"/>
  <c r="AL34" i="14"/>
  <c r="AK34" i="14"/>
  <c r="AJ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AP30" i="14"/>
  <c r="AO30" i="14"/>
  <c r="AN30" i="14"/>
  <c r="AM30" i="14"/>
  <c r="AL30" i="14"/>
  <c r="AK30" i="14"/>
  <c r="AJ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B30" i="14"/>
  <c r="B49" i="14" s="1"/>
  <c r="B62" i="14" s="1"/>
  <c r="AP28" i="14"/>
  <c r="AO28" i="14"/>
  <c r="AN28" i="14"/>
  <c r="AM28" i="14"/>
  <c r="AL28" i="14"/>
  <c r="AK28" i="14"/>
  <c r="AJ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B28" i="14"/>
  <c r="B47" i="14" s="1"/>
  <c r="B60" i="14" s="1"/>
  <c r="AP27" i="14"/>
  <c r="AO27" i="14"/>
  <c r="AN27" i="14"/>
  <c r="AM27" i="14"/>
  <c r="AL27" i="14"/>
  <c r="AK27" i="14"/>
  <c r="AJ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B27" i="14"/>
  <c r="B46" i="14" s="1"/>
  <c r="B59" i="14" s="1"/>
  <c r="AP26" i="14"/>
  <c r="AO26" i="14"/>
  <c r="AN26" i="14"/>
  <c r="AM26" i="14"/>
  <c r="AL26" i="14"/>
  <c r="AK26" i="14"/>
  <c r="AJ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B26" i="14"/>
  <c r="B45" i="14" s="1"/>
  <c r="B58" i="14" s="1"/>
  <c r="AP25" i="14"/>
  <c r="AO25" i="14"/>
  <c r="AN25" i="14"/>
  <c r="AM25" i="14"/>
  <c r="AL25" i="14"/>
  <c r="AK25" i="14"/>
  <c r="AJ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B25" i="14"/>
  <c r="B44" i="14" s="1"/>
  <c r="B57" i="14" s="1"/>
  <c r="AP24" i="14"/>
  <c r="AO24" i="14"/>
  <c r="AN24" i="14"/>
  <c r="AM24" i="14"/>
  <c r="AL24" i="14"/>
  <c r="AK24" i="14"/>
  <c r="AJ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B24" i="14"/>
  <c r="B43" i="14" s="1"/>
  <c r="B56" i="14" s="1"/>
  <c r="AP23" i="14"/>
  <c r="AO23" i="14"/>
  <c r="AN23" i="14"/>
  <c r="AM23" i="14"/>
  <c r="AL23" i="14"/>
  <c r="AK23" i="14"/>
  <c r="AJ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B23" i="14"/>
  <c r="B42" i="14" s="1"/>
  <c r="B55" i="14" s="1"/>
  <c r="AQ21" i="14"/>
  <c r="AP21" i="14"/>
  <c r="AO21" i="14"/>
  <c r="AN21" i="14"/>
  <c r="AM21" i="14"/>
  <c r="AL21" i="14"/>
  <c r="AK21" i="14"/>
  <c r="AJ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AQ34" i="14"/>
  <c r="AJ32" i="14"/>
  <c r="D15" i="14"/>
  <c r="C15" i="14"/>
  <c r="AQ30" i="14"/>
  <c r="BK38" i="7"/>
  <c r="BK37" i="7"/>
  <c r="BS62" i="1" l="1"/>
  <c r="BS74" i="1"/>
  <c r="BS49" i="1"/>
  <c r="BS248" i="1"/>
  <c r="BS244" i="1"/>
  <c r="BS240" i="1"/>
  <c r="BS252" i="1" s="1"/>
  <c r="BS229" i="1"/>
  <c r="BS203" i="1"/>
  <c r="BS199" i="1"/>
  <c r="BS208" i="1" s="1"/>
  <c r="BS205" i="1"/>
  <c r="BS50" i="1"/>
  <c r="BS53" i="1" s="1"/>
  <c r="BS177" i="1"/>
  <c r="BS190" i="1" s="1"/>
  <c r="BS153" i="1"/>
  <c r="BS164" i="1" s="1"/>
  <c r="BS157" i="1"/>
  <c r="BS68" i="1"/>
  <c r="BS70" i="1" s="1"/>
  <c r="BS103" i="1"/>
  <c r="BS110" i="1" s="1"/>
  <c r="BS107" i="1"/>
  <c r="BS94" i="1"/>
  <c r="BS55" i="1"/>
  <c r="BS58" i="1" s="1"/>
  <c r="BS85" i="1"/>
  <c r="BS96" i="1" s="1"/>
  <c r="BV45" i="9"/>
  <c r="BV22" i="8"/>
  <c r="BV42" i="9"/>
  <c r="BU44" i="9"/>
  <c r="BV44" i="9"/>
  <c r="BV46" i="9"/>
  <c r="BV34" i="7"/>
  <c r="BU28" i="11"/>
  <c r="BV30" i="11"/>
  <c r="BU40" i="9"/>
  <c r="BV53" i="10"/>
  <c r="BV41" i="6"/>
  <c r="BU83" i="1" s="1"/>
  <c r="BU55" i="1" s="1"/>
  <c r="BV40" i="9"/>
  <c r="BV50" i="10"/>
  <c r="BV38" i="10"/>
  <c r="BV52" i="10"/>
  <c r="BV40" i="10"/>
  <c r="BU25" i="10"/>
  <c r="BV34" i="10"/>
  <c r="BV46" i="10"/>
  <c r="BV39" i="10"/>
  <c r="BV51" i="10"/>
  <c r="BV45" i="10"/>
  <c r="BV33" i="10"/>
  <c r="BV13" i="10"/>
  <c r="BV28" i="10"/>
  <c r="BV25" i="10"/>
  <c r="BV47" i="10"/>
  <c r="BV35" i="10"/>
  <c r="BV41" i="9"/>
  <c r="BV34" i="9"/>
  <c r="BU30" i="11"/>
  <c r="BV22" i="11"/>
  <c r="BV16" i="8"/>
  <c r="BV24" i="8"/>
  <c r="BV27" i="4"/>
  <c r="BV36" i="4"/>
  <c r="BV35" i="4"/>
  <c r="BU36" i="4"/>
  <c r="BU27" i="3"/>
  <c r="BV27" i="3"/>
  <c r="BV21" i="3"/>
  <c r="BV28" i="7"/>
  <c r="BU46" i="1"/>
  <c r="BU44" i="1"/>
  <c r="BU48" i="1"/>
  <c r="BU40" i="1"/>
  <c r="BU42" i="1"/>
  <c r="BV30" i="6"/>
  <c r="BU86" i="1"/>
  <c r="BU92" i="1" s="1"/>
  <c r="BU33" i="10"/>
  <c r="BU45" i="10"/>
  <c r="BU50" i="10"/>
  <c r="BU38" i="10"/>
  <c r="BU28" i="10"/>
  <c r="BS14" i="1" s="1"/>
  <c r="BU13" i="10"/>
  <c r="BU53" i="10"/>
  <c r="BU52" i="10"/>
  <c r="BU40" i="10"/>
  <c r="BU47" i="10"/>
  <c r="BU35" i="10"/>
  <c r="BU34" i="10"/>
  <c r="BU46" i="10"/>
  <c r="BU51" i="10"/>
  <c r="BU39" i="10"/>
  <c r="BU34" i="9"/>
  <c r="BU46" i="9"/>
  <c r="BU41" i="9"/>
  <c r="BU42" i="9"/>
  <c r="BU45" i="9"/>
  <c r="BU22" i="11"/>
  <c r="BU22" i="8"/>
  <c r="BU16" i="8"/>
  <c r="BU27" i="4"/>
  <c r="BU21" i="3"/>
  <c r="BU34" i="7"/>
  <c r="BU28" i="7"/>
  <c r="BT48" i="1"/>
  <c r="BT86" i="1"/>
  <c r="BT89" i="1" s="1"/>
  <c r="BU30" i="6"/>
  <c r="BT42" i="1"/>
  <c r="BT40" i="1"/>
  <c r="BU41" i="6"/>
  <c r="BT83" i="1" s="1"/>
  <c r="BT46" i="1"/>
  <c r="BT44" i="1"/>
  <c r="BS5" i="1"/>
  <c r="BR36" i="1"/>
  <c r="BR37" i="1"/>
  <c r="BV5" i="15"/>
  <c r="BU19" i="15"/>
  <c r="BF21" i="14"/>
  <c r="BG21" i="14"/>
  <c r="BF20" i="13"/>
  <c r="BF5" i="15"/>
  <c r="AJ56" i="14"/>
  <c r="AP56" i="14"/>
  <c r="K56" i="14"/>
  <c r="Q56" i="14"/>
  <c r="AC56" i="14"/>
  <c r="E56" i="14"/>
  <c r="W56" i="14"/>
  <c r="AK56" i="14"/>
  <c r="K55" i="14"/>
  <c r="Q55" i="14"/>
  <c r="K58" i="14"/>
  <c r="Q58" i="14"/>
  <c r="I56" i="14"/>
  <c r="U56" i="14"/>
  <c r="AO56" i="14"/>
  <c r="O56" i="14"/>
  <c r="AA56" i="14"/>
  <c r="AB56" i="14" s="1"/>
  <c r="AG56" i="14"/>
  <c r="AE56" i="14"/>
  <c r="AM61" i="14"/>
  <c r="AR34" i="14"/>
  <c r="AR45" i="14"/>
  <c r="AR43" i="14"/>
  <c r="AR24" i="14"/>
  <c r="AR15" i="14"/>
  <c r="AR42" i="14"/>
  <c r="AR23" i="14"/>
  <c r="AR55" i="14" s="1"/>
  <c r="AS55" i="14" s="1"/>
  <c r="AR44" i="14"/>
  <c r="AR25" i="14"/>
  <c r="AR49" i="14"/>
  <c r="AR30" i="14"/>
  <c r="AR47" i="14"/>
  <c r="AR28" i="14"/>
  <c r="AR48" i="14"/>
  <c r="AR29" i="14"/>
  <c r="AR46" i="14"/>
  <c r="AR36" i="14"/>
  <c r="AS36" i="14" s="1"/>
  <c r="AQ26" i="14"/>
  <c r="AQ58" i="14" s="1"/>
  <c r="AR26" i="14"/>
  <c r="AJ62" i="14"/>
  <c r="AQ27" i="14"/>
  <c r="AQ59" i="14" s="1"/>
  <c r="AR27" i="14"/>
  <c r="F56" i="14"/>
  <c r="L56" i="14"/>
  <c r="R56" i="14"/>
  <c r="X56" i="14"/>
  <c r="AD56" i="14"/>
  <c r="AL56" i="14"/>
  <c r="AA61" i="14"/>
  <c r="AB61" i="14" s="1"/>
  <c r="J61" i="14"/>
  <c r="K62" i="14"/>
  <c r="Q62" i="14"/>
  <c r="AP62" i="14"/>
  <c r="AP61" i="14"/>
  <c r="AO62" i="14"/>
  <c r="AO61" i="14"/>
  <c r="AO55" i="14"/>
  <c r="AN61" i="14"/>
  <c r="AK55" i="14"/>
  <c r="AK58" i="14"/>
  <c r="AL61" i="14"/>
  <c r="AJ61" i="14"/>
  <c r="AK62" i="14"/>
  <c r="AK59" i="14"/>
  <c r="AK61" i="14"/>
  <c r="AG62" i="14"/>
  <c r="AG61" i="14"/>
  <c r="AG55" i="14"/>
  <c r="AF61" i="14"/>
  <c r="AE61" i="14"/>
  <c r="AD61" i="14"/>
  <c r="AC55" i="14"/>
  <c r="AC58" i="14"/>
  <c r="AC62" i="14"/>
  <c r="AC61" i="14"/>
  <c r="AA62" i="14"/>
  <c r="AB62" i="14" s="1"/>
  <c r="AA55" i="14"/>
  <c r="AB55" i="14" s="1"/>
  <c r="Z61" i="14"/>
  <c r="Y61" i="14"/>
  <c r="X61" i="14"/>
  <c r="W55" i="14"/>
  <c r="W58" i="14"/>
  <c r="W62" i="14"/>
  <c r="V61" i="14"/>
  <c r="W61" i="14"/>
  <c r="U61" i="14"/>
  <c r="U62" i="14"/>
  <c r="T61" i="14"/>
  <c r="U55" i="14"/>
  <c r="S61" i="14"/>
  <c r="R61" i="14"/>
  <c r="Q61" i="14"/>
  <c r="P61" i="14"/>
  <c r="O62" i="14"/>
  <c r="O55" i="14"/>
  <c r="O61" i="14"/>
  <c r="N61" i="14"/>
  <c r="M61" i="14"/>
  <c r="L61" i="14"/>
  <c r="K61" i="14"/>
  <c r="I61" i="14"/>
  <c r="I62" i="14"/>
  <c r="I55" i="14"/>
  <c r="H61" i="14"/>
  <c r="G61" i="14"/>
  <c r="E62" i="14"/>
  <c r="F61" i="14"/>
  <c r="D61" i="14"/>
  <c r="E55" i="14"/>
  <c r="E58" i="14"/>
  <c r="E61" i="14"/>
  <c r="AQ47" i="14"/>
  <c r="AQ61" i="14"/>
  <c r="AQ44" i="14"/>
  <c r="J57" i="14"/>
  <c r="P57" i="14"/>
  <c r="I60" i="14"/>
  <c r="O60" i="14"/>
  <c r="U60" i="14"/>
  <c r="AA60" i="14"/>
  <c r="AB60" i="14" s="1"/>
  <c r="AG60" i="14"/>
  <c r="AO60" i="14"/>
  <c r="G62" i="14"/>
  <c r="M62" i="14"/>
  <c r="S62" i="14"/>
  <c r="Y62" i="14"/>
  <c r="AE62" i="14"/>
  <c r="AM62" i="14"/>
  <c r="L55" i="14"/>
  <c r="F59" i="14"/>
  <c r="R59" i="14"/>
  <c r="AD59" i="14"/>
  <c r="L57" i="14"/>
  <c r="X57" i="14"/>
  <c r="AL57" i="14"/>
  <c r="Y59" i="14"/>
  <c r="M57" i="14"/>
  <c r="Y57" i="14"/>
  <c r="AM57" i="14"/>
  <c r="AN59" i="14"/>
  <c r="L60" i="14"/>
  <c r="X60" i="14"/>
  <c r="AL60" i="14"/>
  <c r="F55" i="14"/>
  <c r="R55" i="14"/>
  <c r="X55" i="14"/>
  <c r="AD55" i="14"/>
  <c r="AL55" i="14"/>
  <c r="F58" i="14"/>
  <c r="L58" i="14"/>
  <c r="R58" i="14"/>
  <c r="X58" i="14"/>
  <c r="AD58" i="14"/>
  <c r="AL58" i="14"/>
  <c r="I59" i="14"/>
  <c r="O59" i="14"/>
  <c r="U59" i="14"/>
  <c r="AA59" i="14"/>
  <c r="AB59" i="14" s="1"/>
  <c r="AG59" i="14"/>
  <c r="AO59" i="14"/>
  <c r="G60" i="14"/>
  <c r="M60" i="14"/>
  <c r="S60" i="14"/>
  <c r="Y60" i="14"/>
  <c r="AE60" i="14"/>
  <c r="AM60" i="14"/>
  <c r="AP58" i="14"/>
  <c r="L59" i="14"/>
  <c r="X59" i="14"/>
  <c r="F57" i="14"/>
  <c r="R57" i="14"/>
  <c r="AD57" i="14"/>
  <c r="S59" i="14"/>
  <c r="G57" i="14"/>
  <c r="S57" i="14"/>
  <c r="AE57" i="14"/>
  <c r="F60" i="14"/>
  <c r="R60" i="14"/>
  <c r="AD60" i="14"/>
  <c r="G55" i="14"/>
  <c r="M55" i="14"/>
  <c r="S55" i="14"/>
  <c r="Y55" i="14"/>
  <c r="AE55" i="14"/>
  <c r="AM55" i="14"/>
  <c r="I57" i="14"/>
  <c r="O57" i="14"/>
  <c r="U57" i="14"/>
  <c r="AA57" i="14"/>
  <c r="AB57" i="14" s="1"/>
  <c r="AG57" i="14"/>
  <c r="AO57" i="14"/>
  <c r="G58" i="14"/>
  <c r="M58" i="14"/>
  <c r="S58" i="14"/>
  <c r="Y58" i="14"/>
  <c r="AE58" i="14"/>
  <c r="AM58" i="14"/>
  <c r="F62" i="14"/>
  <c r="L62" i="14"/>
  <c r="R62" i="14"/>
  <c r="X62" i="14"/>
  <c r="AD62" i="14"/>
  <c r="AL62" i="14"/>
  <c r="I50" i="14"/>
  <c r="AQ48" i="14"/>
  <c r="M32" i="14"/>
  <c r="AE32" i="14"/>
  <c r="AM32" i="14"/>
  <c r="H57" i="14"/>
  <c r="N57" i="14"/>
  <c r="T57" i="14"/>
  <c r="Z57" i="14"/>
  <c r="AF57" i="14"/>
  <c r="AN57" i="14"/>
  <c r="C50" i="14"/>
  <c r="AQ42" i="14"/>
  <c r="AN60" i="14"/>
  <c r="D57" i="14"/>
  <c r="V57" i="14"/>
  <c r="H50" i="14"/>
  <c r="N50" i="14"/>
  <c r="T50" i="14"/>
  <c r="Z50" i="14"/>
  <c r="AF50" i="14"/>
  <c r="AN50" i="14"/>
  <c r="U32" i="14"/>
  <c r="AF55" i="14"/>
  <c r="N58" i="14"/>
  <c r="T58" i="14"/>
  <c r="Z58" i="14"/>
  <c r="AF58" i="14"/>
  <c r="AN58" i="14"/>
  <c r="G32" i="14"/>
  <c r="S32" i="14"/>
  <c r="AQ45" i="14"/>
  <c r="I32" i="14"/>
  <c r="AA32" i="14"/>
  <c r="AO32" i="14"/>
  <c r="H55" i="14"/>
  <c r="T55" i="14"/>
  <c r="AN55" i="14"/>
  <c r="D32" i="14"/>
  <c r="J32" i="14"/>
  <c r="E57" i="14"/>
  <c r="K57" i="14"/>
  <c r="Q57" i="14"/>
  <c r="W57" i="14"/>
  <c r="AC57" i="14"/>
  <c r="AK57" i="14"/>
  <c r="I58" i="14"/>
  <c r="O58" i="14"/>
  <c r="U58" i="14"/>
  <c r="AA58" i="14"/>
  <c r="AB58" i="14" s="1"/>
  <c r="AG58" i="14"/>
  <c r="AO58" i="14"/>
  <c r="D60" i="14"/>
  <c r="J60" i="14"/>
  <c r="P60" i="14"/>
  <c r="V60" i="14"/>
  <c r="Y32" i="14"/>
  <c r="O32" i="14"/>
  <c r="AG32" i="14"/>
  <c r="N55" i="14"/>
  <c r="Z55" i="14"/>
  <c r="H58" i="14"/>
  <c r="AJ55" i="14"/>
  <c r="AP55" i="14"/>
  <c r="AN56" i="14"/>
  <c r="AJ58" i="14"/>
  <c r="E60" i="14"/>
  <c r="K60" i="14"/>
  <c r="Q60" i="14"/>
  <c r="W60" i="14"/>
  <c r="AC60" i="14"/>
  <c r="AK60" i="14"/>
  <c r="AQ28" i="14"/>
  <c r="AQ60" i="14" s="1"/>
  <c r="H62" i="14"/>
  <c r="N62" i="14"/>
  <c r="T62" i="14"/>
  <c r="Z62" i="14"/>
  <c r="AF62" i="14"/>
  <c r="AN62" i="14"/>
  <c r="V32" i="14"/>
  <c r="AK32" i="14"/>
  <c r="D55" i="14"/>
  <c r="J55" i="14"/>
  <c r="P55" i="14"/>
  <c r="V55" i="14"/>
  <c r="AJ57" i="14"/>
  <c r="AP57" i="14"/>
  <c r="D59" i="14"/>
  <c r="J59" i="14"/>
  <c r="P59" i="14"/>
  <c r="V59" i="14"/>
  <c r="D62" i="14"/>
  <c r="J62" i="14"/>
  <c r="P62" i="14"/>
  <c r="V62" i="14"/>
  <c r="AL59" i="14"/>
  <c r="P32" i="14"/>
  <c r="AB32" i="14"/>
  <c r="R32" i="14"/>
  <c r="X32" i="14"/>
  <c r="AD32" i="14"/>
  <c r="AL32" i="14"/>
  <c r="AQ23" i="14"/>
  <c r="AQ55" i="14" s="1"/>
  <c r="AQ25" i="14"/>
  <c r="AQ57" i="14" s="1"/>
  <c r="E59" i="14"/>
  <c r="K59" i="14"/>
  <c r="Q59" i="14"/>
  <c r="W59" i="14"/>
  <c r="AC59" i="14"/>
  <c r="AJ59" i="14"/>
  <c r="AP59" i="14"/>
  <c r="H60" i="14"/>
  <c r="N60" i="14"/>
  <c r="T60" i="14"/>
  <c r="Z60" i="14"/>
  <c r="AF60" i="14"/>
  <c r="G59" i="14"/>
  <c r="M59" i="14"/>
  <c r="S56" i="14"/>
  <c r="Y56" i="14"/>
  <c r="AE59" i="14"/>
  <c r="AM56" i="14"/>
  <c r="AK50" i="14"/>
  <c r="O50" i="14"/>
  <c r="U50" i="14"/>
  <c r="AA50" i="14"/>
  <c r="AG50" i="14"/>
  <c r="H56" i="14"/>
  <c r="N59" i="14"/>
  <c r="T59" i="14"/>
  <c r="Z59" i="14"/>
  <c r="AF56" i="14"/>
  <c r="F50" i="14"/>
  <c r="L50" i="14"/>
  <c r="R50" i="14"/>
  <c r="X50" i="14"/>
  <c r="AD50" i="14"/>
  <c r="AL50" i="14"/>
  <c r="D50" i="14"/>
  <c r="J50" i="14"/>
  <c r="P50" i="14"/>
  <c r="V50" i="14"/>
  <c r="AB50" i="14"/>
  <c r="AO50" i="14"/>
  <c r="H32" i="14"/>
  <c r="N32" i="14"/>
  <c r="T32" i="14"/>
  <c r="Z32" i="14"/>
  <c r="AF32" i="14"/>
  <c r="AN32" i="14"/>
  <c r="D56" i="14"/>
  <c r="J56" i="14"/>
  <c r="P56" i="14"/>
  <c r="V56" i="14"/>
  <c r="D58" i="14"/>
  <c r="J58" i="14"/>
  <c r="P58" i="14"/>
  <c r="V58" i="14"/>
  <c r="AJ60" i="14"/>
  <c r="AP60" i="14"/>
  <c r="G50" i="14"/>
  <c r="M50" i="14"/>
  <c r="S50" i="14"/>
  <c r="Y50" i="14"/>
  <c r="AE50" i="14"/>
  <c r="AM50" i="14"/>
  <c r="AQ62" i="14"/>
  <c r="G56" i="14"/>
  <c r="AQ43" i="14"/>
  <c r="AQ24" i="14"/>
  <c r="AQ56" i="14" s="1"/>
  <c r="M56" i="14"/>
  <c r="E32" i="14"/>
  <c r="K32" i="14"/>
  <c r="Q32" i="14"/>
  <c r="W32" i="14"/>
  <c r="AC32" i="14"/>
  <c r="AP32" i="14"/>
  <c r="AJ50" i="14"/>
  <c r="AP50" i="14"/>
  <c r="AQ46" i="14"/>
  <c r="F32" i="14"/>
  <c r="L32" i="14"/>
  <c r="E50" i="14"/>
  <c r="K50" i="14"/>
  <c r="Q50" i="14"/>
  <c r="W50" i="14"/>
  <c r="AC50" i="14"/>
  <c r="T56" i="14"/>
  <c r="H59" i="14"/>
  <c r="AF59" i="14"/>
  <c r="AQ15" i="14"/>
  <c r="N56" i="14"/>
  <c r="Z56" i="14"/>
  <c r="AM59" i="14"/>
  <c r="AQ49" i="14"/>
  <c r="AQ5" i="13"/>
  <c r="AP44" i="13"/>
  <c r="AP41" i="13"/>
  <c r="AP40" i="13"/>
  <c r="AP39" i="13"/>
  <c r="AP5" i="13"/>
  <c r="AR60" i="14" l="1"/>
  <c r="AS60" i="14" s="1"/>
  <c r="BU91" i="1"/>
  <c r="BU89" i="1"/>
  <c r="BU97" i="1"/>
  <c r="BU5" i="1"/>
  <c r="BU85" i="1"/>
  <c r="BU96" i="1" s="1"/>
  <c r="BU94" i="1"/>
  <c r="BU90" i="1"/>
  <c r="BU93" i="1"/>
  <c r="BU95" i="1"/>
  <c r="BT90" i="1"/>
  <c r="BT92" i="1"/>
  <c r="BT95" i="1"/>
  <c r="BT91" i="1"/>
  <c r="BT55" i="1"/>
  <c r="BT94" i="1"/>
  <c r="BT97" i="1"/>
  <c r="BT5" i="1"/>
  <c r="BT85" i="1"/>
  <c r="BT96" i="1" s="1"/>
  <c r="BT93" i="1"/>
  <c r="BS36" i="1"/>
  <c r="BS37" i="1"/>
  <c r="AR59" i="14"/>
  <c r="AS59" i="14" s="1"/>
  <c r="BW5" i="13"/>
  <c r="BX20" i="13" s="1"/>
  <c r="BW5" i="14"/>
  <c r="BV19" i="15"/>
  <c r="BF19" i="15"/>
  <c r="BG19" i="15"/>
  <c r="AR61" i="14"/>
  <c r="AS61" i="14" s="1"/>
  <c r="AR62" i="14"/>
  <c r="AS62" i="14" s="1"/>
  <c r="AR56" i="14"/>
  <c r="AS56" i="14" s="1"/>
  <c r="AR57" i="14"/>
  <c r="AS57" i="14" s="1"/>
  <c r="AR58" i="14"/>
  <c r="AS58" i="14" s="1"/>
  <c r="AR50" i="14"/>
  <c r="AQ20" i="13"/>
  <c r="AR20" i="13"/>
  <c r="AQ32" i="14"/>
  <c r="AR32" i="14"/>
  <c r="W63" i="14"/>
  <c r="AO63" i="14"/>
  <c r="AG63" i="14"/>
  <c r="R63" i="14"/>
  <c r="O63" i="14"/>
  <c r="E63" i="14"/>
  <c r="Y63" i="14"/>
  <c r="I63" i="14"/>
  <c r="AN63" i="14"/>
  <c r="F63" i="14"/>
  <c r="X63" i="14"/>
  <c r="K63" i="14"/>
  <c r="AC63" i="14"/>
  <c r="AA63" i="14"/>
  <c r="AB63" i="14" s="1"/>
  <c r="AL63" i="14"/>
  <c r="L63" i="14"/>
  <c r="D63" i="14"/>
  <c r="S63" i="14"/>
  <c r="AD63" i="14"/>
  <c r="J63" i="14"/>
  <c r="AK63" i="14"/>
  <c r="U63" i="14"/>
  <c r="Q63" i="14"/>
  <c r="M63" i="14"/>
  <c r="N63" i="14"/>
  <c r="H63" i="14"/>
  <c r="AJ63" i="14"/>
  <c r="AE63" i="14"/>
  <c r="T63" i="14"/>
  <c r="AM63" i="14"/>
  <c r="Z63" i="14"/>
  <c r="AF63" i="14"/>
  <c r="AP63" i="14"/>
  <c r="P63" i="14"/>
  <c r="V63" i="14"/>
  <c r="AQ50" i="14"/>
  <c r="G63" i="14"/>
  <c r="AQ63" i="14"/>
  <c r="AP42" i="13"/>
  <c r="AP43" i="13"/>
  <c r="AP14" i="13"/>
  <c r="AP38" i="13"/>
  <c r="BU37" i="1" l="1"/>
  <c r="BU36" i="1"/>
  <c r="BT36" i="1"/>
  <c r="BT37" i="1"/>
  <c r="BW21" i="14"/>
  <c r="BX21" i="14"/>
  <c r="BW20" i="13"/>
  <c r="AR63" i="14"/>
  <c r="AS63" i="14" s="1"/>
  <c r="AP45" i="13"/>
  <c r="BW19" i="15" l="1"/>
  <c r="BX19" i="15"/>
  <c r="AQ20" i="12"/>
  <c r="AP42" i="12"/>
  <c r="AP20" i="12"/>
  <c r="AP41" i="12"/>
  <c r="AP39" i="12"/>
  <c r="BK40" i="4"/>
  <c r="BJ175" i="1" s="1"/>
  <c r="AX40" i="4"/>
  <c r="AW175" i="1" s="1"/>
  <c r="AW40" i="4"/>
  <c r="AV175" i="1" s="1"/>
  <c r="AV40" i="4"/>
  <c r="AU175" i="1" s="1"/>
  <c r="AU40" i="4"/>
  <c r="AT175" i="1" s="1"/>
  <c r="AT40" i="4"/>
  <c r="AS175" i="1" s="1"/>
  <c r="AS40" i="4"/>
  <c r="AR175" i="1" s="1"/>
  <c r="AR40" i="4"/>
  <c r="AQ175" i="1" s="1"/>
  <c r="AQ40" i="4"/>
  <c r="AP175" i="1" s="1"/>
  <c r="AP40" i="4"/>
  <c r="AO175" i="1" s="1"/>
  <c r="AO40" i="4"/>
  <c r="AN175" i="1" s="1"/>
  <c r="AN40" i="4"/>
  <c r="AM175" i="1" s="1"/>
  <c r="AM40" i="4"/>
  <c r="AL175" i="1" s="1"/>
  <c r="AL40" i="4"/>
  <c r="AK175" i="1" s="1"/>
  <c r="AK40" i="4"/>
  <c r="AJ175" i="1" s="1"/>
  <c r="AJ40" i="4"/>
  <c r="AI175" i="1" s="1"/>
  <c r="AI40" i="4"/>
  <c r="AH175" i="1" s="1"/>
  <c r="AH40" i="4"/>
  <c r="AG175" i="1" s="1"/>
  <c r="AG40" i="4"/>
  <c r="AF175" i="1" s="1"/>
  <c r="AF40" i="4"/>
  <c r="AE175" i="1" s="1"/>
  <c r="AE40" i="4"/>
  <c r="AD175" i="1" s="1"/>
  <c r="AD40" i="4"/>
  <c r="AC175" i="1" s="1"/>
  <c r="AC40" i="4"/>
  <c r="AB175" i="1" s="1"/>
  <c r="AB40" i="4"/>
  <c r="AA175" i="1" s="1"/>
  <c r="AA40" i="4"/>
  <c r="Z175" i="1" s="1"/>
  <c r="Z40" i="4"/>
  <c r="Y175" i="1" s="1"/>
  <c r="Y40" i="4"/>
  <c r="X175" i="1" s="1"/>
  <c r="X40" i="4"/>
  <c r="W175" i="1" s="1"/>
  <c r="W40" i="4"/>
  <c r="V175" i="1" s="1"/>
  <c r="V40" i="4"/>
  <c r="U175" i="1" s="1"/>
  <c r="U40" i="4"/>
  <c r="T175" i="1" s="1"/>
  <c r="T40" i="4"/>
  <c r="S175" i="1" s="1"/>
  <c r="S40" i="4"/>
  <c r="R175" i="1" s="1"/>
  <c r="R40" i="4"/>
  <c r="Q175" i="1" s="1"/>
  <c r="Q40" i="4"/>
  <c r="P175" i="1" s="1"/>
  <c r="P40" i="4"/>
  <c r="O175" i="1" s="1"/>
  <c r="O40" i="4"/>
  <c r="N175" i="1" s="1"/>
  <c r="N40" i="4"/>
  <c r="M175" i="1" s="1"/>
  <c r="M40" i="4"/>
  <c r="L175" i="1" s="1"/>
  <c r="L40" i="4"/>
  <c r="K175" i="1" s="1"/>
  <c r="K40" i="4"/>
  <c r="J175" i="1" s="1"/>
  <c r="J40" i="4"/>
  <c r="I175" i="1" s="1"/>
  <c r="I40" i="4"/>
  <c r="H175" i="1" s="1"/>
  <c r="H40" i="4"/>
  <c r="G175" i="1" s="1"/>
  <c r="G40" i="4"/>
  <c r="F175" i="1" s="1"/>
  <c r="F40" i="4"/>
  <c r="E175" i="1" s="1"/>
  <c r="E40" i="4"/>
  <c r="D175" i="1" s="1"/>
  <c r="D40" i="4"/>
  <c r="C175" i="1" s="1"/>
  <c r="B175" i="1"/>
  <c r="BK25" i="10"/>
  <c r="BK13" i="10"/>
  <c r="BK22" i="11"/>
  <c r="BK79" i="1"/>
  <c r="BK80" i="1"/>
  <c r="BK78" i="1"/>
  <c r="AO5" i="13"/>
  <c r="AO20" i="12"/>
  <c r="AN5" i="13"/>
  <c r="AN20" i="13" s="1"/>
  <c r="AN42" i="13"/>
  <c r="AN39" i="13"/>
  <c r="AN42" i="12"/>
  <c r="AN20" i="12"/>
  <c r="AN41" i="12"/>
  <c r="AN40" i="12"/>
  <c r="AN39" i="12"/>
  <c r="BK86" i="1"/>
  <c r="BK5" i="1" s="1"/>
  <c r="BK81" i="1"/>
  <c r="BK84" i="1"/>
  <c r="BK82" i="1"/>
  <c r="BD39" i="7"/>
  <c r="BB39" i="7"/>
  <c r="BA39" i="7"/>
  <c r="AZ39" i="7"/>
  <c r="BD38" i="7"/>
  <c r="BB38" i="7"/>
  <c r="BA38" i="7"/>
  <c r="AZ38" i="7"/>
  <c r="BD37" i="7"/>
  <c r="BB37" i="7"/>
  <c r="BA37" i="7"/>
  <c r="AZ37" i="7"/>
  <c r="BD40" i="4"/>
  <c r="BC175" i="1" s="1"/>
  <c r="BB40" i="4"/>
  <c r="BA175" i="1" s="1"/>
  <c r="BA40" i="4"/>
  <c r="AZ175" i="1" s="1"/>
  <c r="AZ40" i="4"/>
  <c r="AY175" i="1" s="1"/>
  <c r="AM20" i="12"/>
  <c r="AM20" i="13"/>
  <c r="B45" i="13"/>
  <c r="B57" i="13" s="1"/>
  <c r="AK44" i="13"/>
  <c r="AJ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K43" i="13"/>
  <c r="AJ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K42" i="13"/>
  <c r="AJ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K41" i="13"/>
  <c r="AJ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K40" i="13"/>
  <c r="AJ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K39" i="13"/>
  <c r="AJ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K38" i="13"/>
  <c r="AJ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K32" i="13"/>
  <c r="AK33" i="15" s="1"/>
  <c r="AJ32" i="13"/>
  <c r="AG32" i="13"/>
  <c r="AG33" i="15" s="1"/>
  <c r="AF32" i="13"/>
  <c r="AF33" i="15" s="1"/>
  <c r="AE32" i="13"/>
  <c r="AE33" i="15" s="1"/>
  <c r="AD32" i="13"/>
  <c r="AD33" i="15" s="1"/>
  <c r="AC32" i="13"/>
  <c r="AC33" i="15" s="1"/>
  <c r="AB32" i="13"/>
  <c r="AB33" i="15" s="1"/>
  <c r="AA32" i="13"/>
  <c r="AA33" i="15" s="1"/>
  <c r="Z32" i="13"/>
  <c r="Z33" i="15" s="1"/>
  <c r="Y32" i="13"/>
  <c r="Y33" i="15" s="1"/>
  <c r="X32" i="13"/>
  <c r="X33" i="15" s="1"/>
  <c r="W32" i="13"/>
  <c r="W33" i="15" s="1"/>
  <c r="V32" i="13"/>
  <c r="V33" i="15" s="1"/>
  <c r="U32" i="13"/>
  <c r="U33" i="15" s="1"/>
  <c r="T32" i="13"/>
  <c r="T33" i="15" s="1"/>
  <c r="S32" i="13"/>
  <c r="S33" i="15" s="1"/>
  <c r="R32" i="13"/>
  <c r="R33" i="15" s="1"/>
  <c r="Q32" i="13"/>
  <c r="Q33" i="15" s="1"/>
  <c r="P32" i="13"/>
  <c r="P33" i="15" s="1"/>
  <c r="O32" i="13"/>
  <c r="O33" i="15" s="1"/>
  <c r="N32" i="13"/>
  <c r="N33" i="15" s="1"/>
  <c r="M32" i="13"/>
  <c r="M33" i="15" s="1"/>
  <c r="L32" i="13"/>
  <c r="L33" i="15" s="1"/>
  <c r="K32" i="13"/>
  <c r="K33" i="15" s="1"/>
  <c r="J32" i="13"/>
  <c r="J33" i="15" s="1"/>
  <c r="I32" i="13"/>
  <c r="I33" i="15" s="1"/>
  <c r="H32" i="13"/>
  <c r="H33" i="15" s="1"/>
  <c r="G32" i="13"/>
  <c r="G33" i="15" s="1"/>
  <c r="F32" i="13"/>
  <c r="F33" i="15" s="1"/>
  <c r="E32" i="13"/>
  <c r="E33" i="15" s="1"/>
  <c r="D32" i="13"/>
  <c r="D33" i="15" s="1"/>
  <c r="AK28" i="13"/>
  <c r="AJ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B28" i="13"/>
  <c r="B44" i="13" s="1"/>
  <c r="B56" i="13" s="1"/>
  <c r="AK27" i="13"/>
  <c r="AJ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B27" i="13"/>
  <c r="B43" i="13" s="1"/>
  <c r="B55" i="13" s="1"/>
  <c r="AK26" i="13"/>
  <c r="AJ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B26" i="13"/>
  <c r="B42" i="13" s="1"/>
  <c r="B54" i="13" s="1"/>
  <c r="AK25" i="13"/>
  <c r="AJ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B25" i="13"/>
  <c r="B41" i="13" s="1"/>
  <c r="B53" i="13" s="1"/>
  <c r="AK24" i="13"/>
  <c r="AJ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B24" i="13"/>
  <c r="B40" i="13" s="1"/>
  <c r="B52" i="13" s="1"/>
  <c r="AK23" i="13"/>
  <c r="AJ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B23" i="13"/>
  <c r="B39" i="13" s="1"/>
  <c r="B51" i="13" s="1"/>
  <c r="AK22" i="13"/>
  <c r="AJ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B22" i="13"/>
  <c r="B38" i="13" s="1"/>
  <c r="B50" i="13" s="1"/>
  <c r="AL20" i="13"/>
  <c r="AK20" i="13"/>
  <c r="AJ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K14" i="13"/>
  <c r="AJ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J33" i="15" l="1"/>
  <c r="BK37" i="1"/>
  <c r="BK36" i="1"/>
  <c r="AY40" i="4"/>
  <c r="AX175" i="1" s="1"/>
  <c r="AY38" i="7"/>
  <c r="AY37" i="7"/>
  <c r="AY39" i="7"/>
  <c r="O51" i="13"/>
  <c r="AA51" i="13"/>
  <c r="I51" i="13"/>
  <c r="U51" i="13"/>
  <c r="AJ52" i="13"/>
  <c r="D54" i="13"/>
  <c r="J54" i="13"/>
  <c r="P54" i="13"/>
  <c r="V54" i="13"/>
  <c r="AB54" i="13"/>
  <c r="AJ54" i="13"/>
  <c r="AO20" i="13"/>
  <c r="AP20" i="13"/>
  <c r="AG50" i="13"/>
  <c r="I52" i="13"/>
  <c r="AG52" i="13"/>
  <c r="AP14" i="12"/>
  <c r="AP40" i="12"/>
  <c r="AP43" i="12"/>
  <c r="AP38" i="12"/>
  <c r="AP44" i="12"/>
  <c r="BK46" i="1"/>
  <c r="BK95" i="1"/>
  <c r="BK97" i="1"/>
  <c r="BK40" i="1"/>
  <c r="BK89" i="1"/>
  <c r="BK91" i="1"/>
  <c r="BK42" i="1"/>
  <c r="BK90" i="1"/>
  <c r="BK93" i="1"/>
  <c r="BK92" i="1"/>
  <c r="BK44" i="1"/>
  <c r="BK48" i="1"/>
  <c r="BK21" i="3"/>
  <c r="BK83" i="1"/>
  <c r="BK85" i="1" s="1"/>
  <c r="BK96" i="1" s="1"/>
  <c r="BK30" i="6"/>
  <c r="E51" i="13"/>
  <c r="K51" i="13"/>
  <c r="Q51" i="13"/>
  <c r="W51" i="13"/>
  <c r="AC51" i="13"/>
  <c r="E53" i="13"/>
  <c r="K53" i="13"/>
  <c r="Q53" i="13"/>
  <c r="W53" i="13"/>
  <c r="AC53" i="13"/>
  <c r="E55" i="13"/>
  <c r="K55" i="13"/>
  <c r="Q55" i="13"/>
  <c r="W55" i="13"/>
  <c r="AC55" i="13"/>
  <c r="AN14" i="13"/>
  <c r="E50" i="13"/>
  <c r="K50" i="13"/>
  <c r="Q50" i="13"/>
  <c r="W50" i="13"/>
  <c r="AC50" i="13"/>
  <c r="E52" i="13"/>
  <c r="K52" i="13"/>
  <c r="Q52" i="13"/>
  <c r="W52" i="13"/>
  <c r="AC52" i="13"/>
  <c r="E54" i="13"/>
  <c r="K54" i="13"/>
  <c r="Q54" i="13"/>
  <c r="W54" i="13"/>
  <c r="AC54" i="13"/>
  <c r="E56" i="13"/>
  <c r="K56" i="13"/>
  <c r="Q56" i="13"/>
  <c r="W56" i="13"/>
  <c r="AC56" i="13"/>
  <c r="AN40" i="13"/>
  <c r="AN41" i="13"/>
  <c r="AN14" i="12"/>
  <c r="AK30" i="13"/>
  <c r="I54" i="13"/>
  <c r="O54" i="13"/>
  <c r="U54" i="13"/>
  <c r="AA54" i="13"/>
  <c r="AG54" i="13"/>
  <c r="X55" i="13"/>
  <c r="AN43" i="13"/>
  <c r="AN38" i="13"/>
  <c r="AN44" i="13"/>
  <c r="D51" i="13"/>
  <c r="J51" i="13"/>
  <c r="P51" i="13"/>
  <c r="V51" i="13"/>
  <c r="AB51" i="13"/>
  <c r="AJ51" i="13"/>
  <c r="D53" i="13"/>
  <c r="D55" i="13"/>
  <c r="J55" i="13"/>
  <c r="P55" i="13"/>
  <c r="V55" i="13"/>
  <c r="AB55" i="13"/>
  <c r="AJ55" i="13"/>
  <c r="AN43" i="12"/>
  <c r="AN38" i="12"/>
  <c r="AN44" i="12"/>
  <c r="R51" i="13"/>
  <c r="F53" i="13"/>
  <c r="X53" i="13"/>
  <c r="H50" i="13"/>
  <c r="N51" i="13"/>
  <c r="T56" i="13"/>
  <c r="Z51" i="13"/>
  <c r="P30" i="13"/>
  <c r="F51" i="13"/>
  <c r="X51" i="13"/>
  <c r="R53" i="13"/>
  <c r="R55" i="13"/>
  <c r="D30" i="13"/>
  <c r="L51" i="13"/>
  <c r="AD51" i="13"/>
  <c r="F55" i="13"/>
  <c r="L50" i="13"/>
  <c r="X50" i="13"/>
  <c r="L52" i="13"/>
  <c r="R52" i="13"/>
  <c r="X52" i="13"/>
  <c r="AD52" i="13"/>
  <c r="AG53" i="13"/>
  <c r="F56" i="13"/>
  <c r="L56" i="13"/>
  <c r="R56" i="13"/>
  <c r="X56" i="13"/>
  <c r="AD56" i="13"/>
  <c r="J53" i="13"/>
  <c r="AB30" i="13"/>
  <c r="L53" i="13"/>
  <c r="AD53" i="13"/>
  <c r="F50" i="13"/>
  <c r="R50" i="13"/>
  <c r="AD50" i="13"/>
  <c r="F52" i="13"/>
  <c r="AK54" i="13"/>
  <c r="AK55" i="13"/>
  <c r="AJ50" i="13"/>
  <c r="AJ53" i="13"/>
  <c r="AK52" i="13"/>
  <c r="AJ45" i="13"/>
  <c r="AJ56" i="13"/>
  <c r="AK51" i="13"/>
  <c r="AK50" i="13"/>
  <c r="AK53" i="13"/>
  <c r="AK56" i="13"/>
  <c r="AK45" i="13"/>
  <c r="AJ30" i="13"/>
  <c r="AG56" i="13"/>
  <c r="AG55" i="13"/>
  <c r="AG51" i="13"/>
  <c r="AF45" i="13"/>
  <c r="AF51" i="13"/>
  <c r="AC30" i="13"/>
  <c r="Y53" i="13"/>
  <c r="G56" i="13"/>
  <c r="AC45" i="13"/>
  <c r="K30" i="13"/>
  <c r="M50" i="13"/>
  <c r="S53" i="13"/>
  <c r="Y56" i="13"/>
  <c r="K45" i="13"/>
  <c r="M52" i="13"/>
  <c r="M55" i="13"/>
  <c r="Q30" i="13"/>
  <c r="Y50" i="13"/>
  <c r="G53" i="13"/>
  <c r="AE53" i="13"/>
  <c r="S56" i="13"/>
  <c r="E45" i="13"/>
  <c r="W45" i="13"/>
  <c r="F30" i="13"/>
  <c r="X30" i="13"/>
  <c r="N50" i="13"/>
  <c r="G52" i="13"/>
  <c r="Y52" i="13"/>
  <c r="H56" i="13"/>
  <c r="Z56" i="13"/>
  <c r="R45" i="13"/>
  <c r="I50" i="13"/>
  <c r="U50" i="13"/>
  <c r="I53" i="13"/>
  <c r="U53" i="13"/>
  <c r="G55" i="13"/>
  <c r="S55" i="13"/>
  <c r="AE55" i="13"/>
  <c r="I56" i="13"/>
  <c r="O56" i="13"/>
  <c r="U56" i="13"/>
  <c r="AA56" i="13"/>
  <c r="M45" i="13"/>
  <c r="Y45" i="13"/>
  <c r="D50" i="13"/>
  <c r="J50" i="13"/>
  <c r="P50" i="13"/>
  <c r="V50" i="13"/>
  <c r="AB50" i="13"/>
  <c r="G51" i="13"/>
  <c r="M51" i="13"/>
  <c r="S51" i="13"/>
  <c r="Y51" i="13"/>
  <c r="AE51" i="13"/>
  <c r="O52" i="13"/>
  <c r="U52" i="13"/>
  <c r="AA52" i="13"/>
  <c r="P53" i="13"/>
  <c r="V53" i="13"/>
  <c r="AB53" i="13"/>
  <c r="F54" i="13"/>
  <c r="L54" i="13"/>
  <c r="R54" i="13"/>
  <c r="X54" i="13"/>
  <c r="AD54" i="13"/>
  <c r="D56" i="13"/>
  <c r="J56" i="13"/>
  <c r="P56" i="13"/>
  <c r="V56" i="13"/>
  <c r="AB56" i="13"/>
  <c r="E30" i="13"/>
  <c r="W30" i="13"/>
  <c r="M53" i="13"/>
  <c r="Q45" i="13"/>
  <c r="L30" i="13"/>
  <c r="AD30" i="13"/>
  <c r="Z50" i="13"/>
  <c r="S52" i="13"/>
  <c r="AE52" i="13"/>
  <c r="N56" i="13"/>
  <c r="AF56" i="13"/>
  <c r="F45" i="13"/>
  <c r="AD45" i="13"/>
  <c r="O50" i="13"/>
  <c r="AA50" i="13"/>
  <c r="O53" i="13"/>
  <c r="AA53" i="13"/>
  <c r="Y55" i="13"/>
  <c r="D52" i="13"/>
  <c r="J52" i="13"/>
  <c r="P52" i="13"/>
  <c r="V52" i="13"/>
  <c r="AB52" i="13"/>
  <c r="G54" i="13"/>
  <c r="M54" i="13"/>
  <c r="S54" i="13"/>
  <c r="Y54" i="13"/>
  <c r="AE54" i="13"/>
  <c r="I55" i="13"/>
  <c r="O55" i="13"/>
  <c r="U55" i="13"/>
  <c r="AA55" i="13"/>
  <c r="AG45" i="13"/>
  <c r="G30" i="13"/>
  <c r="S30" i="13"/>
  <c r="AE30" i="13"/>
  <c r="G45" i="13"/>
  <c r="S45" i="13"/>
  <c r="N45" i="13"/>
  <c r="T45" i="13"/>
  <c r="L55" i="13"/>
  <c r="AD55" i="13"/>
  <c r="C45" i="13"/>
  <c r="I45" i="13"/>
  <c r="O45" i="13"/>
  <c r="U45" i="13"/>
  <c r="AA45" i="13"/>
  <c r="L45" i="13"/>
  <c r="X45" i="13"/>
  <c r="R30" i="13"/>
  <c r="M30" i="13"/>
  <c r="Y30" i="13"/>
  <c r="AE45" i="13"/>
  <c r="Z45" i="13"/>
  <c r="H45" i="13"/>
  <c r="G50" i="13"/>
  <c r="M56" i="13"/>
  <c r="S50" i="13"/>
  <c r="AE50" i="13"/>
  <c r="D45" i="13"/>
  <c r="J45" i="13"/>
  <c r="P45" i="13"/>
  <c r="V45" i="13"/>
  <c r="AB45" i="13"/>
  <c r="AF50" i="13"/>
  <c r="N54" i="13"/>
  <c r="AF54" i="13"/>
  <c r="H53" i="13"/>
  <c r="N53" i="13"/>
  <c r="T53" i="13"/>
  <c r="Z53" i="13"/>
  <c r="AF53" i="13"/>
  <c r="T50" i="13"/>
  <c r="H54" i="13"/>
  <c r="Z54" i="13"/>
  <c r="T51" i="13"/>
  <c r="H30" i="13"/>
  <c r="Z30" i="13"/>
  <c r="H52" i="13"/>
  <c r="N52" i="13"/>
  <c r="T52" i="13"/>
  <c r="Z52" i="13"/>
  <c r="AF52" i="13"/>
  <c r="H51" i="13"/>
  <c r="AE56" i="13"/>
  <c r="T54" i="13"/>
  <c r="N30" i="13"/>
  <c r="T30" i="13"/>
  <c r="AF30" i="13"/>
  <c r="I30" i="13"/>
  <c r="O30" i="13"/>
  <c r="U30" i="13"/>
  <c r="AA30" i="13"/>
  <c r="AG30" i="13"/>
  <c r="H55" i="13"/>
  <c r="N55" i="13"/>
  <c r="T55" i="13"/>
  <c r="Z55" i="13"/>
  <c r="AF55" i="13"/>
  <c r="J30" i="13"/>
  <c r="V30" i="13"/>
  <c r="V57" i="13" l="1"/>
  <c r="K57" i="13"/>
  <c r="AC57" i="13"/>
  <c r="W57" i="13"/>
  <c r="Q57" i="13"/>
  <c r="E57" i="13"/>
  <c r="AP45" i="12"/>
  <c r="BK55" i="1"/>
  <c r="BK94" i="1"/>
  <c r="O57" i="13"/>
  <c r="L57" i="13"/>
  <c r="F57" i="13"/>
  <c r="AD57" i="13"/>
  <c r="AN45" i="13"/>
  <c r="AA57" i="13"/>
  <c r="AB57" i="13"/>
  <c r="R57" i="13"/>
  <c r="D57" i="13"/>
  <c r="AG57" i="13"/>
  <c r="AN45" i="12"/>
  <c r="G57" i="13"/>
  <c r="AE57" i="13"/>
  <c r="AJ57" i="13"/>
  <c r="Y57" i="13"/>
  <c r="P57" i="13"/>
  <c r="S57" i="13"/>
  <c r="X57" i="13"/>
  <c r="J57" i="13"/>
  <c r="AK57" i="13"/>
  <c r="M57" i="13"/>
  <c r="U57" i="13"/>
  <c r="I57" i="13"/>
  <c r="H57" i="13"/>
  <c r="Z57" i="13"/>
  <c r="T57" i="13"/>
  <c r="N57" i="13"/>
  <c r="AF57" i="13"/>
  <c r="AL20" i="12" l="1"/>
  <c r="AJ32" i="12" l="1"/>
  <c r="AJ28" i="12"/>
  <c r="AJ27" i="12"/>
  <c r="AJ26" i="12"/>
  <c r="AJ25" i="12"/>
  <c r="AJ24" i="12"/>
  <c r="AJ23" i="12"/>
  <c r="AJ22" i="12"/>
  <c r="AK23" i="12"/>
  <c r="AK20" i="12"/>
  <c r="AJ20" i="12"/>
  <c r="AJ42" i="12"/>
  <c r="AJ39" i="12"/>
  <c r="AJ37" i="14" l="1"/>
  <c r="AK26" i="12"/>
  <c r="AK27" i="12"/>
  <c r="AK22" i="12"/>
  <c r="AK28" i="12"/>
  <c r="AK41" i="12"/>
  <c r="AK39" i="12"/>
  <c r="AK42" i="12"/>
  <c r="AK14" i="12"/>
  <c r="AK40" i="12"/>
  <c r="AK24" i="12"/>
  <c r="AK32" i="12"/>
  <c r="AK37" i="14" s="1"/>
  <c r="AK43" i="12"/>
  <c r="AK25" i="12"/>
  <c r="AK38" i="12"/>
  <c r="AK44" i="12"/>
  <c r="AJ14" i="12"/>
  <c r="AJ40" i="12"/>
  <c r="AJ41" i="12"/>
  <c r="AJ43" i="12"/>
  <c r="AJ38" i="12"/>
  <c r="AJ44" i="12"/>
  <c r="AJ30" i="12" l="1"/>
  <c r="AK50" i="12"/>
  <c r="AK54" i="12"/>
  <c r="AK51" i="12"/>
  <c r="AK53" i="12"/>
  <c r="AK55" i="12"/>
  <c r="AK30" i="12"/>
  <c r="AK45" i="12"/>
  <c r="AK56" i="12"/>
  <c r="AK52" i="12"/>
  <c r="AJ45" i="12"/>
  <c r="AK57" i="12" l="1"/>
  <c r="AH20" i="12" l="1"/>
  <c r="AG44" i="12"/>
  <c r="AG43" i="12"/>
  <c r="AG42" i="12"/>
  <c r="AG41" i="12"/>
  <c r="AG40" i="12"/>
  <c r="AG39" i="12"/>
  <c r="AG38" i="12"/>
  <c r="AG32" i="12"/>
  <c r="AG37" i="14" s="1"/>
  <c r="AG28" i="12"/>
  <c r="AG27" i="12"/>
  <c r="AG26" i="12"/>
  <c r="AG25" i="12"/>
  <c r="AG24" i="12"/>
  <c r="AG23" i="12"/>
  <c r="AG22" i="12"/>
  <c r="AG20" i="12"/>
  <c r="AG14" i="12"/>
  <c r="AG50" i="12" l="1"/>
  <c r="AG56" i="12"/>
  <c r="AG51" i="12"/>
  <c r="AG52" i="12"/>
  <c r="AG53" i="12"/>
  <c r="AG54" i="12"/>
  <c r="AG55" i="12"/>
  <c r="AG45" i="12"/>
  <c r="AG57" i="12" l="1"/>
  <c r="AF44" i="12" l="1"/>
  <c r="AF43" i="12"/>
  <c r="AF42" i="12"/>
  <c r="AF41" i="12"/>
  <c r="AF40" i="12"/>
  <c r="AF39" i="12"/>
  <c r="AF38" i="12"/>
  <c r="AF32" i="12"/>
  <c r="AF37" i="14" s="1"/>
  <c r="AF28" i="12"/>
  <c r="AF27" i="12"/>
  <c r="AF26" i="12"/>
  <c r="AF25" i="12"/>
  <c r="AF24" i="12"/>
  <c r="AF23" i="12"/>
  <c r="AF51" i="12" s="1"/>
  <c r="AF22" i="12"/>
  <c r="AF20" i="12"/>
  <c r="AF14" i="12"/>
  <c r="B45" i="12"/>
  <c r="B57" i="12" s="1"/>
  <c r="B28" i="12"/>
  <c r="B44" i="12" s="1"/>
  <c r="B56" i="12" s="1"/>
  <c r="B27" i="12"/>
  <c r="B43" i="12" s="1"/>
  <c r="B55" i="12" s="1"/>
  <c r="B26" i="12"/>
  <c r="B42" i="12" s="1"/>
  <c r="B54" i="12" s="1"/>
  <c r="B25" i="12"/>
  <c r="B41" i="12" s="1"/>
  <c r="B53" i="12" s="1"/>
  <c r="B24" i="12"/>
  <c r="B40" i="12" s="1"/>
  <c r="B52" i="12" s="1"/>
  <c r="B23" i="12"/>
  <c r="B39" i="12" s="1"/>
  <c r="B51" i="12" s="1"/>
  <c r="B22" i="12"/>
  <c r="B38" i="12" s="1"/>
  <c r="B50" i="12" s="1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E32" i="12"/>
  <c r="AE37" i="14" s="1"/>
  <c r="AD32" i="12"/>
  <c r="AD37" i="14" s="1"/>
  <c r="AC32" i="12"/>
  <c r="AC37" i="14" s="1"/>
  <c r="AB32" i="12"/>
  <c r="AB37" i="14" s="1"/>
  <c r="AA32" i="12"/>
  <c r="AA37" i="14" s="1"/>
  <c r="Z32" i="12"/>
  <c r="Z37" i="14" s="1"/>
  <c r="Y32" i="12"/>
  <c r="Y37" i="14" s="1"/>
  <c r="X32" i="12"/>
  <c r="X37" i="14" s="1"/>
  <c r="W32" i="12"/>
  <c r="W37" i="14" s="1"/>
  <c r="V32" i="12"/>
  <c r="V37" i="14" s="1"/>
  <c r="U32" i="12"/>
  <c r="U37" i="14" s="1"/>
  <c r="T32" i="12"/>
  <c r="T37" i="14" s="1"/>
  <c r="S32" i="12"/>
  <c r="S37" i="14" s="1"/>
  <c r="R32" i="12"/>
  <c r="R37" i="14" s="1"/>
  <c r="Q32" i="12"/>
  <c r="Q37" i="14" s="1"/>
  <c r="P32" i="12"/>
  <c r="P37" i="14" s="1"/>
  <c r="O32" i="12"/>
  <c r="O37" i="14" s="1"/>
  <c r="N32" i="12"/>
  <c r="N37" i="14" s="1"/>
  <c r="M32" i="12"/>
  <c r="M37" i="14" s="1"/>
  <c r="L32" i="12"/>
  <c r="L37" i="14" s="1"/>
  <c r="K32" i="12"/>
  <c r="K37" i="14" s="1"/>
  <c r="J32" i="12"/>
  <c r="J37" i="14" s="1"/>
  <c r="I32" i="12"/>
  <c r="I37" i="14" s="1"/>
  <c r="H32" i="12"/>
  <c r="H37" i="14" s="1"/>
  <c r="G32" i="12"/>
  <c r="G37" i="14" s="1"/>
  <c r="F32" i="12"/>
  <c r="F37" i="14" s="1"/>
  <c r="E32" i="12"/>
  <c r="E37" i="14" s="1"/>
  <c r="D32" i="12"/>
  <c r="D37" i="14" s="1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AE25" i="12"/>
  <c r="AE53" i="12" s="1"/>
  <c r="AD25" i="12"/>
  <c r="AD53" i="12" s="1"/>
  <c r="AC25" i="12"/>
  <c r="AC53" i="12" s="1"/>
  <c r="AB25" i="12"/>
  <c r="AA25" i="12"/>
  <c r="AA53" i="12" s="1"/>
  <c r="Z25" i="12"/>
  <c r="Y25" i="12"/>
  <c r="Y53" i="12" s="1"/>
  <c r="X25" i="12"/>
  <c r="X53" i="12" s="1"/>
  <c r="W25" i="12"/>
  <c r="W53" i="12" s="1"/>
  <c r="V25" i="12"/>
  <c r="V53" i="12" s="1"/>
  <c r="U25" i="12"/>
  <c r="T25" i="12"/>
  <c r="S25" i="12"/>
  <c r="S53" i="12" s="1"/>
  <c r="R25" i="12"/>
  <c r="R53" i="12" s="1"/>
  <c r="Q25" i="12"/>
  <c r="P25" i="12"/>
  <c r="P53" i="12" s="1"/>
  <c r="O25" i="12"/>
  <c r="N25" i="12"/>
  <c r="M25" i="12"/>
  <c r="L25" i="12"/>
  <c r="L53" i="12" s="1"/>
  <c r="K25" i="12"/>
  <c r="K53" i="12" s="1"/>
  <c r="J25" i="12"/>
  <c r="I25" i="12"/>
  <c r="I53" i="12" s="1"/>
  <c r="H25" i="12"/>
  <c r="G25" i="12"/>
  <c r="G53" i="12" s="1"/>
  <c r="F25" i="12"/>
  <c r="F53" i="12" s="1"/>
  <c r="E25" i="12"/>
  <c r="E53" i="12" s="1"/>
  <c r="D25" i="12"/>
  <c r="D53" i="12" s="1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AE24" i="12"/>
  <c r="AE52" i="12" s="1"/>
  <c r="AD24" i="12"/>
  <c r="AD52" i="12" s="1"/>
  <c r="AC24" i="12"/>
  <c r="AC52" i="12" s="1"/>
  <c r="AB24" i="12"/>
  <c r="AB52" i="12" s="1"/>
  <c r="AA24" i="12"/>
  <c r="AA52" i="12" s="1"/>
  <c r="Z24" i="12"/>
  <c r="Y24" i="12"/>
  <c r="Y52" i="12" s="1"/>
  <c r="X24" i="12"/>
  <c r="X52" i="12" s="1"/>
  <c r="W24" i="12"/>
  <c r="W52" i="12" s="1"/>
  <c r="V24" i="12"/>
  <c r="V52" i="12" s="1"/>
  <c r="U24" i="12"/>
  <c r="U52" i="12" s="1"/>
  <c r="T24" i="12"/>
  <c r="S24" i="12"/>
  <c r="S52" i="12" s="1"/>
  <c r="R24" i="12"/>
  <c r="R52" i="12" s="1"/>
  <c r="Q24" i="12"/>
  <c r="P24" i="12"/>
  <c r="P52" i="12" s="1"/>
  <c r="O24" i="12"/>
  <c r="N24" i="12"/>
  <c r="M24" i="12"/>
  <c r="M52" i="12" s="1"/>
  <c r="L24" i="12"/>
  <c r="L52" i="12" s="1"/>
  <c r="K24" i="12"/>
  <c r="K52" i="12" s="1"/>
  <c r="J24" i="12"/>
  <c r="J52" i="12" s="1"/>
  <c r="I24" i="12"/>
  <c r="I52" i="12" s="1"/>
  <c r="H24" i="12"/>
  <c r="G24" i="12"/>
  <c r="G52" i="12" s="1"/>
  <c r="F24" i="12"/>
  <c r="F52" i="12" s="1"/>
  <c r="E24" i="12"/>
  <c r="E52" i="12" s="1"/>
  <c r="D24" i="12"/>
  <c r="D52" i="12" s="1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C102" i="1"/>
  <c r="AX102" i="1"/>
  <c r="BA280" i="1"/>
  <c r="BA275" i="1"/>
  <c r="AY275" i="1"/>
  <c r="AX275" i="1"/>
  <c r="BA278" i="1"/>
  <c r="AZ278" i="1"/>
  <c r="AY278" i="1"/>
  <c r="AX278" i="1"/>
  <c r="BA277" i="1"/>
  <c r="AY277" i="1"/>
  <c r="BA276" i="1"/>
  <c r="BA274" i="1"/>
  <c r="AY274" i="1"/>
  <c r="AX274" i="1"/>
  <c r="BC262" i="1"/>
  <c r="AY262" i="1"/>
  <c r="AX262" i="1"/>
  <c r="BC259" i="1"/>
  <c r="AY259" i="1"/>
  <c r="AX259" i="1"/>
  <c r="AY260" i="1"/>
  <c r="AX260" i="1"/>
  <c r="BC258" i="1"/>
  <c r="AY258" i="1"/>
  <c r="AX258" i="1"/>
  <c r="BC256" i="1"/>
  <c r="AX256" i="1"/>
  <c r="BC257" i="1"/>
  <c r="AX257" i="1"/>
  <c r="AY219" i="1"/>
  <c r="AY11" i="1" s="1"/>
  <c r="AX219" i="1"/>
  <c r="AX11" i="1" s="1"/>
  <c r="AZ33" i="11"/>
  <c r="AY217" i="1" s="1"/>
  <c r="AY33" i="11"/>
  <c r="AX217" i="1" s="1"/>
  <c r="AZ32" i="11"/>
  <c r="AY216" i="1" s="1"/>
  <c r="AY32" i="11"/>
  <c r="AX216" i="1" s="1"/>
  <c r="AZ31" i="11"/>
  <c r="AY215" i="1" s="1"/>
  <c r="AY31" i="11"/>
  <c r="AX215" i="1" s="1"/>
  <c r="AZ29" i="11"/>
  <c r="AY213" i="1" s="1"/>
  <c r="AY29" i="11"/>
  <c r="AX213" i="1" s="1"/>
  <c r="AY28" i="11"/>
  <c r="AX212" i="1" s="1"/>
  <c r="BB24" i="8"/>
  <c r="AY24" i="8"/>
  <c r="AZ22" i="8"/>
  <c r="AY22" i="8"/>
  <c r="BA102" i="1"/>
  <c r="AZ102" i="1"/>
  <c r="AY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BJ81" i="1"/>
  <c r="AY257" i="1"/>
  <c r="AY280" i="1"/>
  <c r="AY289" i="1" s="1"/>
  <c r="AX280" i="1"/>
  <c r="AY276" i="1"/>
  <c r="AX276" i="1"/>
  <c r="AX277" i="1"/>
  <c r="BB33" i="11"/>
  <c r="BA217" i="1" s="1"/>
  <c r="BA32" i="11"/>
  <c r="AZ216" i="1" s="1"/>
  <c r="BB30" i="11"/>
  <c r="BA214" i="1" s="1"/>
  <c r="BD22" i="8"/>
  <c r="BJ86" i="1"/>
  <c r="BJ5" i="1" s="1"/>
  <c r="BK37" i="6"/>
  <c r="BJ79" i="1" s="1"/>
  <c r="BJ82" i="1"/>
  <c r="BK38" i="6"/>
  <c r="BJ80" i="1" s="1"/>
  <c r="BK36" i="6"/>
  <c r="BJ78" i="1" s="1"/>
  <c r="BC280" i="1"/>
  <c r="BC277" i="1"/>
  <c r="BA260" i="1"/>
  <c r="AZ258" i="1"/>
  <c r="AY256" i="1"/>
  <c r="BD33" i="11"/>
  <c r="BC217" i="1" s="1"/>
  <c r="BA33" i="11"/>
  <c r="AZ217" i="1" s="1"/>
  <c r="BA31" i="11"/>
  <c r="AZ215" i="1" s="1"/>
  <c r="BA30" i="11"/>
  <c r="AZ214" i="1" s="1"/>
  <c r="BD24" i="8"/>
  <c r="BB22" i="8"/>
  <c r="BA24" i="8"/>
  <c r="BA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28" i="1"/>
  <c r="A227" i="1"/>
  <c r="A226" i="1"/>
  <c r="A225" i="1"/>
  <c r="A224" i="1"/>
  <c r="A223" i="1"/>
  <c r="A222" i="1"/>
  <c r="BC219" i="1"/>
  <c r="BC11" i="1" s="1"/>
  <c r="AW219" i="1"/>
  <c r="AW11" i="1" s="1"/>
  <c r="AV219" i="1"/>
  <c r="AV11" i="1" s="1"/>
  <c r="AU219" i="1"/>
  <c r="AU11" i="1" s="1"/>
  <c r="AT219" i="1"/>
  <c r="AT11" i="1" s="1"/>
  <c r="AS219" i="1"/>
  <c r="AS11" i="1" s="1"/>
  <c r="AR219" i="1"/>
  <c r="AR11" i="1" s="1"/>
  <c r="AQ219" i="1"/>
  <c r="AQ11" i="1" s="1"/>
  <c r="AP219" i="1"/>
  <c r="AP11" i="1" s="1"/>
  <c r="AO219" i="1"/>
  <c r="AO11" i="1" s="1"/>
  <c r="AN219" i="1"/>
  <c r="AN11" i="1" s="1"/>
  <c r="AM219" i="1"/>
  <c r="AM11" i="1" s="1"/>
  <c r="AL219" i="1"/>
  <c r="AL11" i="1" s="1"/>
  <c r="AK219" i="1"/>
  <c r="AK11" i="1" s="1"/>
  <c r="AJ219" i="1"/>
  <c r="AJ11" i="1" s="1"/>
  <c r="AI219" i="1"/>
  <c r="AI11" i="1" s="1"/>
  <c r="AH219" i="1"/>
  <c r="AH11" i="1" s="1"/>
  <c r="AG219" i="1"/>
  <c r="AG11" i="1" s="1"/>
  <c r="AF219" i="1"/>
  <c r="AF11" i="1" s="1"/>
  <c r="AE219" i="1"/>
  <c r="AE11" i="1" s="1"/>
  <c r="AD219" i="1"/>
  <c r="AD11" i="1" s="1"/>
  <c r="AC219" i="1"/>
  <c r="AC11" i="1" s="1"/>
  <c r="AB219" i="1"/>
  <c r="AB11" i="1" s="1"/>
  <c r="AA219" i="1"/>
  <c r="AA11" i="1" s="1"/>
  <c r="Z219" i="1"/>
  <c r="Z11" i="1" s="1"/>
  <c r="Y219" i="1"/>
  <c r="Y11" i="1" s="1"/>
  <c r="X219" i="1"/>
  <c r="X11" i="1" s="1"/>
  <c r="W219" i="1"/>
  <c r="W11" i="1" s="1"/>
  <c r="V219" i="1"/>
  <c r="V11" i="1" s="1"/>
  <c r="U219" i="1"/>
  <c r="U11" i="1" s="1"/>
  <c r="T219" i="1"/>
  <c r="T11" i="1" s="1"/>
  <c r="S219" i="1"/>
  <c r="S11" i="1" s="1"/>
  <c r="R219" i="1"/>
  <c r="R11" i="1" s="1"/>
  <c r="Q219" i="1"/>
  <c r="Q11" i="1" s="1"/>
  <c r="P219" i="1"/>
  <c r="P11" i="1" s="1"/>
  <c r="O219" i="1"/>
  <c r="O11" i="1" s="1"/>
  <c r="N219" i="1"/>
  <c r="N11" i="1" s="1"/>
  <c r="M219" i="1"/>
  <c r="M11" i="1" s="1"/>
  <c r="L219" i="1"/>
  <c r="L11" i="1" s="1"/>
  <c r="K219" i="1"/>
  <c r="K11" i="1" s="1"/>
  <c r="J219" i="1"/>
  <c r="J11" i="1" s="1"/>
  <c r="I219" i="1"/>
  <c r="I11" i="1" s="1"/>
  <c r="H219" i="1"/>
  <c r="H11" i="1" s="1"/>
  <c r="G219" i="1"/>
  <c r="G11" i="1" s="1"/>
  <c r="F219" i="1"/>
  <c r="F11" i="1" s="1"/>
  <c r="E219" i="1"/>
  <c r="E11" i="1" s="1"/>
  <c r="D219" i="1"/>
  <c r="D11" i="1" s="1"/>
  <c r="C219" i="1"/>
  <c r="C11" i="1" s="1"/>
  <c r="B219" i="1"/>
  <c r="B11" i="1" s="1"/>
  <c r="B221" i="1"/>
  <c r="B211" i="1"/>
  <c r="AW22" i="11"/>
  <c r="AU22" i="11"/>
  <c r="AT22" i="11"/>
  <c r="AS30" i="11"/>
  <c r="AR214" i="1" s="1"/>
  <c r="AX29" i="11"/>
  <c r="AW213" i="1" s="1"/>
  <c r="AW223" i="1" s="1"/>
  <c r="AW29" i="11"/>
  <c r="AV213" i="1" s="1"/>
  <c r="AT29" i="11"/>
  <c r="AS213" i="1" s="1"/>
  <c r="AS29" i="11"/>
  <c r="AR213" i="1" s="1"/>
  <c r="AR29" i="11"/>
  <c r="AQ213" i="1" s="1"/>
  <c r="AQ29" i="11"/>
  <c r="AP213" i="1" s="1"/>
  <c r="AN29" i="11"/>
  <c r="AM213" i="1" s="1"/>
  <c r="AM29" i="11"/>
  <c r="AL213" i="1" s="1"/>
  <c r="AX28" i="11"/>
  <c r="AW212" i="1" s="1"/>
  <c r="AW28" i="11"/>
  <c r="AV212" i="1" s="1"/>
  <c r="AR28" i="11"/>
  <c r="AQ212" i="1" s="1"/>
  <c r="AQ28" i="11"/>
  <c r="AP212" i="1" s="1"/>
  <c r="AE22" i="11"/>
  <c r="AD22" i="11"/>
  <c r="AC22" i="11"/>
  <c r="AB22" i="11"/>
  <c r="AA22" i="11"/>
  <c r="AJ30" i="11"/>
  <c r="AI214" i="1" s="1"/>
  <c r="AI30" i="11"/>
  <c r="AH214" i="1" s="1"/>
  <c r="AH30" i="11"/>
  <c r="AG214" i="1" s="1"/>
  <c r="AG30" i="11"/>
  <c r="AF214" i="1" s="1"/>
  <c r="AC30" i="11"/>
  <c r="AB214" i="1" s="1"/>
  <c r="AB30" i="11"/>
  <c r="AA214" i="1" s="1"/>
  <c r="AA30" i="11"/>
  <c r="Z214" i="1" s="1"/>
  <c r="AI29" i="11"/>
  <c r="AH213" i="1" s="1"/>
  <c r="AH29" i="11"/>
  <c r="AG213" i="1" s="1"/>
  <c r="AG29" i="11"/>
  <c r="AF213" i="1" s="1"/>
  <c r="AC29" i="11"/>
  <c r="AB213" i="1" s="1"/>
  <c r="AB29" i="11"/>
  <c r="AA213" i="1" s="1"/>
  <c r="AA29" i="11"/>
  <c r="Z213" i="1" s="1"/>
  <c r="AG28" i="11"/>
  <c r="AF212" i="1" s="1"/>
  <c r="AE28" i="11"/>
  <c r="AD212" i="1" s="1"/>
  <c r="AD28" i="11"/>
  <c r="AC212" i="1" s="1"/>
  <c r="AC28" i="11"/>
  <c r="AB212" i="1" s="1"/>
  <c r="AB28" i="11"/>
  <c r="AA212" i="1" s="1"/>
  <c r="AA28" i="11"/>
  <c r="Z212" i="1" s="1"/>
  <c r="T30" i="11"/>
  <c r="S214" i="1" s="1"/>
  <c r="S224" i="1" s="1"/>
  <c r="R30" i="11"/>
  <c r="Q214" i="1" s="1"/>
  <c r="P30" i="11"/>
  <c r="O214" i="1" s="1"/>
  <c r="Z29" i="11"/>
  <c r="Y213" i="1" s="1"/>
  <c r="X29" i="11"/>
  <c r="W213" i="1" s="1"/>
  <c r="T29" i="11"/>
  <c r="S213" i="1" s="1"/>
  <c r="R29" i="11"/>
  <c r="Q213" i="1" s="1"/>
  <c r="Z28" i="11"/>
  <c r="Y212" i="1" s="1"/>
  <c r="X28" i="11"/>
  <c r="W212" i="1" s="1"/>
  <c r="V28" i="11"/>
  <c r="U212" i="1" s="1"/>
  <c r="R28" i="11"/>
  <c r="Q212" i="1" s="1"/>
  <c r="X22" i="11"/>
  <c r="R22" i="11"/>
  <c r="H22" i="11"/>
  <c r="F30" i="11"/>
  <c r="E214" i="1" s="1"/>
  <c r="E30" i="11"/>
  <c r="D214" i="1" s="1"/>
  <c r="K30" i="11"/>
  <c r="J214" i="1" s="1"/>
  <c r="J30" i="11"/>
  <c r="I214" i="1" s="1"/>
  <c r="H30" i="11"/>
  <c r="G214" i="1" s="1"/>
  <c r="G224" i="1" s="1"/>
  <c r="D30" i="11"/>
  <c r="C214" i="1" s="1"/>
  <c r="K29" i="11"/>
  <c r="J213" i="1" s="1"/>
  <c r="J29" i="11"/>
  <c r="I213" i="1" s="1"/>
  <c r="E29" i="11"/>
  <c r="D213" i="1" s="1"/>
  <c r="D29" i="11"/>
  <c r="C213" i="1" s="1"/>
  <c r="L28" i="11"/>
  <c r="K212" i="1" s="1"/>
  <c r="K28" i="11"/>
  <c r="J212" i="1" s="1"/>
  <c r="J28" i="11"/>
  <c r="I212" i="1" s="1"/>
  <c r="E28" i="11"/>
  <c r="D212" i="1" s="1"/>
  <c r="D28" i="11"/>
  <c r="C212" i="1" s="1"/>
  <c r="M22" i="11"/>
  <c r="K22" i="11"/>
  <c r="J22" i="11"/>
  <c r="G22" i="11"/>
  <c r="E22" i="11"/>
  <c r="D22" i="11"/>
  <c r="AS33" i="11"/>
  <c r="AR217" i="1" s="1"/>
  <c r="AM33" i="11"/>
  <c r="AL217" i="1" s="1"/>
  <c r="AG33" i="11"/>
  <c r="AF217" i="1" s="1"/>
  <c r="AA33" i="11"/>
  <c r="Z217" i="1" s="1"/>
  <c r="U33" i="11"/>
  <c r="T217" i="1" s="1"/>
  <c r="O33" i="11"/>
  <c r="N217" i="1" s="1"/>
  <c r="I33" i="11"/>
  <c r="H217" i="1" s="1"/>
  <c r="C33" i="11"/>
  <c r="B217" i="1" s="1"/>
  <c r="AS32" i="11"/>
  <c r="AR216" i="1" s="1"/>
  <c r="AM32" i="11"/>
  <c r="AL216" i="1" s="1"/>
  <c r="AG32" i="11"/>
  <c r="AF216" i="1" s="1"/>
  <c r="AA32" i="11"/>
  <c r="Z216" i="1" s="1"/>
  <c r="U32" i="11"/>
  <c r="T216" i="1" s="1"/>
  <c r="O32" i="11"/>
  <c r="N216" i="1" s="1"/>
  <c r="I32" i="11"/>
  <c r="H216" i="1" s="1"/>
  <c r="C32" i="11"/>
  <c r="B216" i="1" s="1"/>
  <c r="AS31" i="11"/>
  <c r="AR215" i="1" s="1"/>
  <c r="AM31" i="11"/>
  <c r="AL215" i="1" s="1"/>
  <c r="AG31" i="11"/>
  <c r="AF215" i="1" s="1"/>
  <c r="AA31" i="11"/>
  <c r="Z215" i="1" s="1"/>
  <c r="U31" i="11"/>
  <c r="T215" i="1" s="1"/>
  <c r="O31" i="11"/>
  <c r="N215" i="1" s="1"/>
  <c r="I31" i="11"/>
  <c r="H215" i="1" s="1"/>
  <c r="C31" i="11"/>
  <c r="B215" i="1" s="1"/>
  <c r="AM30" i="11"/>
  <c r="AL214" i="1" s="1"/>
  <c r="U30" i="11"/>
  <c r="T214" i="1" s="1"/>
  <c r="O30" i="11"/>
  <c r="N214" i="1" s="1"/>
  <c r="I30" i="11"/>
  <c r="H214" i="1" s="1"/>
  <c r="C30" i="11"/>
  <c r="B214" i="1" s="1"/>
  <c r="AS28" i="11"/>
  <c r="AR212" i="1" s="1"/>
  <c r="AM28" i="11"/>
  <c r="AL212" i="1" s="1"/>
  <c r="U28" i="11"/>
  <c r="T212" i="1" s="1"/>
  <c r="O28" i="11"/>
  <c r="N212" i="1" s="1"/>
  <c r="I28" i="11"/>
  <c r="H212" i="1" s="1"/>
  <c r="C28" i="11"/>
  <c r="B212" i="1" s="1"/>
  <c r="AX22" i="11"/>
  <c r="AV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Z22" i="11"/>
  <c r="Y22" i="11"/>
  <c r="W22" i="11"/>
  <c r="V22" i="11"/>
  <c r="U22" i="11"/>
  <c r="T22" i="11"/>
  <c r="S22" i="11"/>
  <c r="Q22" i="11"/>
  <c r="P22" i="11"/>
  <c r="O22" i="11"/>
  <c r="N22" i="11"/>
  <c r="L22" i="11"/>
  <c r="I22" i="11"/>
  <c r="C22" i="11"/>
  <c r="BB31" i="11"/>
  <c r="BA215" i="1" s="1"/>
  <c r="AX31" i="11"/>
  <c r="AW215" i="1" s="1"/>
  <c r="AW31" i="11"/>
  <c r="AV215" i="1" s="1"/>
  <c r="AV31" i="11"/>
  <c r="AU215" i="1" s="1"/>
  <c r="AU31" i="11"/>
  <c r="AT215" i="1" s="1"/>
  <c r="AT31" i="11"/>
  <c r="AS215" i="1" s="1"/>
  <c r="AR31" i="11"/>
  <c r="AQ215" i="1" s="1"/>
  <c r="AQ31" i="11"/>
  <c r="AP215" i="1" s="1"/>
  <c r="AP31" i="11"/>
  <c r="AO215" i="1" s="1"/>
  <c r="AO31" i="11"/>
  <c r="AN215" i="1" s="1"/>
  <c r="AN31" i="11"/>
  <c r="AM215" i="1" s="1"/>
  <c r="AL31" i="11"/>
  <c r="AK215" i="1" s="1"/>
  <c r="AK31" i="11"/>
  <c r="AJ215" i="1" s="1"/>
  <c r="AJ31" i="11"/>
  <c r="AI215" i="1" s="1"/>
  <c r="AI31" i="11"/>
  <c r="AH215" i="1" s="1"/>
  <c r="AH31" i="11"/>
  <c r="AG215" i="1" s="1"/>
  <c r="AF31" i="11"/>
  <c r="AE215" i="1" s="1"/>
  <c r="AE31" i="11"/>
  <c r="AD215" i="1" s="1"/>
  <c r="AD31" i="11"/>
  <c r="AC215" i="1" s="1"/>
  <c r="AC31" i="11"/>
  <c r="AB215" i="1" s="1"/>
  <c r="AB31" i="11"/>
  <c r="AA215" i="1" s="1"/>
  <c r="Z31" i="11"/>
  <c r="Y215" i="1" s="1"/>
  <c r="Y225" i="1" s="1"/>
  <c r="Y31" i="11"/>
  <c r="X215" i="1" s="1"/>
  <c r="X31" i="11"/>
  <c r="W215" i="1" s="1"/>
  <c r="W31" i="11"/>
  <c r="V215" i="1" s="1"/>
  <c r="V31" i="11"/>
  <c r="U215" i="1" s="1"/>
  <c r="T31" i="11"/>
  <c r="S215" i="1" s="1"/>
  <c r="S31" i="11"/>
  <c r="R215" i="1" s="1"/>
  <c r="R31" i="11"/>
  <c r="Q215" i="1" s="1"/>
  <c r="Q31" i="11"/>
  <c r="P215" i="1" s="1"/>
  <c r="P31" i="11"/>
  <c r="O215" i="1" s="1"/>
  <c r="N31" i="11"/>
  <c r="M215" i="1" s="1"/>
  <c r="M31" i="11"/>
  <c r="L215" i="1" s="1"/>
  <c r="L31" i="11"/>
  <c r="K215" i="1" s="1"/>
  <c r="K31" i="11"/>
  <c r="J215" i="1" s="1"/>
  <c r="J31" i="11"/>
  <c r="I215" i="1" s="1"/>
  <c r="H31" i="11"/>
  <c r="G215" i="1" s="1"/>
  <c r="G31" i="11"/>
  <c r="F215" i="1" s="1"/>
  <c r="F31" i="11"/>
  <c r="E215" i="1" s="1"/>
  <c r="E31" i="11"/>
  <c r="D215" i="1" s="1"/>
  <c r="D31" i="11"/>
  <c r="C215" i="1" s="1"/>
  <c r="AX33" i="11"/>
  <c r="AW217" i="1" s="1"/>
  <c r="AW33" i="11"/>
  <c r="AV217" i="1" s="1"/>
  <c r="AV33" i="11"/>
  <c r="AU217" i="1" s="1"/>
  <c r="AU33" i="11"/>
  <c r="AT217" i="1" s="1"/>
  <c r="AT33" i="11"/>
  <c r="AS217" i="1" s="1"/>
  <c r="AR33" i="11"/>
  <c r="AQ217" i="1" s="1"/>
  <c r="AQ33" i="11"/>
  <c r="AP217" i="1" s="1"/>
  <c r="AP33" i="11"/>
  <c r="AO217" i="1" s="1"/>
  <c r="AO33" i="11"/>
  <c r="AN217" i="1" s="1"/>
  <c r="AN33" i="11"/>
  <c r="AM217" i="1" s="1"/>
  <c r="AL33" i="11"/>
  <c r="AK217" i="1" s="1"/>
  <c r="AK227" i="1" s="1"/>
  <c r="AK33" i="11"/>
  <c r="AJ217" i="1" s="1"/>
  <c r="AJ33" i="11"/>
  <c r="AI217" i="1" s="1"/>
  <c r="AI33" i="11"/>
  <c r="AH217" i="1" s="1"/>
  <c r="AH33" i="11"/>
  <c r="AG217" i="1" s="1"/>
  <c r="AG227" i="1" s="1"/>
  <c r="AF33" i="11"/>
  <c r="AE217" i="1" s="1"/>
  <c r="AE33" i="11"/>
  <c r="AD217" i="1" s="1"/>
  <c r="AD33" i="11"/>
  <c r="AC217" i="1" s="1"/>
  <c r="AC33" i="11"/>
  <c r="AB217" i="1" s="1"/>
  <c r="AB33" i="11"/>
  <c r="AA217" i="1" s="1"/>
  <c r="Z33" i="11"/>
  <c r="Y217" i="1" s="1"/>
  <c r="Y33" i="11"/>
  <c r="X217" i="1" s="1"/>
  <c r="X33" i="11"/>
  <c r="W217" i="1" s="1"/>
  <c r="W33" i="11"/>
  <c r="V217" i="1" s="1"/>
  <c r="V33" i="11"/>
  <c r="U217" i="1" s="1"/>
  <c r="T33" i="11"/>
  <c r="S217" i="1" s="1"/>
  <c r="S33" i="11"/>
  <c r="R217" i="1" s="1"/>
  <c r="R33" i="11"/>
  <c r="Q217" i="1" s="1"/>
  <c r="Q33" i="11"/>
  <c r="P217" i="1" s="1"/>
  <c r="P33" i="11"/>
  <c r="O217" i="1" s="1"/>
  <c r="N33" i="11"/>
  <c r="M217" i="1" s="1"/>
  <c r="M33" i="11"/>
  <c r="L217" i="1" s="1"/>
  <c r="L33" i="11"/>
  <c r="K217" i="1" s="1"/>
  <c r="K33" i="11"/>
  <c r="J217" i="1" s="1"/>
  <c r="J33" i="11"/>
  <c r="I217" i="1" s="1"/>
  <c r="H33" i="11"/>
  <c r="G217" i="1" s="1"/>
  <c r="G33" i="11"/>
  <c r="F217" i="1" s="1"/>
  <c r="F33" i="11"/>
  <c r="E217" i="1" s="1"/>
  <c r="E33" i="11"/>
  <c r="D217" i="1" s="1"/>
  <c r="D33" i="11"/>
  <c r="C217" i="1" s="1"/>
  <c r="AX32" i="11"/>
  <c r="AW216" i="1" s="1"/>
  <c r="AW226" i="1" s="1"/>
  <c r="AW32" i="11"/>
  <c r="AV216" i="1" s="1"/>
  <c r="AV32" i="11"/>
  <c r="AU216" i="1" s="1"/>
  <c r="AU32" i="11"/>
  <c r="AT216" i="1" s="1"/>
  <c r="AT32" i="11"/>
  <c r="AS216" i="1" s="1"/>
  <c r="AR32" i="11"/>
  <c r="AQ216" i="1" s="1"/>
  <c r="AQ32" i="11"/>
  <c r="AP216" i="1" s="1"/>
  <c r="AP32" i="11"/>
  <c r="AO216" i="1" s="1"/>
  <c r="AO32" i="11"/>
  <c r="AN216" i="1" s="1"/>
  <c r="AN32" i="11"/>
  <c r="AM216" i="1" s="1"/>
  <c r="AL32" i="11"/>
  <c r="AK216" i="1" s="1"/>
  <c r="AK32" i="11"/>
  <c r="AJ216" i="1" s="1"/>
  <c r="AJ32" i="11"/>
  <c r="AI216" i="1" s="1"/>
  <c r="AI32" i="11"/>
  <c r="AH216" i="1" s="1"/>
  <c r="AH32" i="11"/>
  <c r="AG216" i="1" s="1"/>
  <c r="AF32" i="11"/>
  <c r="AE216" i="1" s="1"/>
  <c r="AE32" i="11"/>
  <c r="AD216" i="1" s="1"/>
  <c r="AD32" i="11"/>
  <c r="AC216" i="1" s="1"/>
  <c r="AC32" i="11"/>
  <c r="AB216" i="1" s="1"/>
  <c r="AB32" i="11"/>
  <c r="AA216" i="1" s="1"/>
  <c r="Z32" i="11"/>
  <c r="Y216" i="1" s="1"/>
  <c r="Y32" i="11"/>
  <c r="X216" i="1" s="1"/>
  <c r="X32" i="11"/>
  <c r="W216" i="1" s="1"/>
  <c r="W32" i="11"/>
  <c r="V216" i="1" s="1"/>
  <c r="V32" i="11"/>
  <c r="U216" i="1" s="1"/>
  <c r="T32" i="11"/>
  <c r="S216" i="1" s="1"/>
  <c r="S32" i="11"/>
  <c r="R216" i="1" s="1"/>
  <c r="R32" i="11"/>
  <c r="Q216" i="1" s="1"/>
  <c r="Q32" i="11"/>
  <c r="P216" i="1" s="1"/>
  <c r="P32" i="11"/>
  <c r="O216" i="1" s="1"/>
  <c r="N32" i="11"/>
  <c r="M216" i="1" s="1"/>
  <c r="M226" i="1" s="1"/>
  <c r="M32" i="11"/>
  <c r="L216" i="1" s="1"/>
  <c r="L32" i="11"/>
  <c r="K216" i="1" s="1"/>
  <c r="K32" i="11"/>
  <c r="J216" i="1" s="1"/>
  <c r="J32" i="11"/>
  <c r="I216" i="1" s="1"/>
  <c r="I226" i="1" s="1"/>
  <c r="H32" i="11"/>
  <c r="G216" i="1" s="1"/>
  <c r="G32" i="11"/>
  <c r="F216" i="1" s="1"/>
  <c r="F32" i="11"/>
  <c r="E216" i="1" s="1"/>
  <c r="E32" i="11"/>
  <c r="D216" i="1" s="1"/>
  <c r="D32" i="11"/>
  <c r="C216" i="1" s="1"/>
  <c r="AX30" i="11"/>
  <c r="AW214" i="1" s="1"/>
  <c r="AV30" i="11"/>
  <c r="AU214" i="1" s="1"/>
  <c r="AR30" i="11"/>
  <c r="AQ214" i="1" s="1"/>
  <c r="AQ30" i="11"/>
  <c r="AP214" i="1" s="1"/>
  <c r="AP30" i="11"/>
  <c r="AO214" i="1" s="1"/>
  <c r="AO30" i="11"/>
  <c r="AN214" i="1" s="1"/>
  <c r="AN224" i="1" s="1"/>
  <c r="AN30" i="11"/>
  <c r="AM214" i="1" s="1"/>
  <c r="AM224" i="1" s="1"/>
  <c r="AL30" i="11"/>
  <c r="AK214" i="1" s="1"/>
  <c r="AK30" i="11"/>
  <c r="AJ214" i="1" s="1"/>
  <c r="AF30" i="11"/>
  <c r="AE214" i="1" s="1"/>
  <c r="AD30" i="11"/>
  <c r="AC214" i="1" s="1"/>
  <c r="Z30" i="11"/>
  <c r="Y214" i="1" s="1"/>
  <c r="Y30" i="11"/>
  <c r="X214" i="1" s="1"/>
  <c r="X30" i="11"/>
  <c r="W214" i="1" s="1"/>
  <c r="W30" i="11"/>
  <c r="V214" i="1" s="1"/>
  <c r="V30" i="11"/>
  <c r="U214" i="1" s="1"/>
  <c r="S30" i="11"/>
  <c r="R214" i="1" s="1"/>
  <c r="Q30" i="11"/>
  <c r="P214" i="1" s="1"/>
  <c r="P224" i="1" s="1"/>
  <c r="N30" i="11"/>
  <c r="M214" i="1" s="1"/>
  <c r="M30" i="11"/>
  <c r="L214" i="1" s="1"/>
  <c r="L30" i="11"/>
  <c r="K214" i="1" s="1"/>
  <c r="G30" i="11"/>
  <c r="F214" i="1" s="1"/>
  <c r="AV29" i="11"/>
  <c r="AU213" i="1" s="1"/>
  <c r="AU29" i="11"/>
  <c r="AT213" i="1" s="1"/>
  <c r="AT223" i="1" s="1"/>
  <c r="AP29" i="11"/>
  <c r="AO213" i="1" s="1"/>
  <c r="AO29" i="11"/>
  <c r="AN213" i="1" s="1"/>
  <c r="AL29" i="11"/>
  <c r="AK213" i="1" s="1"/>
  <c r="AK223" i="1" s="1"/>
  <c r="AK29" i="11"/>
  <c r="AJ213" i="1" s="1"/>
  <c r="AJ29" i="11"/>
  <c r="AI213" i="1" s="1"/>
  <c r="AF29" i="11"/>
  <c r="AE213" i="1" s="1"/>
  <c r="AE29" i="11"/>
  <c r="AD213" i="1" s="1"/>
  <c r="AD29" i="11"/>
  <c r="AC213" i="1" s="1"/>
  <c r="Y29" i="11"/>
  <c r="X213" i="1" s="1"/>
  <c r="W29" i="11"/>
  <c r="V213" i="1" s="1"/>
  <c r="V29" i="11"/>
  <c r="U213" i="1" s="1"/>
  <c r="U29" i="11"/>
  <c r="T213" i="1" s="1"/>
  <c r="S29" i="11"/>
  <c r="R213" i="1" s="1"/>
  <c r="Q29" i="11"/>
  <c r="P213" i="1" s="1"/>
  <c r="P29" i="11"/>
  <c r="O213" i="1" s="1"/>
  <c r="O29" i="11"/>
  <c r="N213" i="1" s="1"/>
  <c r="N29" i="11"/>
  <c r="M213" i="1" s="1"/>
  <c r="M29" i="11"/>
  <c r="L213" i="1" s="1"/>
  <c r="L29" i="11"/>
  <c r="K213" i="1" s="1"/>
  <c r="I29" i="11"/>
  <c r="H213" i="1" s="1"/>
  <c r="H29" i="11"/>
  <c r="G213" i="1" s="1"/>
  <c r="G223" i="1" s="1"/>
  <c r="G29" i="11"/>
  <c r="F213" i="1" s="1"/>
  <c r="F29" i="11"/>
  <c r="E213" i="1" s="1"/>
  <c r="C29" i="11"/>
  <c r="B213" i="1" s="1"/>
  <c r="AV28" i="11"/>
  <c r="AU212" i="1" s="1"/>
  <c r="AU28" i="11"/>
  <c r="AT212" i="1" s="1"/>
  <c r="AT28" i="11"/>
  <c r="AS212" i="1" s="1"/>
  <c r="AP28" i="11"/>
  <c r="AO212" i="1" s="1"/>
  <c r="AO28" i="11"/>
  <c r="AN212" i="1" s="1"/>
  <c r="AN28" i="11"/>
  <c r="AM212" i="1" s="1"/>
  <c r="AL28" i="11"/>
  <c r="AK212" i="1" s="1"/>
  <c r="AK28" i="11"/>
  <c r="AJ212" i="1" s="1"/>
  <c r="AJ28" i="11"/>
  <c r="AI212" i="1" s="1"/>
  <c r="AI28" i="11"/>
  <c r="AH212" i="1" s="1"/>
  <c r="AH28" i="11"/>
  <c r="AG212" i="1" s="1"/>
  <c r="AF28" i="11"/>
  <c r="AE212" i="1" s="1"/>
  <c r="Y28" i="11"/>
  <c r="X212" i="1" s="1"/>
  <c r="W28" i="11"/>
  <c r="V212" i="1" s="1"/>
  <c r="T28" i="11"/>
  <c r="S212" i="1" s="1"/>
  <c r="S222" i="1" s="1"/>
  <c r="S28" i="11"/>
  <c r="R212" i="1" s="1"/>
  <c r="Q28" i="11"/>
  <c r="P212" i="1" s="1"/>
  <c r="P28" i="11"/>
  <c r="O212" i="1" s="1"/>
  <c r="N28" i="11"/>
  <c r="M212" i="1" s="1"/>
  <c r="M28" i="11"/>
  <c r="L212" i="1" s="1"/>
  <c r="H28" i="11"/>
  <c r="G212" i="1" s="1"/>
  <c r="G222" i="1" s="1"/>
  <c r="G28" i="11"/>
  <c r="F212" i="1" s="1"/>
  <c r="F28" i="11"/>
  <c r="E212" i="1" s="1"/>
  <c r="BA219" i="1"/>
  <c r="BA11" i="1" s="1"/>
  <c r="AZ219" i="1"/>
  <c r="AZ11" i="1" s="1"/>
  <c r="BD32" i="11"/>
  <c r="BC216" i="1" s="1"/>
  <c r="BC226" i="1" s="1"/>
  <c r="BB32" i="11"/>
  <c r="BA216" i="1" s="1"/>
  <c r="BD31" i="11"/>
  <c r="BC215" i="1" s="1"/>
  <c r="BD29" i="11"/>
  <c r="BC213" i="1" s="1"/>
  <c r="BB29" i="11"/>
  <c r="BA213" i="1" s="1"/>
  <c r="BA29" i="11"/>
  <c r="AZ213" i="1" s="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E2" i="11"/>
  <c r="BC2" i="11"/>
  <c r="CW1" i="11"/>
  <c r="CK22" i="11" s="1"/>
  <c r="AZ262" i="1"/>
  <c r="BA259" i="1"/>
  <c r="BC260" i="1"/>
  <c r="BA258" i="1"/>
  <c r="BA257" i="1"/>
  <c r="BC274" i="1"/>
  <c r="AZ259" i="1"/>
  <c r="BC276" i="1"/>
  <c r="AZ275" i="1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AZ3" i="6"/>
  <c r="AZ276" i="1"/>
  <c r="AZ256" i="1"/>
  <c r="AZ260" i="1"/>
  <c r="BA256" i="1"/>
  <c r="B99" i="1"/>
  <c r="B167" i="1"/>
  <c r="AZ280" i="1"/>
  <c r="AZ289" i="1" s="1"/>
  <c r="AW280" i="1"/>
  <c r="AV280" i="1"/>
  <c r="AV289" i="1" s="1"/>
  <c r="AU280" i="1"/>
  <c r="AT280" i="1"/>
  <c r="AT289" i="1" s="1"/>
  <c r="AS280" i="1"/>
  <c r="AS289" i="1" s="1"/>
  <c r="AR280" i="1"/>
  <c r="AQ280" i="1"/>
  <c r="AP280" i="1"/>
  <c r="AO280" i="1"/>
  <c r="AN280" i="1"/>
  <c r="AN289" i="1" s="1"/>
  <c r="AM280" i="1"/>
  <c r="AM289" i="1" s="1"/>
  <c r="AL280" i="1"/>
  <c r="AK280" i="1"/>
  <c r="AJ280" i="1"/>
  <c r="AI280" i="1"/>
  <c r="AH280" i="1"/>
  <c r="AH289" i="1" s="1"/>
  <c r="AG280" i="1"/>
  <c r="AG289" i="1" s="1"/>
  <c r="AF280" i="1"/>
  <c r="AE280" i="1"/>
  <c r="AD280" i="1"/>
  <c r="AD289" i="1" s="1"/>
  <c r="AC280" i="1"/>
  <c r="AB280" i="1"/>
  <c r="AB289" i="1" s="1"/>
  <c r="AA280" i="1"/>
  <c r="AA289" i="1" s="1"/>
  <c r="Z280" i="1"/>
  <c r="Y280" i="1"/>
  <c r="X280" i="1"/>
  <c r="X289" i="1" s="1"/>
  <c r="W280" i="1"/>
  <c r="V280" i="1"/>
  <c r="V289" i="1" s="1"/>
  <c r="U280" i="1"/>
  <c r="U289" i="1" s="1"/>
  <c r="T280" i="1"/>
  <c r="S280" i="1"/>
  <c r="R280" i="1"/>
  <c r="Q280" i="1"/>
  <c r="P280" i="1"/>
  <c r="P289" i="1" s="1"/>
  <c r="O280" i="1"/>
  <c r="O289" i="1" s="1"/>
  <c r="N280" i="1"/>
  <c r="M280" i="1"/>
  <c r="L280" i="1"/>
  <c r="L289" i="1" s="1"/>
  <c r="K280" i="1"/>
  <c r="J280" i="1"/>
  <c r="J289" i="1" s="1"/>
  <c r="I280" i="1"/>
  <c r="I289" i="1" s="1"/>
  <c r="H280" i="1"/>
  <c r="G280" i="1"/>
  <c r="F280" i="1"/>
  <c r="E280" i="1"/>
  <c r="D280" i="1"/>
  <c r="D289" i="1" s="1"/>
  <c r="C280" i="1"/>
  <c r="C289" i="1" s="1"/>
  <c r="B280" i="1"/>
  <c r="BC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Z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BC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Z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BA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Z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88" i="1"/>
  <c r="A287" i="1"/>
  <c r="A286" i="1"/>
  <c r="A285" i="1"/>
  <c r="A284" i="1"/>
  <c r="A283" i="1"/>
  <c r="B273" i="1"/>
  <c r="A264" i="1"/>
  <c r="A282" i="1" s="1"/>
  <c r="A270" i="1"/>
  <c r="A269" i="1"/>
  <c r="A268" i="1"/>
  <c r="A267" i="1"/>
  <c r="A266" i="1"/>
  <c r="A265" i="1"/>
  <c r="B255" i="1"/>
  <c r="BE2" i="10"/>
  <c r="BE2" i="9"/>
  <c r="BE2" i="8"/>
  <c r="BE2" i="4"/>
  <c r="BE2" i="3"/>
  <c r="BE2" i="7"/>
  <c r="CQ77" i="1"/>
  <c r="CQ88" i="1" s="1"/>
  <c r="CQ106" i="1" s="1"/>
  <c r="CQ145" i="1" s="1"/>
  <c r="CQ156" i="1" s="1"/>
  <c r="CQ180" i="1" s="1"/>
  <c r="CQ193" i="1" s="1"/>
  <c r="CQ202" i="1" s="1"/>
  <c r="CQ231" i="1" s="1"/>
  <c r="CQ243" i="1" s="1"/>
  <c r="CQ255" i="1" s="1"/>
  <c r="CQ264" i="1" s="1"/>
  <c r="CQ39" i="1"/>
  <c r="CP77" i="1"/>
  <c r="CP88" i="1" s="1"/>
  <c r="CP106" i="1" s="1"/>
  <c r="CP145" i="1" s="1"/>
  <c r="CP156" i="1" s="1"/>
  <c r="CP180" i="1" s="1"/>
  <c r="CP193" i="1" s="1"/>
  <c r="CP202" i="1" s="1"/>
  <c r="CP231" i="1" s="1"/>
  <c r="CP243" i="1" s="1"/>
  <c r="CP255" i="1" s="1"/>
  <c r="CP264" i="1" s="1"/>
  <c r="CP39" i="1"/>
  <c r="G1" i="1"/>
  <c r="J1" i="1" s="1"/>
  <c r="M1" i="1" s="1"/>
  <c r="P1" i="1" s="1"/>
  <c r="S1" i="1" s="1"/>
  <c r="V1" i="1" s="1"/>
  <c r="Y1" i="1" s="1"/>
  <c r="AB1" i="1" s="1"/>
  <c r="AE1" i="1" s="1"/>
  <c r="AH1" i="1" s="1"/>
  <c r="AK1" i="1" s="1"/>
  <c r="AN1" i="1" s="1"/>
  <c r="AQ1" i="1" s="1"/>
  <c r="AT1" i="1" s="1"/>
  <c r="AW1" i="1" s="1"/>
  <c r="AZ1" i="1" s="1"/>
  <c r="BC1" i="1" s="1"/>
  <c r="BF1" i="1" s="1"/>
  <c r="BI1" i="1" s="1"/>
  <c r="BL1" i="1" s="1"/>
  <c r="BO1" i="1" s="1"/>
  <c r="BR1" i="1" s="1"/>
  <c r="BU1" i="1" s="1"/>
  <c r="BX1" i="1" s="1"/>
  <c r="CA1" i="1" s="1"/>
  <c r="CD1" i="1" s="1"/>
  <c r="CG1" i="1" s="1"/>
  <c r="F1" i="1"/>
  <c r="I1" i="1" s="1"/>
  <c r="L1" i="1" s="1"/>
  <c r="O1" i="1" s="1"/>
  <c r="R1" i="1" s="1"/>
  <c r="U1" i="1" s="1"/>
  <c r="X1" i="1" s="1"/>
  <c r="AA1" i="1" s="1"/>
  <c r="AD1" i="1" s="1"/>
  <c r="AG1" i="1" s="1"/>
  <c r="AJ1" i="1" s="1"/>
  <c r="AM1" i="1" s="1"/>
  <c r="AP1" i="1" s="1"/>
  <c r="AS1" i="1" s="1"/>
  <c r="AV1" i="1" s="1"/>
  <c r="AY1" i="1" s="1"/>
  <c r="BB1" i="1" s="1"/>
  <c r="BE1" i="1" s="1"/>
  <c r="BH1" i="1" s="1"/>
  <c r="BK1" i="1" s="1"/>
  <c r="BN1" i="1" s="1"/>
  <c r="BQ1" i="1" s="1"/>
  <c r="BT1" i="1" s="1"/>
  <c r="BW1" i="1" s="1"/>
  <c r="BZ1" i="1" s="1"/>
  <c r="CC1" i="1" s="1"/>
  <c r="CF1" i="1" s="1"/>
  <c r="CI1" i="1" s="1"/>
  <c r="E1" i="1"/>
  <c r="H1" i="1" s="1"/>
  <c r="K1" i="1" s="1"/>
  <c r="N1" i="1" s="1"/>
  <c r="Q1" i="1" s="1"/>
  <c r="T1" i="1" s="1"/>
  <c r="W1" i="1" s="1"/>
  <c r="Z1" i="1" s="1"/>
  <c r="AC1" i="1" s="1"/>
  <c r="AF1" i="1" s="1"/>
  <c r="AI1" i="1" s="1"/>
  <c r="AL1" i="1" s="1"/>
  <c r="AO1" i="1" s="1"/>
  <c r="AR1" i="1" s="1"/>
  <c r="AU1" i="1" s="1"/>
  <c r="AX1" i="1" s="1"/>
  <c r="BA1" i="1" s="1"/>
  <c r="BD1" i="1" s="1"/>
  <c r="BG1" i="1" s="1"/>
  <c r="BJ1" i="1" s="1"/>
  <c r="BM1" i="1" s="1"/>
  <c r="BP1" i="1" s="1"/>
  <c r="BS1" i="1" s="1"/>
  <c r="BV1" i="1" s="1"/>
  <c r="BY1" i="1" s="1"/>
  <c r="CB1" i="1" s="1"/>
  <c r="CE1" i="1" s="1"/>
  <c r="CH1" i="1" s="1"/>
  <c r="BA22" i="1" l="1"/>
  <c r="U53" i="12"/>
  <c r="O52" i="12"/>
  <c r="Q53" i="12"/>
  <c r="Q52" i="12"/>
  <c r="AQ224" i="1"/>
  <c r="O53" i="12"/>
  <c r="BU213" i="1"/>
  <c r="T52" i="12"/>
  <c r="Z52" i="12"/>
  <c r="Z53" i="12"/>
  <c r="T53" i="12"/>
  <c r="BU219" i="1"/>
  <c r="BU11" i="1" s="1"/>
  <c r="BT216" i="1"/>
  <c r="H52" i="12"/>
  <c r="N52" i="12"/>
  <c r="J53" i="12"/>
  <c r="BJ36" i="1"/>
  <c r="BJ37" i="1"/>
  <c r="C113" i="1"/>
  <c r="C122" i="1"/>
  <c r="C138" i="1"/>
  <c r="C131" i="1"/>
  <c r="AZ22" i="1"/>
  <c r="AZ3" i="16"/>
  <c r="AZ3" i="17"/>
  <c r="BR213" i="1"/>
  <c r="BQ213" i="1"/>
  <c r="BP215" i="1"/>
  <c r="BP219" i="1"/>
  <c r="BA3" i="6"/>
  <c r="BA3" i="10" s="1"/>
  <c r="O22" i="1"/>
  <c r="U22" i="1"/>
  <c r="AA22" i="1"/>
  <c r="AG22" i="1"/>
  <c r="AM22" i="1"/>
  <c r="AS22" i="1"/>
  <c r="P22" i="1"/>
  <c r="V22" i="1"/>
  <c r="AB22" i="1"/>
  <c r="AH22" i="1"/>
  <c r="AN22" i="1"/>
  <c r="AT22" i="1"/>
  <c r="Q22" i="1"/>
  <c r="W22" i="1"/>
  <c r="AC22" i="1"/>
  <c r="AI22" i="1"/>
  <c r="AO22" i="1"/>
  <c r="AU22" i="1"/>
  <c r="R22" i="1"/>
  <c r="X22" i="1"/>
  <c r="AD22" i="1"/>
  <c r="AJ22" i="1"/>
  <c r="AP22" i="1"/>
  <c r="AV22" i="1"/>
  <c r="S22" i="1"/>
  <c r="Y22" i="1"/>
  <c r="AE22" i="1"/>
  <c r="AK22" i="1"/>
  <c r="AQ22" i="1"/>
  <c r="AW22" i="1"/>
  <c r="AX22" i="1"/>
  <c r="N22" i="1"/>
  <c r="T22" i="1"/>
  <c r="Z22" i="1"/>
  <c r="AF22" i="1"/>
  <c r="AL22" i="1"/>
  <c r="AR22" i="1"/>
  <c r="BC22" i="1"/>
  <c r="AY22" i="1"/>
  <c r="BO215" i="1"/>
  <c r="BO213" i="1"/>
  <c r="BO217" i="1"/>
  <c r="H53" i="12"/>
  <c r="N53" i="12"/>
  <c r="BN215" i="1"/>
  <c r="AX289" i="1"/>
  <c r="H289" i="1"/>
  <c r="T289" i="1"/>
  <c r="AL289" i="1"/>
  <c r="N289" i="1"/>
  <c r="Z289" i="1"/>
  <c r="AF289" i="1"/>
  <c r="BA289" i="1"/>
  <c r="B289" i="1"/>
  <c r="AR289" i="1"/>
  <c r="T222" i="1"/>
  <c r="T224" i="1"/>
  <c r="Z225" i="1"/>
  <c r="N226" i="1"/>
  <c r="B227" i="1"/>
  <c r="H223" i="1"/>
  <c r="AL222" i="1"/>
  <c r="AF225" i="1"/>
  <c r="H227" i="1"/>
  <c r="AR227" i="1"/>
  <c r="Z222" i="1"/>
  <c r="Z223" i="1"/>
  <c r="Z224" i="1"/>
  <c r="AR224" i="1"/>
  <c r="BM217" i="1"/>
  <c r="BM219" i="1"/>
  <c r="BM11" i="1" s="1"/>
  <c r="BM216" i="1"/>
  <c r="BL219" i="1"/>
  <c r="BL11" i="1" s="1"/>
  <c r="BL216" i="1"/>
  <c r="BL213" i="1"/>
  <c r="L225" i="1"/>
  <c r="M225" i="1"/>
  <c r="N227" i="1"/>
  <c r="J226" i="1"/>
  <c r="AT226" i="1"/>
  <c r="AH227" i="1"/>
  <c r="V225" i="1"/>
  <c r="D222" i="1"/>
  <c r="D224" i="1"/>
  <c r="AB222" i="1"/>
  <c r="AB223" i="1"/>
  <c r="AB224" i="1"/>
  <c r="AZ3" i="3"/>
  <c r="AZ3" i="7"/>
  <c r="AZ3" i="9"/>
  <c r="E222" i="1"/>
  <c r="E223" i="1"/>
  <c r="AI223" i="1"/>
  <c r="AU223" i="1"/>
  <c r="R224" i="1"/>
  <c r="AC224" i="1"/>
  <c r="AO224" i="1"/>
  <c r="K226" i="1"/>
  <c r="AU226" i="1"/>
  <c r="F227" i="1"/>
  <c r="AI227" i="1"/>
  <c r="AP227" i="1"/>
  <c r="AD225" i="1"/>
  <c r="H222" i="1"/>
  <c r="F222" i="1"/>
  <c r="R222" i="1"/>
  <c r="F224" i="1"/>
  <c r="AP224" i="1"/>
  <c r="L226" i="1"/>
  <c r="AV226" i="1"/>
  <c r="AJ227" i="1"/>
  <c r="X225" i="1"/>
  <c r="BD280" i="1"/>
  <c r="BD275" i="1"/>
  <c r="BD278" i="1"/>
  <c r="BD277" i="1"/>
  <c r="BD276" i="1"/>
  <c r="BD274" i="1"/>
  <c r="BD262" i="1"/>
  <c r="BD259" i="1"/>
  <c r="BD260" i="1"/>
  <c r="BD258" i="1"/>
  <c r="BD256" i="1"/>
  <c r="BD257" i="1"/>
  <c r="BK219" i="1"/>
  <c r="BK11" i="1" s="1"/>
  <c r="BK213" i="1"/>
  <c r="BK216" i="1"/>
  <c r="BB219" i="1"/>
  <c r="BB11" i="1" s="1"/>
  <c r="BB22" i="1" s="1"/>
  <c r="BC33" i="11"/>
  <c r="BB217" i="1" s="1"/>
  <c r="BC32" i="11"/>
  <c r="BB216" i="1" s="1"/>
  <c r="BC31" i="11"/>
  <c r="BB215" i="1" s="1"/>
  <c r="BC29" i="11"/>
  <c r="BB213" i="1" s="1"/>
  <c r="BE32" i="11"/>
  <c r="BD216" i="1" s="1"/>
  <c r="BE31" i="11"/>
  <c r="BD215" i="1" s="1"/>
  <c r="BE29" i="11"/>
  <c r="BD213" i="1" s="1"/>
  <c r="BD219" i="1"/>
  <c r="BD11" i="1" s="1"/>
  <c r="BE33" i="11"/>
  <c r="BD217" i="1" s="1"/>
  <c r="BE40" i="4"/>
  <c r="BD175" i="1" s="1"/>
  <c r="BD102" i="1"/>
  <c r="BE38" i="7"/>
  <c r="BE37" i="7"/>
  <c r="BE39" i="7"/>
  <c r="BJ219" i="1"/>
  <c r="BJ11" i="1" s="1"/>
  <c r="BF37" i="6"/>
  <c r="BF42" i="6"/>
  <c r="BF38" i="6"/>
  <c r="BF36" i="6"/>
  <c r="AN26" i="12"/>
  <c r="AN24" i="12"/>
  <c r="AN25" i="12"/>
  <c r="AB53" i="12"/>
  <c r="AN22" i="13"/>
  <c r="AN26" i="13"/>
  <c r="AN24" i="13"/>
  <c r="AN23" i="13"/>
  <c r="AL28" i="12"/>
  <c r="AL22" i="12"/>
  <c r="AL22" i="13"/>
  <c r="AL23" i="13"/>
  <c r="AL25" i="12"/>
  <c r="AL24" i="13"/>
  <c r="AL26" i="12"/>
  <c r="AL26" i="13"/>
  <c r="AL23" i="12"/>
  <c r="AL27" i="12"/>
  <c r="BK42" i="6"/>
  <c r="BJ84" i="1" s="1"/>
  <c r="AL24" i="12"/>
  <c r="AL25" i="13"/>
  <c r="H56" i="12"/>
  <c r="N56" i="12"/>
  <c r="T56" i="12"/>
  <c r="Z56" i="12"/>
  <c r="H51" i="12"/>
  <c r="H54" i="12"/>
  <c r="N54" i="12"/>
  <c r="T54" i="12"/>
  <c r="Z54" i="12"/>
  <c r="N51" i="12"/>
  <c r="T51" i="12"/>
  <c r="Z51" i="12"/>
  <c r="H50" i="12"/>
  <c r="N50" i="12"/>
  <c r="T50" i="12"/>
  <c r="Z50" i="12"/>
  <c r="H55" i="12"/>
  <c r="N55" i="12"/>
  <c r="T55" i="12"/>
  <c r="Z55" i="12"/>
  <c r="F56" i="12"/>
  <c r="L56" i="12"/>
  <c r="R56" i="12"/>
  <c r="X56" i="12"/>
  <c r="AD56" i="12"/>
  <c r="AB56" i="12"/>
  <c r="M53" i="12"/>
  <c r="F50" i="12"/>
  <c r="L50" i="12"/>
  <c r="R50" i="12"/>
  <c r="X50" i="12"/>
  <c r="AD50" i="12"/>
  <c r="E56" i="12"/>
  <c r="K56" i="12"/>
  <c r="Q56" i="12"/>
  <c r="W56" i="12"/>
  <c r="AC56" i="12"/>
  <c r="E54" i="12"/>
  <c r="K54" i="12"/>
  <c r="Q54" i="12"/>
  <c r="W54" i="12"/>
  <c r="AC54" i="12"/>
  <c r="U51" i="12"/>
  <c r="U50" i="12"/>
  <c r="I55" i="12"/>
  <c r="D51" i="12"/>
  <c r="J51" i="12"/>
  <c r="P51" i="12"/>
  <c r="V51" i="12"/>
  <c r="AB51" i="12"/>
  <c r="D50" i="12"/>
  <c r="J50" i="12"/>
  <c r="P50" i="12"/>
  <c r="V50" i="12"/>
  <c r="AB50" i="12"/>
  <c r="D55" i="12"/>
  <c r="J55" i="12"/>
  <c r="P55" i="12"/>
  <c r="V55" i="12"/>
  <c r="AB55" i="12"/>
  <c r="F54" i="12"/>
  <c r="L54" i="12"/>
  <c r="R54" i="12"/>
  <c r="X54" i="12"/>
  <c r="AD54" i="12"/>
  <c r="I51" i="12"/>
  <c r="AA51" i="12"/>
  <c r="O50" i="12"/>
  <c r="AA50" i="12"/>
  <c r="E51" i="12"/>
  <c r="K51" i="12"/>
  <c r="Q51" i="12"/>
  <c r="W51" i="12"/>
  <c r="AC51" i="12"/>
  <c r="I56" i="12"/>
  <c r="O56" i="12"/>
  <c r="U56" i="12"/>
  <c r="AA56" i="12"/>
  <c r="E50" i="12"/>
  <c r="K50" i="12"/>
  <c r="Q50" i="12"/>
  <c r="W50" i="12"/>
  <c r="AC50" i="12"/>
  <c r="I54" i="12"/>
  <c r="O54" i="12"/>
  <c r="U54" i="12"/>
  <c r="AA54" i="12"/>
  <c r="E55" i="12"/>
  <c r="K55" i="12"/>
  <c r="Q55" i="12"/>
  <c r="W55" i="12"/>
  <c r="AC55" i="12"/>
  <c r="H45" i="12"/>
  <c r="N45" i="12"/>
  <c r="T45" i="12"/>
  <c r="Z45" i="12"/>
  <c r="O51" i="12"/>
  <c r="I50" i="12"/>
  <c r="O55" i="12"/>
  <c r="D56" i="12"/>
  <c r="J56" i="12"/>
  <c r="P56" i="12"/>
  <c r="V56" i="12"/>
  <c r="D54" i="12"/>
  <c r="J54" i="12"/>
  <c r="P54" i="12"/>
  <c r="V54" i="12"/>
  <c r="AB54" i="12"/>
  <c r="AF30" i="12"/>
  <c r="AG30" i="12"/>
  <c r="AF55" i="12"/>
  <c r="AF50" i="12"/>
  <c r="AF56" i="12"/>
  <c r="AF52" i="12"/>
  <c r="AF53" i="12"/>
  <c r="AF54" i="12"/>
  <c r="AF45" i="12"/>
  <c r="F55" i="12"/>
  <c r="L55" i="12"/>
  <c r="R55" i="12"/>
  <c r="X55" i="12"/>
  <c r="AD55" i="12"/>
  <c r="C45" i="12"/>
  <c r="I45" i="12"/>
  <c r="O45" i="12"/>
  <c r="U45" i="12"/>
  <c r="AA45" i="12"/>
  <c r="G51" i="12"/>
  <c r="M51" i="12"/>
  <c r="S51" i="12"/>
  <c r="Y51" i="12"/>
  <c r="AE51" i="12"/>
  <c r="G50" i="12"/>
  <c r="M50" i="12"/>
  <c r="S50" i="12"/>
  <c r="Y50" i="12"/>
  <c r="AE50" i="12"/>
  <c r="G55" i="12"/>
  <c r="M55" i="12"/>
  <c r="S55" i="12"/>
  <c r="Y55" i="12"/>
  <c r="AE55" i="12"/>
  <c r="D45" i="12"/>
  <c r="J45" i="12"/>
  <c r="P45" i="12"/>
  <c r="V45" i="12"/>
  <c r="AB45" i="12"/>
  <c r="G56" i="12"/>
  <c r="M56" i="12"/>
  <c r="S56" i="12"/>
  <c r="Y56" i="12"/>
  <c r="AE56" i="12"/>
  <c r="G54" i="12"/>
  <c r="M54" i="12"/>
  <c r="S54" i="12"/>
  <c r="Y54" i="12"/>
  <c r="AE54" i="12"/>
  <c r="U55" i="12"/>
  <c r="AA55" i="12"/>
  <c r="F45" i="12"/>
  <c r="L45" i="12"/>
  <c r="R45" i="12"/>
  <c r="X45" i="12"/>
  <c r="AD45" i="12"/>
  <c r="G45" i="12"/>
  <c r="M45" i="12"/>
  <c r="S45" i="12"/>
  <c r="Y45" i="12"/>
  <c r="AE45" i="12"/>
  <c r="E45" i="12"/>
  <c r="K45" i="12"/>
  <c r="Q45" i="12"/>
  <c r="W45" i="12"/>
  <c r="AC45" i="12"/>
  <c r="F51" i="12"/>
  <c r="L51" i="12"/>
  <c r="R51" i="12"/>
  <c r="X51" i="12"/>
  <c r="AD51" i="12"/>
  <c r="G30" i="12"/>
  <c r="M30" i="12"/>
  <c r="S30" i="12"/>
  <c r="Y30" i="12"/>
  <c r="AE30" i="12"/>
  <c r="H30" i="12"/>
  <c r="Z30" i="12"/>
  <c r="O30" i="12"/>
  <c r="J30" i="12"/>
  <c r="AB30" i="12"/>
  <c r="T30" i="12"/>
  <c r="I30" i="12"/>
  <c r="AA30" i="12"/>
  <c r="E30" i="12"/>
  <c r="K30" i="12"/>
  <c r="Q30" i="12"/>
  <c r="W30" i="12"/>
  <c r="AC30" i="12"/>
  <c r="N30" i="12"/>
  <c r="U30" i="12"/>
  <c r="D30" i="12"/>
  <c r="P30" i="12"/>
  <c r="V30" i="12"/>
  <c r="F30" i="12"/>
  <c r="L30" i="12"/>
  <c r="R30" i="12"/>
  <c r="X30" i="12"/>
  <c r="AD30" i="12"/>
  <c r="P222" i="1"/>
  <c r="D226" i="1"/>
  <c r="AN226" i="1"/>
  <c r="P225" i="1"/>
  <c r="J223" i="1"/>
  <c r="AH222" i="1"/>
  <c r="AH226" i="1"/>
  <c r="AT225" i="1"/>
  <c r="BJ90" i="1"/>
  <c r="X223" i="1"/>
  <c r="V224" i="1"/>
  <c r="F226" i="1"/>
  <c r="AB226" i="1"/>
  <c r="AD227" i="1"/>
  <c r="D225" i="1"/>
  <c r="AN225" i="1"/>
  <c r="AH224" i="1"/>
  <c r="AV227" i="1"/>
  <c r="C285" i="1"/>
  <c r="I285" i="1"/>
  <c r="O285" i="1"/>
  <c r="U285" i="1"/>
  <c r="AA285" i="1"/>
  <c r="AG285" i="1"/>
  <c r="AM285" i="1"/>
  <c r="AS285" i="1"/>
  <c r="V222" i="1"/>
  <c r="AT222" i="1"/>
  <c r="P223" i="1"/>
  <c r="AN223" i="1"/>
  <c r="V226" i="1"/>
  <c r="J227" i="1"/>
  <c r="AT227" i="1"/>
  <c r="AH225" i="1"/>
  <c r="AN222" i="1"/>
  <c r="AB227" i="1"/>
  <c r="V223" i="1"/>
  <c r="V227" i="1"/>
  <c r="J225" i="1"/>
  <c r="J222" i="1"/>
  <c r="AJ224" i="1"/>
  <c r="P227" i="1"/>
  <c r="R225" i="1"/>
  <c r="AH223" i="1"/>
  <c r="X222" i="1"/>
  <c r="R223" i="1"/>
  <c r="AD223" i="1"/>
  <c r="X224" i="1"/>
  <c r="P226" i="1"/>
  <c r="AD226" i="1"/>
  <c r="D227" i="1"/>
  <c r="R227" i="1"/>
  <c r="AN227" i="1"/>
  <c r="F225" i="1"/>
  <c r="AB225" i="1"/>
  <c r="D223" i="1"/>
  <c r="J224" i="1"/>
  <c r="AJ223" i="1"/>
  <c r="BC227" i="1"/>
  <c r="M222" i="1"/>
  <c r="AK222" i="1"/>
  <c r="M224" i="1"/>
  <c r="AW224" i="1"/>
  <c r="AK226" i="1"/>
  <c r="Y227" i="1"/>
  <c r="AR222" i="1"/>
  <c r="B225" i="1"/>
  <c r="AL225" i="1"/>
  <c r="Z226" i="1"/>
  <c r="AQ223" i="1"/>
  <c r="AF222" i="1"/>
  <c r="Z227" i="1"/>
  <c r="E285" i="1"/>
  <c r="K285" i="1"/>
  <c r="Q285" i="1"/>
  <c r="W285" i="1"/>
  <c r="AC285" i="1"/>
  <c r="AI285" i="1"/>
  <c r="AO285" i="1"/>
  <c r="AU285" i="1"/>
  <c r="B223" i="1"/>
  <c r="T223" i="1"/>
  <c r="B222" i="1"/>
  <c r="B224" i="1"/>
  <c r="H225" i="1"/>
  <c r="AR225" i="1"/>
  <c r="AF226" i="1"/>
  <c r="T227" i="1"/>
  <c r="AR223" i="1"/>
  <c r="BC223" i="1"/>
  <c r="M223" i="1"/>
  <c r="Y226" i="1"/>
  <c r="M227" i="1"/>
  <c r="AW227" i="1"/>
  <c r="AK225" i="1"/>
  <c r="H224" i="1"/>
  <c r="N225" i="1"/>
  <c r="B226" i="1"/>
  <c r="AL226" i="1"/>
  <c r="AF223" i="1"/>
  <c r="AF224" i="1"/>
  <c r="AQ222" i="1"/>
  <c r="AL224" i="1"/>
  <c r="AL227" i="1"/>
  <c r="BC225" i="1"/>
  <c r="N223" i="1"/>
  <c r="AE224" i="1"/>
  <c r="S226" i="1"/>
  <c r="G227" i="1"/>
  <c r="AE225" i="1"/>
  <c r="N222" i="1"/>
  <c r="N224" i="1"/>
  <c r="T225" i="1"/>
  <c r="H226" i="1"/>
  <c r="AR226" i="1"/>
  <c r="AF227" i="1"/>
  <c r="Y222" i="1"/>
  <c r="AL223" i="1"/>
  <c r="AW222" i="1"/>
  <c r="T226" i="1"/>
  <c r="AQ227" i="1"/>
  <c r="BJ93" i="1"/>
  <c r="BJ44" i="1"/>
  <c r="BJ92" i="1"/>
  <c r="BJ97" i="1"/>
  <c r="BJ91" i="1"/>
  <c r="BJ42" i="1"/>
  <c r="BJ89" i="1"/>
  <c r="BJ40" i="1"/>
  <c r="AA222" i="1"/>
  <c r="AA224" i="1"/>
  <c r="O222" i="1"/>
  <c r="AE222" i="1"/>
  <c r="AM222" i="1"/>
  <c r="L223" i="1"/>
  <c r="AE223" i="1"/>
  <c r="X226" i="1"/>
  <c r="AE226" i="1"/>
  <c r="AM226" i="1"/>
  <c r="G225" i="1"/>
  <c r="O225" i="1"/>
  <c r="AC225" i="1"/>
  <c r="AJ225" i="1"/>
  <c r="AQ225" i="1"/>
  <c r="I223" i="1"/>
  <c r="U222" i="1"/>
  <c r="Y223" i="1"/>
  <c r="AP222" i="1"/>
  <c r="AW225" i="1"/>
  <c r="AA227" i="1"/>
  <c r="BJ48" i="1"/>
  <c r="G285" i="1"/>
  <c r="M285" i="1"/>
  <c r="S285" i="1"/>
  <c r="Y285" i="1"/>
  <c r="AE285" i="1"/>
  <c r="AK285" i="1"/>
  <c r="AQ285" i="1"/>
  <c r="AW285" i="1"/>
  <c r="AG222" i="1"/>
  <c r="U223" i="1"/>
  <c r="AG226" i="1"/>
  <c r="U227" i="1"/>
  <c r="I225" i="1"/>
  <c r="AS225" i="1"/>
  <c r="I222" i="1"/>
  <c r="O224" i="1"/>
  <c r="AS223" i="1"/>
  <c r="C226" i="1"/>
  <c r="U224" i="1"/>
  <c r="AA226" i="1"/>
  <c r="O227" i="1"/>
  <c r="C225" i="1"/>
  <c r="AS222" i="1"/>
  <c r="U226" i="1"/>
  <c r="I227" i="1"/>
  <c r="AS227" i="1"/>
  <c r="AG225" i="1"/>
  <c r="O223" i="1"/>
  <c r="AS226" i="1"/>
  <c r="AJ222" i="1"/>
  <c r="L224" i="1"/>
  <c r="AK224" i="1"/>
  <c r="G226" i="1"/>
  <c r="O226" i="1"/>
  <c r="AJ226" i="1"/>
  <c r="AQ226" i="1"/>
  <c r="C227" i="1"/>
  <c r="X227" i="1"/>
  <c r="AE227" i="1"/>
  <c r="AM227" i="1"/>
  <c r="AA225" i="1"/>
  <c r="AV225" i="1"/>
  <c r="C223" i="1"/>
  <c r="I224" i="1"/>
  <c r="S223" i="1"/>
  <c r="AP223" i="1"/>
  <c r="AA223" i="1"/>
  <c r="U225" i="1"/>
  <c r="D285" i="1"/>
  <c r="P285" i="1"/>
  <c r="V285" i="1"/>
  <c r="AB285" i="1"/>
  <c r="AH285" i="1"/>
  <c r="AN285" i="1"/>
  <c r="AT285" i="1"/>
  <c r="L285" i="1"/>
  <c r="AD285" i="1"/>
  <c r="AV285" i="1"/>
  <c r="B285" i="1"/>
  <c r="H285" i="1"/>
  <c r="N285" i="1"/>
  <c r="T285" i="1"/>
  <c r="Z285" i="1"/>
  <c r="AF285" i="1"/>
  <c r="AL285" i="1"/>
  <c r="AR285" i="1"/>
  <c r="E226" i="1"/>
  <c r="AO226" i="1"/>
  <c r="AC227" i="1"/>
  <c r="W225" i="1"/>
  <c r="E224" i="1"/>
  <c r="W222" i="1"/>
  <c r="AC222" i="1"/>
  <c r="AZ225" i="1"/>
  <c r="AO222" i="1"/>
  <c r="AI222" i="1"/>
  <c r="K224" i="1"/>
  <c r="AI226" i="1"/>
  <c r="W227" i="1"/>
  <c r="Q225" i="1"/>
  <c r="AM225" i="1"/>
  <c r="C224" i="1"/>
  <c r="Q224" i="1"/>
  <c r="AD222" i="1"/>
  <c r="AG223" i="1"/>
  <c r="AG224" i="1"/>
  <c r="AV223" i="1"/>
  <c r="AY227" i="1"/>
  <c r="AC223" i="1"/>
  <c r="W224" i="1"/>
  <c r="AU224" i="1"/>
  <c r="AC226" i="1"/>
  <c r="Q227" i="1"/>
  <c r="K225" i="1"/>
  <c r="AU225" i="1"/>
  <c r="K222" i="1"/>
  <c r="Q223" i="1"/>
  <c r="AM223" i="1"/>
  <c r="AZ227" i="1"/>
  <c r="AU222" i="1"/>
  <c r="AO223" i="1"/>
  <c r="W226" i="1"/>
  <c r="AU227" i="1"/>
  <c r="E225" i="1"/>
  <c r="AO225" i="1"/>
  <c r="AI224" i="1"/>
  <c r="AX222" i="1"/>
  <c r="AZ224" i="1"/>
  <c r="AX226" i="1"/>
  <c r="K223" i="1"/>
  <c r="K227" i="1"/>
  <c r="Q226" i="1"/>
  <c r="E227" i="1"/>
  <c r="AO227" i="1"/>
  <c r="AI225" i="1"/>
  <c r="C222" i="1"/>
  <c r="Q222" i="1"/>
  <c r="W223" i="1"/>
  <c r="AZ28" i="11"/>
  <c r="AY212" i="1" s="1"/>
  <c r="AY222" i="1" s="1"/>
  <c r="AY226" i="1"/>
  <c r="BK41" i="6"/>
  <c r="BJ83" i="1" s="1"/>
  <c r="BK31" i="11"/>
  <c r="BJ215" i="1" s="1"/>
  <c r="BK32" i="11"/>
  <c r="BJ216" i="1" s="1"/>
  <c r="AZ3" i="8"/>
  <c r="AX227" i="1"/>
  <c r="AX223" i="1"/>
  <c r="AX225" i="1"/>
  <c r="AY225" i="1"/>
  <c r="AY223" i="1"/>
  <c r="AZ223" i="1"/>
  <c r="BA223" i="1"/>
  <c r="BA224" i="1"/>
  <c r="BA225" i="1"/>
  <c r="BD30" i="11"/>
  <c r="BC214" i="1" s="1"/>
  <c r="BC224" i="1" s="1"/>
  <c r="BB28" i="11"/>
  <c r="BA212" i="1" s="1"/>
  <c r="AZ226" i="1"/>
  <c r="BA227" i="1"/>
  <c r="L222" i="1"/>
  <c r="AP225" i="1"/>
  <c r="AP226" i="1"/>
  <c r="AZ24" i="8"/>
  <c r="AZ3" i="11"/>
  <c r="BD28" i="11"/>
  <c r="BC212" i="1" s="1"/>
  <c r="BC222" i="1" s="1"/>
  <c r="BA226" i="1"/>
  <c r="R226" i="1"/>
  <c r="S227" i="1"/>
  <c r="E283" i="1"/>
  <c r="K283" i="1"/>
  <c r="Q283" i="1"/>
  <c r="W283" i="1"/>
  <c r="AC283" i="1"/>
  <c r="AI283" i="1"/>
  <c r="AO283" i="1"/>
  <c r="AU283" i="1"/>
  <c r="AZ3" i="4"/>
  <c r="AZ3" i="10"/>
  <c r="AV222" i="1"/>
  <c r="F223" i="1"/>
  <c r="Y224" i="1"/>
  <c r="S225" i="1"/>
  <c r="L227" i="1"/>
  <c r="AY30" i="11"/>
  <c r="AX214" i="1" s="1"/>
  <c r="AZ30" i="11"/>
  <c r="AY214" i="1" s="1"/>
  <c r="AY224" i="1" s="1"/>
  <c r="BA28" i="11"/>
  <c r="AZ212" i="1" s="1"/>
  <c r="AZ222" i="1" s="1"/>
  <c r="F286" i="1"/>
  <c r="L286" i="1"/>
  <c r="R286" i="1"/>
  <c r="X286" i="1"/>
  <c r="AD286" i="1"/>
  <c r="AJ286" i="1"/>
  <c r="AP286" i="1"/>
  <c r="AV286" i="1"/>
  <c r="E284" i="1"/>
  <c r="K284" i="1"/>
  <c r="Q284" i="1"/>
  <c r="W284" i="1"/>
  <c r="AC284" i="1"/>
  <c r="AI284" i="1"/>
  <c r="AO284" i="1"/>
  <c r="AU284" i="1"/>
  <c r="F284" i="1"/>
  <c r="L284" i="1"/>
  <c r="R284" i="1"/>
  <c r="X284" i="1"/>
  <c r="AD284" i="1"/>
  <c r="AJ284" i="1"/>
  <c r="AP284" i="1"/>
  <c r="AV284" i="1"/>
  <c r="P218" i="1"/>
  <c r="P228" i="1" s="1"/>
  <c r="AC218" i="1"/>
  <c r="CP211" i="1"/>
  <c r="CP221" i="1" s="1"/>
  <c r="CQ211" i="1"/>
  <c r="CQ221" i="1" s="1"/>
  <c r="J218" i="1"/>
  <c r="J228" i="1" s="1"/>
  <c r="V218" i="1"/>
  <c r="V228" i="1" s="1"/>
  <c r="AN218" i="1"/>
  <c r="AN228" i="1" s="1"/>
  <c r="AH218" i="1"/>
  <c r="AH228" i="1" s="1"/>
  <c r="J285" i="1"/>
  <c r="B218" i="1"/>
  <c r="N218" i="1"/>
  <c r="T218" i="1"/>
  <c r="Z218" i="1"/>
  <c r="AF218" i="1"/>
  <c r="AA218" i="1"/>
  <c r="AA228" i="1" s="1"/>
  <c r="AG218" i="1"/>
  <c r="AG228" i="1" s="1"/>
  <c r="AJ218" i="1"/>
  <c r="AJ228" i="1" s="1"/>
  <c r="C218" i="1"/>
  <c r="C228" i="1" s="1"/>
  <c r="I218" i="1"/>
  <c r="I228" i="1" s="1"/>
  <c r="AM218" i="1"/>
  <c r="AM228" i="1" s="1"/>
  <c r="AL218" i="1"/>
  <c r="E218" i="1"/>
  <c r="K218" i="1"/>
  <c r="Q218" i="1"/>
  <c r="W218" i="1"/>
  <c r="AI218" i="1"/>
  <c r="AO218" i="1"/>
  <c r="AU218" i="1"/>
  <c r="AR218" i="1"/>
  <c r="C221" i="1"/>
  <c r="C211" i="1"/>
  <c r="J284" i="1"/>
  <c r="AB284" i="1"/>
  <c r="AN284" i="1"/>
  <c r="D287" i="1"/>
  <c r="J287" i="1"/>
  <c r="H218" i="1"/>
  <c r="D284" i="1"/>
  <c r="P284" i="1"/>
  <c r="V284" i="1"/>
  <c r="AH284" i="1"/>
  <c r="AT284" i="1"/>
  <c r="P287" i="1"/>
  <c r="V287" i="1"/>
  <c r="AB287" i="1"/>
  <c r="AH287" i="1"/>
  <c r="AN287" i="1"/>
  <c r="AT287" i="1"/>
  <c r="O218" i="1"/>
  <c r="O228" i="1" s="1"/>
  <c r="F218" i="1"/>
  <c r="F228" i="1" s="1"/>
  <c r="L218" i="1"/>
  <c r="L228" i="1" s="1"/>
  <c r="R218" i="1"/>
  <c r="R228" i="1" s="1"/>
  <c r="X218" i="1"/>
  <c r="X228" i="1" s="1"/>
  <c r="AP218" i="1"/>
  <c r="AP228" i="1" s="1"/>
  <c r="G218" i="1"/>
  <c r="G228" i="1" s="1"/>
  <c r="M218" i="1"/>
  <c r="M228" i="1" s="1"/>
  <c r="S218" i="1"/>
  <c r="S228" i="1" s="1"/>
  <c r="Y218" i="1"/>
  <c r="Y228" i="1" s="1"/>
  <c r="AE218" i="1"/>
  <c r="AE228" i="1" s="1"/>
  <c r="AK218" i="1"/>
  <c r="AK228" i="1" s="1"/>
  <c r="AQ218" i="1"/>
  <c r="AQ228" i="1" s="1"/>
  <c r="AW218" i="1"/>
  <c r="AW228" i="1" s="1"/>
  <c r="D218" i="1"/>
  <c r="D228" i="1" s="1"/>
  <c r="U218" i="1"/>
  <c r="U228" i="1" s="1"/>
  <c r="AB218" i="1"/>
  <c r="AB228" i="1" s="1"/>
  <c r="AT30" i="11"/>
  <c r="AS214" i="1" s="1"/>
  <c r="AS224" i="1" s="1"/>
  <c r="AS22" i="11"/>
  <c r="AU30" i="11"/>
  <c r="AT214" i="1" s="1"/>
  <c r="AT224" i="1" s="1"/>
  <c r="AW30" i="11"/>
  <c r="AV214" i="1" s="1"/>
  <c r="AV224" i="1" s="1"/>
  <c r="AE30" i="11"/>
  <c r="AD214" i="1" s="1"/>
  <c r="AD224" i="1" s="1"/>
  <c r="F22" i="11"/>
  <c r="BA22" i="11"/>
  <c r="BD22" i="11"/>
  <c r="AY22" i="11"/>
  <c r="BB22" i="11"/>
  <c r="AZ22" i="11"/>
  <c r="BF2" i="11"/>
  <c r="N286" i="1"/>
  <c r="AF286" i="1"/>
  <c r="C286" i="1"/>
  <c r="I286" i="1"/>
  <c r="O286" i="1"/>
  <c r="U286" i="1"/>
  <c r="AA286" i="1"/>
  <c r="AG286" i="1"/>
  <c r="AM286" i="1"/>
  <c r="AS286" i="1"/>
  <c r="B284" i="1"/>
  <c r="T284" i="1"/>
  <c r="AL284" i="1"/>
  <c r="C284" i="1"/>
  <c r="I284" i="1"/>
  <c r="O284" i="1"/>
  <c r="U284" i="1"/>
  <c r="AA284" i="1"/>
  <c r="AG284" i="1"/>
  <c r="AM284" i="1"/>
  <c r="AS284" i="1"/>
  <c r="E286" i="1"/>
  <c r="K286" i="1"/>
  <c r="Q286" i="1"/>
  <c r="W286" i="1"/>
  <c r="AC286" i="1"/>
  <c r="AI286" i="1"/>
  <c r="AO286" i="1"/>
  <c r="AU286" i="1"/>
  <c r="C287" i="1"/>
  <c r="I287" i="1"/>
  <c r="O287" i="1"/>
  <c r="U287" i="1"/>
  <c r="AA287" i="1"/>
  <c r="AG287" i="1"/>
  <c r="AM287" i="1"/>
  <c r="AS287" i="1"/>
  <c r="E287" i="1"/>
  <c r="K287" i="1"/>
  <c r="Q287" i="1"/>
  <c r="W287" i="1"/>
  <c r="AC287" i="1"/>
  <c r="AI287" i="1"/>
  <c r="AO287" i="1"/>
  <c r="AU287" i="1"/>
  <c r="C261" i="1"/>
  <c r="I261" i="1"/>
  <c r="O261" i="1"/>
  <c r="U261" i="1"/>
  <c r="AG261" i="1"/>
  <c r="AM261" i="1"/>
  <c r="AS261" i="1"/>
  <c r="B286" i="1"/>
  <c r="H286" i="1"/>
  <c r="T286" i="1"/>
  <c r="Z286" i="1"/>
  <c r="AL286" i="1"/>
  <c r="AR286" i="1"/>
  <c r="B283" i="1"/>
  <c r="H283" i="1"/>
  <c r="N283" i="1"/>
  <c r="T283" i="1"/>
  <c r="Z283" i="1"/>
  <c r="AF283" i="1"/>
  <c r="AL283" i="1"/>
  <c r="AR283" i="1"/>
  <c r="AA261" i="1"/>
  <c r="H284" i="1"/>
  <c r="N284" i="1"/>
  <c r="Z284" i="1"/>
  <c r="AF284" i="1"/>
  <c r="AR284" i="1"/>
  <c r="D286" i="1"/>
  <c r="J286" i="1"/>
  <c r="P286" i="1"/>
  <c r="V286" i="1"/>
  <c r="AB286" i="1"/>
  <c r="AH286" i="1"/>
  <c r="AN286" i="1"/>
  <c r="AT286" i="1"/>
  <c r="B287" i="1"/>
  <c r="H287" i="1"/>
  <c r="N287" i="1"/>
  <c r="T287" i="1"/>
  <c r="Z287" i="1"/>
  <c r="AF287" i="1"/>
  <c r="AL287" i="1"/>
  <c r="AR287" i="1"/>
  <c r="F285" i="1"/>
  <c r="R285" i="1"/>
  <c r="AJ285" i="1"/>
  <c r="AP285" i="1"/>
  <c r="AY284" i="1"/>
  <c r="BA286" i="1"/>
  <c r="AZ286" i="1"/>
  <c r="BC285" i="1"/>
  <c r="AX286" i="1"/>
  <c r="BC284" i="1"/>
  <c r="BC286" i="1"/>
  <c r="AX285" i="1"/>
  <c r="BC283" i="1"/>
  <c r="BC287" i="1"/>
  <c r="AX284" i="1"/>
  <c r="AY286" i="1"/>
  <c r="X285" i="1"/>
  <c r="AJ287" i="1"/>
  <c r="R289" i="1"/>
  <c r="AJ289" i="1"/>
  <c r="F279" i="1"/>
  <c r="F288" i="1" s="1"/>
  <c r="L279" i="1"/>
  <c r="L288" i="1" s="1"/>
  <c r="R279" i="1"/>
  <c r="R288" i="1" s="1"/>
  <c r="X279" i="1"/>
  <c r="X288" i="1" s="1"/>
  <c r="AD279" i="1"/>
  <c r="AD288" i="1" s="1"/>
  <c r="AJ279" i="1"/>
  <c r="AJ288" i="1" s="1"/>
  <c r="AP279" i="1"/>
  <c r="AP288" i="1" s="1"/>
  <c r="AV279" i="1"/>
  <c r="AV288" i="1" s="1"/>
  <c r="F287" i="1"/>
  <c r="L287" i="1"/>
  <c r="R287" i="1"/>
  <c r="X287" i="1"/>
  <c r="AD287" i="1"/>
  <c r="AP287" i="1"/>
  <c r="AV287" i="1"/>
  <c r="F289" i="1"/>
  <c r="AP289" i="1"/>
  <c r="AV283" i="1"/>
  <c r="L283" i="1"/>
  <c r="M279" i="1"/>
  <c r="M288" i="1" s="1"/>
  <c r="M289" i="1"/>
  <c r="AH261" i="1"/>
  <c r="G284" i="1"/>
  <c r="AK284" i="1"/>
  <c r="BF2" i="10"/>
  <c r="P261" i="1"/>
  <c r="AB261" i="1"/>
  <c r="Y284" i="1"/>
  <c r="AE284" i="1"/>
  <c r="AQ284" i="1"/>
  <c r="AW284" i="1"/>
  <c r="R283" i="1"/>
  <c r="E261" i="1"/>
  <c r="K261" i="1"/>
  <c r="Q261" i="1"/>
  <c r="W261" i="1"/>
  <c r="AC261" i="1"/>
  <c r="AO261" i="1"/>
  <c r="AU261" i="1"/>
  <c r="G283" i="1"/>
  <c r="M283" i="1"/>
  <c r="S283" i="1"/>
  <c r="Y283" i="1"/>
  <c r="AE283" i="1"/>
  <c r="AK283" i="1"/>
  <c r="AQ283" i="1"/>
  <c r="AW283" i="1"/>
  <c r="G287" i="1"/>
  <c r="M287" i="1"/>
  <c r="S287" i="1"/>
  <c r="Y287" i="1"/>
  <c r="AE287" i="1"/>
  <c r="AK287" i="1"/>
  <c r="AQ287" i="1"/>
  <c r="AW287" i="1"/>
  <c r="X283" i="1"/>
  <c r="J261" i="1"/>
  <c r="AT261" i="1"/>
  <c r="S279" i="1"/>
  <c r="S288" i="1" s="1"/>
  <c r="S289" i="1"/>
  <c r="AE279" i="1"/>
  <c r="AE288" i="1" s="1"/>
  <c r="AE289" i="1"/>
  <c r="AQ279" i="1"/>
  <c r="AQ288" i="1" s="1"/>
  <c r="AQ289" i="1"/>
  <c r="D261" i="1"/>
  <c r="AN261" i="1"/>
  <c r="S284" i="1"/>
  <c r="M261" i="1"/>
  <c r="S261" i="1"/>
  <c r="Y261" i="1"/>
  <c r="AE261" i="1"/>
  <c r="AK261" i="1"/>
  <c r="AQ261" i="1"/>
  <c r="AW261" i="1"/>
  <c r="C279" i="1"/>
  <c r="C288" i="1" s="1"/>
  <c r="C283" i="1"/>
  <c r="I279" i="1"/>
  <c r="I288" i="1" s="1"/>
  <c r="I283" i="1"/>
  <c r="O279" i="1"/>
  <c r="O288" i="1" s="1"/>
  <c r="O283" i="1"/>
  <c r="U279" i="1"/>
  <c r="U288" i="1" s="1"/>
  <c r="U283" i="1"/>
  <c r="AA279" i="1"/>
  <c r="AA288" i="1" s="1"/>
  <c r="AA283" i="1"/>
  <c r="AG279" i="1"/>
  <c r="AG288" i="1" s="1"/>
  <c r="AG283" i="1"/>
  <c r="AM279" i="1"/>
  <c r="AM288" i="1" s="1"/>
  <c r="AM283" i="1"/>
  <c r="AS279" i="1"/>
  <c r="AS288" i="1" s="1"/>
  <c r="AS283" i="1"/>
  <c r="G286" i="1"/>
  <c r="M286" i="1"/>
  <c r="S286" i="1"/>
  <c r="Y286" i="1"/>
  <c r="AE286" i="1"/>
  <c r="AK286" i="1"/>
  <c r="AQ286" i="1"/>
  <c r="AW286" i="1"/>
  <c r="AJ283" i="1"/>
  <c r="G279" i="1"/>
  <c r="G288" i="1" s="1"/>
  <c r="G289" i="1"/>
  <c r="Y279" i="1"/>
  <c r="Y288" i="1" s="1"/>
  <c r="Y289" i="1"/>
  <c r="AK279" i="1"/>
  <c r="AK288" i="1" s="1"/>
  <c r="AK289" i="1"/>
  <c r="AW279" i="1"/>
  <c r="AW288" i="1" s="1"/>
  <c r="AW289" i="1"/>
  <c r="V261" i="1"/>
  <c r="M284" i="1"/>
  <c r="AD283" i="1"/>
  <c r="G261" i="1"/>
  <c r="D279" i="1"/>
  <c r="D288" i="1" s="1"/>
  <c r="D283" i="1"/>
  <c r="J279" i="1"/>
  <c r="J288" i="1" s="1"/>
  <c r="J283" i="1"/>
  <c r="P279" i="1"/>
  <c r="P288" i="1" s="1"/>
  <c r="P283" i="1"/>
  <c r="V279" i="1"/>
  <c r="V288" i="1" s="1"/>
  <c r="V283" i="1"/>
  <c r="AB279" i="1"/>
  <c r="AB288" i="1" s="1"/>
  <c r="AB283" i="1"/>
  <c r="AH279" i="1"/>
  <c r="AH288" i="1" s="1"/>
  <c r="AH283" i="1"/>
  <c r="AN279" i="1"/>
  <c r="AN288" i="1" s="1"/>
  <c r="AN283" i="1"/>
  <c r="AT279" i="1"/>
  <c r="AT288" i="1" s="1"/>
  <c r="AT283" i="1"/>
  <c r="F283" i="1"/>
  <c r="AP283" i="1"/>
  <c r="BC261" i="1"/>
  <c r="B261" i="1"/>
  <c r="H261" i="1"/>
  <c r="N261" i="1"/>
  <c r="T261" i="1"/>
  <c r="Z261" i="1"/>
  <c r="AF261" i="1"/>
  <c r="AL261" i="1"/>
  <c r="AR261" i="1"/>
  <c r="F261" i="1"/>
  <c r="L261" i="1"/>
  <c r="R261" i="1"/>
  <c r="X261" i="1"/>
  <c r="AD261" i="1"/>
  <c r="AJ261" i="1"/>
  <c r="AP261" i="1"/>
  <c r="AV261" i="1"/>
  <c r="AY285" i="1"/>
  <c r="AX261" i="1"/>
  <c r="AX287" i="1"/>
  <c r="AZ284" i="1"/>
  <c r="E279" i="1"/>
  <c r="K279" i="1"/>
  <c r="Q279" i="1"/>
  <c r="W279" i="1"/>
  <c r="AC279" i="1"/>
  <c r="AI279" i="1"/>
  <c r="AO279" i="1"/>
  <c r="AU279" i="1"/>
  <c r="AZ285" i="1"/>
  <c r="E289" i="1"/>
  <c r="K289" i="1"/>
  <c r="Q289" i="1"/>
  <c r="W289" i="1"/>
  <c r="AC289" i="1"/>
  <c r="AI289" i="1"/>
  <c r="AO289" i="1"/>
  <c r="AU289" i="1"/>
  <c r="AX283" i="1"/>
  <c r="BA283" i="1"/>
  <c r="BA284" i="1"/>
  <c r="AZ287" i="1"/>
  <c r="AY287" i="1"/>
  <c r="BA285" i="1"/>
  <c r="AY279" i="1"/>
  <c r="AY288" i="1" s="1"/>
  <c r="AY283" i="1"/>
  <c r="BC279" i="1"/>
  <c r="BC288" i="1" s="1"/>
  <c r="BC289" i="1"/>
  <c r="BA279" i="1"/>
  <c r="BA287" i="1"/>
  <c r="AZ279" i="1"/>
  <c r="AZ288" i="1" s="1"/>
  <c r="AZ283" i="1"/>
  <c r="AZ261" i="1"/>
  <c r="BA261" i="1"/>
  <c r="AY261" i="1"/>
  <c r="CQ99" i="1"/>
  <c r="CQ113" i="1" s="1"/>
  <c r="CQ122" i="1" s="1"/>
  <c r="CQ131" i="1" s="1"/>
  <c r="CQ138" i="1" s="1"/>
  <c r="C167" i="1"/>
  <c r="C273" i="1"/>
  <c r="C99" i="1"/>
  <c r="CP99" i="1"/>
  <c r="CP113" i="1" s="1"/>
  <c r="CP122" i="1" s="1"/>
  <c r="CP131" i="1" s="1"/>
  <c r="CP138" i="1" s="1"/>
  <c r="CP167" i="1"/>
  <c r="CQ167" i="1"/>
  <c r="CP273" i="1"/>
  <c r="CQ273" i="1"/>
  <c r="B279" i="1"/>
  <c r="H279" i="1"/>
  <c r="N279" i="1"/>
  <c r="Z279" i="1"/>
  <c r="AF279" i="1"/>
  <c r="AL279" i="1"/>
  <c r="AR279" i="1"/>
  <c r="T279" i="1"/>
  <c r="AX279" i="1"/>
  <c r="AI261" i="1"/>
  <c r="C255" i="1"/>
  <c r="BF2" i="9"/>
  <c r="BF2" i="8"/>
  <c r="BF2" i="7"/>
  <c r="BF2" i="4"/>
  <c r="BF2" i="3"/>
  <c r="C3" i="1"/>
  <c r="B3" i="1"/>
  <c r="BU216" i="1" l="1"/>
  <c r="BU226" i="1" s="1"/>
  <c r="BA3" i="4"/>
  <c r="BU223" i="1"/>
  <c r="BT215" i="1"/>
  <c r="BU215" i="1"/>
  <c r="BU225" i="1" s="1"/>
  <c r="BT217" i="1"/>
  <c r="BU217" i="1"/>
  <c r="BU227" i="1" s="1"/>
  <c r="BT212" i="1"/>
  <c r="BU212" i="1"/>
  <c r="BA3" i="8"/>
  <c r="BA3" i="7"/>
  <c r="BA3" i="9"/>
  <c r="BT214" i="1"/>
  <c r="BT219" i="1"/>
  <c r="BT213" i="1"/>
  <c r="D113" i="1"/>
  <c r="D122" i="1"/>
  <c r="D3" i="1"/>
  <c r="D2" i="1" s="1"/>
  <c r="D138" i="1"/>
  <c r="D131" i="1"/>
  <c r="BR216" i="1"/>
  <c r="BA3" i="11"/>
  <c r="BA3" i="17"/>
  <c r="BA3" i="16"/>
  <c r="BA3" i="3"/>
  <c r="BB3" i="6"/>
  <c r="BR212" i="1"/>
  <c r="BQ215" i="1"/>
  <c r="BR215" i="1"/>
  <c r="BQ219" i="1"/>
  <c r="BQ223" i="1" s="1"/>
  <c r="BR219" i="1"/>
  <c r="BQ217" i="1"/>
  <c r="BR217" i="1"/>
  <c r="BP213" i="1"/>
  <c r="BP223" i="1" s="1"/>
  <c r="BP217" i="1"/>
  <c r="BP227" i="1" s="1"/>
  <c r="BQ212" i="1"/>
  <c r="BP216" i="1"/>
  <c r="BP226" i="1" s="1"/>
  <c r="BQ216" i="1"/>
  <c r="BP225" i="1"/>
  <c r="BP11" i="1"/>
  <c r="BD22" i="1"/>
  <c r="BP214" i="1"/>
  <c r="BP224" i="1" s="1"/>
  <c r="BO212" i="1"/>
  <c r="BN217" i="1"/>
  <c r="BN219" i="1"/>
  <c r="BN11" i="1" s="1"/>
  <c r="BO219" i="1"/>
  <c r="BO223" i="1" s="1"/>
  <c r="BN216" i="1"/>
  <c r="BO216" i="1"/>
  <c r="BO214" i="1"/>
  <c r="BJ22" i="1"/>
  <c r="BK22" i="1"/>
  <c r="BM22" i="1"/>
  <c r="BL22" i="1"/>
  <c r="BN214" i="1"/>
  <c r="BM213" i="1"/>
  <c r="BM223" i="1" s="1"/>
  <c r="BN213" i="1"/>
  <c r="BM212" i="1"/>
  <c r="BM222" i="1" s="1"/>
  <c r="BM215" i="1"/>
  <c r="BM225" i="1" s="1"/>
  <c r="BM226" i="1"/>
  <c r="BC28" i="11"/>
  <c r="BB212" i="1" s="1"/>
  <c r="BB222" i="1" s="1"/>
  <c r="BE30" i="11"/>
  <c r="BD214" i="1" s="1"/>
  <c r="BD224" i="1" s="1"/>
  <c r="BM214" i="1"/>
  <c r="BM224" i="1" s="1"/>
  <c r="BM227" i="1"/>
  <c r="C2" i="1"/>
  <c r="AX288" i="1"/>
  <c r="N288" i="1"/>
  <c r="BA288" i="1"/>
  <c r="W288" i="1"/>
  <c r="T288" i="1"/>
  <c r="H288" i="1"/>
  <c r="Q288" i="1"/>
  <c r="AI288" i="1"/>
  <c r="AR288" i="1"/>
  <c r="B288" i="1"/>
  <c r="AU288" i="1"/>
  <c r="K288" i="1"/>
  <c r="BD289" i="1"/>
  <c r="AF288" i="1"/>
  <c r="Z288" i="1"/>
  <c r="AC288" i="1"/>
  <c r="AL288" i="1"/>
  <c r="AO288" i="1"/>
  <c r="E288" i="1"/>
  <c r="AX224" i="1"/>
  <c r="AU228" i="1"/>
  <c r="AU229" i="1" s="1"/>
  <c r="AO228" i="1"/>
  <c r="AO229" i="1" s="1"/>
  <c r="AL228" i="1"/>
  <c r="AL229" i="1" s="1"/>
  <c r="K228" i="1"/>
  <c r="K229" i="1" s="1"/>
  <c r="B228" i="1"/>
  <c r="B229" i="1" s="1"/>
  <c r="H228" i="1"/>
  <c r="H229" i="1" s="1"/>
  <c r="AI228" i="1"/>
  <c r="AI229" i="1" s="1"/>
  <c r="AF228" i="1"/>
  <c r="AF229" i="1" s="1"/>
  <c r="AC228" i="1"/>
  <c r="AC229" i="1" s="1"/>
  <c r="BA222" i="1"/>
  <c r="E228" i="1"/>
  <c r="E229" i="1" s="1"/>
  <c r="W228" i="1"/>
  <c r="W229" i="1" s="1"/>
  <c r="Z228" i="1"/>
  <c r="Z229" i="1" s="1"/>
  <c r="AR228" i="1"/>
  <c r="AR229" i="1" s="1"/>
  <c r="N228" i="1"/>
  <c r="N229" i="1" s="1"/>
  <c r="Q228" i="1"/>
  <c r="Q229" i="1" s="1"/>
  <c r="T228" i="1"/>
  <c r="T229" i="1" s="1"/>
  <c r="BJ94" i="1"/>
  <c r="BJ95" i="1"/>
  <c r="B2" i="1"/>
  <c r="BL226" i="1"/>
  <c r="BL223" i="1"/>
  <c r="BL212" i="1"/>
  <c r="BK215" i="1"/>
  <c r="BK225" i="1" s="1"/>
  <c r="BL215" i="1"/>
  <c r="BK217" i="1"/>
  <c r="BK227" i="1" s="1"/>
  <c r="BL217" i="1"/>
  <c r="BK223" i="1"/>
  <c r="AN229" i="1"/>
  <c r="BC30" i="11"/>
  <c r="BB214" i="1" s="1"/>
  <c r="BK226" i="1"/>
  <c r="BK214" i="1"/>
  <c r="BK224" i="1" s="1"/>
  <c r="D229" i="1"/>
  <c r="BE262" i="1"/>
  <c r="BE259" i="1"/>
  <c r="BE260" i="1"/>
  <c r="BE258" i="1"/>
  <c r="BE257" i="1"/>
  <c r="BF40" i="10"/>
  <c r="BE275" i="1"/>
  <c r="BF47" i="9"/>
  <c r="BF43" i="9"/>
  <c r="BF33" i="11"/>
  <c r="BE217" i="1" s="1"/>
  <c r="BF32" i="11"/>
  <c r="BE216" i="1" s="1"/>
  <c r="BF29" i="11"/>
  <c r="BE213" i="1" s="1"/>
  <c r="BK212" i="1"/>
  <c r="BK222" i="1" s="1"/>
  <c r="AH229" i="1"/>
  <c r="BF26" i="8"/>
  <c r="BF25" i="8"/>
  <c r="BF23" i="8"/>
  <c r="BF39" i="4"/>
  <c r="BF34" i="4"/>
  <c r="BF38" i="4"/>
  <c r="BF40" i="4"/>
  <c r="BE175" i="1" s="1"/>
  <c r="BF36" i="4"/>
  <c r="BF33" i="4"/>
  <c r="BF37" i="4"/>
  <c r="BF32" i="3"/>
  <c r="BF30" i="3"/>
  <c r="BF29" i="3"/>
  <c r="BF28" i="3"/>
  <c r="BF33" i="3"/>
  <c r="BF31" i="3"/>
  <c r="BF35" i="7"/>
  <c r="BE102" i="1"/>
  <c r="BF38" i="7"/>
  <c r="BF37" i="7"/>
  <c r="BF39" i="7"/>
  <c r="BF86" i="1"/>
  <c r="BF5" i="1" s="1"/>
  <c r="BG37" i="6"/>
  <c r="BF79" i="1" s="1"/>
  <c r="BF81" i="1"/>
  <c r="BF44" i="1" s="1"/>
  <c r="BG42" i="6"/>
  <c r="BF84" i="1" s="1"/>
  <c r="BF82" i="1"/>
  <c r="BG38" i="6"/>
  <c r="BF80" i="1" s="1"/>
  <c r="BF42" i="1" s="1"/>
  <c r="BG36" i="6"/>
  <c r="BF78" i="1" s="1"/>
  <c r="BF40" i="1" s="1"/>
  <c r="AM25" i="13"/>
  <c r="AN25" i="13"/>
  <c r="AM22" i="12"/>
  <c r="AN22" i="12"/>
  <c r="AM28" i="12"/>
  <c r="AN28" i="12"/>
  <c r="AM27" i="12"/>
  <c r="AN27" i="12"/>
  <c r="AM23" i="12"/>
  <c r="AN23" i="12"/>
  <c r="AM40" i="12"/>
  <c r="AM41" i="12"/>
  <c r="AM42" i="12"/>
  <c r="AM38" i="12"/>
  <c r="AM43" i="12"/>
  <c r="AM44" i="12"/>
  <c r="AM39" i="12"/>
  <c r="AM14" i="12"/>
  <c r="AN30" i="12" s="1"/>
  <c r="AM25" i="12"/>
  <c r="AM24" i="12"/>
  <c r="AM26" i="12"/>
  <c r="AL43" i="12"/>
  <c r="AM32" i="12"/>
  <c r="AM37" i="14" s="1"/>
  <c r="BJ46" i="1"/>
  <c r="AL40" i="12"/>
  <c r="AM39" i="13"/>
  <c r="AM42" i="13"/>
  <c r="AM41" i="13"/>
  <c r="AM23" i="13"/>
  <c r="AM26" i="13"/>
  <c r="AM40" i="13"/>
  <c r="AM38" i="13"/>
  <c r="AM24" i="13"/>
  <c r="AM22" i="13"/>
  <c r="AL40" i="13"/>
  <c r="AM32" i="13"/>
  <c r="AM33" i="15" s="1"/>
  <c r="AL42" i="13"/>
  <c r="AL41" i="13"/>
  <c r="AL14" i="12"/>
  <c r="AL32" i="12"/>
  <c r="AL38" i="13"/>
  <c r="AL28" i="13"/>
  <c r="AL44" i="13"/>
  <c r="AL39" i="12"/>
  <c r="AL42" i="12"/>
  <c r="AL41" i="12"/>
  <c r="AL38" i="12"/>
  <c r="AL27" i="13"/>
  <c r="AL43" i="13"/>
  <c r="AL14" i="13"/>
  <c r="AL32" i="13"/>
  <c r="AL39" i="13"/>
  <c r="AL44" i="12"/>
  <c r="AJ51" i="12"/>
  <c r="AJ52" i="12"/>
  <c r="L57" i="12"/>
  <c r="AJ54" i="12"/>
  <c r="AJ50" i="12"/>
  <c r="AJ53" i="12"/>
  <c r="F57" i="12"/>
  <c r="AJ56" i="12"/>
  <c r="AJ55" i="12"/>
  <c r="R57" i="12"/>
  <c r="AF57" i="12"/>
  <c r="AD57" i="12"/>
  <c r="X57" i="12"/>
  <c r="AE57" i="12"/>
  <c r="E57" i="12"/>
  <c r="Y57" i="12"/>
  <c r="G57" i="12"/>
  <c r="M57" i="12"/>
  <c r="H57" i="12"/>
  <c r="S57" i="12"/>
  <c r="N57" i="12"/>
  <c r="AC57" i="12"/>
  <c r="W57" i="12"/>
  <c r="Q57" i="12"/>
  <c r="I57" i="12"/>
  <c r="T57" i="12"/>
  <c r="D57" i="12"/>
  <c r="AB57" i="12"/>
  <c r="V57" i="12"/>
  <c r="Z57" i="12"/>
  <c r="P57" i="12"/>
  <c r="J57" i="12"/>
  <c r="K57" i="12"/>
  <c r="AA57" i="12"/>
  <c r="U57" i="12"/>
  <c r="O57" i="12"/>
  <c r="V229" i="1"/>
  <c r="U229" i="1"/>
  <c r="J229" i="1"/>
  <c r="S229" i="1"/>
  <c r="P229" i="1"/>
  <c r="AB229" i="1"/>
  <c r="R229" i="1"/>
  <c r="AJ229" i="1"/>
  <c r="D167" i="1"/>
  <c r="F229" i="1"/>
  <c r="AW229" i="1"/>
  <c r="G229" i="1"/>
  <c r="AK229" i="1"/>
  <c r="M229" i="1"/>
  <c r="X229" i="1"/>
  <c r="BJ226" i="1"/>
  <c r="BD225" i="1"/>
  <c r="BJ85" i="1"/>
  <c r="BJ225" i="1"/>
  <c r="BJ55" i="1"/>
  <c r="AG229" i="1"/>
  <c r="AQ229" i="1"/>
  <c r="O229" i="1"/>
  <c r="AM229" i="1"/>
  <c r="AA229" i="1"/>
  <c r="BD227" i="1"/>
  <c r="AE229" i="1"/>
  <c r="AD218" i="1"/>
  <c r="AD228" i="1" s="1"/>
  <c r="AD229" i="1" s="1"/>
  <c r="I229" i="1"/>
  <c r="BK28" i="11"/>
  <c r="BJ212" i="1" s="1"/>
  <c r="BJ222" i="1" s="1"/>
  <c r="BB227" i="1"/>
  <c r="BB223" i="1"/>
  <c r="BE219" i="1"/>
  <c r="BE11" i="1" s="1"/>
  <c r="AT218" i="1"/>
  <c r="AT228" i="1" s="1"/>
  <c r="AT229" i="1" s="1"/>
  <c r="BK33" i="11"/>
  <c r="BJ217" i="1" s="1"/>
  <c r="BJ227" i="1" s="1"/>
  <c r="BK30" i="11"/>
  <c r="BJ214" i="1" s="1"/>
  <c r="BJ224" i="1" s="1"/>
  <c r="BK29" i="11"/>
  <c r="BJ213" i="1" s="1"/>
  <c r="BJ223" i="1" s="1"/>
  <c r="BB225" i="1"/>
  <c r="Y229" i="1"/>
  <c r="C229" i="1"/>
  <c r="AZ218" i="1"/>
  <c r="AZ228" i="1" s="1"/>
  <c r="AZ229" i="1" s="1"/>
  <c r="BA218" i="1"/>
  <c r="BD226" i="1"/>
  <c r="BB226" i="1"/>
  <c r="BD223" i="1"/>
  <c r="L229" i="1"/>
  <c r="BE28" i="11"/>
  <c r="BD212" i="1" s="1"/>
  <c r="AV218" i="1"/>
  <c r="AV228" i="1" s="1"/>
  <c r="AV229" i="1" s="1"/>
  <c r="AS218" i="1"/>
  <c r="AS228" i="1" s="1"/>
  <c r="AS229" i="1" s="1"/>
  <c r="BE22" i="8"/>
  <c r="BC218" i="1"/>
  <c r="BC228" i="1" s="1"/>
  <c r="BC229" i="1" s="1"/>
  <c r="AP229" i="1"/>
  <c r="AY218" i="1"/>
  <c r="AY228" i="1" s="1"/>
  <c r="AY229" i="1" s="1"/>
  <c r="AX218" i="1"/>
  <c r="BE24" i="8"/>
  <c r="D99" i="1"/>
  <c r="D255" i="1"/>
  <c r="D273" i="1"/>
  <c r="D221" i="1"/>
  <c r="D211" i="1"/>
  <c r="BE22" i="11"/>
  <c r="BF31" i="11"/>
  <c r="BE215" i="1" s="1"/>
  <c r="BG2" i="11"/>
  <c r="BC22" i="11"/>
  <c r="BD287" i="1"/>
  <c r="BD283" i="1"/>
  <c r="BD286" i="1"/>
  <c r="BD285" i="1"/>
  <c r="BD279" i="1"/>
  <c r="BD261" i="1"/>
  <c r="BD284" i="1"/>
  <c r="BG2" i="10"/>
  <c r="BG2" i="9"/>
  <c r="BG2" i="8"/>
  <c r="BG2" i="4"/>
  <c r="BG2" i="3"/>
  <c r="BG2" i="7"/>
  <c r="BF41" i="6"/>
  <c r="BF30" i="6"/>
  <c r="BE41" i="10"/>
  <c r="BE33" i="10"/>
  <c r="BE46" i="10"/>
  <c r="BE23" i="8"/>
  <c r="BE34" i="4"/>
  <c r="BE39" i="4"/>
  <c r="BE38" i="4"/>
  <c r="BE33" i="4"/>
  <c r="BE37" i="4"/>
  <c r="BE27" i="3"/>
  <c r="BE32" i="3"/>
  <c r="BE31" i="3"/>
  <c r="BE30" i="3"/>
  <c r="BE29" i="3"/>
  <c r="BE28" i="3"/>
  <c r="BE35" i="7"/>
  <c r="BE37" i="6"/>
  <c r="BE42" i="6"/>
  <c r="BE38" i="6"/>
  <c r="BE36" i="6"/>
  <c r="BE41" i="6"/>
  <c r="BE79" i="1"/>
  <c r="BE84" i="1"/>
  <c r="BE78" i="1"/>
  <c r="BE86" i="1"/>
  <c r="BE5" i="1" s="1"/>
  <c r="BE81" i="1"/>
  <c r="BE82" i="1"/>
  <c r="BE80" i="1"/>
  <c r="BP22" i="1" l="1"/>
  <c r="BN22" i="1"/>
  <c r="BB3" i="9"/>
  <c r="BU214" i="1"/>
  <c r="BU224" i="1" s="1"/>
  <c r="BU222" i="1"/>
  <c r="BT227" i="1"/>
  <c r="BB3" i="11"/>
  <c r="BT223" i="1"/>
  <c r="BT222" i="1"/>
  <c r="BT225" i="1"/>
  <c r="BT226" i="1"/>
  <c r="BT11" i="1"/>
  <c r="BT218" i="1"/>
  <c r="BT228" i="1" s="1"/>
  <c r="BT224" i="1"/>
  <c r="BS11" i="1"/>
  <c r="BB3" i="7"/>
  <c r="BB3" i="10"/>
  <c r="BB3" i="3"/>
  <c r="BB3" i="4"/>
  <c r="BR18" i="1"/>
  <c r="BF37" i="1"/>
  <c r="BF36" i="1"/>
  <c r="BQ18" i="1"/>
  <c r="BE37" i="1"/>
  <c r="BE36" i="1"/>
  <c r="E113" i="1"/>
  <c r="E122" i="1"/>
  <c r="E138" i="1"/>
  <c r="E131" i="1"/>
  <c r="BR214" i="1"/>
  <c r="BR224" i="1" s="1"/>
  <c r="BC3" i="6"/>
  <c r="BB3" i="17"/>
  <c r="BB3" i="16"/>
  <c r="BB3" i="8"/>
  <c r="BR222" i="1"/>
  <c r="BR225" i="1"/>
  <c r="BR227" i="1"/>
  <c r="BR226" i="1"/>
  <c r="BR11" i="1"/>
  <c r="BR223" i="1"/>
  <c r="BQ227" i="1"/>
  <c r="BQ11" i="1"/>
  <c r="BQ225" i="1"/>
  <c r="BQ222" i="1"/>
  <c r="BQ214" i="1"/>
  <c r="BQ224" i="1" s="1"/>
  <c r="BQ226" i="1"/>
  <c r="BE22" i="1"/>
  <c r="BP212" i="1"/>
  <c r="BP222" i="1" s="1"/>
  <c r="BO224" i="1"/>
  <c r="BO226" i="1"/>
  <c r="BO222" i="1"/>
  <c r="BO11" i="1"/>
  <c r="BO218" i="1"/>
  <c r="BO228" i="1" s="1"/>
  <c r="BO225" i="1"/>
  <c r="BO227" i="1"/>
  <c r="BN224" i="1"/>
  <c r="BN223" i="1"/>
  <c r="BN227" i="1"/>
  <c r="BN226" i="1"/>
  <c r="BN225" i="1"/>
  <c r="BN212" i="1"/>
  <c r="BF50" i="10"/>
  <c r="BM218" i="1"/>
  <c r="BM228" i="1" s="1"/>
  <c r="BM229" i="1" s="1"/>
  <c r="BB218" i="1"/>
  <c r="BB228" i="1" s="1"/>
  <c r="BB224" i="1"/>
  <c r="BD288" i="1"/>
  <c r="BD222" i="1"/>
  <c r="AX228" i="1"/>
  <c r="AX229" i="1" s="1"/>
  <c r="BF28" i="11"/>
  <c r="BE212" i="1" s="1"/>
  <c r="BA228" i="1"/>
  <c r="BA229" i="1" s="1"/>
  <c r="BF22" i="8"/>
  <c r="BF27" i="3"/>
  <c r="BJ96" i="1"/>
  <c r="BL227" i="1"/>
  <c r="BL222" i="1"/>
  <c r="BL225" i="1"/>
  <c r="BF39" i="10"/>
  <c r="BF51" i="10"/>
  <c r="BL214" i="1"/>
  <c r="BG41" i="6"/>
  <c r="BF83" i="1" s="1"/>
  <c r="BF55" i="1" s="1"/>
  <c r="AL52" i="13"/>
  <c r="AL33" i="15"/>
  <c r="AL55" i="12"/>
  <c r="AL37" i="14"/>
  <c r="BK218" i="1"/>
  <c r="BK228" i="1" s="1"/>
  <c r="BK229" i="1" s="1"/>
  <c r="BF24" i="8"/>
  <c r="BF35" i="4"/>
  <c r="BF259" i="1"/>
  <c r="BF260" i="1"/>
  <c r="BG47" i="9"/>
  <c r="BG43" i="9"/>
  <c r="BF219" i="1"/>
  <c r="BF11" i="1" s="1"/>
  <c r="BG33" i="11"/>
  <c r="BF217" i="1" s="1"/>
  <c r="BG32" i="11"/>
  <c r="BF216" i="1" s="1"/>
  <c r="BG31" i="11"/>
  <c r="BF215" i="1" s="1"/>
  <c r="BG29" i="11"/>
  <c r="BF213" i="1" s="1"/>
  <c r="BG26" i="8"/>
  <c r="BG25" i="8"/>
  <c r="BG23" i="8"/>
  <c r="BG33" i="4"/>
  <c r="BG37" i="4"/>
  <c r="BG39" i="4"/>
  <c r="BG34" i="4"/>
  <c r="BG38" i="4"/>
  <c r="BG40" i="4"/>
  <c r="BF175" i="1" s="1"/>
  <c r="BG36" i="4"/>
  <c r="BG33" i="3"/>
  <c r="BG31" i="3"/>
  <c r="BG32" i="3"/>
  <c r="BG30" i="3"/>
  <c r="BG29" i="3"/>
  <c r="BG28" i="3"/>
  <c r="BG39" i="7"/>
  <c r="BG35" i="7"/>
  <c r="BF102" i="1"/>
  <c r="BG38" i="7"/>
  <c r="BG37" i="7"/>
  <c r="BH37" i="6"/>
  <c r="BG79" i="1" s="1"/>
  <c r="BG81" i="1"/>
  <c r="BH42" i="6"/>
  <c r="BG84" i="1" s="1"/>
  <c r="BG82" i="1"/>
  <c r="BH38" i="6"/>
  <c r="BG80" i="1" s="1"/>
  <c r="BH36" i="6"/>
  <c r="BG78" i="1" s="1"/>
  <c r="AM43" i="13"/>
  <c r="AN27" i="13"/>
  <c r="AM44" i="13"/>
  <c r="AN28" i="13"/>
  <c r="AM45" i="12"/>
  <c r="AL30" i="12"/>
  <c r="AM30" i="12"/>
  <c r="AM54" i="12"/>
  <c r="AM51" i="12"/>
  <c r="AM53" i="12"/>
  <c r="AM52" i="12"/>
  <c r="AM56" i="12"/>
  <c r="AM50" i="12"/>
  <c r="AM55" i="12"/>
  <c r="AL53" i="12"/>
  <c r="AL50" i="12"/>
  <c r="AM14" i="13"/>
  <c r="AM27" i="13"/>
  <c r="AM55" i="13" s="1"/>
  <c r="AM28" i="13"/>
  <c r="AM56" i="13" s="1"/>
  <c r="AL45" i="12"/>
  <c r="AL30" i="13"/>
  <c r="AL50" i="13"/>
  <c r="AL53" i="13"/>
  <c r="AL45" i="13"/>
  <c r="AM53" i="13"/>
  <c r="AM50" i="13"/>
  <c r="AM51" i="13"/>
  <c r="AM52" i="13"/>
  <c r="AM54" i="13"/>
  <c r="AL55" i="13"/>
  <c r="AL54" i="12"/>
  <c r="AL56" i="12"/>
  <c r="AL51" i="12"/>
  <c r="AL51" i="13"/>
  <c r="AL54" i="13"/>
  <c r="AL52" i="12"/>
  <c r="AL56" i="13"/>
  <c r="AJ57" i="12"/>
  <c r="BJ218" i="1"/>
  <c r="BJ228" i="1" s="1"/>
  <c r="BJ229" i="1" s="1"/>
  <c r="BF52" i="10"/>
  <c r="BE274" i="1"/>
  <c r="BE227" i="1"/>
  <c r="BE226" i="1"/>
  <c r="BE223" i="1"/>
  <c r="BE225" i="1"/>
  <c r="BD218" i="1"/>
  <c r="BF33" i="10"/>
  <c r="BF53" i="10"/>
  <c r="BF30" i="11"/>
  <c r="BE214" i="1" s="1"/>
  <c r="E221" i="1"/>
  <c r="E211" i="1"/>
  <c r="E255" i="1"/>
  <c r="E167" i="1"/>
  <c r="E273" i="1"/>
  <c r="E99" i="1"/>
  <c r="E3" i="1"/>
  <c r="BH2" i="11"/>
  <c r="BF22" i="11"/>
  <c r="BE278" i="1"/>
  <c r="BH2" i="10"/>
  <c r="BF34" i="10"/>
  <c r="BH2" i="9"/>
  <c r="BH2" i="8"/>
  <c r="BH2" i="4"/>
  <c r="BH2" i="3"/>
  <c r="BH2" i="7"/>
  <c r="BF89" i="1"/>
  <c r="BE280" i="1"/>
  <c r="BF25" i="10"/>
  <c r="BE276" i="1"/>
  <c r="BF38" i="10"/>
  <c r="BF45" i="10"/>
  <c r="BF28" i="10"/>
  <c r="BE14" i="1" s="1"/>
  <c r="BE277" i="1"/>
  <c r="BF41" i="10"/>
  <c r="BF46" i="10"/>
  <c r="BF13" i="10"/>
  <c r="BE256" i="1"/>
  <c r="BF47" i="10"/>
  <c r="BF35" i="10"/>
  <c r="BF95" i="1"/>
  <c r="BF93" i="1"/>
  <c r="BF90" i="1"/>
  <c r="BF91" i="1"/>
  <c r="BF97" i="1"/>
  <c r="BF46" i="1"/>
  <c r="BF48" i="1"/>
  <c r="BG30" i="6"/>
  <c r="BF92" i="1"/>
  <c r="BF45" i="9"/>
  <c r="BF28" i="7"/>
  <c r="BF46" i="9"/>
  <c r="BF34" i="9"/>
  <c r="BF40" i="9"/>
  <c r="BF44" i="9"/>
  <c r="BF42" i="9"/>
  <c r="BF16" i="8"/>
  <c r="BF34" i="7"/>
  <c r="BE267" i="1"/>
  <c r="BE268" i="1"/>
  <c r="BE271" i="1"/>
  <c r="BE269" i="1"/>
  <c r="BE266" i="1"/>
  <c r="BF27" i="4"/>
  <c r="BF21" i="3"/>
  <c r="BE93" i="1"/>
  <c r="BE92" i="1"/>
  <c r="BE34" i="7"/>
  <c r="BE36" i="4"/>
  <c r="BE25" i="10"/>
  <c r="BE34" i="10"/>
  <c r="BE35" i="4"/>
  <c r="BE47" i="10"/>
  <c r="BE51" i="10"/>
  <c r="BE45" i="10"/>
  <c r="BE28" i="10"/>
  <c r="BD14" i="1" s="1"/>
  <c r="BE52" i="10"/>
  <c r="BE30" i="6"/>
  <c r="BE28" i="7"/>
  <c r="BE21" i="3"/>
  <c r="BE27" i="4"/>
  <c r="BE16" i="8"/>
  <c r="BE50" i="10"/>
  <c r="BE46" i="1"/>
  <c r="BE95" i="1"/>
  <c r="BE40" i="1"/>
  <c r="BE89" i="1"/>
  <c r="BE97" i="1"/>
  <c r="BE91" i="1"/>
  <c r="BE90" i="1"/>
  <c r="BE42" i="1"/>
  <c r="BE44" i="1"/>
  <c r="BE48" i="1"/>
  <c r="BE35" i="10"/>
  <c r="BE38" i="10"/>
  <c r="BE39" i="10"/>
  <c r="BE13" i="10"/>
  <c r="BE40" i="10"/>
  <c r="BE40" i="9"/>
  <c r="BE34" i="9"/>
  <c r="BE83" i="1"/>
  <c r="BQ22" i="1" l="1"/>
  <c r="BC3" i="11"/>
  <c r="BU218" i="1"/>
  <c r="BU228" i="1" s="1"/>
  <c r="BU229" i="1" s="1"/>
  <c r="BT229" i="1"/>
  <c r="BC3" i="10"/>
  <c r="BC3" i="3"/>
  <c r="BC3" i="7"/>
  <c r="BC3" i="4"/>
  <c r="BD3" i="6"/>
  <c r="BC3" i="8"/>
  <c r="BC3" i="9"/>
  <c r="F122" i="1"/>
  <c r="F113" i="1"/>
  <c r="BR218" i="1"/>
  <c r="BR228" i="1" s="1"/>
  <c r="BR229" i="1" s="1"/>
  <c r="F138" i="1"/>
  <c r="F131" i="1"/>
  <c r="BC3" i="17"/>
  <c r="BC3" i="16"/>
  <c r="BF22" i="1"/>
  <c r="BR22" i="1"/>
  <c r="BQ218" i="1"/>
  <c r="BQ228" i="1" s="1"/>
  <c r="BQ229" i="1" s="1"/>
  <c r="BP218" i="1"/>
  <c r="BP228" i="1" s="1"/>
  <c r="BP229" i="1" s="1"/>
  <c r="BO229" i="1"/>
  <c r="BO22" i="1"/>
  <c r="BN222" i="1"/>
  <c r="BN218" i="1"/>
  <c r="BN228" i="1" s="1"/>
  <c r="BB229" i="1"/>
  <c r="BF85" i="1"/>
  <c r="BF96" i="1" s="1"/>
  <c r="BE261" i="1"/>
  <c r="BE224" i="1"/>
  <c r="BE222" i="1"/>
  <c r="BD228" i="1"/>
  <c r="BD229" i="1" s="1"/>
  <c r="BG46" i="1"/>
  <c r="BG40" i="1"/>
  <c r="BG42" i="1"/>
  <c r="BG48" i="1"/>
  <c r="BL224" i="1"/>
  <c r="BG44" i="1"/>
  <c r="E2" i="1"/>
  <c r="BF94" i="1"/>
  <c r="BG30" i="11"/>
  <c r="BF214" i="1" s="1"/>
  <c r="BF224" i="1" s="1"/>
  <c r="BL218" i="1"/>
  <c r="BG46" i="9"/>
  <c r="BG22" i="8"/>
  <c r="AM45" i="13"/>
  <c r="BE286" i="1"/>
  <c r="BH41" i="10"/>
  <c r="BH47" i="9"/>
  <c r="BH43" i="9"/>
  <c r="BH32" i="11"/>
  <c r="BG216" i="1" s="1"/>
  <c r="BH31" i="11"/>
  <c r="BG215" i="1" s="1"/>
  <c r="BH29" i="11"/>
  <c r="BG213" i="1" s="1"/>
  <c r="BH23" i="8"/>
  <c r="BH26" i="8"/>
  <c r="BH25" i="8"/>
  <c r="BH33" i="4"/>
  <c r="BH37" i="4"/>
  <c r="BH39" i="4"/>
  <c r="BH34" i="4"/>
  <c r="BH38" i="4"/>
  <c r="BH40" i="4"/>
  <c r="BG175" i="1" s="1"/>
  <c r="BH36" i="4"/>
  <c r="BH29" i="3"/>
  <c r="BH32" i="3"/>
  <c r="BH31" i="3"/>
  <c r="BH30" i="3"/>
  <c r="BH33" i="3"/>
  <c r="BH28" i="3"/>
  <c r="BH39" i="7"/>
  <c r="BH35" i="7"/>
  <c r="BG102" i="1"/>
  <c r="BH38" i="7"/>
  <c r="BH37" i="7"/>
  <c r="BH86" i="1"/>
  <c r="BH5" i="1" s="1"/>
  <c r="BT18" i="1" s="1"/>
  <c r="BI37" i="6"/>
  <c r="BH79" i="1" s="1"/>
  <c r="BH81" i="1"/>
  <c r="BH44" i="1" s="1"/>
  <c r="BI42" i="6"/>
  <c r="BH84" i="1" s="1"/>
  <c r="BH46" i="1" s="1"/>
  <c r="BH82" i="1"/>
  <c r="BH48" i="1" s="1"/>
  <c r="BI38" i="6"/>
  <c r="BH80" i="1" s="1"/>
  <c r="BH42" i="1" s="1"/>
  <c r="BI36" i="6"/>
  <c r="BH78" i="1" s="1"/>
  <c r="BH40" i="1" s="1"/>
  <c r="AM30" i="13"/>
  <c r="AN30" i="13"/>
  <c r="AM57" i="12"/>
  <c r="AL57" i="12"/>
  <c r="AM57" i="13"/>
  <c r="AL57" i="13"/>
  <c r="BE283" i="1"/>
  <c r="BF227" i="1"/>
  <c r="BI2" i="10"/>
  <c r="BI2" i="9"/>
  <c r="BI2" i="4"/>
  <c r="BI2" i="3"/>
  <c r="BI2" i="7"/>
  <c r="BG42" i="9"/>
  <c r="BE218" i="1"/>
  <c r="BE228" i="1" s="1"/>
  <c r="BF225" i="1"/>
  <c r="BF223" i="1"/>
  <c r="BG27" i="4"/>
  <c r="BF226" i="1"/>
  <c r="BG24" i="8"/>
  <c r="BI2" i="8"/>
  <c r="F221" i="1"/>
  <c r="F211" i="1"/>
  <c r="F99" i="1"/>
  <c r="F3" i="1"/>
  <c r="F273" i="1"/>
  <c r="F255" i="1"/>
  <c r="F167" i="1"/>
  <c r="BG28" i="11"/>
  <c r="BF212" i="1" s="1"/>
  <c r="BF222" i="1" s="1"/>
  <c r="BG219" i="1"/>
  <c r="BG11" i="1" s="1"/>
  <c r="BH33" i="11"/>
  <c r="BG217" i="1" s="1"/>
  <c r="BG22" i="11"/>
  <c r="BI2" i="11"/>
  <c r="BE285" i="1"/>
  <c r="BH30" i="6"/>
  <c r="BG86" i="1"/>
  <c r="BG5" i="1" s="1"/>
  <c r="BH41" i="6"/>
  <c r="BG83" i="1" s="1"/>
  <c r="BE284" i="1"/>
  <c r="BE265" i="1"/>
  <c r="BF256" i="1"/>
  <c r="BG35" i="10"/>
  <c r="BG47" i="10"/>
  <c r="BF275" i="1"/>
  <c r="BG39" i="10"/>
  <c r="BG51" i="10"/>
  <c r="BF262" i="1"/>
  <c r="BG28" i="10"/>
  <c r="BF14" i="1" s="1"/>
  <c r="BG13" i="10"/>
  <c r="BF280" i="1"/>
  <c r="BG25" i="10"/>
  <c r="BF276" i="1"/>
  <c r="BG38" i="10"/>
  <c r="BG50" i="10"/>
  <c r="BF257" i="1"/>
  <c r="BG34" i="10"/>
  <c r="BG46" i="10"/>
  <c r="BF278" i="1"/>
  <c r="BG53" i="10"/>
  <c r="BE289" i="1"/>
  <c r="BE279" i="1"/>
  <c r="BF277" i="1"/>
  <c r="BG41" i="10"/>
  <c r="BF274" i="1"/>
  <c r="BG40" i="10"/>
  <c r="BG52" i="10"/>
  <c r="BF258" i="1"/>
  <c r="BG33" i="10"/>
  <c r="BG45" i="10"/>
  <c r="BE287" i="1"/>
  <c r="BG40" i="9"/>
  <c r="BG44" i="9"/>
  <c r="BG45" i="9"/>
  <c r="BG34" i="9"/>
  <c r="BG16" i="8"/>
  <c r="BG35" i="4"/>
  <c r="BG21" i="3"/>
  <c r="BG27" i="3"/>
  <c r="BG34" i="7"/>
  <c r="BG28" i="7"/>
  <c r="BD265" i="1"/>
  <c r="BD268" i="1"/>
  <c r="BD271" i="1"/>
  <c r="BD266" i="1"/>
  <c r="BD269" i="1"/>
  <c r="BD267" i="1"/>
  <c r="BE55" i="1"/>
  <c r="BE94" i="1"/>
  <c r="BE85" i="1"/>
  <c r="BE96" i="1" s="1"/>
  <c r="BD25" i="10"/>
  <c r="BD28" i="10"/>
  <c r="BC14" i="1" s="1"/>
  <c r="BD34" i="9"/>
  <c r="BD21" i="3"/>
  <c r="BD86" i="1"/>
  <c r="BD5" i="1" s="1"/>
  <c r="BD79" i="1"/>
  <c r="BD78" i="1"/>
  <c r="BD30" i="6"/>
  <c r="BD3" i="9" l="1"/>
  <c r="BD3" i="16"/>
  <c r="BD3" i="4"/>
  <c r="BD3" i="8"/>
  <c r="BD3" i="11"/>
  <c r="BD3" i="17"/>
  <c r="BD3" i="10"/>
  <c r="BD3" i="7"/>
  <c r="BE3" i="6"/>
  <c r="BE3" i="16" s="1"/>
  <c r="BD3" i="3"/>
  <c r="BH37" i="1"/>
  <c r="BH36" i="1"/>
  <c r="BP18" i="1"/>
  <c r="BD36" i="1"/>
  <c r="BD37" i="1"/>
  <c r="BS18" i="1"/>
  <c r="BG37" i="1"/>
  <c r="BG36" i="1"/>
  <c r="G122" i="1"/>
  <c r="G113" i="1"/>
  <c r="BG22" i="1"/>
  <c r="BS22" i="1"/>
  <c r="G138" i="1"/>
  <c r="G131" i="1"/>
  <c r="BE229" i="1"/>
  <c r="BN229" i="1"/>
  <c r="F2" i="1"/>
  <c r="BE288" i="1"/>
  <c r="BE270" i="1"/>
  <c r="BL228" i="1"/>
  <c r="BL229" i="1" s="1"/>
  <c r="BG95" i="1"/>
  <c r="BH30" i="11"/>
  <c r="BG214" i="1" s="1"/>
  <c r="BG224" i="1" s="1"/>
  <c r="BH28" i="11"/>
  <c r="BG212" i="1" s="1"/>
  <c r="BG222" i="1" s="1"/>
  <c r="BH35" i="4"/>
  <c r="BH22" i="8"/>
  <c r="BI30" i="6"/>
  <c r="BH44" i="9"/>
  <c r="BI51" i="10"/>
  <c r="BI41" i="10"/>
  <c r="BI38" i="10"/>
  <c r="BI40" i="10"/>
  <c r="BI34" i="10"/>
  <c r="BJ2" i="10"/>
  <c r="BI43" i="9"/>
  <c r="BI47" i="9"/>
  <c r="BJ2" i="9"/>
  <c r="BH219" i="1"/>
  <c r="BH11" i="1" s="1"/>
  <c r="BT22" i="1" s="1"/>
  <c r="BI33" i="11"/>
  <c r="BH217" i="1" s="1"/>
  <c r="BI32" i="11"/>
  <c r="BH216" i="1" s="1"/>
  <c r="BI31" i="11"/>
  <c r="BH215" i="1" s="1"/>
  <c r="BI29" i="11"/>
  <c r="BH213" i="1" s="1"/>
  <c r="BJ2" i="11"/>
  <c r="BI26" i="8"/>
  <c r="BI25" i="8"/>
  <c r="BI23" i="8"/>
  <c r="BJ2" i="8"/>
  <c r="BI33" i="4"/>
  <c r="BI37" i="4"/>
  <c r="BI39" i="4"/>
  <c r="BI34" i="4"/>
  <c r="BI38" i="4"/>
  <c r="BI40" i="4"/>
  <c r="BH175" i="1" s="1"/>
  <c r="BI36" i="4"/>
  <c r="BJ2" i="4"/>
  <c r="BI28" i="3"/>
  <c r="BI31" i="3"/>
  <c r="BI30" i="3"/>
  <c r="BI27" i="3"/>
  <c r="BI33" i="3"/>
  <c r="BI29" i="3"/>
  <c r="BJ2" i="3"/>
  <c r="BI39" i="7"/>
  <c r="BI35" i="7"/>
  <c r="BH102" i="1"/>
  <c r="BI38" i="7"/>
  <c r="BI37" i="7"/>
  <c r="BJ2" i="7"/>
  <c r="BJ37" i="6"/>
  <c r="BI79" i="1" s="1"/>
  <c r="BI81" i="1"/>
  <c r="BJ42" i="6"/>
  <c r="BI84" i="1" s="1"/>
  <c r="BI82" i="1"/>
  <c r="BJ38" i="6"/>
  <c r="BI80" i="1" s="1"/>
  <c r="BJ36" i="6"/>
  <c r="BI78" i="1" s="1"/>
  <c r="BG225" i="1"/>
  <c r="BG226" i="1"/>
  <c r="BG227" i="1"/>
  <c r="BI41" i="6"/>
  <c r="BH83" i="1" s="1"/>
  <c r="BH55" i="1" s="1"/>
  <c r="BF218" i="1"/>
  <c r="BF228" i="1" s="1"/>
  <c r="BF229" i="1" s="1"/>
  <c r="BH90" i="1"/>
  <c r="BH97" i="1"/>
  <c r="BH92" i="1"/>
  <c r="BH91" i="1"/>
  <c r="BH93" i="1"/>
  <c r="BH89" i="1"/>
  <c r="BH42" i="9"/>
  <c r="BG223" i="1"/>
  <c r="BI33" i="10"/>
  <c r="BI39" i="10"/>
  <c r="BH53" i="10"/>
  <c r="BH27" i="3"/>
  <c r="BH95" i="1"/>
  <c r="BH24" i="8"/>
  <c r="BH16" i="8"/>
  <c r="G221" i="1"/>
  <c r="G211" i="1"/>
  <c r="G273" i="1"/>
  <c r="G167" i="1"/>
  <c r="G99" i="1"/>
  <c r="G3" i="1"/>
  <c r="G255" i="1"/>
  <c r="BH22" i="11"/>
  <c r="BH34" i="10"/>
  <c r="BH46" i="10"/>
  <c r="BH13" i="10"/>
  <c r="BH28" i="10"/>
  <c r="BG14" i="1" s="1"/>
  <c r="BH25" i="10"/>
  <c r="BH45" i="10"/>
  <c r="BH33" i="10"/>
  <c r="BH40" i="10"/>
  <c r="BH52" i="10"/>
  <c r="BH35" i="10"/>
  <c r="BH47" i="10"/>
  <c r="BH38" i="10"/>
  <c r="BH50" i="10"/>
  <c r="BH51" i="10"/>
  <c r="BH39" i="10"/>
  <c r="BH34" i="9"/>
  <c r="BH40" i="9"/>
  <c r="BH45" i="9"/>
  <c r="BH46" i="9"/>
  <c r="BH27" i="4"/>
  <c r="BH21" i="3"/>
  <c r="BH28" i="7"/>
  <c r="BH34" i="7"/>
  <c r="BG55" i="1"/>
  <c r="BG94" i="1"/>
  <c r="BG85" i="1"/>
  <c r="BG97" i="1"/>
  <c r="BG92" i="1"/>
  <c r="BG93" i="1"/>
  <c r="BG90" i="1"/>
  <c r="BG89" i="1"/>
  <c r="BG91" i="1"/>
  <c r="BF286" i="1"/>
  <c r="BF285" i="1"/>
  <c r="BF283" i="1"/>
  <c r="BF287" i="1"/>
  <c r="BF289" i="1"/>
  <c r="BF279" i="1"/>
  <c r="BF288" i="1" s="1"/>
  <c r="BF284" i="1"/>
  <c r="BF261" i="1"/>
  <c r="BC271" i="1"/>
  <c r="BC268" i="1"/>
  <c r="BC269" i="1"/>
  <c r="BC266" i="1"/>
  <c r="BD270" i="1"/>
  <c r="BD97" i="1"/>
  <c r="BD90" i="1"/>
  <c r="BD40" i="1"/>
  <c r="BD89" i="1"/>
  <c r="BD13" i="10"/>
  <c r="BD16" i="8"/>
  <c r="BD27" i="4"/>
  <c r="BD81" i="1"/>
  <c r="BD84" i="1"/>
  <c r="BD80" i="1"/>
  <c r="BD82" i="1"/>
  <c r="AZ51" i="10"/>
  <c r="AY51" i="10"/>
  <c r="AY53" i="10"/>
  <c r="AZ50" i="10"/>
  <c r="AY50" i="10"/>
  <c r="AY45" i="10"/>
  <c r="BB47" i="10"/>
  <c r="BA47" i="10"/>
  <c r="AZ47" i="10"/>
  <c r="AY46" i="10"/>
  <c r="BC2" i="10"/>
  <c r="BC2" i="9"/>
  <c r="BC2" i="8"/>
  <c r="BC2" i="4"/>
  <c r="BC2" i="3"/>
  <c r="BC2" i="7"/>
  <c r="AY47" i="10"/>
  <c r="AZ53" i="10"/>
  <c r="AY52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B51" i="10"/>
  <c r="BA51" i="10"/>
  <c r="BB53" i="10"/>
  <c r="BA53" i="10"/>
  <c r="BB50" i="10"/>
  <c r="BA50" i="10"/>
  <c r="BB52" i="10"/>
  <c r="BA52" i="10"/>
  <c r="AZ52" i="10"/>
  <c r="BB45" i="10"/>
  <c r="BA45" i="10"/>
  <c r="AZ45" i="10"/>
  <c r="BB46" i="10"/>
  <c r="BA46" i="10"/>
  <c r="AZ46" i="10"/>
  <c r="BE3" i="10" l="1"/>
  <c r="BE3" i="4"/>
  <c r="BE3" i="7"/>
  <c r="BE3" i="9"/>
  <c r="BE3" i="3"/>
  <c r="BF3" i="6"/>
  <c r="BF3" i="17" s="1"/>
  <c r="BH22" i="1"/>
  <c r="BE3" i="8"/>
  <c r="BE3" i="11"/>
  <c r="BE3" i="17"/>
  <c r="H122" i="1"/>
  <c r="H113" i="1"/>
  <c r="H131" i="1"/>
  <c r="H138" i="1"/>
  <c r="BI47" i="10"/>
  <c r="BI53" i="10"/>
  <c r="BI45" i="10"/>
  <c r="BI22" i="8"/>
  <c r="BG218" i="1"/>
  <c r="BG228" i="1" s="1"/>
  <c r="BG229" i="1" s="1"/>
  <c r="G2" i="1"/>
  <c r="BI42" i="9"/>
  <c r="BG96" i="1"/>
  <c r="BI34" i="7"/>
  <c r="BI35" i="10"/>
  <c r="BI46" i="9"/>
  <c r="BI40" i="9"/>
  <c r="BI28" i="7"/>
  <c r="BI52" i="10"/>
  <c r="BI21" i="3"/>
  <c r="BI44" i="9"/>
  <c r="BI45" i="9"/>
  <c r="BJ41" i="6"/>
  <c r="BI83" i="1" s="1"/>
  <c r="BI55" i="1" s="1"/>
  <c r="BB262" i="1"/>
  <c r="BB259" i="1"/>
  <c r="BB257" i="1"/>
  <c r="BB280" i="1"/>
  <c r="BB275" i="1"/>
  <c r="BB278" i="1"/>
  <c r="BB277" i="1"/>
  <c r="BC38" i="10"/>
  <c r="BB61" i="1" s="1"/>
  <c r="BB274" i="1"/>
  <c r="BB260" i="1"/>
  <c r="BB258" i="1"/>
  <c r="BB256" i="1"/>
  <c r="BI50" i="10"/>
  <c r="BJ41" i="10"/>
  <c r="BJ47" i="9"/>
  <c r="BJ43" i="9"/>
  <c r="BC47" i="9"/>
  <c r="BB239" i="1" s="1"/>
  <c r="BB241" i="1"/>
  <c r="BJ33" i="11"/>
  <c r="BI217" i="1" s="1"/>
  <c r="BJ32" i="11"/>
  <c r="BI216" i="1" s="1"/>
  <c r="BJ31" i="11"/>
  <c r="BI215" i="1" s="1"/>
  <c r="BJ29" i="11"/>
  <c r="BI213" i="1" s="1"/>
  <c r="BB200" i="1"/>
  <c r="BB7" i="1" s="1"/>
  <c r="BC26" i="8"/>
  <c r="BB198" i="1" s="1"/>
  <c r="BB73" i="1" s="1"/>
  <c r="BC25" i="8"/>
  <c r="BB197" i="1" s="1"/>
  <c r="BC23" i="8"/>
  <c r="BB195" i="1" s="1"/>
  <c r="BJ26" i="8"/>
  <c r="BJ25" i="8"/>
  <c r="BJ23" i="8"/>
  <c r="BJ33" i="4"/>
  <c r="BJ37" i="4"/>
  <c r="BJ39" i="4"/>
  <c r="BJ34" i="4"/>
  <c r="BJ38" i="4"/>
  <c r="BJ40" i="4"/>
  <c r="BI175" i="1" s="1"/>
  <c r="BJ36" i="4"/>
  <c r="BI32" i="3"/>
  <c r="BJ32" i="3"/>
  <c r="BJ31" i="3"/>
  <c r="BJ30" i="3"/>
  <c r="BJ27" i="3"/>
  <c r="BJ33" i="3"/>
  <c r="BJ29" i="3"/>
  <c r="BJ28" i="3"/>
  <c r="BC32" i="3"/>
  <c r="BB151" i="1" s="1"/>
  <c r="BC31" i="3"/>
  <c r="BB150" i="1" s="1"/>
  <c r="BB66" i="1" s="1"/>
  <c r="BC30" i="3"/>
  <c r="BB149" i="1" s="1"/>
  <c r="BC33" i="3"/>
  <c r="BB152" i="1" s="1"/>
  <c r="BB72" i="1" s="1"/>
  <c r="BC29" i="3"/>
  <c r="BB148" i="1" s="1"/>
  <c r="BC28" i="3"/>
  <c r="BB147" i="1" s="1"/>
  <c r="BB64" i="1" s="1"/>
  <c r="BB104" i="1"/>
  <c r="BJ39" i="7"/>
  <c r="BJ35" i="7"/>
  <c r="BI102" i="1"/>
  <c r="BJ38" i="7"/>
  <c r="BJ37" i="7"/>
  <c r="BI40" i="1"/>
  <c r="BI42" i="1"/>
  <c r="BI48" i="1"/>
  <c r="BI86" i="1"/>
  <c r="BI5" i="1" s="1"/>
  <c r="BU18" i="1" s="1"/>
  <c r="BJ30" i="6"/>
  <c r="BI46" i="1"/>
  <c r="BI44" i="1"/>
  <c r="AH16" i="13"/>
  <c r="BC37" i="6"/>
  <c r="BB79" i="1" s="1"/>
  <c r="BB81" i="1"/>
  <c r="BC42" i="6"/>
  <c r="BB84" i="1" s="1"/>
  <c r="BB46" i="1" s="1"/>
  <c r="BB82" i="1"/>
  <c r="BB48" i="1" s="1"/>
  <c r="BC38" i="6"/>
  <c r="BB80" i="1" s="1"/>
  <c r="BB42" i="1" s="1"/>
  <c r="BC36" i="6"/>
  <c r="BB78" i="1" s="1"/>
  <c r="BB40" i="1" s="1"/>
  <c r="BH85" i="1"/>
  <c r="BH96" i="1" s="1"/>
  <c r="BH94" i="1"/>
  <c r="BH225" i="1"/>
  <c r="BH226" i="1"/>
  <c r="BH227" i="1"/>
  <c r="BI46" i="10"/>
  <c r="BI25" i="10"/>
  <c r="BI28" i="10"/>
  <c r="BH14" i="1" s="1"/>
  <c r="BI13" i="10"/>
  <c r="BI34" i="9"/>
  <c r="BH223" i="1"/>
  <c r="BI35" i="4"/>
  <c r="BI27" i="4"/>
  <c r="BI30" i="11"/>
  <c r="BH214" i="1" s="1"/>
  <c r="BH224" i="1" s="1"/>
  <c r="BI24" i="8"/>
  <c r="BI16" i="8"/>
  <c r="H221" i="1"/>
  <c r="H211" i="1"/>
  <c r="H99" i="1"/>
  <c r="H3" i="1"/>
  <c r="H273" i="1"/>
  <c r="H167" i="1"/>
  <c r="H255" i="1"/>
  <c r="BI28" i="11"/>
  <c r="BH212" i="1" s="1"/>
  <c r="BH222" i="1" s="1"/>
  <c r="BI22" i="11"/>
  <c r="BC43" i="9"/>
  <c r="BB235" i="1" s="1"/>
  <c r="BC33" i="4"/>
  <c r="BB168" i="1" s="1"/>
  <c r="BD93" i="1"/>
  <c r="BD48" i="1"/>
  <c r="BD91" i="1"/>
  <c r="BD42" i="1"/>
  <c r="BD92" i="1"/>
  <c r="BD44" i="1"/>
  <c r="BD46" i="1"/>
  <c r="BD95" i="1"/>
  <c r="BD83" i="1"/>
  <c r="BB39" i="10"/>
  <c r="BA52" i="1" s="1"/>
  <c r="BA39" i="10"/>
  <c r="AZ52" i="1" s="1"/>
  <c r="AZ39" i="10"/>
  <c r="AY52" i="1" s="1"/>
  <c r="AZ41" i="10"/>
  <c r="AY41" i="10"/>
  <c r="AY38" i="10"/>
  <c r="AX61" i="1" s="1"/>
  <c r="BB40" i="10"/>
  <c r="BA57" i="1" s="1"/>
  <c r="BA28" i="10"/>
  <c r="AZ14" i="1" s="1"/>
  <c r="AZ33" i="10"/>
  <c r="AY33" i="10"/>
  <c r="AZ35" i="10"/>
  <c r="AY35" i="10"/>
  <c r="BB34" i="10"/>
  <c r="BA51" i="1" s="1"/>
  <c r="CW1" i="10"/>
  <c r="CW1" i="9"/>
  <c r="CK34" i="9" s="1"/>
  <c r="CW1" i="8"/>
  <c r="CK16" i="8" s="1"/>
  <c r="CW1" i="4"/>
  <c r="CK27" i="4" s="1"/>
  <c r="CW1" i="3"/>
  <c r="CK21" i="3" s="1"/>
  <c r="CW1" i="7"/>
  <c r="CK28" i="7" s="1"/>
  <c r="BB41" i="10"/>
  <c r="BA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BA40" i="10"/>
  <c r="AZ57" i="1" s="1"/>
  <c r="AZ40" i="10"/>
  <c r="AY57" i="1" s="1"/>
  <c r="AY40" i="10"/>
  <c r="AX57" i="1" s="1"/>
  <c r="AX40" i="10"/>
  <c r="AW57" i="1" s="1"/>
  <c r="AW40" i="10"/>
  <c r="AV57" i="1" s="1"/>
  <c r="AV40" i="10"/>
  <c r="AU57" i="1" s="1"/>
  <c r="AU40" i="10"/>
  <c r="AT57" i="1" s="1"/>
  <c r="AT40" i="10"/>
  <c r="AS57" i="1" s="1"/>
  <c r="AS40" i="10"/>
  <c r="AR57" i="1" s="1"/>
  <c r="AR40" i="10"/>
  <c r="AQ57" i="1" s="1"/>
  <c r="AQ40" i="10"/>
  <c r="AP57" i="1" s="1"/>
  <c r="AP40" i="10"/>
  <c r="AO57" i="1" s="1"/>
  <c r="AO40" i="10"/>
  <c r="AN57" i="1" s="1"/>
  <c r="AN40" i="10"/>
  <c r="AM57" i="1" s="1"/>
  <c r="AM40" i="10"/>
  <c r="AL57" i="1" s="1"/>
  <c r="AL40" i="10"/>
  <c r="AK57" i="1" s="1"/>
  <c r="AK40" i="10"/>
  <c r="AJ57" i="1" s="1"/>
  <c r="AJ40" i="10"/>
  <c r="AI57" i="1" s="1"/>
  <c r="AI40" i="10"/>
  <c r="AH57" i="1" s="1"/>
  <c r="AH40" i="10"/>
  <c r="AG57" i="1" s="1"/>
  <c r="AG40" i="10"/>
  <c r="AF57" i="1" s="1"/>
  <c r="AF40" i="10"/>
  <c r="AE57" i="1" s="1"/>
  <c r="AE40" i="10"/>
  <c r="AD57" i="1" s="1"/>
  <c r="AD40" i="10"/>
  <c r="AC57" i="1" s="1"/>
  <c r="AC40" i="10"/>
  <c r="AB57" i="1" s="1"/>
  <c r="AB40" i="10"/>
  <c r="AA57" i="1" s="1"/>
  <c r="AA40" i="10"/>
  <c r="Z57" i="1" s="1"/>
  <c r="Z40" i="10"/>
  <c r="Y57" i="1" s="1"/>
  <c r="Y40" i="10"/>
  <c r="X57" i="1" s="1"/>
  <c r="X40" i="10"/>
  <c r="W57" i="1" s="1"/>
  <c r="W40" i="10"/>
  <c r="V57" i="1" s="1"/>
  <c r="V40" i="10"/>
  <c r="U57" i="1" s="1"/>
  <c r="U40" i="10"/>
  <c r="T57" i="1" s="1"/>
  <c r="T40" i="10"/>
  <c r="S57" i="1" s="1"/>
  <c r="S40" i="10"/>
  <c r="R57" i="1" s="1"/>
  <c r="R40" i="10"/>
  <c r="Q57" i="1" s="1"/>
  <c r="Q40" i="10"/>
  <c r="P57" i="1" s="1"/>
  <c r="P40" i="10"/>
  <c r="O57" i="1" s="1"/>
  <c r="O40" i="10"/>
  <c r="N57" i="1" s="1"/>
  <c r="N40" i="10"/>
  <c r="M57" i="1" s="1"/>
  <c r="M40" i="10"/>
  <c r="L57" i="1" s="1"/>
  <c r="L40" i="10"/>
  <c r="K57" i="1" s="1"/>
  <c r="K40" i="10"/>
  <c r="J57" i="1" s="1"/>
  <c r="J40" i="10"/>
  <c r="I57" i="1" s="1"/>
  <c r="I40" i="10"/>
  <c r="H57" i="1" s="1"/>
  <c r="H40" i="10"/>
  <c r="G57" i="1" s="1"/>
  <c r="G40" i="10"/>
  <c r="F57" i="1" s="1"/>
  <c r="F40" i="10"/>
  <c r="E57" i="1" s="1"/>
  <c r="E40" i="10"/>
  <c r="D57" i="1" s="1"/>
  <c r="D40" i="10"/>
  <c r="C57" i="1" s="1"/>
  <c r="AY39" i="10"/>
  <c r="AX52" i="1" s="1"/>
  <c r="AX39" i="10"/>
  <c r="AW52" i="1" s="1"/>
  <c r="AW39" i="10"/>
  <c r="AV52" i="1" s="1"/>
  <c r="AV39" i="10"/>
  <c r="AU52" i="1" s="1"/>
  <c r="AU39" i="10"/>
  <c r="AT52" i="1" s="1"/>
  <c r="AT39" i="10"/>
  <c r="AS52" i="1" s="1"/>
  <c r="AS39" i="10"/>
  <c r="AR52" i="1" s="1"/>
  <c r="AR39" i="10"/>
  <c r="AQ52" i="1" s="1"/>
  <c r="AQ39" i="10"/>
  <c r="AP52" i="1" s="1"/>
  <c r="AP39" i="10"/>
  <c r="AO52" i="1" s="1"/>
  <c r="AO39" i="10"/>
  <c r="AN52" i="1" s="1"/>
  <c r="AN39" i="10"/>
  <c r="AM52" i="1" s="1"/>
  <c r="AM39" i="10"/>
  <c r="AL52" i="1" s="1"/>
  <c r="AL39" i="10"/>
  <c r="AK52" i="1" s="1"/>
  <c r="AK39" i="10"/>
  <c r="AJ52" i="1" s="1"/>
  <c r="AJ39" i="10"/>
  <c r="AI52" i="1" s="1"/>
  <c r="AI39" i="10"/>
  <c r="AH52" i="1" s="1"/>
  <c r="AH39" i="10"/>
  <c r="AG52" i="1" s="1"/>
  <c r="AG39" i="10"/>
  <c r="AF52" i="1" s="1"/>
  <c r="AF39" i="10"/>
  <c r="AE52" i="1" s="1"/>
  <c r="AE39" i="10"/>
  <c r="AD52" i="1" s="1"/>
  <c r="AD39" i="10"/>
  <c r="AC52" i="1" s="1"/>
  <c r="AC39" i="10"/>
  <c r="AB52" i="1" s="1"/>
  <c r="AB39" i="10"/>
  <c r="AA52" i="1" s="1"/>
  <c r="AA39" i="10"/>
  <c r="Z52" i="1" s="1"/>
  <c r="Z39" i="10"/>
  <c r="Y52" i="1" s="1"/>
  <c r="Y39" i="10"/>
  <c r="X52" i="1" s="1"/>
  <c r="X39" i="10"/>
  <c r="W52" i="1" s="1"/>
  <c r="W39" i="10"/>
  <c r="V52" i="1" s="1"/>
  <c r="V39" i="10"/>
  <c r="U52" i="1" s="1"/>
  <c r="U39" i="10"/>
  <c r="T52" i="1" s="1"/>
  <c r="T39" i="10"/>
  <c r="S52" i="1" s="1"/>
  <c r="S39" i="10"/>
  <c r="R52" i="1" s="1"/>
  <c r="R39" i="10"/>
  <c r="Q52" i="1" s="1"/>
  <c r="Q39" i="10"/>
  <c r="P52" i="1" s="1"/>
  <c r="P39" i="10"/>
  <c r="O52" i="1" s="1"/>
  <c r="O39" i="10"/>
  <c r="N52" i="1" s="1"/>
  <c r="N39" i="10"/>
  <c r="M52" i="1" s="1"/>
  <c r="M39" i="10"/>
  <c r="L52" i="1" s="1"/>
  <c r="L39" i="10"/>
  <c r="K52" i="1" s="1"/>
  <c r="K39" i="10"/>
  <c r="J52" i="1" s="1"/>
  <c r="J39" i="10"/>
  <c r="I52" i="1" s="1"/>
  <c r="I39" i="10"/>
  <c r="H52" i="1" s="1"/>
  <c r="H39" i="10"/>
  <c r="G52" i="1" s="1"/>
  <c r="G39" i="10"/>
  <c r="F52" i="1" s="1"/>
  <c r="F39" i="10"/>
  <c r="E52" i="1" s="1"/>
  <c r="E39" i="10"/>
  <c r="D52" i="1" s="1"/>
  <c r="D39" i="10"/>
  <c r="C52" i="1" s="1"/>
  <c r="BB38" i="10"/>
  <c r="BA61" i="1" s="1"/>
  <c r="BA38" i="10"/>
  <c r="AZ61" i="1" s="1"/>
  <c r="AZ38" i="10"/>
  <c r="AY61" i="1" s="1"/>
  <c r="AX38" i="10"/>
  <c r="AW61" i="1" s="1"/>
  <c r="AW38" i="10"/>
  <c r="AV61" i="1" s="1"/>
  <c r="AV38" i="10"/>
  <c r="AU61" i="1" s="1"/>
  <c r="AU38" i="10"/>
  <c r="AT61" i="1" s="1"/>
  <c r="AT38" i="10"/>
  <c r="AS61" i="1" s="1"/>
  <c r="AS38" i="10"/>
  <c r="AR61" i="1" s="1"/>
  <c r="AR38" i="10"/>
  <c r="AQ61" i="1" s="1"/>
  <c r="AQ38" i="10"/>
  <c r="AP61" i="1" s="1"/>
  <c r="AP38" i="10"/>
  <c r="AO61" i="1" s="1"/>
  <c r="AO38" i="10"/>
  <c r="AN61" i="1" s="1"/>
  <c r="AN38" i="10"/>
  <c r="AM61" i="1" s="1"/>
  <c r="AM38" i="10"/>
  <c r="AL61" i="1" s="1"/>
  <c r="AL38" i="10"/>
  <c r="AK61" i="1" s="1"/>
  <c r="AK38" i="10"/>
  <c r="AJ61" i="1" s="1"/>
  <c r="AJ38" i="10"/>
  <c r="AI61" i="1" s="1"/>
  <c r="AI38" i="10"/>
  <c r="AH61" i="1" s="1"/>
  <c r="AH38" i="10"/>
  <c r="AG61" i="1" s="1"/>
  <c r="AG38" i="10"/>
  <c r="AF61" i="1" s="1"/>
  <c r="AF38" i="10"/>
  <c r="AE61" i="1" s="1"/>
  <c r="AE38" i="10"/>
  <c r="AD61" i="1" s="1"/>
  <c r="AD38" i="10"/>
  <c r="AC61" i="1" s="1"/>
  <c r="AC38" i="10"/>
  <c r="AB61" i="1" s="1"/>
  <c r="AB38" i="10"/>
  <c r="AA61" i="1" s="1"/>
  <c r="AA38" i="10"/>
  <c r="Z61" i="1" s="1"/>
  <c r="Z38" i="10"/>
  <c r="Y61" i="1" s="1"/>
  <c r="Y38" i="10"/>
  <c r="X61" i="1" s="1"/>
  <c r="X38" i="10"/>
  <c r="W61" i="1" s="1"/>
  <c r="W38" i="10"/>
  <c r="V61" i="1" s="1"/>
  <c r="V38" i="10"/>
  <c r="U61" i="1" s="1"/>
  <c r="U38" i="10"/>
  <c r="T61" i="1" s="1"/>
  <c r="T38" i="10"/>
  <c r="S61" i="1" s="1"/>
  <c r="S38" i="10"/>
  <c r="R61" i="1" s="1"/>
  <c r="R38" i="10"/>
  <c r="Q61" i="1" s="1"/>
  <c r="Q38" i="10"/>
  <c r="P61" i="1" s="1"/>
  <c r="P38" i="10"/>
  <c r="O61" i="1" s="1"/>
  <c r="O38" i="10"/>
  <c r="N61" i="1" s="1"/>
  <c r="N38" i="10"/>
  <c r="M61" i="1" s="1"/>
  <c r="M38" i="10"/>
  <c r="L61" i="1" s="1"/>
  <c r="L38" i="10"/>
  <c r="K61" i="1" s="1"/>
  <c r="K38" i="10"/>
  <c r="J61" i="1" s="1"/>
  <c r="J38" i="10"/>
  <c r="I61" i="1" s="1"/>
  <c r="I38" i="10"/>
  <c r="H61" i="1" s="1"/>
  <c r="H38" i="10"/>
  <c r="G61" i="1" s="1"/>
  <c r="G38" i="10"/>
  <c r="F61" i="1" s="1"/>
  <c r="F38" i="10"/>
  <c r="E61" i="1" s="1"/>
  <c r="E38" i="10"/>
  <c r="D61" i="1" s="1"/>
  <c r="D38" i="10"/>
  <c r="C61" i="1" s="1"/>
  <c r="BB35" i="10"/>
  <c r="BA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BA34" i="10"/>
  <c r="AZ51" i="1" s="1"/>
  <c r="AZ34" i="10"/>
  <c r="AY51" i="1" s="1"/>
  <c r="AY34" i="10"/>
  <c r="AX51" i="1" s="1"/>
  <c r="AX34" i="10"/>
  <c r="AW51" i="1" s="1"/>
  <c r="AW34" i="10"/>
  <c r="AV51" i="1" s="1"/>
  <c r="AV34" i="10"/>
  <c r="AU51" i="1" s="1"/>
  <c r="AU34" i="10"/>
  <c r="AT51" i="1" s="1"/>
  <c r="AT34" i="10"/>
  <c r="AS51" i="1" s="1"/>
  <c r="AS34" i="10"/>
  <c r="AR51" i="1" s="1"/>
  <c r="AR34" i="10"/>
  <c r="AQ51" i="1" s="1"/>
  <c r="AQ34" i="10"/>
  <c r="AP51" i="1" s="1"/>
  <c r="AP34" i="10"/>
  <c r="AO51" i="1" s="1"/>
  <c r="AO34" i="10"/>
  <c r="AN51" i="1" s="1"/>
  <c r="AN34" i="10"/>
  <c r="AM51" i="1" s="1"/>
  <c r="AM34" i="10"/>
  <c r="AL51" i="1" s="1"/>
  <c r="AL34" i="10"/>
  <c r="AK51" i="1" s="1"/>
  <c r="AK34" i="10"/>
  <c r="AJ51" i="1" s="1"/>
  <c r="AJ34" i="10"/>
  <c r="AI51" i="1" s="1"/>
  <c r="AI34" i="10"/>
  <c r="AH51" i="1" s="1"/>
  <c r="AH34" i="10"/>
  <c r="AG51" i="1" s="1"/>
  <c r="AG34" i="10"/>
  <c r="AF51" i="1" s="1"/>
  <c r="AF34" i="10"/>
  <c r="AE51" i="1" s="1"/>
  <c r="AE34" i="10"/>
  <c r="AD51" i="1" s="1"/>
  <c r="AD34" i="10"/>
  <c r="AC51" i="1" s="1"/>
  <c r="AC34" i="10"/>
  <c r="AB51" i="1" s="1"/>
  <c r="AB34" i="10"/>
  <c r="AA51" i="1" s="1"/>
  <c r="AA34" i="10"/>
  <c r="Z51" i="1" s="1"/>
  <c r="Z34" i="10"/>
  <c r="Y51" i="1" s="1"/>
  <c r="Y34" i="10"/>
  <c r="X51" i="1" s="1"/>
  <c r="X34" i="10"/>
  <c r="W51" i="1" s="1"/>
  <c r="W34" i="10"/>
  <c r="V51" i="1" s="1"/>
  <c r="V34" i="10"/>
  <c r="U51" i="1" s="1"/>
  <c r="U34" i="10"/>
  <c r="T51" i="1" s="1"/>
  <c r="T34" i="10"/>
  <c r="S51" i="1" s="1"/>
  <c r="S34" i="10"/>
  <c r="R51" i="1" s="1"/>
  <c r="R34" i="10"/>
  <c r="Q51" i="1" s="1"/>
  <c r="Q34" i="10"/>
  <c r="P51" i="1" s="1"/>
  <c r="P34" i="10"/>
  <c r="O51" i="1" s="1"/>
  <c r="O34" i="10"/>
  <c r="N51" i="1" s="1"/>
  <c r="N34" i="10"/>
  <c r="M51" i="1" s="1"/>
  <c r="M34" i="10"/>
  <c r="L51" i="1" s="1"/>
  <c r="L34" i="10"/>
  <c r="K51" i="1" s="1"/>
  <c r="K34" i="10"/>
  <c r="J51" i="1" s="1"/>
  <c r="J34" i="10"/>
  <c r="I51" i="1" s="1"/>
  <c r="I34" i="10"/>
  <c r="H51" i="1" s="1"/>
  <c r="H34" i="10"/>
  <c r="G51" i="1" s="1"/>
  <c r="G34" i="10"/>
  <c r="F51" i="1" s="1"/>
  <c r="F34" i="10"/>
  <c r="E51" i="1" s="1"/>
  <c r="E34" i="10"/>
  <c r="D51" i="1" s="1"/>
  <c r="D34" i="10"/>
  <c r="C51" i="1" s="1"/>
  <c r="BB33" i="10"/>
  <c r="BA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41" i="10"/>
  <c r="C40" i="10"/>
  <c r="B57" i="1" s="1"/>
  <c r="C39" i="10"/>
  <c r="B52" i="1" s="1"/>
  <c r="C38" i="10"/>
  <c r="B61" i="1" s="1"/>
  <c r="BB28" i="10"/>
  <c r="BA14" i="1" s="1"/>
  <c r="AX28" i="10"/>
  <c r="AW14" i="1" s="1"/>
  <c r="AW28" i="10"/>
  <c r="AV14" i="1" s="1"/>
  <c r="AV28" i="10"/>
  <c r="AU14" i="1" s="1"/>
  <c r="AU28" i="10"/>
  <c r="AT14" i="1" s="1"/>
  <c r="AT28" i="10"/>
  <c r="AS14" i="1" s="1"/>
  <c r="AS28" i="10"/>
  <c r="AR14" i="1" s="1"/>
  <c r="AR28" i="10"/>
  <c r="AQ14" i="1" s="1"/>
  <c r="AQ28" i="10"/>
  <c r="AP14" i="1" s="1"/>
  <c r="AP28" i="10"/>
  <c r="AO14" i="1" s="1"/>
  <c r="AO28" i="10"/>
  <c r="AN14" i="1" s="1"/>
  <c r="AN28" i="10"/>
  <c r="AM14" i="1" s="1"/>
  <c r="AM28" i="10"/>
  <c r="AL14" i="1" s="1"/>
  <c r="AL28" i="10"/>
  <c r="AK14" i="1" s="1"/>
  <c r="AK28" i="10"/>
  <c r="AJ14" i="1" s="1"/>
  <c r="AJ28" i="10"/>
  <c r="AI14" i="1" s="1"/>
  <c r="AI28" i="10"/>
  <c r="AH14" i="1" s="1"/>
  <c r="AH28" i="10"/>
  <c r="AG14" i="1" s="1"/>
  <c r="AG28" i="10"/>
  <c r="AF14" i="1" s="1"/>
  <c r="AF28" i="10"/>
  <c r="AE14" i="1" s="1"/>
  <c r="AE28" i="10"/>
  <c r="AD14" i="1" s="1"/>
  <c r="AD28" i="10"/>
  <c r="AC14" i="1" s="1"/>
  <c r="AC28" i="10"/>
  <c r="AB14" i="1" s="1"/>
  <c r="AB28" i="10"/>
  <c r="AA14" i="1" s="1"/>
  <c r="AA28" i="10"/>
  <c r="Z14" i="1" s="1"/>
  <c r="Z28" i="10"/>
  <c r="Y14" i="1" s="1"/>
  <c r="Y28" i="10"/>
  <c r="X14" i="1" s="1"/>
  <c r="X28" i="10"/>
  <c r="W14" i="1" s="1"/>
  <c r="W28" i="10"/>
  <c r="V14" i="1" s="1"/>
  <c r="V28" i="10"/>
  <c r="U14" i="1" s="1"/>
  <c r="U28" i="10"/>
  <c r="T14" i="1" s="1"/>
  <c r="T28" i="10"/>
  <c r="S14" i="1" s="1"/>
  <c r="S28" i="10"/>
  <c r="R14" i="1" s="1"/>
  <c r="R28" i="10"/>
  <c r="Q14" i="1" s="1"/>
  <c r="Q28" i="10"/>
  <c r="P14" i="1" s="1"/>
  <c r="P28" i="10"/>
  <c r="O14" i="1" s="1"/>
  <c r="O28" i="10"/>
  <c r="N14" i="1" s="1"/>
  <c r="N28" i="10"/>
  <c r="M14" i="1" s="1"/>
  <c r="M28" i="10"/>
  <c r="L14" i="1" s="1"/>
  <c r="L28" i="10"/>
  <c r="K14" i="1" s="1"/>
  <c r="K28" i="10"/>
  <c r="J14" i="1" s="1"/>
  <c r="J28" i="10"/>
  <c r="I14" i="1" s="1"/>
  <c r="I28" i="10"/>
  <c r="H14" i="1" s="1"/>
  <c r="H28" i="10"/>
  <c r="G14" i="1" s="1"/>
  <c r="G28" i="10"/>
  <c r="F14" i="1" s="1"/>
  <c r="F28" i="10"/>
  <c r="E14" i="1" s="1"/>
  <c r="E28" i="10"/>
  <c r="D14" i="1" s="1"/>
  <c r="D28" i="10"/>
  <c r="C14" i="1" s="1"/>
  <c r="C28" i="10"/>
  <c r="B14" i="1" s="1"/>
  <c r="C33" i="10"/>
  <c r="C35" i="10"/>
  <c r="C34" i="10"/>
  <c r="B51" i="1" s="1"/>
  <c r="S25" i="10"/>
  <c r="CK13" i="10" l="1"/>
  <c r="CK25" i="10"/>
  <c r="CJ39" i="7"/>
  <c r="CI39" i="7"/>
  <c r="BU257" i="1"/>
  <c r="BU259" i="1"/>
  <c r="BU276" i="1"/>
  <c r="BU260" i="1"/>
  <c r="BU258" i="1"/>
  <c r="BU275" i="1"/>
  <c r="BU278" i="1"/>
  <c r="BU195" i="1"/>
  <c r="BU61" i="1"/>
  <c r="BT15" i="1"/>
  <c r="BU256" i="1"/>
  <c r="BU51" i="1"/>
  <c r="BU274" i="1"/>
  <c r="BU241" i="1"/>
  <c r="BU235" i="1"/>
  <c r="BU239" i="1"/>
  <c r="BU197" i="1"/>
  <c r="BU200" i="1"/>
  <c r="BU198" i="1"/>
  <c r="BU172" i="1"/>
  <c r="BU178" i="1"/>
  <c r="BU189" i="1" s="1"/>
  <c r="BU169" i="1"/>
  <c r="BU175" i="1"/>
  <c r="BU174" i="1"/>
  <c r="BU173" i="1"/>
  <c r="BU168" i="1"/>
  <c r="BM149" i="1"/>
  <c r="BU149" i="1"/>
  <c r="BU148" i="1"/>
  <c r="BU150" i="1"/>
  <c r="BU152" i="1"/>
  <c r="BU154" i="1"/>
  <c r="BU151" i="1"/>
  <c r="BU147" i="1"/>
  <c r="BU104" i="1"/>
  <c r="BT104" i="1"/>
  <c r="BT111" i="1" s="1"/>
  <c r="BG3" i="6"/>
  <c r="BG3" i="17" s="1"/>
  <c r="BF3" i="8"/>
  <c r="BF3" i="9"/>
  <c r="BF3" i="16"/>
  <c r="BF3" i="4"/>
  <c r="BF3" i="11"/>
  <c r="BF3" i="10"/>
  <c r="BF3" i="7"/>
  <c r="BF3" i="3"/>
  <c r="BT258" i="1"/>
  <c r="BT174" i="1"/>
  <c r="BT276" i="1"/>
  <c r="BT274" i="1"/>
  <c r="BT152" i="1"/>
  <c r="BT278" i="1"/>
  <c r="BT168" i="1"/>
  <c r="BT169" i="1"/>
  <c r="BT151" i="1"/>
  <c r="BT275" i="1"/>
  <c r="BT260" i="1"/>
  <c r="BT259" i="1"/>
  <c r="BT257" i="1"/>
  <c r="BT256" i="1"/>
  <c r="BT241" i="1"/>
  <c r="BT235" i="1"/>
  <c r="BT239" i="1"/>
  <c r="BT200" i="1"/>
  <c r="BT197" i="1"/>
  <c r="BT195" i="1"/>
  <c r="BT198" i="1"/>
  <c r="BT175" i="1"/>
  <c r="BT178" i="1"/>
  <c r="BT189" i="1" s="1"/>
  <c r="BT172" i="1"/>
  <c r="BT173" i="1"/>
  <c r="BT154" i="1"/>
  <c r="BT148" i="1"/>
  <c r="BT149" i="1"/>
  <c r="BT147" i="1"/>
  <c r="BT150" i="1"/>
  <c r="BI37" i="1"/>
  <c r="BI36" i="1"/>
  <c r="I113" i="1"/>
  <c r="I122" i="1"/>
  <c r="I138" i="1"/>
  <c r="I131" i="1"/>
  <c r="BB9" i="1"/>
  <c r="BR257" i="1"/>
  <c r="BR239" i="1"/>
  <c r="BR169" i="1"/>
  <c r="BR168" i="1"/>
  <c r="BR195" i="1"/>
  <c r="BR175" i="1"/>
  <c r="BR174" i="1"/>
  <c r="BR256" i="1"/>
  <c r="BR259" i="1"/>
  <c r="BR274" i="1"/>
  <c r="BR276" i="1"/>
  <c r="BR51" i="1"/>
  <c r="BR275" i="1"/>
  <c r="BR280" i="1"/>
  <c r="BR260" i="1"/>
  <c r="BR258" i="1"/>
  <c r="BR235" i="1"/>
  <c r="BR241" i="1"/>
  <c r="BR200" i="1"/>
  <c r="BQ197" i="1"/>
  <c r="BR197" i="1"/>
  <c r="BR198" i="1"/>
  <c r="BQ178" i="1"/>
  <c r="BQ189" i="1" s="1"/>
  <c r="BR172" i="1"/>
  <c r="BR178" i="1"/>
  <c r="BR189" i="1" s="1"/>
  <c r="BR173" i="1"/>
  <c r="BR151" i="1"/>
  <c r="BR149" i="1"/>
  <c r="BR152" i="1"/>
  <c r="BR154" i="1"/>
  <c r="BR147" i="1"/>
  <c r="BR148" i="1"/>
  <c r="BR150" i="1"/>
  <c r="BR102" i="1"/>
  <c r="BR104" i="1"/>
  <c r="BQ198" i="1"/>
  <c r="BQ73" i="1" s="1"/>
  <c r="BQ174" i="1"/>
  <c r="BQ195" i="1"/>
  <c r="BQ69" i="1" s="1"/>
  <c r="BQ173" i="1"/>
  <c r="BQ154" i="1"/>
  <c r="BQ6" i="1" s="1"/>
  <c r="BQ200" i="1"/>
  <c r="BQ239" i="1"/>
  <c r="BQ259" i="1"/>
  <c r="BQ280" i="1"/>
  <c r="BQ258" i="1"/>
  <c r="BQ275" i="1"/>
  <c r="BQ276" i="1"/>
  <c r="BQ257" i="1"/>
  <c r="BQ260" i="1"/>
  <c r="BQ274" i="1"/>
  <c r="BQ256" i="1"/>
  <c r="BQ241" i="1"/>
  <c r="BQ235" i="1"/>
  <c r="BQ168" i="1"/>
  <c r="BQ175" i="1"/>
  <c r="BQ172" i="1"/>
  <c r="BQ169" i="1"/>
  <c r="BQ150" i="1"/>
  <c r="BQ147" i="1"/>
  <c r="BQ152" i="1"/>
  <c r="BQ149" i="1"/>
  <c r="BQ151" i="1"/>
  <c r="BQ148" i="1"/>
  <c r="BQ101" i="1"/>
  <c r="BQ104" i="1"/>
  <c r="BP102" i="1"/>
  <c r="BP198" i="1"/>
  <c r="BP168" i="1"/>
  <c r="BP200" i="1"/>
  <c r="BP260" i="1"/>
  <c r="BP148" i="1"/>
  <c r="BP149" i="1"/>
  <c r="Z28" i="1"/>
  <c r="BP258" i="1"/>
  <c r="BP280" i="1"/>
  <c r="BP259" i="1"/>
  <c r="BP274" i="1"/>
  <c r="BP276" i="1"/>
  <c r="BG280" i="1"/>
  <c r="BG289" i="1" s="1"/>
  <c r="AJ28" i="1"/>
  <c r="BP257" i="1"/>
  <c r="BP275" i="1"/>
  <c r="BP278" i="1"/>
  <c r="BP256" i="1"/>
  <c r="BP239" i="1"/>
  <c r="BP241" i="1"/>
  <c r="BP235" i="1"/>
  <c r="BK200" i="1"/>
  <c r="BK7" i="1" s="1"/>
  <c r="BK34" i="1" s="1"/>
  <c r="BP195" i="1"/>
  <c r="BP197" i="1"/>
  <c r="BP178" i="1"/>
  <c r="BP189" i="1" s="1"/>
  <c r="BP172" i="1"/>
  <c r="BP173" i="1"/>
  <c r="BP175" i="1"/>
  <c r="BP169" i="1"/>
  <c r="BP174" i="1"/>
  <c r="BP147" i="1"/>
  <c r="BP152" i="1"/>
  <c r="BP146" i="1"/>
  <c r="BP151" i="1"/>
  <c r="BP150" i="1"/>
  <c r="BP154" i="1"/>
  <c r="BP104" i="1"/>
  <c r="BO104" i="1"/>
  <c r="BO154" i="1"/>
  <c r="BO6" i="1" s="1"/>
  <c r="BO260" i="1"/>
  <c r="U28" i="1"/>
  <c r="AA28" i="1"/>
  <c r="R28" i="1"/>
  <c r="AV28" i="1"/>
  <c r="BH28" i="1"/>
  <c r="S28" i="1"/>
  <c r="Y28" i="1"/>
  <c r="AE28" i="1"/>
  <c r="AK28" i="1"/>
  <c r="AQ28" i="1"/>
  <c r="BC28" i="1"/>
  <c r="AW28" i="1"/>
  <c r="BO274" i="1"/>
  <c r="BO278" i="1"/>
  <c r="BO256" i="1"/>
  <c r="T28" i="1"/>
  <c r="AL28" i="1"/>
  <c r="AZ28" i="1"/>
  <c r="BL28" i="1"/>
  <c r="BO259" i="1"/>
  <c r="BO280" i="1"/>
  <c r="AD28" i="1"/>
  <c r="AP28" i="1"/>
  <c r="N28" i="1"/>
  <c r="AF28" i="1"/>
  <c r="AM28" i="1"/>
  <c r="P28" i="1"/>
  <c r="V28" i="1"/>
  <c r="AB28" i="1"/>
  <c r="AH28" i="1"/>
  <c r="AN28" i="1"/>
  <c r="AT28" i="1"/>
  <c r="BF28" i="1"/>
  <c r="BO276" i="1"/>
  <c r="BO258" i="1"/>
  <c r="BO275" i="1"/>
  <c r="X28" i="1"/>
  <c r="AR28" i="1"/>
  <c r="BD28" i="1"/>
  <c r="BA28" i="1"/>
  <c r="BM28" i="1"/>
  <c r="O28" i="1"/>
  <c r="AG28" i="1"/>
  <c r="AS28" i="1"/>
  <c r="BE28" i="1"/>
  <c r="Q28" i="1"/>
  <c r="W28" i="1"/>
  <c r="AC28" i="1"/>
  <c r="AI28" i="1"/>
  <c r="AO28" i="1"/>
  <c r="AU28" i="1"/>
  <c r="BO257" i="1"/>
  <c r="BG28" i="1"/>
  <c r="BB253" i="1"/>
  <c r="BB8" i="1"/>
  <c r="BO198" i="1"/>
  <c r="BO200" i="1"/>
  <c r="BB34" i="1"/>
  <c r="BO195" i="1"/>
  <c r="BO197" i="1"/>
  <c r="BO169" i="1"/>
  <c r="BO171" i="1"/>
  <c r="BO168" i="1"/>
  <c r="BO172" i="1"/>
  <c r="BO175" i="1"/>
  <c r="BO173" i="1"/>
  <c r="BO174" i="1"/>
  <c r="BO150" i="1"/>
  <c r="BO147" i="1"/>
  <c r="BO148" i="1"/>
  <c r="BO151" i="1"/>
  <c r="BO149" i="1"/>
  <c r="BO152" i="1"/>
  <c r="BN259" i="1"/>
  <c r="BN274" i="1"/>
  <c r="BN275" i="1"/>
  <c r="BN280" i="1"/>
  <c r="BN258" i="1"/>
  <c r="BN257" i="1"/>
  <c r="BN276" i="1"/>
  <c r="BN256" i="1"/>
  <c r="BN260" i="1"/>
  <c r="BN197" i="1"/>
  <c r="BN198" i="1"/>
  <c r="BN195" i="1"/>
  <c r="BN169" i="1"/>
  <c r="BN173" i="1"/>
  <c r="BN168" i="1"/>
  <c r="BN178" i="1"/>
  <c r="BN189" i="1" s="1"/>
  <c r="BN174" i="1"/>
  <c r="BN175" i="1"/>
  <c r="BN172" i="1"/>
  <c r="BN151" i="1"/>
  <c r="BN150" i="1"/>
  <c r="BN148" i="1"/>
  <c r="BN147" i="1"/>
  <c r="BN152" i="1"/>
  <c r="BN149" i="1"/>
  <c r="BN104" i="1"/>
  <c r="BM104" i="1"/>
  <c r="BM178" i="1"/>
  <c r="BM189" i="1" s="1"/>
  <c r="BM280" i="1"/>
  <c r="BM289" i="1" s="1"/>
  <c r="BM276" i="1"/>
  <c r="BM257" i="1"/>
  <c r="BM274" i="1"/>
  <c r="BM258" i="1"/>
  <c r="BM259" i="1"/>
  <c r="BM256" i="1"/>
  <c r="BM275" i="1"/>
  <c r="BM260" i="1"/>
  <c r="BM197" i="1"/>
  <c r="BM198" i="1"/>
  <c r="BM200" i="1"/>
  <c r="BM7" i="1" s="1"/>
  <c r="BM195" i="1"/>
  <c r="BM172" i="1"/>
  <c r="BM168" i="1"/>
  <c r="BM175" i="1"/>
  <c r="BM171" i="1"/>
  <c r="BM169" i="1"/>
  <c r="BM173" i="1"/>
  <c r="BM174" i="1"/>
  <c r="BM154" i="1"/>
  <c r="BM6" i="1" s="1"/>
  <c r="BM151" i="1"/>
  <c r="BM148" i="1"/>
  <c r="BM150" i="1"/>
  <c r="BM147" i="1"/>
  <c r="BM152" i="1"/>
  <c r="BI91" i="1"/>
  <c r="H2" i="1"/>
  <c r="AH7" i="15"/>
  <c r="AH22" i="15" s="1"/>
  <c r="AH15" i="15"/>
  <c r="AH30" i="15" s="1"/>
  <c r="AH9" i="14"/>
  <c r="AH26" i="14" s="1"/>
  <c r="BC35" i="4"/>
  <c r="BB170" i="1" s="1"/>
  <c r="AH6" i="14"/>
  <c r="AH23" i="14" s="1"/>
  <c r="BL275" i="1"/>
  <c r="BL276" i="1"/>
  <c r="BL274" i="1"/>
  <c r="BL280" i="1"/>
  <c r="BL259" i="1"/>
  <c r="BL278" i="1"/>
  <c r="BL258" i="1"/>
  <c r="BL257" i="1"/>
  <c r="BL175" i="1"/>
  <c r="BL104" i="1"/>
  <c r="BL195" i="1"/>
  <c r="BL256" i="1"/>
  <c r="BL260" i="1"/>
  <c r="BL200" i="1"/>
  <c r="BL7" i="1" s="1"/>
  <c r="BL197" i="1"/>
  <c r="BL194" i="1"/>
  <c r="BL198" i="1"/>
  <c r="BK174" i="1"/>
  <c r="BC40" i="4"/>
  <c r="BB175" i="1" s="1"/>
  <c r="AH13" i="14"/>
  <c r="BC37" i="4"/>
  <c r="BB172" i="1" s="1"/>
  <c r="AH10" i="14"/>
  <c r="BL173" i="1"/>
  <c r="BC38" i="4"/>
  <c r="BB173" i="1" s="1"/>
  <c r="AH11" i="14"/>
  <c r="BJ35" i="4"/>
  <c r="BL169" i="1"/>
  <c r="BL174" i="1"/>
  <c r="BC36" i="4"/>
  <c r="BB171" i="1" s="1"/>
  <c r="BC34" i="4"/>
  <c r="BB169" i="1" s="1"/>
  <c r="AH7" i="14"/>
  <c r="BB178" i="1"/>
  <c r="BB189" i="1" s="1"/>
  <c r="AH17" i="14"/>
  <c r="BL172" i="1"/>
  <c r="BC39" i="4"/>
  <c r="BB174" i="1" s="1"/>
  <c r="AH12" i="14"/>
  <c r="AH8" i="14"/>
  <c r="BL168" i="1"/>
  <c r="BL178" i="1"/>
  <c r="BL189" i="1" s="1"/>
  <c r="BL154" i="1"/>
  <c r="BL6" i="1" s="1"/>
  <c r="BL149" i="1"/>
  <c r="BL152" i="1"/>
  <c r="BL150" i="1"/>
  <c r="BL148" i="1"/>
  <c r="BL147" i="1"/>
  <c r="BL151" i="1"/>
  <c r="BC38" i="7"/>
  <c r="AH10" i="15"/>
  <c r="BC35" i="7"/>
  <c r="BB101" i="1" s="1"/>
  <c r="BB108" i="1" s="1"/>
  <c r="AH6" i="15"/>
  <c r="BC39" i="7"/>
  <c r="AH11" i="15"/>
  <c r="BB102" i="1"/>
  <c r="AH8" i="15"/>
  <c r="BC37" i="7"/>
  <c r="AH9" i="15"/>
  <c r="AH32" i="13"/>
  <c r="BK175" i="1"/>
  <c r="AH16" i="12"/>
  <c r="BB276" i="1"/>
  <c r="BC42" i="9"/>
  <c r="BB234" i="1" s="1"/>
  <c r="BB246" i="1" s="1"/>
  <c r="BJ40" i="9"/>
  <c r="BK195" i="1"/>
  <c r="BK256" i="1"/>
  <c r="BB233" i="1"/>
  <c r="BB245" i="1" s="1"/>
  <c r="BJ22" i="8"/>
  <c r="BC22" i="8"/>
  <c r="BB194" i="1" s="1"/>
  <c r="BB203" i="1" s="1"/>
  <c r="BJ28" i="11"/>
  <c r="BI212" i="1" s="1"/>
  <c r="BJ42" i="9"/>
  <c r="BK173" i="1"/>
  <c r="BK197" i="1"/>
  <c r="BI92" i="1"/>
  <c r="BJ35" i="10"/>
  <c r="BJ47" i="10"/>
  <c r="BJ39" i="10"/>
  <c r="BJ51" i="10"/>
  <c r="BC40" i="10"/>
  <c r="BB57" i="1" s="1"/>
  <c r="BC52" i="10"/>
  <c r="BJ45" i="10"/>
  <c r="BJ33" i="10"/>
  <c r="BJ28" i="10"/>
  <c r="BI14" i="1" s="1"/>
  <c r="BJ13" i="10"/>
  <c r="BK260" i="1"/>
  <c r="BK278" i="1"/>
  <c r="BJ40" i="10"/>
  <c r="BJ52" i="10"/>
  <c r="BK275" i="1"/>
  <c r="BK274" i="1"/>
  <c r="BJ38" i="10"/>
  <c r="BJ50" i="10"/>
  <c r="BK257" i="1"/>
  <c r="BJ25" i="10"/>
  <c r="BK258" i="1"/>
  <c r="BK259" i="1"/>
  <c r="BK280" i="1"/>
  <c r="BJ34" i="10"/>
  <c r="BJ46" i="10"/>
  <c r="BJ53" i="10"/>
  <c r="BK276" i="1"/>
  <c r="BJ44" i="9"/>
  <c r="BJ46" i="9"/>
  <c r="BJ45" i="9"/>
  <c r="BJ34" i="9"/>
  <c r="BJ30" i="11"/>
  <c r="BI214" i="1" s="1"/>
  <c r="BI219" i="1"/>
  <c r="BI11" i="1" s="1"/>
  <c r="BJ22" i="11"/>
  <c r="BK198" i="1"/>
  <c r="BJ200" i="1"/>
  <c r="BJ24" i="8"/>
  <c r="BJ16" i="8"/>
  <c r="BJ27" i="4"/>
  <c r="BK168" i="1"/>
  <c r="BK172" i="1"/>
  <c r="BK169" i="1"/>
  <c r="BK178" i="1"/>
  <c r="BK189" i="1" s="1"/>
  <c r="BK152" i="1"/>
  <c r="BK154" i="1"/>
  <c r="BK6" i="1" s="1"/>
  <c r="BK148" i="1"/>
  <c r="BK150" i="1"/>
  <c r="BK147" i="1"/>
  <c r="BB154" i="1"/>
  <c r="BK149" i="1"/>
  <c r="BK151" i="1"/>
  <c r="BJ21" i="3"/>
  <c r="BJ34" i="7"/>
  <c r="BJ28" i="7"/>
  <c r="BK104" i="1"/>
  <c r="BI94" i="1"/>
  <c r="BI93" i="1"/>
  <c r="BI97" i="1"/>
  <c r="BI85" i="1"/>
  <c r="BI96" i="1" s="1"/>
  <c r="BB86" i="1"/>
  <c r="BB5" i="1" s="1"/>
  <c r="BI89" i="1"/>
  <c r="BI95" i="1"/>
  <c r="BI90" i="1"/>
  <c r="BK39" i="4"/>
  <c r="BJ174" i="1" s="1"/>
  <c r="BJ259" i="1"/>
  <c r="BK34" i="4"/>
  <c r="BJ169" i="1" s="1"/>
  <c r="BK36" i="4"/>
  <c r="BJ171" i="1" s="1"/>
  <c r="BK33" i="3"/>
  <c r="BJ152" i="1" s="1"/>
  <c r="BK25" i="8"/>
  <c r="BJ197" i="1" s="1"/>
  <c r="BJ260" i="1"/>
  <c r="BJ274" i="1"/>
  <c r="BJ276" i="1"/>
  <c r="BJ280" i="1"/>
  <c r="BC41" i="10"/>
  <c r="BJ257" i="1"/>
  <c r="BJ278" i="1"/>
  <c r="BJ256" i="1"/>
  <c r="BJ275" i="1"/>
  <c r="BK26" i="8"/>
  <c r="BJ198" i="1" s="1"/>
  <c r="BK23" i="8"/>
  <c r="BJ195" i="1" s="1"/>
  <c r="BK37" i="4"/>
  <c r="BJ172" i="1" s="1"/>
  <c r="BJ178" i="1"/>
  <c r="BJ189" i="1" s="1"/>
  <c r="BK33" i="4"/>
  <c r="BJ168" i="1" s="1"/>
  <c r="BK38" i="4"/>
  <c r="BJ173" i="1" s="1"/>
  <c r="BK28" i="3"/>
  <c r="BJ147" i="1" s="1"/>
  <c r="BK32" i="3"/>
  <c r="BJ151" i="1" s="1"/>
  <c r="BK29" i="3"/>
  <c r="BJ148" i="1" s="1"/>
  <c r="BK31" i="3"/>
  <c r="BJ150" i="1" s="1"/>
  <c r="BK30" i="3"/>
  <c r="BJ149" i="1" s="1"/>
  <c r="BJ154" i="1"/>
  <c r="BJ6" i="1" s="1"/>
  <c r="BJ104" i="1"/>
  <c r="BI195" i="1"/>
  <c r="BI197" i="1"/>
  <c r="BI278" i="1"/>
  <c r="BC39" i="10"/>
  <c r="BB52" i="1" s="1"/>
  <c r="BC51" i="10"/>
  <c r="BI148" i="1"/>
  <c r="BI258" i="1"/>
  <c r="BC40" i="9"/>
  <c r="BB232" i="1" s="1"/>
  <c r="BB244" i="1" s="1"/>
  <c r="BI149" i="1"/>
  <c r="BI147" i="1"/>
  <c r="BI259" i="1"/>
  <c r="BH218" i="1"/>
  <c r="BI260" i="1"/>
  <c r="BI154" i="1"/>
  <c r="BI6" i="1" s="1"/>
  <c r="BC34" i="7"/>
  <c r="BB100" i="1" s="1"/>
  <c r="BC24" i="8"/>
  <c r="BB196" i="1" s="1"/>
  <c r="BI198" i="1"/>
  <c r="BI200" i="1"/>
  <c r="BI7" i="1" s="1"/>
  <c r="I221" i="1"/>
  <c r="I211" i="1"/>
  <c r="I3" i="1"/>
  <c r="I167" i="1"/>
  <c r="I255" i="1"/>
  <c r="I99" i="1"/>
  <c r="I273" i="1"/>
  <c r="BB287" i="1"/>
  <c r="BI256" i="1"/>
  <c r="BI276" i="1"/>
  <c r="BB283" i="1"/>
  <c r="BI275" i="1"/>
  <c r="BC33" i="10"/>
  <c r="BB60" i="1" s="1"/>
  <c r="BB62" i="1" s="1"/>
  <c r="BB286" i="1"/>
  <c r="BI280" i="1"/>
  <c r="BI274" i="1"/>
  <c r="BB284" i="1"/>
  <c r="BI241" i="1"/>
  <c r="BI8" i="1" s="1"/>
  <c r="BI235" i="1"/>
  <c r="BI239" i="1"/>
  <c r="BI174" i="1"/>
  <c r="BI168" i="1"/>
  <c r="BI178" i="1"/>
  <c r="BI189" i="1" s="1"/>
  <c r="BI171" i="1"/>
  <c r="BI172" i="1"/>
  <c r="BI169" i="1"/>
  <c r="BI173" i="1"/>
  <c r="BI150" i="1"/>
  <c r="BI151" i="1"/>
  <c r="BI152" i="1"/>
  <c r="BI104" i="1"/>
  <c r="BI101" i="1"/>
  <c r="BH154" i="1"/>
  <c r="BH6" i="1" s="1"/>
  <c r="BH151" i="1"/>
  <c r="BH178" i="1"/>
  <c r="BH189" i="1" s="1"/>
  <c r="BH259" i="1"/>
  <c r="BH169" i="1"/>
  <c r="BH274" i="1"/>
  <c r="BH150" i="1"/>
  <c r="BH262" i="1"/>
  <c r="BH168" i="1"/>
  <c r="BH147" i="1"/>
  <c r="BH148" i="1"/>
  <c r="BB261" i="1"/>
  <c r="BH276" i="1"/>
  <c r="BH260" i="1"/>
  <c r="BH280" i="1"/>
  <c r="BH256" i="1"/>
  <c r="BH257" i="1"/>
  <c r="BH258" i="1"/>
  <c r="BH275" i="1"/>
  <c r="BB289" i="1"/>
  <c r="BH241" i="1"/>
  <c r="BH8" i="1" s="1"/>
  <c r="BH239" i="1"/>
  <c r="BH235" i="1"/>
  <c r="BH200" i="1"/>
  <c r="BH7" i="1" s="1"/>
  <c r="BH194" i="1"/>
  <c r="BH195" i="1"/>
  <c r="BH197" i="1"/>
  <c r="BH198" i="1"/>
  <c r="BH173" i="1"/>
  <c r="BH174" i="1"/>
  <c r="BH172" i="1"/>
  <c r="BH149" i="1"/>
  <c r="BH152" i="1"/>
  <c r="BH101" i="1"/>
  <c r="BH104" i="1"/>
  <c r="BC30" i="6"/>
  <c r="BG194" i="1"/>
  <c r="BG195" i="1"/>
  <c r="BG148" i="1"/>
  <c r="BG260" i="1"/>
  <c r="BG235" i="1"/>
  <c r="BG104" i="1"/>
  <c r="W60" i="1"/>
  <c r="AU60" i="1"/>
  <c r="T56" i="1"/>
  <c r="AR56" i="1"/>
  <c r="X60" i="1"/>
  <c r="Y60" i="1"/>
  <c r="V56" i="1"/>
  <c r="K60" i="1"/>
  <c r="AC60" i="1"/>
  <c r="AO60" i="1"/>
  <c r="N56" i="1"/>
  <c r="AL56" i="1"/>
  <c r="F60" i="1"/>
  <c r="AD60" i="1"/>
  <c r="AV60" i="1"/>
  <c r="I56" i="1"/>
  <c r="AA56" i="1"/>
  <c r="AS56" i="1"/>
  <c r="S60" i="1"/>
  <c r="AE60" i="1"/>
  <c r="AW60" i="1"/>
  <c r="P56" i="1"/>
  <c r="P265" i="1"/>
  <c r="AN56" i="1"/>
  <c r="B56" i="1"/>
  <c r="H60" i="1"/>
  <c r="N60" i="1"/>
  <c r="T60" i="1"/>
  <c r="Z60" i="1"/>
  <c r="AF60" i="1"/>
  <c r="AL60" i="1"/>
  <c r="AR60" i="1"/>
  <c r="E56" i="1"/>
  <c r="K56" i="1"/>
  <c r="Q56" i="1"/>
  <c r="W56" i="1"/>
  <c r="AC56" i="1"/>
  <c r="AI56" i="1"/>
  <c r="AO56" i="1"/>
  <c r="AU56" i="1"/>
  <c r="BG258" i="1"/>
  <c r="Q60" i="1"/>
  <c r="Q267" i="1"/>
  <c r="AI60" i="1"/>
  <c r="H56" i="1"/>
  <c r="Z56" i="1"/>
  <c r="AF56" i="1"/>
  <c r="L60" i="1"/>
  <c r="AJ60" i="1"/>
  <c r="AJ267" i="1"/>
  <c r="C56" i="1"/>
  <c r="O56" i="1"/>
  <c r="AG56" i="1"/>
  <c r="G60" i="1"/>
  <c r="AK60" i="1"/>
  <c r="J56" i="1"/>
  <c r="AH56" i="1"/>
  <c r="AH265" i="1"/>
  <c r="AT56" i="1"/>
  <c r="B60" i="1"/>
  <c r="C60" i="1"/>
  <c r="I60" i="1"/>
  <c r="O60" i="1"/>
  <c r="U60" i="1"/>
  <c r="AA60" i="1"/>
  <c r="AA267" i="1"/>
  <c r="AG60" i="1"/>
  <c r="AM60" i="1"/>
  <c r="AM267" i="1"/>
  <c r="AS60" i="1"/>
  <c r="F56" i="1"/>
  <c r="L56" i="1"/>
  <c r="R56" i="1"/>
  <c r="R265" i="1"/>
  <c r="X56" i="1"/>
  <c r="AD56" i="1"/>
  <c r="AJ56" i="1"/>
  <c r="AJ265" i="1"/>
  <c r="AP56" i="1"/>
  <c r="AV56" i="1"/>
  <c r="BG257" i="1"/>
  <c r="BG274" i="1"/>
  <c r="E60" i="1"/>
  <c r="R60" i="1"/>
  <c r="R267" i="1"/>
  <c r="AP60" i="1"/>
  <c r="U56" i="1"/>
  <c r="AM56" i="1"/>
  <c r="BC13" i="10"/>
  <c r="M60" i="1"/>
  <c r="AQ60" i="1"/>
  <c r="AQ267" i="1"/>
  <c r="D56" i="1"/>
  <c r="AB56" i="1"/>
  <c r="D60" i="1"/>
  <c r="D267" i="1"/>
  <c r="J60" i="1"/>
  <c r="P60" i="1"/>
  <c r="P267" i="1"/>
  <c r="V60" i="1"/>
  <c r="AB60" i="1"/>
  <c r="AB267" i="1"/>
  <c r="AH60" i="1"/>
  <c r="AH267" i="1"/>
  <c r="AN60" i="1"/>
  <c r="AT60" i="1"/>
  <c r="G56" i="1"/>
  <c r="M56" i="1"/>
  <c r="S56" i="1"/>
  <c r="Y56" i="1"/>
  <c r="AE56" i="1"/>
  <c r="AK56" i="1"/>
  <c r="AQ56" i="1"/>
  <c r="AW56" i="1"/>
  <c r="BG259" i="1"/>
  <c r="BG234" i="1"/>
  <c r="BG239" i="1"/>
  <c r="BG241" i="1"/>
  <c r="BG8" i="1" s="1"/>
  <c r="BG196" i="1"/>
  <c r="BG198" i="1"/>
  <c r="BG197" i="1"/>
  <c r="BG200" i="1"/>
  <c r="BG7" i="1" s="1"/>
  <c r="BG173" i="1"/>
  <c r="BG171" i="1"/>
  <c r="BG168" i="1"/>
  <c r="BG178" i="1"/>
  <c r="BG189" i="1" s="1"/>
  <c r="BG172" i="1"/>
  <c r="BG174" i="1"/>
  <c r="BG169" i="1"/>
  <c r="BG154" i="1"/>
  <c r="BG6" i="1" s="1"/>
  <c r="BG149" i="1"/>
  <c r="BG152" i="1"/>
  <c r="BG147" i="1"/>
  <c r="BG151" i="1"/>
  <c r="BG150" i="1"/>
  <c r="AX60" i="1"/>
  <c r="AZ60" i="1"/>
  <c r="AY60" i="1"/>
  <c r="AZ56" i="1"/>
  <c r="AX56" i="1"/>
  <c r="BA60" i="1"/>
  <c r="BA56" i="1"/>
  <c r="AY56" i="1"/>
  <c r="BC47" i="10"/>
  <c r="BC35" i="10"/>
  <c r="BF151" i="1"/>
  <c r="BF148" i="1"/>
  <c r="BF195" i="1"/>
  <c r="BF69" i="1" s="1"/>
  <c r="BF152" i="1"/>
  <c r="BF150" i="1"/>
  <c r="BF66" i="1" s="1"/>
  <c r="BF149" i="1"/>
  <c r="BF178" i="1"/>
  <c r="BF189" i="1" s="1"/>
  <c r="BF194" i="1"/>
  <c r="BF147" i="1"/>
  <c r="BF198" i="1"/>
  <c r="BF168" i="1"/>
  <c r="BF172" i="1"/>
  <c r="BC50" i="10"/>
  <c r="BC25" i="10"/>
  <c r="BC53" i="10"/>
  <c r="BF241" i="1"/>
  <c r="BF8" i="1" s="1"/>
  <c r="BF239" i="1"/>
  <c r="BE235" i="1"/>
  <c r="BF235" i="1"/>
  <c r="BF200" i="1"/>
  <c r="BF7" i="1" s="1"/>
  <c r="BF197" i="1"/>
  <c r="BF173" i="1"/>
  <c r="BF169" i="1"/>
  <c r="BF174" i="1"/>
  <c r="BF154" i="1"/>
  <c r="BF6" i="1" s="1"/>
  <c r="BE151" i="1"/>
  <c r="BF104" i="1"/>
  <c r="BE57" i="1"/>
  <c r="BE154" i="1"/>
  <c r="BE6" i="1" s="1"/>
  <c r="BC16" i="8"/>
  <c r="BC34" i="9"/>
  <c r="BC46" i="9"/>
  <c r="BB238" i="1" s="1"/>
  <c r="BB250" i="1" s="1"/>
  <c r="BC44" i="9"/>
  <c r="BB236" i="1" s="1"/>
  <c r="BB248" i="1" s="1"/>
  <c r="BC28" i="7"/>
  <c r="BC27" i="4"/>
  <c r="BE171" i="1"/>
  <c r="BE178" i="1"/>
  <c r="BE189" i="1" s="1"/>
  <c r="BE169" i="1"/>
  <c r="BE152" i="1"/>
  <c r="BE174" i="1"/>
  <c r="BE173" i="1"/>
  <c r="BE104" i="1"/>
  <c r="BB204" i="1"/>
  <c r="BC46" i="10"/>
  <c r="BC34" i="10"/>
  <c r="BB51" i="1" s="1"/>
  <c r="BC45" i="10"/>
  <c r="BE239" i="1"/>
  <c r="BE241" i="1"/>
  <c r="BE8" i="1" s="1"/>
  <c r="BE194" i="1"/>
  <c r="BE197" i="1"/>
  <c r="BE195" i="1"/>
  <c r="BE198" i="1"/>
  <c r="BE196" i="1"/>
  <c r="BE50" i="1" s="1"/>
  <c r="BB206" i="1"/>
  <c r="BE168" i="1"/>
  <c r="BE172" i="1"/>
  <c r="BE148" i="1"/>
  <c r="BE150" i="1"/>
  <c r="BE149" i="1"/>
  <c r="BE147" i="1"/>
  <c r="BB207" i="1"/>
  <c r="BB44" i="1"/>
  <c r="BD94" i="1"/>
  <c r="BD55" i="1"/>
  <c r="BD85" i="1"/>
  <c r="BB69" i="1"/>
  <c r="BB111" i="1"/>
  <c r="BB247" i="1"/>
  <c r="BB251" i="1"/>
  <c r="BC28" i="10"/>
  <c r="BB14" i="1" s="1"/>
  <c r="BB28" i="1" s="1"/>
  <c r="BC45" i="9"/>
  <c r="BB237" i="1" s="1"/>
  <c r="BB249" i="1" s="1"/>
  <c r="BD241" i="1"/>
  <c r="BD8" i="1" s="1"/>
  <c r="BE43" i="9"/>
  <c r="BD235" i="1" s="1"/>
  <c r="BE47" i="9"/>
  <c r="BD239" i="1" s="1"/>
  <c r="BB74" i="1"/>
  <c r="BE26" i="8"/>
  <c r="BD198" i="1" s="1"/>
  <c r="BB209" i="1"/>
  <c r="BD194" i="1"/>
  <c r="BD195" i="1"/>
  <c r="BD200" i="1"/>
  <c r="BD7" i="1" s="1"/>
  <c r="BE25" i="8"/>
  <c r="BD197" i="1" s="1"/>
  <c r="BD173" i="1"/>
  <c r="BD169" i="1"/>
  <c r="BD172" i="1"/>
  <c r="BD174" i="1"/>
  <c r="BD168" i="1"/>
  <c r="BD178" i="1"/>
  <c r="BD189" i="1" s="1"/>
  <c r="BD148" i="1"/>
  <c r="BC27" i="3"/>
  <c r="BB146" i="1" s="1"/>
  <c r="BD147" i="1"/>
  <c r="BD150" i="1"/>
  <c r="BD151" i="1"/>
  <c r="BE33" i="3"/>
  <c r="BD152" i="1" s="1"/>
  <c r="BC21" i="3"/>
  <c r="BD149" i="1"/>
  <c r="BD154" i="1"/>
  <c r="BD6" i="1" s="1"/>
  <c r="BD104" i="1"/>
  <c r="BC41" i="6"/>
  <c r="BB83" i="1" s="1"/>
  <c r="AY28" i="10"/>
  <c r="AX14" i="1" s="1"/>
  <c r="AX28" i="1" s="1"/>
  <c r="AZ28" i="10"/>
  <c r="AY14" i="1" s="1"/>
  <c r="F25" i="10"/>
  <c r="L25" i="10"/>
  <c r="R25" i="10"/>
  <c r="X25" i="10"/>
  <c r="AD25" i="10"/>
  <c r="AJ25" i="10"/>
  <c r="AP25" i="10"/>
  <c r="AV25" i="10"/>
  <c r="BB25" i="10"/>
  <c r="G25" i="10"/>
  <c r="M25" i="10"/>
  <c r="Y25" i="10"/>
  <c r="AE25" i="10"/>
  <c r="AK25" i="10"/>
  <c r="AQ25" i="10"/>
  <c r="AW25" i="10"/>
  <c r="T25" i="10"/>
  <c r="AR25" i="10"/>
  <c r="AA25" i="10"/>
  <c r="AG25" i="10"/>
  <c r="AM25" i="10"/>
  <c r="AS25" i="10"/>
  <c r="AY25" i="10"/>
  <c r="V25" i="10"/>
  <c r="AB25" i="10"/>
  <c r="AH25" i="10"/>
  <c r="AN25" i="10"/>
  <c r="AT25" i="10"/>
  <c r="AZ25" i="10"/>
  <c r="E25" i="10"/>
  <c r="K25" i="10"/>
  <c r="Q25" i="10"/>
  <c r="W25" i="10"/>
  <c r="AC25" i="10"/>
  <c r="AI25" i="10"/>
  <c r="AO25" i="10"/>
  <c r="AU25" i="10"/>
  <c r="BA25" i="10"/>
  <c r="C25" i="10"/>
  <c r="I25" i="10"/>
  <c r="O25" i="10"/>
  <c r="U25" i="10"/>
  <c r="AL25" i="10"/>
  <c r="Z25" i="10"/>
  <c r="N25" i="10"/>
  <c r="AF25" i="10"/>
  <c r="AX25" i="10"/>
  <c r="D25" i="10"/>
  <c r="J25" i="10"/>
  <c r="P25" i="10"/>
  <c r="H25" i="10"/>
  <c r="BT29" i="1" l="1"/>
  <c r="BI10" i="1"/>
  <c r="BJ10" i="1"/>
  <c r="BJ33" i="1" s="1"/>
  <c r="BH10" i="1"/>
  <c r="BH33" i="1" s="1"/>
  <c r="BE10" i="1"/>
  <c r="BE33" i="1" s="1"/>
  <c r="BQ10" i="1"/>
  <c r="BQ33" i="1" s="1"/>
  <c r="BG10" i="1"/>
  <c r="BG33" i="1" s="1"/>
  <c r="BL10" i="1"/>
  <c r="BL33" i="1" s="1"/>
  <c r="BM10" i="1"/>
  <c r="BM33" i="1" s="1"/>
  <c r="BN10" i="1"/>
  <c r="BF10" i="1"/>
  <c r="BF33" i="1" s="1"/>
  <c r="BB177" i="1"/>
  <c r="BB190" i="1" s="1"/>
  <c r="BD10" i="1"/>
  <c r="BD33" i="1" s="1"/>
  <c r="BK10" i="1"/>
  <c r="BU186" i="1"/>
  <c r="BU52" i="1"/>
  <c r="BG3" i="7"/>
  <c r="BG3" i="3"/>
  <c r="BG3" i="4"/>
  <c r="BG3" i="11"/>
  <c r="BG3" i="8"/>
  <c r="BG3" i="10"/>
  <c r="BG3" i="16"/>
  <c r="BH3" i="6"/>
  <c r="BH3" i="8" s="1"/>
  <c r="BG3" i="9"/>
  <c r="BU100" i="1"/>
  <c r="BU107" i="1" s="1"/>
  <c r="BU160" i="1"/>
  <c r="BU251" i="1"/>
  <c r="BU60" i="1"/>
  <c r="BU62" i="1" s="1"/>
  <c r="BU159" i="1"/>
  <c r="BU181" i="1"/>
  <c r="BU187" i="1"/>
  <c r="BU111" i="1"/>
  <c r="BU9" i="1"/>
  <c r="BU32" i="1" s="1"/>
  <c r="BU165" i="1"/>
  <c r="BU6" i="1"/>
  <c r="BU19" i="1" s="1"/>
  <c r="BU188" i="1"/>
  <c r="BU207" i="1"/>
  <c r="BU73" i="1"/>
  <c r="BU15" i="1"/>
  <c r="BU262" i="1"/>
  <c r="BU265" i="1" s="1"/>
  <c r="BU163" i="1"/>
  <c r="BU72" i="1"/>
  <c r="BU182" i="1"/>
  <c r="BU185" i="1"/>
  <c r="BU206" i="1"/>
  <c r="BU8" i="1"/>
  <c r="BU253" i="1"/>
  <c r="BU204" i="1"/>
  <c r="BU69" i="1"/>
  <c r="BU10" i="1"/>
  <c r="BU191" i="1"/>
  <c r="BU158" i="1"/>
  <c r="BU64" i="1"/>
  <c r="BU247" i="1"/>
  <c r="BU209" i="1"/>
  <c r="BU7" i="1"/>
  <c r="BU162" i="1"/>
  <c r="BU161" i="1"/>
  <c r="BU66" i="1"/>
  <c r="BU280" i="1"/>
  <c r="BU287" i="1" s="1"/>
  <c r="BU277" i="1"/>
  <c r="BI22" i="1"/>
  <c r="BU22" i="1"/>
  <c r="BI28" i="1"/>
  <c r="BU194" i="1"/>
  <c r="BU203" i="1" s="1"/>
  <c r="BU237" i="1"/>
  <c r="BU249" i="1" s="1"/>
  <c r="BU233" i="1"/>
  <c r="BU245" i="1" s="1"/>
  <c r="BU232" i="1"/>
  <c r="BU244" i="1" s="1"/>
  <c r="BU170" i="1"/>
  <c r="BU183" i="1" s="1"/>
  <c r="BU196" i="1"/>
  <c r="BU234" i="1"/>
  <c r="BU246" i="1" s="1"/>
  <c r="BT262" i="1"/>
  <c r="BT268" i="1" s="1"/>
  <c r="BU14" i="1"/>
  <c r="BU57" i="1"/>
  <c r="BU56" i="1"/>
  <c r="BU238" i="1"/>
  <c r="BU250" i="1" s="1"/>
  <c r="BU236" i="1"/>
  <c r="BU49" i="1" s="1"/>
  <c r="BU171" i="1"/>
  <c r="BU184" i="1" s="1"/>
  <c r="BU146" i="1"/>
  <c r="BU101" i="1"/>
  <c r="BU108" i="1" s="1"/>
  <c r="BU102" i="1"/>
  <c r="BU109" i="1" s="1"/>
  <c r="BT9" i="1"/>
  <c r="BT60" i="1"/>
  <c r="BT101" i="1"/>
  <c r="BT108" i="1" s="1"/>
  <c r="BT102" i="1"/>
  <c r="BT109" i="1" s="1"/>
  <c r="BT251" i="1"/>
  <c r="BT160" i="1"/>
  <c r="BT187" i="1"/>
  <c r="BT161" i="1"/>
  <c r="BT66" i="1"/>
  <c r="BT209" i="1"/>
  <c r="BT7" i="1"/>
  <c r="BT182" i="1"/>
  <c r="BT6" i="1"/>
  <c r="BT165" i="1"/>
  <c r="BT247" i="1"/>
  <c r="BT277" i="1"/>
  <c r="BT162" i="1"/>
  <c r="BT185" i="1"/>
  <c r="BT191" i="1"/>
  <c r="BT10" i="1"/>
  <c r="BT207" i="1"/>
  <c r="BT73" i="1"/>
  <c r="BT158" i="1"/>
  <c r="BT64" i="1"/>
  <c r="BT146" i="1"/>
  <c r="BT186" i="1"/>
  <c r="BT69" i="1"/>
  <c r="BT204" i="1"/>
  <c r="BT61" i="1"/>
  <c r="BT181" i="1"/>
  <c r="BT188" i="1"/>
  <c r="BT253" i="1"/>
  <c r="BT8" i="1"/>
  <c r="BT163" i="1"/>
  <c r="BT72" i="1"/>
  <c r="BT159" i="1"/>
  <c r="BT206" i="1"/>
  <c r="BT280" i="1"/>
  <c r="BT284" i="1" s="1"/>
  <c r="BT57" i="1"/>
  <c r="BT100" i="1"/>
  <c r="BT238" i="1"/>
  <c r="BT250" i="1" s="1"/>
  <c r="BT171" i="1"/>
  <c r="BT184" i="1" s="1"/>
  <c r="BT233" i="1"/>
  <c r="BT245" i="1" s="1"/>
  <c r="BT196" i="1"/>
  <c r="BT56" i="1"/>
  <c r="BT51" i="1"/>
  <c r="BT14" i="1"/>
  <c r="BT52" i="1"/>
  <c r="BT236" i="1"/>
  <c r="BT237" i="1"/>
  <c r="BT249" i="1" s="1"/>
  <c r="BT232" i="1"/>
  <c r="BT244" i="1" s="1"/>
  <c r="BT234" i="1"/>
  <c r="BT246" i="1" s="1"/>
  <c r="BT194" i="1"/>
  <c r="BT203" i="1" s="1"/>
  <c r="BT170" i="1"/>
  <c r="BT183" i="1" s="1"/>
  <c r="BS10" i="1"/>
  <c r="BS8" i="1"/>
  <c r="BS9" i="1"/>
  <c r="BB36" i="1"/>
  <c r="BB37" i="1"/>
  <c r="J122" i="1"/>
  <c r="J113" i="1"/>
  <c r="BI9" i="1"/>
  <c r="BD9" i="1"/>
  <c r="BJ9" i="1"/>
  <c r="BF9" i="1"/>
  <c r="J138" i="1"/>
  <c r="J131" i="1"/>
  <c r="BE9" i="1"/>
  <c r="BE32" i="1" s="1"/>
  <c r="BO111" i="1"/>
  <c r="BH9" i="1"/>
  <c r="BL9" i="1"/>
  <c r="BG9" i="1"/>
  <c r="BK9" i="1"/>
  <c r="BN9" i="1"/>
  <c r="BR194" i="1"/>
  <c r="BR203" i="1" s="1"/>
  <c r="BR251" i="1"/>
  <c r="BR196" i="1"/>
  <c r="BR205" i="1" s="1"/>
  <c r="BR186" i="1"/>
  <c r="BQ185" i="1"/>
  <c r="BQ181" i="1"/>
  <c r="BQ191" i="1"/>
  <c r="BR170" i="1"/>
  <c r="BR183" i="1" s="1"/>
  <c r="BR185" i="1"/>
  <c r="BR285" i="1"/>
  <c r="BR284" i="1"/>
  <c r="BR283" i="1"/>
  <c r="BR160" i="1"/>
  <c r="BR247" i="1"/>
  <c r="BR234" i="1"/>
  <c r="BR246" i="1" s="1"/>
  <c r="BQ182" i="1"/>
  <c r="BQ188" i="1"/>
  <c r="BQ186" i="1"/>
  <c r="BR109" i="1"/>
  <c r="BR182" i="1"/>
  <c r="BR158" i="1"/>
  <c r="BR64" i="1"/>
  <c r="BR163" i="1"/>
  <c r="BR72" i="1"/>
  <c r="BR101" i="1"/>
  <c r="BR108" i="1" s="1"/>
  <c r="BR187" i="1"/>
  <c r="BR191" i="1"/>
  <c r="BR10" i="1"/>
  <c r="BR73" i="1"/>
  <c r="BR207" i="1"/>
  <c r="BR15" i="1"/>
  <c r="BR262" i="1"/>
  <c r="BR269" i="1" s="1"/>
  <c r="BR181" i="1"/>
  <c r="BR209" i="1"/>
  <c r="BR7" i="1"/>
  <c r="BR69" i="1"/>
  <c r="BR204" i="1"/>
  <c r="BR9" i="1"/>
  <c r="BR111" i="1"/>
  <c r="BR161" i="1"/>
  <c r="BR66" i="1"/>
  <c r="BR165" i="1"/>
  <c r="BR6" i="1"/>
  <c r="BR206" i="1"/>
  <c r="BR8" i="1"/>
  <c r="BR253" i="1"/>
  <c r="BR278" i="1"/>
  <c r="BR287" i="1" s="1"/>
  <c r="BR159" i="1"/>
  <c r="BR162" i="1"/>
  <c r="BR237" i="1"/>
  <c r="BR249" i="1" s="1"/>
  <c r="BR289" i="1"/>
  <c r="BR277" i="1"/>
  <c r="BR286" i="1" s="1"/>
  <c r="BR188" i="1"/>
  <c r="BQ187" i="1"/>
  <c r="BR236" i="1"/>
  <c r="BR49" i="1" s="1"/>
  <c r="BR232" i="1"/>
  <c r="BR244" i="1" s="1"/>
  <c r="BR233" i="1"/>
  <c r="BR245" i="1" s="1"/>
  <c r="BR171" i="1"/>
  <c r="BR184" i="1" s="1"/>
  <c r="BR52" i="1"/>
  <c r="BR56" i="1"/>
  <c r="BR57" i="1"/>
  <c r="BR61" i="1"/>
  <c r="BR60" i="1"/>
  <c r="BR14" i="1"/>
  <c r="BR238" i="1"/>
  <c r="BR250" i="1" s="1"/>
  <c r="BQ207" i="1"/>
  <c r="BR146" i="1"/>
  <c r="BR100" i="1"/>
  <c r="BR107" i="1" s="1"/>
  <c r="BQ285" i="1"/>
  <c r="BQ204" i="1"/>
  <c r="BQ146" i="1"/>
  <c r="BQ68" i="1" s="1"/>
  <c r="BQ70" i="1" s="1"/>
  <c r="BQ234" i="1"/>
  <c r="BQ246" i="1" s="1"/>
  <c r="BQ237" i="1"/>
  <c r="BQ249" i="1" s="1"/>
  <c r="BQ165" i="1"/>
  <c r="BQ159" i="1"/>
  <c r="BQ162" i="1"/>
  <c r="BQ194" i="1"/>
  <c r="BQ203" i="1" s="1"/>
  <c r="BQ160" i="1"/>
  <c r="BQ247" i="1"/>
  <c r="BP284" i="1"/>
  <c r="BQ196" i="1"/>
  <c r="BQ205" i="1" s="1"/>
  <c r="BQ283" i="1"/>
  <c r="BQ108" i="1"/>
  <c r="BQ206" i="1"/>
  <c r="BQ284" i="1"/>
  <c r="BQ251" i="1"/>
  <c r="BQ161" i="1"/>
  <c r="BQ66" i="1"/>
  <c r="BQ19" i="1"/>
  <c r="BQ171" i="1"/>
  <c r="BQ184" i="1" s="1"/>
  <c r="BQ289" i="1"/>
  <c r="BQ209" i="1"/>
  <c r="BQ7" i="1"/>
  <c r="BQ158" i="1"/>
  <c r="BQ64" i="1"/>
  <c r="BQ262" i="1"/>
  <c r="BQ266" i="1" s="1"/>
  <c r="BQ15" i="1"/>
  <c r="BQ29" i="1" s="1"/>
  <c r="BQ9" i="1"/>
  <c r="BQ111" i="1"/>
  <c r="BQ163" i="1"/>
  <c r="BQ72" i="1"/>
  <c r="BQ74" i="1" s="1"/>
  <c r="BQ253" i="1"/>
  <c r="BQ8" i="1"/>
  <c r="BQ278" i="1"/>
  <c r="BQ287" i="1" s="1"/>
  <c r="BQ277" i="1"/>
  <c r="BQ286" i="1" s="1"/>
  <c r="BQ57" i="1"/>
  <c r="BQ14" i="1"/>
  <c r="BQ28" i="1" s="1"/>
  <c r="BQ51" i="1"/>
  <c r="BQ61" i="1"/>
  <c r="BQ60" i="1"/>
  <c r="BQ56" i="1"/>
  <c r="BQ52" i="1"/>
  <c r="BQ238" i="1"/>
  <c r="BQ250" i="1" s="1"/>
  <c r="BQ232" i="1"/>
  <c r="BQ244" i="1" s="1"/>
  <c r="BQ233" i="1"/>
  <c r="BQ245" i="1" s="1"/>
  <c r="BQ236" i="1"/>
  <c r="BP170" i="1"/>
  <c r="BP183" i="1" s="1"/>
  <c r="BQ170" i="1"/>
  <c r="BQ183" i="1" s="1"/>
  <c r="BQ102" i="1"/>
  <c r="BQ109" i="1" s="1"/>
  <c r="BQ100" i="1"/>
  <c r="BQ107" i="1" s="1"/>
  <c r="BP287" i="1"/>
  <c r="BP160" i="1"/>
  <c r="BP109" i="1"/>
  <c r="BP247" i="1"/>
  <c r="BP185" i="1"/>
  <c r="BP251" i="1"/>
  <c r="BP204" i="1"/>
  <c r="BP69" i="1"/>
  <c r="BP191" i="1"/>
  <c r="BP10" i="1"/>
  <c r="BP161" i="1"/>
  <c r="BP66" i="1"/>
  <c r="BP158" i="1"/>
  <c r="BP64" i="1"/>
  <c r="BP182" i="1"/>
  <c r="BP277" i="1"/>
  <c r="BP286" i="1" s="1"/>
  <c r="BP159" i="1"/>
  <c r="BP165" i="1"/>
  <c r="BP6" i="1"/>
  <c r="BP187" i="1"/>
  <c r="BP188" i="1"/>
  <c r="BP285" i="1"/>
  <c r="BP9" i="1"/>
  <c r="BP111" i="1"/>
  <c r="BP162" i="1"/>
  <c r="BP262" i="1"/>
  <c r="BP271" i="1" s="1"/>
  <c r="BP15" i="1"/>
  <c r="BP73" i="1"/>
  <c r="BP207" i="1"/>
  <c r="BP72" i="1"/>
  <c r="BP163" i="1"/>
  <c r="BP289" i="1"/>
  <c r="BP209" i="1"/>
  <c r="BP7" i="1"/>
  <c r="BP153" i="1"/>
  <c r="BP164" i="1" s="1"/>
  <c r="BP157" i="1"/>
  <c r="BP68" i="1"/>
  <c r="BP171" i="1"/>
  <c r="BP184" i="1" s="1"/>
  <c r="BP186" i="1"/>
  <c r="BP206" i="1"/>
  <c r="BP8" i="1"/>
  <c r="BP253" i="1"/>
  <c r="BP283" i="1"/>
  <c r="BP181" i="1"/>
  <c r="BP196" i="1"/>
  <c r="BP194" i="1"/>
  <c r="BP203" i="1" s="1"/>
  <c r="BP237" i="1"/>
  <c r="BP249" i="1" s="1"/>
  <c r="BP234" i="1"/>
  <c r="BP246" i="1" s="1"/>
  <c r="BP238" i="1"/>
  <c r="BP250" i="1" s="1"/>
  <c r="BP56" i="1"/>
  <c r="BP57" i="1"/>
  <c r="BP52" i="1"/>
  <c r="BP51" i="1"/>
  <c r="BP60" i="1"/>
  <c r="BP61" i="1"/>
  <c r="BP14" i="1"/>
  <c r="BP236" i="1"/>
  <c r="BP49" i="1" s="1"/>
  <c r="BP232" i="1"/>
  <c r="BP244" i="1" s="1"/>
  <c r="BP233" i="1"/>
  <c r="BP245" i="1" s="1"/>
  <c r="BK206" i="1"/>
  <c r="BK204" i="1"/>
  <c r="BK209" i="1"/>
  <c r="BP101" i="1"/>
  <c r="BP108" i="1" s="1"/>
  <c r="BP100" i="1"/>
  <c r="BP107" i="1" s="1"/>
  <c r="BO194" i="1"/>
  <c r="BO203" i="1" s="1"/>
  <c r="BO283" i="1"/>
  <c r="BO9" i="1"/>
  <c r="BO101" i="1"/>
  <c r="BO108" i="1" s="1"/>
  <c r="BO159" i="1"/>
  <c r="BO206" i="1"/>
  <c r="BO287" i="1"/>
  <c r="BO285" i="1"/>
  <c r="BO160" i="1"/>
  <c r="BO165" i="1"/>
  <c r="BO162" i="1"/>
  <c r="BO170" i="1"/>
  <c r="BO284" i="1"/>
  <c r="BO161" i="1"/>
  <c r="BO66" i="1"/>
  <c r="BO209" i="1"/>
  <c r="BO7" i="1"/>
  <c r="BO158" i="1"/>
  <c r="BO64" i="1"/>
  <c r="BO15" i="1"/>
  <c r="BO262" i="1"/>
  <c r="BO265" i="1" s="1"/>
  <c r="BO178" i="1"/>
  <c r="BO189" i="1" s="1"/>
  <c r="BO73" i="1"/>
  <c r="BO207" i="1"/>
  <c r="BO277" i="1"/>
  <c r="BO286" i="1" s="1"/>
  <c r="BO69" i="1"/>
  <c r="BO204" i="1"/>
  <c r="BO100" i="1"/>
  <c r="BO289" i="1"/>
  <c r="BO72" i="1"/>
  <c r="BO163" i="1"/>
  <c r="BO57" i="1"/>
  <c r="BO56" i="1"/>
  <c r="BO51" i="1"/>
  <c r="AY28" i="1"/>
  <c r="BK28" i="1"/>
  <c r="BO14" i="1"/>
  <c r="BO52" i="1"/>
  <c r="BO61" i="1"/>
  <c r="BO60" i="1"/>
  <c r="BH34" i="1"/>
  <c r="BO196" i="1"/>
  <c r="BF34" i="1"/>
  <c r="BG34" i="1"/>
  <c r="BI34" i="1"/>
  <c r="BD34" i="1"/>
  <c r="BB183" i="1"/>
  <c r="BB10" i="1"/>
  <c r="BI33" i="1"/>
  <c r="BB163" i="1"/>
  <c r="BB6" i="1"/>
  <c r="BO146" i="1"/>
  <c r="BO102" i="1"/>
  <c r="BO109" i="1" s="1"/>
  <c r="BB32" i="1"/>
  <c r="BN18" i="1"/>
  <c r="BM111" i="1"/>
  <c r="BM9" i="1"/>
  <c r="BJ209" i="1"/>
  <c r="BJ7" i="1"/>
  <c r="BL34" i="1"/>
  <c r="BM34" i="1"/>
  <c r="BN262" i="1"/>
  <c r="BN271" i="1" s="1"/>
  <c r="BN15" i="1"/>
  <c r="BK33" i="1"/>
  <c r="BN100" i="1"/>
  <c r="BN107" i="1" s="1"/>
  <c r="BN170" i="1"/>
  <c r="BN183" i="1" s="1"/>
  <c r="BN181" i="1"/>
  <c r="BN14" i="1"/>
  <c r="BN185" i="1"/>
  <c r="BN194" i="1"/>
  <c r="BN101" i="1"/>
  <c r="BN108" i="1" s="1"/>
  <c r="BN188" i="1"/>
  <c r="BN196" i="1"/>
  <c r="BN50" i="1" s="1"/>
  <c r="BN187" i="1"/>
  <c r="BN182" i="1"/>
  <c r="BN200" i="1"/>
  <c r="BN277" i="1"/>
  <c r="BN286" i="1" s="1"/>
  <c r="BN278" i="1"/>
  <c r="BN287" i="1" s="1"/>
  <c r="BN73" i="1"/>
  <c r="BN289" i="1"/>
  <c r="BN72" i="1"/>
  <c r="BN284" i="1"/>
  <c r="BN69" i="1"/>
  <c r="BN111" i="1"/>
  <c r="BN154" i="1"/>
  <c r="BN66" i="1"/>
  <c r="BN102" i="1"/>
  <c r="BN109" i="1" s="1"/>
  <c r="BN64" i="1"/>
  <c r="BN186" i="1"/>
  <c r="BN191" i="1"/>
  <c r="BN285" i="1"/>
  <c r="BN283" i="1"/>
  <c r="BN56" i="1"/>
  <c r="BN51" i="1"/>
  <c r="BN52" i="1"/>
  <c r="BN61" i="1"/>
  <c r="BN60" i="1"/>
  <c r="BN57" i="1"/>
  <c r="BN171" i="1"/>
  <c r="BN184" i="1" s="1"/>
  <c r="BN146" i="1"/>
  <c r="BM100" i="1"/>
  <c r="BM107" i="1" s="1"/>
  <c r="BM184" i="1"/>
  <c r="BM187" i="1"/>
  <c r="BM185" i="1"/>
  <c r="BM191" i="1"/>
  <c r="AH39" i="15"/>
  <c r="BM283" i="1"/>
  <c r="BM188" i="1"/>
  <c r="BM284" i="1"/>
  <c r="BM186" i="1"/>
  <c r="BM194" i="1"/>
  <c r="BM203" i="1" s="1"/>
  <c r="BM101" i="1"/>
  <c r="BM108" i="1" s="1"/>
  <c r="BM182" i="1"/>
  <c r="BM181" i="1"/>
  <c r="BM278" i="1"/>
  <c r="BM287" i="1" s="1"/>
  <c r="BM196" i="1"/>
  <c r="BM205" i="1" s="1"/>
  <c r="BM285" i="1"/>
  <c r="BM146" i="1"/>
  <c r="BM68" i="1" s="1"/>
  <c r="BM277" i="1"/>
  <c r="BM286" i="1" s="1"/>
  <c r="BM262" i="1"/>
  <c r="BM269" i="1" s="1"/>
  <c r="BM69" i="1"/>
  <c r="BM204" i="1"/>
  <c r="BM209" i="1"/>
  <c r="BM73" i="1"/>
  <c r="BM207" i="1"/>
  <c r="BM206" i="1"/>
  <c r="BM162" i="1"/>
  <c r="BM163" i="1"/>
  <c r="BM72" i="1"/>
  <c r="BM165" i="1"/>
  <c r="BM158" i="1"/>
  <c r="BM64" i="1"/>
  <c r="BM161" i="1"/>
  <c r="BM66" i="1"/>
  <c r="BM159" i="1"/>
  <c r="BM160" i="1"/>
  <c r="BB184" i="1"/>
  <c r="BB187" i="1"/>
  <c r="BM61" i="1"/>
  <c r="BM56" i="1"/>
  <c r="BB285" i="1"/>
  <c r="BM60" i="1"/>
  <c r="BM52" i="1"/>
  <c r="BG283" i="1"/>
  <c r="BM57" i="1"/>
  <c r="BM51" i="1"/>
  <c r="BI226" i="1"/>
  <c r="BH228" i="1"/>
  <c r="BH229" i="1" s="1"/>
  <c r="BG69" i="1"/>
  <c r="BD73" i="1"/>
  <c r="BM170" i="1"/>
  <c r="BM183" i="1" s="1"/>
  <c r="BB188" i="1"/>
  <c r="BB109" i="1"/>
  <c r="BM102" i="1"/>
  <c r="BM109" i="1" s="1"/>
  <c r="AH50" i="15"/>
  <c r="AH32" i="15"/>
  <c r="I2" i="1"/>
  <c r="BB182" i="1"/>
  <c r="BB181" i="1"/>
  <c r="BB279" i="1"/>
  <c r="BB186" i="1"/>
  <c r="BB185" i="1"/>
  <c r="BL160" i="1"/>
  <c r="BB191" i="1"/>
  <c r="BL203" i="1"/>
  <c r="BL52" i="1"/>
  <c r="BL57" i="1"/>
  <c r="BL181" i="1"/>
  <c r="AH33" i="15"/>
  <c r="AH13" i="15"/>
  <c r="AH28" i="15" s="1"/>
  <c r="BL170" i="1"/>
  <c r="BL61" i="1"/>
  <c r="BL182" i="1"/>
  <c r="BL159" i="1"/>
  <c r="BL102" i="1"/>
  <c r="BL162" i="1"/>
  <c r="BL60" i="1"/>
  <c r="BL64" i="1"/>
  <c r="BL158" i="1"/>
  <c r="BL165" i="1"/>
  <c r="BL171" i="1"/>
  <c r="BL206" i="1"/>
  <c r="BL111" i="1"/>
  <c r="BL283" i="1"/>
  <c r="BL289" i="1"/>
  <c r="BL186" i="1"/>
  <c r="BL191" i="1"/>
  <c r="BL209" i="1"/>
  <c r="BL161" i="1"/>
  <c r="BL66" i="1"/>
  <c r="BL196" i="1"/>
  <c r="BL204" i="1"/>
  <c r="BL69" i="1"/>
  <c r="BL287" i="1"/>
  <c r="BL285" i="1"/>
  <c r="BL163" i="1"/>
  <c r="BL72" i="1"/>
  <c r="BL207" i="1"/>
  <c r="BL73" i="1"/>
  <c r="BL262" i="1"/>
  <c r="BL188" i="1"/>
  <c r="BL277" i="1"/>
  <c r="BL185" i="1"/>
  <c r="BL187" i="1"/>
  <c r="BL51" i="1"/>
  <c r="BL284" i="1"/>
  <c r="BB93" i="1"/>
  <c r="BL56" i="1"/>
  <c r="AH29" i="14"/>
  <c r="AH48" i="14"/>
  <c r="AH15" i="14"/>
  <c r="AH32" i="14" s="1"/>
  <c r="AH34" i="14"/>
  <c r="AH58" i="14" s="1"/>
  <c r="AH24" i="14"/>
  <c r="AH43" i="14"/>
  <c r="AH30" i="14"/>
  <c r="AH49" i="14"/>
  <c r="AH27" i="14"/>
  <c r="AH46" i="14"/>
  <c r="AH45" i="14"/>
  <c r="AH42" i="14"/>
  <c r="AH25" i="14"/>
  <c r="AH44" i="14"/>
  <c r="AH47" i="14"/>
  <c r="AH28" i="14"/>
  <c r="BL146" i="1"/>
  <c r="BL101" i="1"/>
  <c r="BB103" i="1"/>
  <c r="BB110" i="1" s="1"/>
  <c r="AH43" i="15"/>
  <c r="AH26" i="15"/>
  <c r="AH54" i="15" s="1"/>
  <c r="BL100" i="1"/>
  <c r="AH21" i="15"/>
  <c r="AH49" i="15" s="1"/>
  <c r="AH38" i="15"/>
  <c r="AH42" i="15"/>
  <c r="AH25" i="15"/>
  <c r="AH53" i="15" s="1"/>
  <c r="AH41" i="15"/>
  <c r="AH24" i="15"/>
  <c r="AH52" i="15" s="1"/>
  <c r="AH40" i="15"/>
  <c r="AH23" i="15"/>
  <c r="AH51" i="15" s="1"/>
  <c r="BK285" i="1"/>
  <c r="BK56" i="1"/>
  <c r="BK171" i="1"/>
  <c r="BK184" i="1" s="1"/>
  <c r="AH32" i="12"/>
  <c r="AH36" i="14"/>
  <c r="BK170" i="1"/>
  <c r="BK183" i="1" s="1"/>
  <c r="BK69" i="1"/>
  <c r="BK194" i="1"/>
  <c r="BK203" i="1" s="1"/>
  <c r="BK102" i="1"/>
  <c r="BK109" i="1" s="1"/>
  <c r="BB165" i="1"/>
  <c r="BF188" i="1"/>
  <c r="BG188" i="1"/>
  <c r="BI188" i="1"/>
  <c r="BK160" i="1"/>
  <c r="BD188" i="1"/>
  <c r="BE188" i="1"/>
  <c r="BB90" i="1"/>
  <c r="BJ188" i="1"/>
  <c r="BH188" i="1"/>
  <c r="BK187" i="1"/>
  <c r="BK188" i="1"/>
  <c r="BB89" i="1"/>
  <c r="BI227" i="1"/>
  <c r="BB97" i="1"/>
  <c r="BI225" i="1"/>
  <c r="BB91" i="1"/>
  <c r="BB92" i="1"/>
  <c r="BI224" i="1"/>
  <c r="BI223" i="1"/>
  <c r="BB95" i="1"/>
  <c r="BK283" i="1"/>
  <c r="BK162" i="1"/>
  <c r="BK72" i="1"/>
  <c r="BK163" i="1"/>
  <c r="BK284" i="1"/>
  <c r="BK277" i="1"/>
  <c r="BK286" i="1" s="1"/>
  <c r="BK66" i="1"/>
  <c r="BK161" i="1"/>
  <c r="BK289" i="1"/>
  <c r="BK186" i="1"/>
  <c r="BK159" i="1"/>
  <c r="BK181" i="1"/>
  <c r="BK262" i="1"/>
  <c r="BK268" i="1" s="1"/>
  <c r="BK111" i="1"/>
  <c r="BK165" i="1"/>
  <c r="BK185" i="1"/>
  <c r="BK191" i="1"/>
  <c r="BK287" i="1"/>
  <c r="BK158" i="1"/>
  <c r="BK64" i="1"/>
  <c r="BK182" i="1"/>
  <c r="BK207" i="1"/>
  <c r="BK73" i="1"/>
  <c r="BK61" i="1"/>
  <c r="BK51" i="1"/>
  <c r="BK52" i="1"/>
  <c r="BK60" i="1"/>
  <c r="BK57" i="1"/>
  <c r="BI218" i="1"/>
  <c r="BI228" i="1" s="1"/>
  <c r="BI222" i="1"/>
  <c r="BJ206" i="1"/>
  <c r="BK196" i="1"/>
  <c r="BB158" i="1"/>
  <c r="BB161" i="1"/>
  <c r="BB162" i="1"/>
  <c r="BB160" i="1"/>
  <c r="BB159" i="1"/>
  <c r="BK146" i="1"/>
  <c r="BK153" i="1" s="1"/>
  <c r="BK164" i="1" s="1"/>
  <c r="BK101" i="1"/>
  <c r="BK100" i="1"/>
  <c r="BK107" i="1" s="1"/>
  <c r="BJ102" i="1"/>
  <c r="BJ109" i="1" s="1"/>
  <c r="BE109" i="1"/>
  <c r="BH109" i="1"/>
  <c r="BD109" i="1"/>
  <c r="BF109" i="1"/>
  <c r="BG109" i="1"/>
  <c r="BJ160" i="1"/>
  <c r="BJ287" i="1"/>
  <c r="BI109" i="1"/>
  <c r="BJ285" i="1"/>
  <c r="BJ284" i="1"/>
  <c r="BJ184" i="1"/>
  <c r="BK27" i="3"/>
  <c r="BJ146" i="1" s="1"/>
  <c r="BJ153" i="1" s="1"/>
  <c r="BJ164" i="1" s="1"/>
  <c r="BJ111" i="1"/>
  <c r="BK41" i="10"/>
  <c r="BJ277" i="1"/>
  <c r="BJ286" i="1" s="1"/>
  <c r="BJ165" i="1"/>
  <c r="BJ158" i="1"/>
  <c r="BJ64" i="1"/>
  <c r="BK45" i="10"/>
  <c r="BJ258" i="1"/>
  <c r="BJ187" i="1"/>
  <c r="BJ161" i="1"/>
  <c r="BJ66" i="1"/>
  <c r="BJ185" i="1"/>
  <c r="BJ191" i="1"/>
  <c r="BJ204" i="1"/>
  <c r="BJ69" i="1"/>
  <c r="BJ159" i="1"/>
  <c r="BJ186" i="1"/>
  <c r="BJ73" i="1"/>
  <c r="BJ207" i="1"/>
  <c r="BJ162" i="1"/>
  <c r="BJ181" i="1"/>
  <c r="BJ289" i="1"/>
  <c r="BJ283" i="1"/>
  <c r="BJ262" i="1"/>
  <c r="BJ271" i="1" s="1"/>
  <c r="BJ72" i="1"/>
  <c r="BJ163" i="1"/>
  <c r="BJ182" i="1"/>
  <c r="BB107" i="1"/>
  <c r="BK24" i="8"/>
  <c r="BJ196" i="1" s="1"/>
  <c r="BK22" i="8"/>
  <c r="BJ194" i="1" s="1"/>
  <c r="BK16" i="8"/>
  <c r="BK33" i="10"/>
  <c r="BJ60" i="1" s="1"/>
  <c r="BK34" i="7"/>
  <c r="BJ100" i="1" s="1"/>
  <c r="BJ107" i="1" s="1"/>
  <c r="BK50" i="10"/>
  <c r="BK38" i="10"/>
  <c r="BJ61" i="1" s="1"/>
  <c r="BK35" i="10"/>
  <c r="BJ56" i="1" s="1"/>
  <c r="BK47" i="10"/>
  <c r="BK34" i="10"/>
  <c r="BJ51" i="1" s="1"/>
  <c r="BK46" i="10"/>
  <c r="BK28" i="10"/>
  <c r="BJ14" i="1" s="1"/>
  <c r="BK53" i="10"/>
  <c r="BK52" i="10"/>
  <c r="BK40" i="10"/>
  <c r="BJ57" i="1" s="1"/>
  <c r="BK51" i="10"/>
  <c r="BK39" i="10"/>
  <c r="BJ52" i="1" s="1"/>
  <c r="BK27" i="4"/>
  <c r="BK35" i="4"/>
  <c r="BJ170" i="1" s="1"/>
  <c r="BJ183" i="1" s="1"/>
  <c r="BK28" i="7"/>
  <c r="BK35" i="7"/>
  <c r="BJ101" i="1" s="1"/>
  <c r="BJ108" i="1" s="1"/>
  <c r="BI234" i="1"/>
  <c r="BI246" i="1" s="1"/>
  <c r="BI185" i="1"/>
  <c r="BI187" i="1"/>
  <c r="BI186" i="1"/>
  <c r="BI182" i="1"/>
  <c r="BI181" i="1"/>
  <c r="BI236" i="1"/>
  <c r="BI49" i="1" s="1"/>
  <c r="BI184" i="1"/>
  <c r="BI60" i="1"/>
  <c r="BI251" i="1"/>
  <c r="BI247" i="1"/>
  <c r="BI237" i="1"/>
  <c r="BI249" i="1" s="1"/>
  <c r="BI233" i="1"/>
  <c r="BI245" i="1" s="1"/>
  <c r="BI159" i="1"/>
  <c r="BI165" i="1"/>
  <c r="BI64" i="1"/>
  <c r="BI158" i="1"/>
  <c r="BI108" i="1"/>
  <c r="BI191" i="1"/>
  <c r="BI257" i="1"/>
  <c r="BI160" i="1"/>
  <c r="BI72" i="1"/>
  <c r="BI163" i="1"/>
  <c r="BI289" i="1"/>
  <c r="BI285" i="1"/>
  <c r="BI262" i="1"/>
  <c r="BI267" i="1" s="1"/>
  <c r="BI66" i="1"/>
  <c r="BI161" i="1"/>
  <c r="BI253" i="1"/>
  <c r="BI277" i="1"/>
  <c r="BI286" i="1" s="1"/>
  <c r="BI287" i="1"/>
  <c r="BI162" i="1"/>
  <c r="BI111" i="1"/>
  <c r="BI232" i="1"/>
  <c r="BI244" i="1" s="1"/>
  <c r="BI283" i="1"/>
  <c r="BI284" i="1"/>
  <c r="BI194" i="1"/>
  <c r="BB205" i="1"/>
  <c r="BB50" i="1"/>
  <c r="BB199" i="1"/>
  <c r="BB208" i="1" s="1"/>
  <c r="BI206" i="1"/>
  <c r="BI196" i="1"/>
  <c r="BI50" i="1" s="1"/>
  <c r="BI209" i="1"/>
  <c r="BI73" i="1"/>
  <c r="BI207" i="1"/>
  <c r="BI204" i="1"/>
  <c r="BI69" i="1"/>
  <c r="J221" i="1"/>
  <c r="J211" i="1"/>
  <c r="J99" i="1"/>
  <c r="J3" i="1"/>
  <c r="J273" i="1"/>
  <c r="J255" i="1"/>
  <c r="J167" i="1"/>
  <c r="BI57" i="1"/>
  <c r="BI52" i="1"/>
  <c r="BI51" i="1"/>
  <c r="BI61" i="1"/>
  <c r="BI56" i="1"/>
  <c r="BI238" i="1"/>
  <c r="BI250" i="1" s="1"/>
  <c r="BI170" i="1"/>
  <c r="BI183" i="1" s="1"/>
  <c r="BH160" i="1"/>
  <c r="BH158" i="1"/>
  <c r="BI146" i="1"/>
  <c r="BH165" i="1"/>
  <c r="BH161" i="1"/>
  <c r="BH162" i="1"/>
  <c r="BH159" i="1"/>
  <c r="BI100" i="1"/>
  <c r="BI107" i="1" s="1"/>
  <c r="BH170" i="1"/>
  <c r="BH183" i="1" s="1"/>
  <c r="BH182" i="1"/>
  <c r="BH187" i="1"/>
  <c r="BH191" i="1"/>
  <c r="BH185" i="1"/>
  <c r="BH186" i="1"/>
  <c r="BH181" i="1"/>
  <c r="BH284" i="1"/>
  <c r="BH269" i="1"/>
  <c r="BH171" i="1"/>
  <c r="BH184" i="1" s="1"/>
  <c r="BH203" i="1"/>
  <c r="BH285" i="1"/>
  <c r="BH267" i="1"/>
  <c r="BH66" i="1"/>
  <c r="BH266" i="1"/>
  <c r="BH265" i="1"/>
  <c r="BH64" i="1"/>
  <c r="BH206" i="1"/>
  <c r="BH247" i="1"/>
  <c r="BH251" i="1"/>
  <c r="BH57" i="1"/>
  <c r="BH111" i="1"/>
  <c r="BH108" i="1"/>
  <c r="BH289" i="1"/>
  <c r="BH277" i="1"/>
  <c r="BH286" i="1" s="1"/>
  <c r="BH278" i="1"/>
  <c r="BH287" i="1" s="1"/>
  <c r="BH283" i="1"/>
  <c r="BH261" i="1"/>
  <c r="BH270" i="1" s="1"/>
  <c r="BH271" i="1"/>
  <c r="BH268" i="1"/>
  <c r="BH233" i="1"/>
  <c r="BH245" i="1" s="1"/>
  <c r="BH253" i="1"/>
  <c r="BH69" i="1"/>
  <c r="BH204" i="1"/>
  <c r="BH196" i="1"/>
  <c r="BH73" i="1"/>
  <c r="BH207" i="1"/>
  <c r="BH209" i="1"/>
  <c r="BH146" i="1"/>
  <c r="BH163" i="1"/>
  <c r="BH72" i="1"/>
  <c r="BH61" i="1"/>
  <c r="BH52" i="1"/>
  <c r="BH60" i="1"/>
  <c r="BH51" i="1"/>
  <c r="BH56" i="1"/>
  <c r="BH238" i="1"/>
  <c r="BH250" i="1" s="1"/>
  <c r="BH237" i="1"/>
  <c r="BH249" i="1" s="1"/>
  <c r="BH236" i="1"/>
  <c r="BH232" i="1"/>
  <c r="BH244" i="1" s="1"/>
  <c r="BH234" i="1"/>
  <c r="BH100" i="1"/>
  <c r="BH103" i="1" s="1"/>
  <c r="BG278" i="1"/>
  <c r="BG275" i="1"/>
  <c r="BG277" i="1"/>
  <c r="BG276" i="1"/>
  <c r="BG262" i="1"/>
  <c r="BG56" i="1"/>
  <c r="BG256" i="1"/>
  <c r="BD96" i="1"/>
  <c r="BG61" i="1"/>
  <c r="AZ265" i="1"/>
  <c r="AZ267" i="1"/>
  <c r="BG52" i="1"/>
  <c r="BG233" i="1"/>
  <c r="BG232" i="1"/>
  <c r="BG237" i="1"/>
  <c r="BG238" i="1"/>
  <c r="BG162" i="1"/>
  <c r="BG160" i="1"/>
  <c r="BG191" i="1"/>
  <c r="BG64" i="1"/>
  <c r="BG158" i="1"/>
  <c r="BG66" i="1"/>
  <c r="BG161" i="1"/>
  <c r="BG165" i="1"/>
  <c r="BG185" i="1"/>
  <c r="BG199" i="1"/>
  <c r="BG209" i="1"/>
  <c r="BG72" i="1"/>
  <c r="BG163" i="1"/>
  <c r="BG182" i="1"/>
  <c r="BG170" i="1"/>
  <c r="BG177" i="1" s="1"/>
  <c r="BG184" i="1"/>
  <c r="BG206" i="1"/>
  <c r="BG251" i="1"/>
  <c r="S267" i="1"/>
  <c r="BG204" i="1"/>
  <c r="BG247" i="1"/>
  <c r="BG187" i="1"/>
  <c r="BG73" i="1"/>
  <c r="BG207" i="1"/>
  <c r="BG111" i="1"/>
  <c r="BG159" i="1"/>
  <c r="BG181" i="1"/>
  <c r="BG253" i="1"/>
  <c r="BG101" i="1"/>
  <c r="BG186" i="1"/>
  <c r="BG205" i="1"/>
  <c r="BG50" i="1"/>
  <c r="BG246" i="1"/>
  <c r="BG203" i="1"/>
  <c r="V267" i="1"/>
  <c r="AB265" i="1"/>
  <c r="L267" i="1"/>
  <c r="AF267" i="1"/>
  <c r="V265" i="1"/>
  <c r="D265" i="1"/>
  <c r="AV265" i="1"/>
  <c r="AD265" i="1"/>
  <c r="L265" i="1"/>
  <c r="U267" i="1"/>
  <c r="C267" i="1"/>
  <c r="B267" i="1"/>
  <c r="I267" i="1"/>
  <c r="N267" i="1"/>
  <c r="K267" i="1"/>
  <c r="AV267" i="1"/>
  <c r="Y270" i="1"/>
  <c r="Y265" i="1"/>
  <c r="AO270" i="1"/>
  <c r="AO265" i="1"/>
  <c r="X269" i="1"/>
  <c r="X271" i="1"/>
  <c r="X268" i="1"/>
  <c r="X266" i="1"/>
  <c r="X270" i="1"/>
  <c r="S268" i="1"/>
  <c r="S269" i="1"/>
  <c r="S271" i="1"/>
  <c r="S266" i="1"/>
  <c r="J265" i="1"/>
  <c r="E268" i="1"/>
  <c r="E266" i="1"/>
  <c r="E269" i="1"/>
  <c r="E271" i="1"/>
  <c r="AT270" i="1"/>
  <c r="AT266" i="1"/>
  <c r="AT269" i="1"/>
  <c r="AT271" i="1"/>
  <c r="AT268" i="1"/>
  <c r="AI267" i="1"/>
  <c r="AK270" i="1"/>
  <c r="AK265" i="1"/>
  <c r="S270" i="1"/>
  <c r="S265" i="1"/>
  <c r="AT267" i="1"/>
  <c r="J267" i="1"/>
  <c r="AL271" i="1"/>
  <c r="AL268" i="1"/>
  <c r="AL269" i="1"/>
  <c r="AL266" i="1"/>
  <c r="T271" i="1"/>
  <c r="T268" i="1"/>
  <c r="T269" i="1"/>
  <c r="T266" i="1"/>
  <c r="B271" i="1"/>
  <c r="B268" i="1"/>
  <c r="B266" i="1"/>
  <c r="B269" i="1"/>
  <c r="U270" i="1"/>
  <c r="U265" i="1"/>
  <c r="AN270" i="1"/>
  <c r="AN266" i="1"/>
  <c r="AN269" i="1"/>
  <c r="AN268" i="1"/>
  <c r="AN271" i="1"/>
  <c r="O271" i="1"/>
  <c r="O269" i="1"/>
  <c r="O266" i="1"/>
  <c r="O268" i="1"/>
  <c r="AI270" i="1"/>
  <c r="AI265" i="1"/>
  <c r="Q270" i="1"/>
  <c r="Q265" i="1"/>
  <c r="AR267" i="1"/>
  <c r="Z267" i="1"/>
  <c r="H267" i="1"/>
  <c r="AJ269" i="1"/>
  <c r="AJ271" i="1"/>
  <c r="AJ268" i="1"/>
  <c r="AJ266" i="1"/>
  <c r="AJ270" i="1"/>
  <c r="R271" i="1"/>
  <c r="R268" i="1"/>
  <c r="R266" i="1"/>
  <c r="R269" i="1"/>
  <c r="R270" i="1"/>
  <c r="B270" i="1"/>
  <c r="B265" i="1"/>
  <c r="AW267" i="1"/>
  <c r="AO268" i="1"/>
  <c r="AO266" i="1"/>
  <c r="AO269" i="1"/>
  <c r="AO271" i="1"/>
  <c r="AS270" i="1"/>
  <c r="AS265" i="1"/>
  <c r="AH270" i="1"/>
  <c r="AH266" i="1"/>
  <c r="AH271" i="1"/>
  <c r="AH268" i="1"/>
  <c r="AH269" i="1"/>
  <c r="AO267" i="1"/>
  <c r="AM271" i="1"/>
  <c r="AM269" i="1"/>
  <c r="AM268" i="1"/>
  <c r="AM266" i="1"/>
  <c r="Y267" i="1"/>
  <c r="P270" i="1"/>
  <c r="P266" i="1"/>
  <c r="P269" i="1"/>
  <c r="P268" i="1"/>
  <c r="P271" i="1"/>
  <c r="AU267" i="1"/>
  <c r="AA266" i="1"/>
  <c r="AA271" i="1"/>
  <c r="AA269" i="1"/>
  <c r="AA268" i="1"/>
  <c r="G270" i="1"/>
  <c r="G265" i="1"/>
  <c r="E270" i="1"/>
  <c r="E265" i="1"/>
  <c r="F268" i="1"/>
  <c r="F271" i="1"/>
  <c r="F269" i="1"/>
  <c r="F270" i="1"/>
  <c r="F266" i="1"/>
  <c r="AS271" i="1"/>
  <c r="AS269" i="1"/>
  <c r="AS266" i="1"/>
  <c r="AS268" i="1"/>
  <c r="AK269" i="1"/>
  <c r="AK271" i="1"/>
  <c r="AK268" i="1"/>
  <c r="AK266" i="1"/>
  <c r="AU271" i="1"/>
  <c r="AU268" i="1"/>
  <c r="AU266" i="1"/>
  <c r="AU269" i="1"/>
  <c r="C270" i="1"/>
  <c r="C265" i="1"/>
  <c r="AF270" i="1"/>
  <c r="AF265" i="1"/>
  <c r="AP265" i="1"/>
  <c r="X265" i="1"/>
  <c r="F265" i="1"/>
  <c r="AG267" i="1"/>
  <c r="O267" i="1"/>
  <c r="AW268" i="1"/>
  <c r="AW269" i="1"/>
  <c r="AW271" i="1"/>
  <c r="AW266" i="1"/>
  <c r="AE269" i="1"/>
  <c r="AE271" i="1"/>
  <c r="AE268" i="1"/>
  <c r="AE266" i="1"/>
  <c r="M268" i="1"/>
  <c r="M271" i="1"/>
  <c r="M269" i="1"/>
  <c r="M266" i="1"/>
  <c r="AT265" i="1"/>
  <c r="AK267" i="1"/>
  <c r="AC271" i="1"/>
  <c r="AC268" i="1"/>
  <c r="AC266" i="1"/>
  <c r="AC269" i="1"/>
  <c r="AG270" i="1"/>
  <c r="AG265" i="1"/>
  <c r="AB270" i="1"/>
  <c r="AB266" i="1"/>
  <c r="AB268" i="1"/>
  <c r="AB271" i="1"/>
  <c r="AB269" i="1"/>
  <c r="Z270" i="1"/>
  <c r="Z265" i="1"/>
  <c r="AQ270" i="1"/>
  <c r="AQ265" i="1"/>
  <c r="Z271" i="1"/>
  <c r="Z268" i="1"/>
  <c r="Z266" i="1"/>
  <c r="Z269" i="1"/>
  <c r="AI268" i="1"/>
  <c r="AI266" i="1"/>
  <c r="AI271" i="1"/>
  <c r="AI269" i="1"/>
  <c r="BG51" i="1"/>
  <c r="AP268" i="1"/>
  <c r="AP269" i="1"/>
  <c r="AP271" i="1"/>
  <c r="AP270" i="1"/>
  <c r="AP266" i="1"/>
  <c r="F267" i="1"/>
  <c r="T270" i="1"/>
  <c r="T265" i="1"/>
  <c r="AW270" i="1"/>
  <c r="AW265" i="1"/>
  <c r="AE270" i="1"/>
  <c r="AE265" i="1"/>
  <c r="M270" i="1"/>
  <c r="M265" i="1"/>
  <c r="AN267" i="1"/>
  <c r="AF271" i="1"/>
  <c r="AF268" i="1"/>
  <c r="AF266" i="1"/>
  <c r="AF269" i="1"/>
  <c r="N271" i="1"/>
  <c r="N268" i="1"/>
  <c r="N269" i="1"/>
  <c r="N266" i="1"/>
  <c r="M267" i="1"/>
  <c r="AP267" i="1"/>
  <c r="E267" i="1"/>
  <c r="BG57" i="1"/>
  <c r="AU270" i="1"/>
  <c r="AU265" i="1"/>
  <c r="AC270" i="1"/>
  <c r="AC265" i="1"/>
  <c r="K270" i="1"/>
  <c r="K265" i="1"/>
  <c r="AL267" i="1"/>
  <c r="T267" i="1"/>
  <c r="AV268" i="1"/>
  <c r="AV271" i="1"/>
  <c r="AV269" i="1"/>
  <c r="AV266" i="1"/>
  <c r="AV270" i="1"/>
  <c r="AD269" i="1"/>
  <c r="AD271" i="1"/>
  <c r="AD268" i="1"/>
  <c r="AD266" i="1"/>
  <c r="AD270" i="1"/>
  <c r="L268" i="1"/>
  <c r="L271" i="1"/>
  <c r="L269" i="1"/>
  <c r="L270" i="1"/>
  <c r="L266" i="1"/>
  <c r="AN265" i="1"/>
  <c r="AE267" i="1"/>
  <c r="K271" i="1"/>
  <c r="K269" i="1"/>
  <c r="K268" i="1"/>
  <c r="K266" i="1"/>
  <c r="AA270" i="1"/>
  <c r="AA265" i="1"/>
  <c r="AD267" i="1"/>
  <c r="V270" i="1"/>
  <c r="V266" i="1"/>
  <c r="V268" i="1"/>
  <c r="V271" i="1"/>
  <c r="V269" i="1"/>
  <c r="AL270" i="1"/>
  <c r="AL265" i="1"/>
  <c r="AC267" i="1"/>
  <c r="I271" i="1"/>
  <c r="I269" i="1"/>
  <c r="I266" i="1"/>
  <c r="I268" i="1"/>
  <c r="W271" i="1"/>
  <c r="W266" i="1"/>
  <c r="W268" i="1"/>
  <c r="W269" i="1"/>
  <c r="AR265" i="1"/>
  <c r="W267" i="1"/>
  <c r="C271" i="1"/>
  <c r="C269" i="1"/>
  <c r="C266" i="1"/>
  <c r="C268" i="1"/>
  <c r="AR271" i="1"/>
  <c r="AR268" i="1"/>
  <c r="AR269" i="1"/>
  <c r="AR266" i="1"/>
  <c r="H271" i="1"/>
  <c r="H268" i="1"/>
  <c r="H269" i="1"/>
  <c r="H266" i="1"/>
  <c r="AM270" i="1"/>
  <c r="AM265" i="1"/>
  <c r="AG269" i="1"/>
  <c r="AG271" i="1"/>
  <c r="AG266" i="1"/>
  <c r="AG268" i="1"/>
  <c r="W270" i="1"/>
  <c r="W265" i="1"/>
  <c r="I270" i="1"/>
  <c r="I265" i="1"/>
  <c r="J270" i="1"/>
  <c r="J266" i="1"/>
  <c r="J269" i="1"/>
  <c r="J268" i="1"/>
  <c r="J271" i="1"/>
  <c r="N270" i="1"/>
  <c r="N265" i="1"/>
  <c r="X267" i="1"/>
  <c r="AS267" i="1"/>
  <c r="AQ269" i="1"/>
  <c r="AQ271" i="1"/>
  <c r="AQ266" i="1"/>
  <c r="AQ268" i="1"/>
  <c r="Y271" i="1"/>
  <c r="Y269" i="1"/>
  <c r="Y268" i="1"/>
  <c r="Y266" i="1"/>
  <c r="G269" i="1"/>
  <c r="G271" i="1"/>
  <c r="G266" i="1"/>
  <c r="G268" i="1"/>
  <c r="G267" i="1"/>
  <c r="Q271" i="1"/>
  <c r="Q268" i="1"/>
  <c r="Q266" i="1"/>
  <c r="Q269" i="1"/>
  <c r="O270" i="1"/>
  <c r="O265" i="1"/>
  <c r="D270" i="1"/>
  <c r="D266" i="1"/>
  <c r="D269" i="1"/>
  <c r="D268" i="1"/>
  <c r="D271" i="1"/>
  <c r="H270" i="1"/>
  <c r="H265" i="1"/>
  <c r="U266" i="1"/>
  <c r="U271" i="1"/>
  <c r="U268" i="1"/>
  <c r="U269" i="1"/>
  <c r="BG236" i="1"/>
  <c r="BG146" i="1"/>
  <c r="BG100" i="1"/>
  <c r="BF159" i="1"/>
  <c r="AX267" i="1"/>
  <c r="BA265" i="1"/>
  <c r="BA269" i="1"/>
  <c r="BA271" i="1"/>
  <c r="BA268" i="1"/>
  <c r="BA266" i="1"/>
  <c r="BF56" i="1"/>
  <c r="BA267" i="1"/>
  <c r="AZ270" i="1"/>
  <c r="AZ266" i="1"/>
  <c r="AZ269" i="1"/>
  <c r="AZ268" i="1"/>
  <c r="AZ271" i="1"/>
  <c r="AY267" i="1"/>
  <c r="BB56" i="1"/>
  <c r="BF160" i="1"/>
  <c r="BF163" i="1"/>
  <c r="BF170" i="1"/>
  <c r="BF183" i="1" s="1"/>
  <c r="BF204" i="1"/>
  <c r="BF185" i="1"/>
  <c r="BF203" i="1"/>
  <c r="BF186" i="1"/>
  <c r="BF146" i="1"/>
  <c r="BF153" i="1" s="1"/>
  <c r="BF164" i="1" s="1"/>
  <c r="BF191" i="1"/>
  <c r="BF72" i="1"/>
  <c r="BF247" i="1"/>
  <c r="BF251" i="1"/>
  <c r="BF187" i="1"/>
  <c r="BF181" i="1"/>
  <c r="BF182" i="1"/>
  <c r="BF206" i="1"/>
  <c r="BF236" i="1"/>
  <c r="BF49" i="1" s="1"/>
  <c r="BF165" i="1"/>
  <c r="BF234" i="1"/>
  <c r="BF246" i="1" s="1"/>
  <c r="BF209" i="1"/>
  <c r="BF253" i="1"/>
  <c r="BF111" i="1"/>
  <c r="BF207" i="1"/>
  <c r="BF73" i="1"/>
  <c r="BF158" i="1"/>
  <c r="BF64" i="1"/>
  <c r="BF161" i="1"/>
  <c r="BF162" i="1"/>
  <c r="BF100" i="1"/>
  <c r="BF107" i="1" s="1"/>
  <c r="BF232" i="1"/>
  <c r="BF244" i="1" s="1"/>
  <c r="BF233" i="1"/>
  <c r="BF245" i="1" s="1"/>
  <c r="BF196" i="1"/>
  <c r="BF199" i="1" s="1"/>
  <c r="BF208" i="1" s="1"/>
  <c r="BE162" i="1"/>
  <c r="BF52" i="1"/>
  <c r="BF51" i="1"/>
  <c r="BF57" i="1"/>
  <c r="BF61" i="1"/>
  <c r="BE247" i="1"/>
  <c r="BF238" i="1"/>
  <c r="BF250" i="1" s="1"/>
  <c r="BF237" i="1"/>
  <c r="BF249" i="1" s="1"/>
  <c r="BF171" i="1"/>
  <c r="BF184" i="1" s="1"/>
  <c r="BE187" i="1"/>
  <c r="BF101" i="1"/>
  <c r="BF108" i="1" s="1"/>
  <c r="BE238" i="1"/>
  <c r="BE250" i="1" s="1"/>
  <c r="BE159" i="1"/>
  <c r="BE165" i="1"/>
  <c r="BE146" i="1"/>
  <c r="BE157" i="1" s="1"/>
  <c r="BE160" i="1"/>
  <c r="BE184" i="1"/>
  <c r="BE100" i="1"/>
  <c r="BE107" i="1" s="1"/>
  <c r="BB49" i="1"/>
  <c r="BE191" i="1"/>
  <c r="BE181" i="1"/>
  <c r="BE66" i="1"/>
  <c r="BE161" i="1"/>
  <c r="BE170" i="1"/>
  <c r="BE183" i="1" s="1"/>
  <c r="BE236" i="1"/>
  <c r="BE233" i="1"/>
  <c r="BE245" i="1" s="1"/>
  <c r="BE186" i="1"/>
  <c r="BE64" i="1"/>
  <c r="BE158" i="1"/>
  <c r="BE73" i="1"/>
  <c r="BE251" i="1"/>
  <c r="BE72" i="1"/>
  <c r="BE163" i="1"/>
  <c r="BE253" i="1"/>
  <c r="BE111" i="1"/>
  <c r="BE69" i="1"/>
  <c r="BE185" i="1"/>
  <c r="BE200" i="1"/>
  <c r="BE182" i="1"/>
  <c r="BE52" i="1"/>
  <c r="BE51" i="1"/>
  <c r="BE60" i="1"/>
  <c r="BE56" i="1"/>
  <c r="BE58" i="1" s="1"/>
  <c r="BE61" i="1"/>
  <c r="BE234" i="1"/>
  <c r="BE246" i="1" s="1"/>
  <c r="BB240" i="1"/>
  <c r="BB252" i="1" s="1"/>
  <c r="BE237" i="1"/>
  <c r="BE249" i="1" s="1"/>
  <c r="BE232" i="1"/>
  <c r="BE244" i="1" s="1"/>
  <c r="BE101" i="1"/>
  <c r="BE108" i="1" s="1"/>
  <c r="BD247" i="1"/>
  <c r="BD182" i="1"/>
  <c r="BD159" i="1"/>
  <c r="BD160" i="1"/>
  <c r="BD186" i="1"/>
  <c r="BD162" i="1"/>
  <c r="BD187" i="1"/>
  <c r="BD101" i="1"/>
  <c r="BD207" i="1"/>
  <c r="BD209" i="1"/>
  <c r="BD165" i="1"/>
  <c r="BD72" i="1"/>
  <c r="BD163" i="1"/>
  <c r="BD191" i="1"/>
  <c r="BD253" i="1"/>
  <c r="BD111" i="1"/>
  <c r="BD161" i="1"/>
  <c r="BD66" i="1"/>
  <c r="BD203" i="1"/>
  <c r="BD181" i="1"/>
  <c r="BD185" i="1"/>
  <c r="BD251" i="1"/>
  <c r="BD69" i="1"/>
  <c r="BD204" i="1"/>
  <c r="BD206" i="1"/>
  <c r="BD158" i="1"/>
  <c r="BD64" i="1"/>
  <c r="BD171" i="1"/>
  <c r="BE42" i="9"/>
  <c r="BD234" i="1" s="1"/>
  <c r="BD146" i="1"/>
  <c r="BD57" i="1"/>
  <c r="BD52" i="1"/>
  <c r="BE53" i="10"/>
  <c r="BD51" i="1"/>
  <c r="BD56" i="1"/>
  <c r="BD60" i="1"/>
  <c r="BD61" i="1"/>
  <c r="BD232" i="1"/>
  <c r="BE46" i="9"/>
  <c r="BD238" i="1" s="1"/>
  <c r="BE44" i="9"/>
  <c r="BD236" i="1" s="1"/>
  <c r="BE45" i="9"/>
  <c r="BD237" i="1" s="1"/>
  <c r="BD233" i="1"/>
  <c r="BD196" i="1"/>
  <c r="BD170" i="1"/>
  <c r="BB157" i="1"/>
  <c r="BB68" i="1"/>
  <c r="BB70" i="1" s="1"/>
  <c r="BB153" i="1"/>
  <c r="BB164" i="1" s="1"/>
  <c r="BD100" i="1"/>
  <c r="BB55" i="1"/>
  <c r="BB94" i="1"/>
  <c r="BB85" i="1"/>
  <c r="BB96" i="1" s="1"/>
  <c r="AU13" i="10"/>
  <c r="AO13" i="10"/>
  <c r="AI13" i="10"/>
  <c r="AC13" i="10"/>
  <c r="W13" i="10"/>
  <c r="D62" i="1"/>
  <c r="C62" i="1"/>
  <c r="B62" i="1"/>
  <c r="BA241" i="1"/>
  <c r="BA8" i="1" s="1"/>
  <c r="AZ241" i="1"/>
  <c r="AZ8" i="1" s="1"/>
  <c r="AY241" i="1"/>
  <c r="AY8" i="1" s="1"/>
  <c r="AX241" i="1"/>
  <c r="AX8" i="1" s="1"/>
  <c r="AW241" i="1"/>
  <c r="AW8" i="1" s="1"/>
  <c r="AV241" i="1"/>
  <c r="AV8" i="1" s="1"/>
  <c r="AU241" i="1"/>
  <c r="AU8" i="1" s="1"/>
  <c r="AT241" i="1"/>
  <c r="AT8" i="1" s="1"/>
  <c r="AS241" i="1"/>
  <c r="AS8" i="1" s="1"/>
  <c r="AR241" i="1"/>
  <c r="AR8" i="1" s="1"/>
  <c r="AQ241" i="1"/>
  <c r="AQ8" i="1" s="1"/>
  <c r="AP241" i="1"/>
  <c r="AP8" i="1" s="1"/>
  <c r="AO241" i="1"/>
  <c r="AO8" i="1" s="1"/>
  <c r="AN241" i="1"/>
  <c r="AN8" i="1" s="1"/>
  <c r="AM241" i="1"/>
  <c r="AM8" i="1" s="1"/>
  <c r="AL241" i="1"/>
  <c r="AL8" i="1" s="1"/>
  <c r="AK241" i="1"/>
  <c r="AK8" i="1" s="1"/>
  <c r="AJ241" i="1"/>
  <c r="AJ8" i="1" s="1"/>
  <c r="AI241" i="1"/>
  <c r="AI8" i="1" s="1"/>
  <c r="AH241" i="1"/>
  <c r="AH8" i="1" s="1"/>
  <c r="AG241" i="1"/>
  <c r="AG8" i="1" s="1"/>
  <c r="AF241" i="1"/>
  <c r="AF8" i="1" s="1"/>
  <c r="AE241" i="1"/>
  <c r="AE8" i="1" s="1"/>
  <c r="AD241" i="1"/>
  <c r="AD8" i="1" s="1"/>
  <c r="AC241" i="1"/>
  <c r="AC8" i="1" s="1"/>
  <c r="AB241" i="1"/>
  <c r="AB8" i="1" s="1"/>
  <c r="AA241" i="1"/>
  <c r="AA8" i="1" s="1"/>
  <c r="Z241" i="1"/>
  <c r="Z8" i="1" s="1"/>
  <c r="Y241" i="1"/>
  <c r="Y8" i="1" s="1"/>
  <c r="X241" i="1"/>
  <c r="X8" i="1" s="1"/>
  <c r="W241" i="1"/>
  <c r="W8" i="1" s="1"/>
  <c r="V241" i="1"/>
  <c r="V8" i="1" s="1"/>
  <c r="U241" i="1"/>
  <c r="U8" i="1" s="1"/>
  <c r="T241" i="1"/>
  <c r="T8" i="1" s="1"/>
  <c r="S241" i="1"/>
  <c r="S8" i="1" s="1"/>
  <c r="R241" i="1"/>
  <c r="R8" i="1" s="1"/>
  <c r="Q241" i="1"/>
  <c r="Q8" i="1" s="1"/>
  <c r="P241" i="1"/>
  <c r="P8" i="1" s="1"/>
  <c r="O241" i="1"/>
  <c r="O8" i="1" s="1"/>
  <c r="N241" i="1"/>
  <c r="N8" i="1" s="1"/>
  <c r="M241" i="1"/>
  <c r="M8" i="1" s="1"/>
  <c r="L241" i="1"/>
  <c r="L8" i="1" s="1"/>
  <c r="K241" i="1"/>
  <c r="K8" i="1" s="1"/>
  <c r="J241" i="1"/>
  <c r="J8" i="1" s="1"/>
  <c r="I241" i="1"/>
  <c r="I8" i="1" s="1"/>
  <c r="H241" i="1"/>
  <c r="H8" i="1" s="1"/>
  <c r="G241" i="1"/>
  <c r="G8" i="1" s="1"/>
  <c r="F241" i="1"/>
  <c r="F8" i="1" s="1"/>
  <c r="E241" i="1"/>
  <c r="E8" i="1" s="1"/>
  <c r="D241" i="1"/>
  <c r="D8" i="1" s="1"/>
  <c r="C241" i="1"/>
  <c r="C8" i="1" s="1"/>
  <c r="B241" i="1"/>
  <c r="B8" i="1" s="1"/>
  <c r="BB47" i="9"/>
  <c r="BA239" i="1" s="1"/>
  <c r="BA47" i="9"/>
  <c r="AZ239" i="1" s="1"/>
  <c r="AZ47" i="9"/>
  <c r="AY239" i="1" s="1"/>
  <c r="AY47" i="9"/>
  <c r="AX239" i="1" s="1"/>
  <c r="AL47" i="9"/>
  <c r="AK239" i="1" s="1"/>
  <c r="AK47" i="9"/>
  <c r="AJ239" i="1" s="1"/>
  <c r="AJ47" i="9"/>
  <c r="AI239" i="1" s="1"/>
  <c r="AI47" i="9"/>
  <c r="AH239" i="1" s="1"/>
  <c r="AH47" i="9"/>
  <c r="AG239" i="1" s="1"/>
  <c r="AG47" i="9"/>
  <c r="AF239" i="1" s="1"/>
  <c r="AF47" i="9"/>
  <c r="AE239" i="1" s="1"/>
  <c r="AE47" i="9"/>
  <c r="AD239" i="1" s="1"/>
  <c r="AD47" i="9"/>
  <c r="AC239" i="1" s="1"/>
  <c r="AC47" i="9"/>
  <c r="AB239" i="1" s="1"/>
  <c r="AB47" i="9"/>
  <c r="AA239" i="1" s="1"/>
  <c r="AA47" i="9"/>
  <c r="Z239" i="1" s="1"/>
  <c r="Z47" i="9"/>
  <c r="Y239" i="1" s="1"/>
  <c r="Y47" i="9"/>
  <c r="X239" i="1" s="1"/>
  <c r="X47" i="9"/>
  <c r="W239" i="1" s="1"/>
  <c r="W47" i="9"/>
  <c r="V239" i="1" s="1"/>
  <c r="V47" i="9"/>
  <c r="U239" i="1" s="1"/>
  <c r="U47" i="9"/>
  <c r="T239" i="1" s="1"/>
  <c r="T47" i="9"/>
  <c r="S239" i="1" s="1"/>
  <c r="S47" i="9"/>
  <c r="R239" i="1" s="1"/>
  <c r="R47" i="9"/>
  <c r="Q239" i="1" s="1"/>
  <c r="Q47" i="9"/>
  <c r="P239" i="1" s="1"/>
  <c r="P47" i="9"/>
  <c r="O239" i="1" s="1"/>
  <c r="O47" i="9"/>
  <c r="N239" i="1" s="1"/>
  <c r="N47" i="9"/>
  <c r="M239" i="1" s="1"/>
  <c r="M47" i="9"/>
  <c r="L239" i="1" s="1"/>
  <c r="L47" i="9"/>
  <c r="K239" i="1" s="1"/>
  <c r="K47" i="9"/>
  <c r="J239" i="1" s="1"/>
  <c r="J47" i="9"/>
  <c r="I239" i="1" s="1"/>
  <c r="I47" i="9"/>
  <c r="H239" i="1" s="1"/>
  <c r="H47" i="9"/>
  <c r="G239" i="1" s="1"/>
  <c r="G47" i="9"/>
  <c r="F239" i="1" s="1"/>
  <c r="F47" i="9"/>
  <c r="E239" i="1" s="1"/>
  <c r="E47" i="9"/>
  <c r="D239" i="1" s="1"/>
  <c r="D47" i="9"/>
  <c r="C239" i="1" s="1"/>
  <c r="BB46" i="9"/>
  <c r="BA238" i="1" s="1"/>
  <c r="BA46" i="9"/>
  <c r="AZ238" i="1" s="1"/>
  <c r="AZ46" i="9"/>
  <c r="AY238" i="1" s="1"/>
  <c r="AY46" i="9"/>
  <c r="AX238" i="1" s="1"/>
  <c r="AL46" i="9"/>
  <c r="AK238" i="1" s="1"/>
  <c r="AK46" i="9"/>
  <c r="AJ238" i="1" s="1"/>
  <c r="AJ46" i="9"/>
  <c r="AI238" i="1" s="1"/>
  <c r="AI46" i="9"/>
  <c r="AH238" i="1" s="1"/>
  <c r="AH46" i="9"/>
  <c r="AG238" i="1" s="1"/>
  <c r="AG46" i="9"/>
  <c r="AF238" i="1" s="1"/>
  <c r="AF46" i="9"/>
  <c r="AE238" i="1" s="1"/>
  <c r="AE46" i="9"/>
  <c r="AD238" i="1" s="1"/>
  <c r="AD46" i="9"/>
  <c r="AC238" i="1" s="1"/>
  <c r="AC46" i="9"/>
  <c r="AB238" i="1" s="1"/>
  <c r="AB46" i="9"/>
  <c r="AA238" i="1" s="1"/>
  <c r="AA46" i="9"/>
  <c r="Z238" i="1" s="1"/>
  <c r="Z46" i="9"/>
  <c r="Y238" i="1" s="1"/>
  <c r="Y46" i="9"/>
  <c r="X238" i="1" s="1"/>
  <c r="X46" i="9"/>
  <c r="W238" i="1" s="1"/>
  <c r="W46" i="9"/>
  <c r="V238" i="1" s="1"/>
  <c r="V46" i="9"/>
  <c r="U238" i="1" s="1"/>
  <c r="U46" i="9"/>
  <c r="T238" i="1" s="1"/>
  <c r="T46" i="9"/>
  <c r="S238" i="1" s="1"/>
  <c r="S46" i="9"/>
  <c r="R238" i="1" s="1"/>
  <c r="R46" i="9"/>
  <c r="Q238" i="1" s="1"/>
  <c r="Q46" i="9"/>
  <c r="P238" i="1" s="1"/>
  <c r="P46" i="9"/>
  <c r="O238" i="1" s="1"/>
  <c r="O46" i="9"/>
  <c r="N238" i="1" s="1"/>
  <c r="N46" i="9"/>
  <c r="M238" i="1" s="1"/>
  <c r="M46" i="9"/>
  <c r="L238" i="1" s="1"/>
  <c r="L46" i="9"/>
  <c r="K238" i="1" s="1"/>
  <c r="K46" i="9"/>
  <c r="J238" i="1" s="1"/>
  <c r="J46" i="9"/>
  <c r="I238" i="1" s="1"/>
  <c r="I46" i="9"/>
  <c r="H238" i="1" s="1"/>
  <c r="H46" i="9"/>
  <c r="G238" i="1" s="1"/>
  <c r="G46" i="9"/>
  <c r="F238" i="1" s="1"/>
  <c r="F46" i="9"/>
  <c r="E238" i="1" s="1"/>
  <c r="E46" i="9"/>
  <c r="D238" i="1" s="1"/>
  <c r="D46" i="9"/>
  <c r="C238" i="1" s="1"/>
  <c r="BB45" i="9"/>
  <c r="BA237" i="1" s="1"/>
  <c r="BA45" i="9"/>
  <c r="AZ237" i="1" s="1"/>
  <c r="AZ45" i="9"/>
  <c r="AY237" i="1" s="1"/>
  <c r="AY45" i="9"/>
  <c r="AX237" i="1" s="1"/>
  <c r="AL45" i="9"/>
  <c r="AK237" i="1" s="1"/>
  <c r="AK45" i="9"/>
  <c r="AJ237" i="1" s="1"/>
  <c r="AJ45" i="9"/>
  <c r="AI237" i="1" s="1"/>
  <c r="AI45" i="9"/>
  <c r="AH237" i="1" s="1"/>
  <c r="AH45" i="9"/>
  <c r="AG237" i="1" s="1"/>
  <c r="AG45" i="9"/>
  <c r="AF237" i="1" s="1"/>
  <c r="AF45" i="9"/>
  <c r="AE237" i="1" s="1"/>
  <c r="AE45" i="9"/>
  <c r="AD237" i="1" s="1"/>
  <c r="AD45" i="9"/>
  <c r="AC237" i="1" s="1"/>
  <c r="AC45" i="9"/>
  <c r="AB237" i="1" s="1"/>
  <c r="AB45" i="9"/>
  <c r="AA237" i="1" s="1"/>
  <c r="AA45" i="9"/>
  <c r="Z237" i="1" s="1"/>
  <c r="Z45" i="9"/>
  <c r="Y237" i="1" s="1"/>
  <c r="Y45" i="9"/>
  <c r="X237" i="1" s="1"/>
  <c r="X45" i="9"/>
  <c r="W237" i="1" s="1"/>
  <c r="W45" i="9"/>
  <c r="V237" i="1" s="1"/>
  <c r="V45" i="9"/>
  <c r="U237" i="1" s="1"/>
  <c r="U45" i="9"/>
  <c r="T237" i="1" s="1"/>
  <c r="T45" i="9"/>
  <c r="S237" i="1" s="1"/>
  <c r="S45" i="9"/>
  <c r="R237" i="1" s="1"/>
  <c r="R45" i="9"/>
  <c r="Q237" i="1" s="1"/>
  <c r="Q45" i="9"/>
  <c r="P237" i="1" s="1"/>
  <c r="P45" i="9"/>
  <c r="O237" i="1" s="1"/>
  <c r="O45" i="9"/>
  <c r="N237" i="1" s="1"/>
  <c r="N45" i="9"/>
  <c r="M237" i="1" s="1"/>
  <c r="M45" i="9"/>
  <c r="L237" i="1" s="1"/>
  <c r="L45" i="9"/>
  <c r="K237" i="1" s="1"/>
  <c r="K45" i="9"/>
  <c r="J237" i="1" s="1"/>
  <c r="J45" i="9"/>
  <c r="I237" i="1" s="1"/>
  <c r="I45" i="9"/>
  <c r="H237" i="1" s="1"/>
  <c r="H45" i="9"/>
  <c r="G237" i="1" s="1"/>
  <c r="G45" i="9"/>
  <c r="F237" i="1" s="1"/>
  <c r="F45" i="9"/>
  <c r="E237" i="1" s="1"/>
  <c r="E45" i="9"/>
  <c r="D237" i="1" s="1"/>
  <c r="D45" i="9"/>
  <c r="C237" i="1" s="1"/>
  <c r="BB44" i="9"/>
  <c r="BA236" i="1" s="1"/>
  <c r="BA44" i="9"/>
  <c r="AZ236" i="1" s="1"/>
  <c r="AZ49" i="1" s="1"/>
  <c r="AZ44" i="9"/>
  <c r="AY236" i="1" s="1"/>
  <c r="AY49" i="1" s="1"/>
  <c r="AY44" i="9"/>
  <c r="AX236" i="1" s="1"/>
  <c r="AL44" i="9"/>
  <c r="AK236" i="1" s="1"/>
  <c r="AK49" i="1" s="1"/>
  <c r="AK44" i="9"/>
  <c r="AJ236" i="1" s="1"/>
  <c r="AJ49" i="1" s="1"/>
  <c r="AJ44" i="9"/>
  <c r="AI236" i="1" s="1"/>
  <c r="AI44" i="9"/>
  <c r="AH236" i="1" s="1"/>
  <c r="AH49" i="1" s="1"/>
  <c r="AH44" i="9"/>
  <c r="AG236" i="1" s="1"/>
  <c r="AG49" i="1" s="1"/>
  <c r="AG44" i="9"/>
  <c r="AF236" i="1" s="1"/>
  <c r="AF44" i="9"/>
  <c r="AE236" i="1" s="1"/>
  <c r="AE49" i="1" s="1"/>
  <c r="AE44" i="9"/>
  <c r="AD236" i="1" s="1"/>
  <c r="AD49" i="1" s="1"/>
  <c r="AD44" i="9"/>
  <c r="AC236" i="1" s="1"/>
  <c r="AC44" i="9"/>
  <c r="AB236" i="1" s="1"/>
  <c r="AB49" i="1" s="1"/>
  <c r="AB44" i="9"/>
  <c r="AA236" i="1" s="1"/>
  <c r="AA49" i="1" s="1"/>
  <c r="AA44" i="9"/>
  <c r="Z236" i="1" s="1"/>
  <c r="Z44" i="9"/>
  <c r="Y236" i="1" s="1"/>
  <c r="Y49" i="1" s="1"/>
  <c r="Y44" i="9"/>
  <c r="X236" i="1" s="1"/>
  <c r="X49" i="1" s="1"/>
  <c r="X44" i="9"/>
  <c r="W236" i="1" s="1"/>
  <c r="W44" i="9"/>
  <c r="V236" i="1" s="1"/>
  <c r="V49" i="1" s="1"/>
  <c r="V44" i="9"/>
  <c r="U236" i="1" s="1"/>
  <c r="U49" i="1" s="1"/>
  <c r="U44" i="9"/>
  <c r="T236" i="1" s="1"/>
  <c r="T44" i="9"/>
  <c r="S236" i="1" s="1"/>
  <c r="S49" i="1" s="1"/>
  <c r="S44" i="9"/>
  <c r="R236" i="1" s="1"/>
  <c r="R49" i="1" s="1"/>
  <c r="R44" i="9"/>
  <c r="Q236" i="1" s="1"/>
  <c r="Q44" i="9"/>
  <c r="P236" i="1" s="1"/>
  <c r="P49" i="1" s="1"/>
  <c r="P44" i="9"/>
  <c r="O236" i="1" s="1"/>
  <c r="O49" i="1" s="1"/>
  <c r="O44" i="9"/>
  <c r="N236" i="1" s="1"/>
  <c r="N44" i="9"/>
  <c r="M236" i="1" s="1"/>
  <c r="M49" i="1" s="1"/>
  <c r="M44" i="9"/>
  <c r="L236" i="1" s="1"/>
  <c r="L49" i="1" s="1"/>
  <c r="L44" i="9"/>
  <c r="K236" i="1" s="1"/>
  <c r="K44" i="9"/>
  <c r="J236" i="1" s="1"/>
  <c r="J49" i="1" s="1"/>
  <c r="J44" i="9"/>
  <c r="I236" i="1" s="1"/>
  <c r="I49" i="1" s="1"/>
  <c r="I44" i="9"/>
  <c r="H236" i="1" s="1"/>
  <c r="H44" i="9"/>
  <c r="G236" i="1" s="1"/>
  <c r="G49" i="1" s="1"/>
  <c r="G44" i="9"/>
  <c r="F236" i="1" s="1"/>
  <c r="F49" i="1" s="1"/>
  <c r="F44" i="9"/>
  <c r="E236" i="1" s="1"/>
  <c r="E44" i="9"/>
  <c r="D236" i="1" s="1"/>
  <c r="D49" i="1" s="1"/>
  <c r="D44" i="9"/>
  <c r="C236" i="1" s="1"/>
  <c r="C49" i="1" s="1"/>
  <c r="BB43" i="9"/>
  <c r="BA235" i="1" s="1"/>
  <c r="BA43" i="9"/>
  <c r="AZ235" i="1" s="1"/>
  <c r="AZ43" i="9"/>
  <c r="AY235" i="1" s="1"/>
  <c r="AY43" i="9"/>
  <c r="AX235" i="1" s="1"/>
  <c r="AL43" i="9"/>
  <c r="AK235" i="1" s="1"/>
  <c r="AK43" i="9"/>
  <c r="AJ235" i="1" s="1"/>
  <c r="AJ43" i="9"/>
  <c r="AI235" i="1" s="1"/>
  <c r="AI43" i="9"/>
  <c r="AH235" i="1" s="1"/>
  <c r="AH43" i="9"/>
  <c r="AG235" i="1" s="1"/>
  <c r="AG43" i="9"/>
  <c r="AF235" i="1" s="1"/>
  <c r="AF43" i="9"/>
  <c r="AE235" i="1" s="1"/>
  <c r="AE43" i="9"/>
  <c r="AD235" i="1" s="1"/>
  <c r="AD43" i="9"/>
  <c r="AC235" i="1" s="1"/>
  <c r="AC43" i="9"/>
  <c r="AB235" i="1" s="1"/>
  <c r="AB43" i="9"/>
  <c r="AA235" i="1" s="1"/>
  <c r="AA43" i="9"/>
  <c r="Z235" i="1" s="1"/>
  <c r="Z43" i="9"/>
  <c r="Y235" i="1" s="1"/>
  <c r="Y43" i="9"/>
  <c r="X235" i="1" s="1"/>
  <c r="X43" i="9"/>
  <c r="W235" i="1" s="1"/>
  <c r="W43" i="9"/>
  <c r="V235" i="1" s="1"/>
  <c r="V43" i="9"/>
  <c r="U235" i="1" s="1"/>
  <c r="U43" i="9"/>
  <c r="T235" i="1" s="1"/>
  <c r="T43" i="9"/>
  <c r="S235" i="1" s="1"/>
  <c r="S43" i="9"/>
  <c r="R235" i="1" s="1"/>
  <c r="R43" i="9"/>
  <c r="Q235" i="1" s="1"/>
  <c r="Q43" i="9"/>
  <c r="P235" i="1" s="1"/>
  <c r="P43" i="9"/>
  <c r="O235" i="1" s="1"/>
  <c r="O43" i="9"/>
  <c r="N235" i="1" s="1"/>
  <c r="N43" i="9"/>
  <c r="M235" i="1" s="1"/>
  <c r="M43" i="9"/>
  <c r="L235" i="1" s="1"/>
  <c r="L43" i="9"/>
  <c r="K235" i="1" s="1"/>
  <c r="K43" i="9"/>
  <c r="J235" i="1" s="1"/>
  <c r="J43" i="9"/>
  <c r="I235" i="1" s="1"/>
  <c r="I43" i="9"/>
  <c r="H235" i="1" s="1"/>
  <c r="H43" i="9"/>
  <c r="G235" i="1" s="1"/>
  <c r="G43" i="9"/>
  <c r="F235" i="1" s="1"/>
  <c r="F43" i="9"/>
  <c r="E235" i="1" s="1"/>
  <c r="E43" i="9"/>
  <c r="D235" i="1" s="1"/>
  <c r="D43" i="9"/>
  <c r="C235" i="1" s="1"/>
  <c r="BB42" i="9"/>
  <c r="BA234" i="1" s="1"/>
  <c r="BA42" i="9"/>
  <c r="AZ234" i="1" s="1"/>
  <c r="AZ42" i="9"/>
  <c r="AY234" i="1" s="1"/>
  <c r="AY42" i="9"/>
  <c r="AX234" i="1" s="1"/>
  <c r="AL42" i="9"/>
  <c r="AK234" i="1" s="1"/>
  <c r="AK42" i="9"/>
  <c r="AJ234" i="1" s="1"/>
  <c r="AJ42" i="9"/>
  <c r="AI234" i="1" s="1"/>
  <c r="AI42" i="9"/>
  <c r="AH234" i="1" s="1"/>
  <c r="AH42" i="9"/>
  <c r="AG234" i="1" s="1"/>
  <c r="AG42" i="9"/>
  <c r="AF234" i="1" s="1"/>
  <c r="AF42" i="9"/>
  <c r="AE234" i="1" s="1"/>
  <c r="AE42" i="9"/>
  <c r="AD234" i="1" s="1"/>
  <c r="AD42" i="9"/>
  <c r="AC234" i="1" s="1"/>
  <c r="AC42" i="9"/>
  <c r="AB234" i="1" s="1"/>
  <c r="AB42" i="9"/>
  <c r="AA234" i="1" s="1"/>
  <c r="AA42" i="9"/>
  <c r="Z234" i="1" s="1"/>
  <c r="Z42" i="9"/>
  <c r="Y234" i="1" s="1"/>
  <c r="Y42" i="9"/>
  <c r="X234" i="1" s="1"/>
  <c r="X42" i="9"/>
  <c r="W234" i="1" s="1"/>
  <c r="W42" i="9"/>
  <c r="V234" i="1" s="1"/>
  <c r="V42" i="9"/>
  <c r="U234" i="1" s="1"/>
  <c r="U42" i="9"/>
  <c r="T234" i="1" s="1"/>
  <c r="T42" i="9"/>
  <c r="S234" i="1" s="1"/>
  <c r="S42" i="9"/>
  <c r="R234" i="1" s="1"/>
  <c r="R42" i="9"/>
  <c r="Q234" i="1" s="1"/>
  <c r="Q42" i="9"/>
  <c r="P234" i="1" s="1"/>
  <c r="P42" i="9"/>
  <c r="O234" i="1" s="1"/>
  <c r="O42" i="9"/>
  <c r="N234" i="1" s="1"/>
  <c r="N42" i="9"/>
  <c r="M234" i="1" s="1"/>
  <c r="M42" i="9"/>
  <c r="L234" i="1" s="1"/>
  <c r="L42" i="9"/>
  <c r="K234" i="1" s="1"/>
  <c r="K42" i="9"/>
  <c r="J234" i="1" s="1"/>
  <c r="J42" i="9"/>
  <c r="I234" i="1" s="1"/>
  <c r="I42" i="9"/>
  <c r="H234" i="1" s="1"/>
  <c r="H42" i="9"/>
  <c r="G234" i="1" s="1"/>
  <c r="G42" i="9"/>
  <c r="F234" i="1" s="1"/>
  <c r="F42" i="9"/>
  <c r="E234" i="1" s="1"/>
  <c r="E42" i="9"/>
  <c r="D234" i="1" s="1"/>
  <c r="D42" i="9"/>
  <c r="C234" i="1" s="1"/>
  <c r="BA233" i="1"/>
  <c r="AZ233" i="1"/>
  <c r="AY233" i="1"/>
  <c r="AX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B40" i="9"/>
  <c r="BA232" i="1" s="1"/>
  <c r="BA40" i="9"/>
  <c r="AZ232" i="1" s="1"/>
  <c r="AZ40" i="9"/>
  <c r="AY232" i="1" s="1"/>
  <c r="AY40" i="9"/>
  <c r="AX232" i="1" s="1"/>
  <c r="AL40" i="9"/>
  <c r="AK232" i="1" s="1"/>
  <c r="AK40" i="9"/>
  <c r="AJ232" i="1" s="1"/>
  <c r="AJ40" i="9"/>
  <c r="AI232" i="1" s="1"/>
  <c r="AI40" i="9"/>
  <c r="AH232" i="1" s="1"/>
  <c r="AH40" i="9"/>
  <c r="AG232" i="1" s="1"/>
  <c r="AG40" i="9"/>
  <c r="AF232" i="1" s="1"/>
  <c r="AF40" i="9"/>
  <c r="AE232" i="1" s="1"/>
  <c r="AE40" i="9"/>
  <c r="AD232" i="1" s="1"/>
  <c r="AD40" i="9"/>
  <c r="AC232" i="1" s="1"/>
  <c r="AC40" i="9"/>
  <c r="AB232" i="1" s="1"/>
  <c r="AB40" i="9"/>
  <c r="AA232" i="1" s="1"/>
  <c r="AA40" i="9"/>
  <c r="Z232" i="1" s="1"/>
  <c r="Z40" i="9"/>
  <c r="Y232" i="1" s="1"/>
  <c r="Y40" i="9"/>
  <c r="X232" i="1" s="1"/>
  <c r="X40" i="9"/>
  <c r="W232" i="1" s="1"/>
  <c r="W40" i="9"/>
  <c r="V232" i="1" s="1"/>
  <c r="V40" i="9"/>
  <c r="U232" i="1" s="1"/>
  <c r="U40" i="9"/>
  <c r="T232" i="1" s="1"/>
  <c r="T40" i="9"/>
  <c r="S232" i="1" s="1"/>
  <c r="S40" i="9"/>
  <c r="R232" i="1" s="1"/>
  <c r="R40" i="9"/>
  <c r="Q232" i="1" s="1"/>
  <c r="Q40" i="9"/>
  <c r="P232" i="1" s="1"/>
  <c r="P40" i="9"/>
  <c r="O232" i="1" s="1"/>
  <c r="O40" i="9"/>
  <c r="N232" i="1" s="1"/>
  <c r="N40" i="9"/>
  <c r="M232" i="1" s="1"/>
  <c r="M40" i="9"/>
  <c r="L232" i="1" s="1"/>
  <c r="L40" i="9"/>
  <c r="K232" i="1" s="1"/>
  <c r="K40" i="9"/>
  <c r="J232" i="1" s="1"/>
  <c r="J40" i="9"/>
  <c r="I232" i="1" s="1"/>
  <c r="I40" i="9"/>
  <c r="H232" i="1" s="1"/>
  <c r="H40" i="9"/>
  <c r="G232" i="1" s="1"/>
  <c r="G40" i="9"/>
  <c r="F232" i="1" s="1"/>
  <c r="F40" i="9"/>
  <c r="E232" i="1" s="1"/>
  <c r="E40" i="9"/>
  <c r="D232" i="1" s="1"/>
  <c r="D40" i="9"/>
  <c r="C232" i="1" s="1"/>
  <c r="C47" i="9"/>
  <c r="B239" i="1" s="1"/>
  <c r="C46" i="9"/>
  <c r="B238" i="1" s="1"/>
  <c r="C45" i="9"/>
  <c r="B237" i="1" s="1"/>
  <c r="C44" i="9"/>
  <c r="B236" i="1" s="1"/>
  <c r="C43" i="9"/>
  <c r="B235" i="1" s="1"/>
  <c r="C42" i="9"/>
  <c r="B234" i="1" s="1"/>
  <c r="B233" i="1"/>
  <c r="BU27" i="1" l="1"/>
  <c r="BU29" i="1"/>
  <c r="BU34" i="1"/>
  <c r="BU28" i="1"/>
  <c r="BD177" i="1"/>
  <c r="BT27" i="1"/>
  <c r="BT28" i="1"/>
  <c r="BT19" i="1"/>
  <c r="BT32" i="1"/>
  <c r="BT34" i="1"/>
  <c r="BS28" i="1"/>
  <c r="BS32" i="1"/>
  <c r="BS27" i="1"/>
  <c r="BS29" i="1"/>
  <c r="BQ21" i="1"/>
  <c r="BR29" i="1"/>
  <c r="BR34" i="1"/>
  <c r="BR28" i="1"/>
  <c r="BR19" i="1"/>
  <c r="BL177" i="1"/>
  <c r="BT177" i="1"/>
  <c r="BR21" i="1"/>
  <c r="BN177" i="1"/>
  <c r="BN190" i="1" s="1"/>
  <c r="BR177" i="1"/>
  <c r="BP177" i="1"/>
  <c r="BM177" i="1"/>
  <c r="BM190" i="1" s="1"/>
  <c r="BQ177" i="1"/>
  <c r="BQ190" i="1" s="1"/>
  <c r="BJ177" i="1"/>
  <c r="BJ190" i="1" s="1"/>
  <c r="BH177" i="1"/>
  <c r="BH190" i="1" s="1"/>
  <c r="BK177" i="1"/>
  <c r="BK190" i="1" s="1"/>
  <c r="BU177" i="1"/>
  <c r="BU190" i="1" s="1"/>
  <c r="BS21" i="1"/>
  <c r="BF177" i="1"/>
  <c r="BF190" i="1" s="1"/>
  <c r="BE177" i="1"/>
  <c r="BE190" i="1" s="1"/>
  <c r="BI177" i="1"/>
  <c r="BI190" i="1" s="1"/>
  <c r="BO185" i="1"/>
  <c r="BO177" i="1"/>
  <c r="BO190" i="1" s="1"/>
  <c r="BN21" i="1"/>
  <c r="BQ34" i="1"/>
  <c r="BP29" i="1"/>
  <c r="BP28" i="1"/>
  <c r="BP19" i="1"/>
  <c r="BP34" i="1"/>
  <c r="BH3" i="9"/>
  <c r="BO34" i="1"/>
  <c r="BO29" i="1"/>
  <c r="BO28" i="1"/>
  <c r="BN28" i="1"/>
  <c r="BN29" i="1"/>
  <c r="AH60" i="14"/>
  <c r="BU20" i="1"/>
  <c r="BJ28" i="1"/>
  <c r="BH3" i="10"/>
  <c r="BH3" i="7"/>
  <c r="BH3" i="11"/>
  <c r="BH3" i="17"/>
  <c r="BH3" i="3"/>
  <c r="BI3" i="6"/>
  <c r="BI3" i="17" s="1"/>
  <c r="BH3" i="16"/>
  <c r="BH3" i="4"/>
  <c r="BU33" i="1"/>
  <c r="BU26" i="1"/>
  <c r="BU286" i="1"/>
  <c r="BU153" i="1"/>
  <c r="BU164" i="1" s="1"/>
  <c r="BU68" i="1"/>
  <c r="BU70" i="1" s="1"/>
  <c r="BU157" i="1"/>
  <c r="BU50" i="1"/>
  <c r="BU53" i="1" s="1"/>
  <c r="BU205" i="1"/>
  <c r="BU289" i="1"/>
  <c r="BU279" i="1"/>
  <c r="BU288" i="1" s="1"/>
  <c r="BU284" i="1"/>
  <c r="BU285" i="1"/>
  <c r="BU199" i="1"/>
  <c r="BU208" i="1" s="1"/>
  <c r="BU248" i="1"/>
  <c r="BU271" i="1"/>
  <c r="BU268" i="1"/>
  <c r="BU269" i="1"/>
  <c r="BU261" i="1"/>
  <c r="BU270" i="1" s="1"/>
  <c r="BU266" i="1"/>
  <c r="BU267" i="1"/>
  <c r="BU283" i="1"/>
  <c r="BU240" i="1"/>
  <c r="BU252" i="1" s="1"/>
  <c r="BU58" i="1"/>
  <c r="BU21" i="1"/>
  <c r="BU103" i="1"/>
  <c r="BU110" i="1" s="1"/>
  <c r="BU74" i="1"/>
  <c r="BT266" i="1"/>
  <c r="BT267" i="1"/>
  <c r="BT269" i="1"/>
  <c r="BT261" i="1"/>
  <c r="BT270" i="1" s="1"/>
  <c r="BT265" i="1"/>
  <c r="BT271" i="1"/>
  <c r="BT62" i="1"/>
  <c r="BT20" i="1"/>
  <c r="BT33" i="1"/>
  <c r="BT74" i="1"/>
  <c r="BT285" i="1"/>
  <c r="BT240" i="1"/>
  <c r="BT252" i="1" s="1"/>
  <c r="BT58" i="1"/>
  <c r="BT287" i="1"/>
  <c r="BT21" i="1"/>
  <c r="BT286" i="1"/>
  <c r="BT107" i="1"/>
  <c r="BT103" i="1"/>
  <c r="BT110" i="1" s="1"/>
  <c r="BT190" i="1"/>
  <c r="BT289" i="1"/>
  <c r="BT279" i="1"/>
  <c r="BT288" i="1" s="1"/>
  <c r="BT68" i="1"/>
  <c r="BT70" i="1" s="1"/>
  <c r="BT157" i="1"/>
  <c r="BT153" i="1"/>
  <c r="BT164" i="1" s="1"/>
  <c r="BT205" i="1"/>
  <c r="BT50" i="1"/>
  <c r="BT199" i="1"/>
  <c r="BT208" i="1" s="1"/>
  <c r="BT248" i="1"/>
  <c r="BT49" i="1"/>
  <c r="BT283" i="1"/>
  <c r="BT26" i="1"/>
  <c r="BS6" i="1"/>
  <c r="BS7" i="1"/>
  <c r="BI27" i="1"/>
  <c r="BR27" i="1"/>
  <c r="BP27" i="1"/>
  <c r="BB27" i="1"/>
  <c r="BH27" i="1"/>
  <c r="BQ27" i="1"/>
  <c r="BL32" i="1"/>
  <c r="BH32" i="1"/>
  <c r="BJ32" i="1"/>
  <c r="BF32" i="1"/>
  <c r="BD32" i="1"/>
  <c r="BQ32" i="1"/>
  <c r="BN20" i="1"/>
  <c r="BI32" i="1"/>
  <c r="BP32" i="1"/>
  <c r="BO32" i="1"/>
  <c r="BK32" i="1"/>
  <c r="BR32" i="1"/>
  <c r="BS20" i="1"/>
  <c r="K113" i="1"/>
  <c r="K122" i="1"/>
  <c r="BG32" i="1"/>
  <c r="BN32" i="1"/>
  <c r="K138" i="1"/>
  <c r="K131" i="1"/>
  <c r="BR199" i="1"/>
  <c r="BR208" i="1" s="1"/>
  <c r="BR50" i="1"/>
  <c r="BR53" i="1" s="1"/>
  <c r="BR26" i="1"/>
  <c r="BR265" i="1"/>
  <c r="BR268" i="1"/>
  <c r="BR20" i="1"/>
  <c r="BR62" i="1"/>
  <c r="BR58" i="1"/>
  <c r="BR267" i="1"/>
  <c r="BR248" i="1"/>
  <c r="BR33" i="1"/>
  <c r="BR190" i="1"/>
  <c r="BR74" i="1"/>
  <c r="BR279" i="1"/>
  <c r="BR288" i="1" s="1"/>
  <c r="BR271" i="1"/>
  <c r="BR261" i="1"/>
  <c r="BR270" i="1" s="1"/>
  <c r="BR266" i="1"/>
  <c r="BR103" i="1"/>
  <c r="BR110" i="1" s="1"/>
  <c r="BR240" i="1"/>
  <c r="BR252" i="1" s="1"/>
  <c r="BR153" i="1"/>
  <c r="BR164" i="1" s="1"/>
  <c r="BR68" i="1"/>
  <c r="BR70" i="1" s="1"/>
  <c r="BR157" i="1"/>
  <c r="BQ153" i="1"/>
  <c r="BQ164" i="1" s="1"/>
  <c r="BQ157" i="1"/>
  <c r="BQ199" i="1"/>
  <c r="BQ208" i="1" s="1"/>
  <c r="BQ58" i="1"/>
  <c r="BQ268" i="1"/>
  <c r="BQ50" i="1"/>
  <c r="BQ269" i="1"/>
  <c r="BQ20" i="1"/>
  <c r="BQ279" i="1"/>
  <c r="BQ288" i="1" s="1"/>
  <c r="BQ62" i="1"/>
  <c r="BQ240" i="1"/>
  <c r="BQ252" i="1" s="1"/>
  <c r="BQ103" i="1"/>
  <c r="BQ110" i="1" s="1"/>
  <c r="BQ261" i="1"/>
  <c r="BQ270" i="1" s="1"/>
  <c r="BQ271" i="1"/>
  <c r="BQ248" i="1"/>
  <c r="BQ49" i="1"/>
  <c r="BQ267" i="1"/>
  <c r="BQ265" i="1"/>
  <c r="BP265" i="1"/>
  <c r="BP70" i="1"/>
  <c r="BP261" i="1"/>
  <c r="BP270" i="1" s="1"/>
  <c r="BP269" i="1"/>
  <c r="BP268" i="1"/>
  <c r="BP266" i="1"/>
  <c r="BP33" i="1"/>
  <c r="BP248" i="1"/>
  <c r="BP58" i="1"/>
  <c r="BP50" i="1"/>
  <c r="BP53" i="1" s="1"/>
  <c r="BP205" i="1"/>
  <c r="BP279" i="1"/>
  <c r="BP288" i="1" s="1"/>
  <c r="BP20" i="1"/>
  <c r="BP240" i="1"/>
  <c r="BP252" i="1" s="1"/>
  <c r="BP62" i="1"/>
  <c r="BP21" i="1"/>
  <c r="BP103" i="1"/>
  <c r="BP110" i="1" s="1"/>
  <c r="BP199" i="1"/>
  <c r="BP208" i="1" s="1"/>
  <c r="BP74" i="1"/>
  <c r="BP267" i="1"/>
  <c r="BP190" i="1"/>
  <c r="BP26" i="1"/>
  <c r="BO267" i="1"/>
  <c r="BO268" i="1"/>
  <c r="BI248" i="1"/>
  <c r="BO266" i="1"/>
  <c r="BO74" i="1"/>
  <c r="BO186" i="1"/>
  <c r="BO187" i="1"/>
  <c r="BO58" i="1"/>
  <c r="BO183" i="1"/>
  <c r="BO181" i="1"/>
  <c r="BO205" i="1"/>
  <c r="BO50" i="1"/>
  <c r="BO279" i="1"/>
  <c r="BO288" i="1" s="1"/>
  <c r="BO191" i="1"/>
  <c r="BO10" i="1"/>
  <c r="BO188" i="1"/>
  <c r="BO107" i="1"/>
  <c r="BO103" i="1"/>
  <c r="BO110" i="1" s="1"/>
  <c r="BO271" i="1"/>
  <c r="BO269" i="1"/>
  <c r="BO261" i="1"/>
  <c r="BO270" i="1" s="1"/>
  <c r="BO153" i="1"/>
  <c r="BO164" i="1" s="1"/>
  <c r="BO157" i="1"/>
  <c r="BO68" i="1"/>
  <c r="BO70" i="1" s="1"/>
  <c r="BO62" i="1"/>
  <c r="BO182" i="1"/>
  <c r="BO199" i="1"/>
  <c r="BO208" i="1" s="1"/>
  <c r="BO184" i="1"/>
  <c r="BN266" i="1"/>
  <c r="BN261" i="1"/>
  <c r="BN270" i="1" s="1"/>
  <c r="BN269" i="1"/>
  <c r="BN268" i="1"/>
  <c r="BN267" i="1"/>
  <c r="BN265" i="1"/>
  <c r="O27" i="1"/>
  <c r="U27" i="1"/>
  <c r="AA27" i="1"/>
  <c r="AG27" i="1"/>
  <c r="AM27" i="1"/>
  <c r="AS27" i="1"/>
  <c r="AY27" i="1"/>
  <c r="P27" i="1"/>
  <c r="V27" i="1"/>
  <c r="AB27" i="1"/>
  <c r="AH27" i="1"/>
  <c r="AN27" i="1"/>
  <c r="AT27" i="1"/>
  <c r="AZ27" i="1"/>
  <c r="BF27" i="1"/>
  <c r="Q27" i="1"/>
  <c r="W27" i="1"/>
  <c r="AC27" i="1"/>
  <c r="AI27" i="1"/>
  <c r="AO27" i="1"/>
  <c r="AU27" i="1"/>
  <c r="BA27" i="1"/>
  <c r="BG27" i="1"/>
  <c r="R27" i="1"/>
  <c r="AD27" i="1"/>
  <c r="S27" i="1"/>
  <c r="Y27" i="1"/>
  <c r="AE27" i="1"/>
  <c r="AK27" i="1"/>
  <c r="AQ27" i="1"/>
  <c r="AW27" i="1"/>
  <c r="BE27" i="1"/>
  <c r="X27" i="1"/>
  <c r="AJ27" i="1"/>
  <c r="AP27" i="1"/>
  <c r="AV27" i="1"/>
  <c r="N27" i="1"/>
  <c r="T27" i="1"/>
  <c r="Z27" i="1"/>
  <c r="AF27" i="1"/>
  <c r="AL27" i="1"/>
  <c r="AR27" i="1"/>
  <c r="AX27" i="1"/>
  <c r="BD27" i="1"/>
  <c r="BE203" i="1"/>
  <c r="BE7" i="1"/>
  <c r="BQ26" i="1" s="1"/>
  <c r="BB33" i="1"/>
  <c r="BM32" i="1"/>
  <c r="BN206" i="1"/>
  <c r="BN7" i="1"/>
  <c r="BJ34" i="1"/>
  <c r="BN159" i="1"/>
  <c r="BN6" i="1"/>
  <c r="BH74" i="1"/>
  <c r="BN74" i="1"/>
  <c r="BN204" i="1"/>
  <c r="BN163" i="1"/>
  <c r="BN158" i="1"/>
  <c r="BN161" i="1"/>
  <c r="BN162" i="1"/>
  <c r="BN160" i="1"/>
  <c r="BN205" i="1"/>
  <c r="BN62" i="1"/>
  <c r="BN207" i="1"/>
  <c r="BN203" i="1"/>
  <c r="BN153" i="1"/>
  <c r="BN164" i="1" s="1"/>
  <c r="BN165" i="1"/>
  <c r="BN209" i="1"/>
  <c r="BN199" i="1"/>
  <c r="BN208" i="1" s="1"/>
  <c r="BN103" i="1"/>
  <c r="BN110" i="1" s="1"/>
  <c r="BN157" i="1"/>
  <c r="BN68" i="1"/>
  <c r="BN70" i="1" s="1"/>
  <c r="BN58" i="1"/>
  <c r="BN279" i="1"/>
  <c r="BN288" i="1" s="1"/>
  <c r="BM50" i="1"/>
  <c r="AH56" i="14"/>
  <c r="BM199" i="1"/>
  <c r="BM208" i="1" s="1"/>
  <c r="BM153" i="1"/>
  <c r="BM164" i="1" s="1"/>
  <c r="BM157" i="1"/>
  <c r="BM70" i="1"/>
  <c r="BM103" i="1"/>
  <c r="BM110" i="1" s="1"/>
  <c r="BM62" i="1"/>
  <c r="BM58" i="1"/>
  <c r="BM279" i="1"/>
  <c r="BM288" i="1" s="1"/>
  <c r="BM267" i="1"/>
  <c r="BM265" i="1"/>
  <c r="BM261" i="1"/>
  <c r="BM270" i="1" s="1"/>
  <c r="BM271" i="1"/>
  <c r="BM268" i="1"/>
  <c r="BM266" i="1"/>
  <c r="BM74" i="1"/>
  <c r="J2" i="1"/>
  <c r="BG287" i="1"/>
  <c r="BG285" i="1"/>
  <c r="BG284" i="1"/>
  <c r="BG286" i="1"/>
  <c r="BB288" i="1"/>
  <c r="E49" i="1"/>
  <c r="K49" i="1"/>
  <c r="Q49" i="1"/>
  <c r="W49" i="1"/>
  <c r="AC49" i="1"/>
  <c r="AI49" i="1"/>
  <c r="BA49" i="1"/>
  <c r="BD245" i="1"/>
  <c r="B49" i="1"/>
  <c r="BD249" i="1"/>
  <c r="BG250" i="1"/>
  <c r="H49" i="1"/>
  <c r="N49" i="1"/>
  <c r="T49" i="1"/>
  <c r="Z49" i="1"/>
  <c r="AF49" i="1"/>
  <c r="AX49" i="1"/>
  <c r="BD246" i="1"/>
  <c r="BG249" i="1"/>
  <c r="BD250" i="1"/>
  <c r="BG244" i="1"/>
  <c r="BD244" i="1"/>
  <c r="BG245" i="1"/>
  <c r="BG208" i="1"/>
  <c r="BD184" i="1"/>
  <c r="BD183" i="1"/>
  <c r="BG183" i="1"/>
  <c r="BD74" i="1"/>
  <c r="BG153" i="1"/>
  <c r="BD107" i="1"/>
  <c r="BG107" i="1"/>
  <c r="BD108" i="1"/>
  <c r="BL109" i="1"/>
  <c r="BL108" i="1"/>
  <c r="BL286" i="1"/>
  <c r="BL107" i="1"/>
  <c r="BL183" i="1"/>
  <c r="BL153" i="1"/>
  <c r="BL184" i="1"/>
  <c r="BL269" i="1"/>
  <c r="BL199" i="1"/>
  <c r="BL58" i="1"/>
  <c r="AH59" i="14"/>
  <c r="BL62" i="1"/>
  <c r="AH37" i="14"/>
  <c r="AH55" i="15"/>
  <c r="AH57" i="14"/>
  <c r="BL265" i="1"/>
  <c r="BL267" i="1"/>
  <c r="BL279" i="1"/>
  <c r="BL268" i="1"/>
  <c r="BL103" i="1"/>
  <c r="BL74" i="1"/>
  <c r="BL261" i="1"/>
  <c r="BL271" i="1"/>
  <c r="BL157" i="1"/>
  <c r="BL68" i="1"/>
  <c r="BL50" i="1"/>
  <c r="BL205" i="1"/>
  <c r="BL266" i="1"/>
  <c r="BK58" i="1"/>
  <c r="AH50" i="14"/>
  <c r="AH55" i="14"/>
  <c r="AH62" i="14"/>
  <c r="AH61" i="14"/>
  <c r="AH44" i="15"/>
  <c r="BK74" i="1"/>
  <c r="BK269" i="1"/>
  <c r="BK62" i="1"/>
  <c r="BG190" i="1"/>
  <c r="BK266" i="1"/>
  <c r="BK267" i="1"/>
  <c r="BK205" i="1"/>
  <c r="BK50" i="1"/>
  <c r="BK199" i="1"/>
  <c r="BK208" i="1" s="1"/>
  <c r="BK271" i="1"/>
  <c r="BK261" i="1"/>
  <c r="BK270" i="1" s="1"/>
  <c r="BK265" i="1"/>
  <c r="BK103" i="1"/>
  <c r="BK110" i="1" s="1"/>
  <c r="BK108" i="1"/>
  <c r="BK279" i="1"/>
  <c r="BK288" i="1" s="1"/>
  <c r="BK68" i="1"/>
  <c r="BK70" i="1" s="1"/>
  <c r="BK157" i="1"/>
  <c r="BI229" i="1"/>
  <c r="BG103" i="1"/>
  <c r="BG110" i="1" s="1"/>
  <c r="BF103" i="1"/>
  <c r="BF110" i="1" s="1"/>
  <c r="BI103" i="1"/>
  <c r="BI110" i="1" s="1"/>
  <c r="BJ103" i="1"/>
  <c r="BJ110" i="1" s="1"/>
  <c r="BD103" i="1"/>
  <c r="BE103" i="1"/>
  <c r="BE110" i="1" s="1"/>
  <c r="BJ279" i="1"/>
  <c r="BJ288" i="1" s="1"/>
  <c r="BJ62" i="1"/>
  <c r="BJ205" i="1"/>
  <c r="BJ50" i="1"/>
  <c r="BJ203" i="1"/>
  <c r="BJ199" i="1"/>
  <c r="BJ208" i="1" s="1"/>
  <c r="BJ267" i="1"/>
  <c r="BJ74" i="1"/>
  <c r="BJ265" i="1"/>
  <c r="BJ266" i="1"/>
  <c r="BJ269" i="1"/>
  <c r="BJ268" i="1"/>
  <c r="BJ58" i="1"/>
  <c r="BJ261" i="1"/>
  <c r="BJ270" i="1" s="1"/>
  <c r="BJ157" i="1"/>
  <c r="BJ68" i="1"/>
  <c r="BJ70" i="1" s="1"/>
  <c r="BI62" i="1"/>
  <c r="BI74" i="1"/>
  <c r="BI268" i="1"/>
  <c r="BI266" i="1"/>
  <c r="BI53" i="1"/>
  <c r="BI68" i="1"/>
  <c r="BI70" i="1" s="1"/>
  <c r="BI157" i="1"/>
  <c r="BI58" i="1"/>
  <c r="BI153" i="1"/>
  <c r="BI164" i="1" s="1"/>
  <c r="BB53" i="1"/>
  <c r="BI240" i="1"/>
  <c r="BI252" i="1" s="1"/>
  <c r="BI271" i="1"/>
  <c r="BI261" i="1"/>
  <c r="BI270" i="1" s="1"/>
  <c r="BI265" i="1"/>
  <c r="BI279" i="1"/>
  <c r="BI288" i="1" s="1"/>
  <c r="BI269" i="1"/>
  <c r="BI199" i="1"/>
  <c r="BI208" i="1" s="1"/>
  <c r="BI203" i="1"/>
  <c r="BI205" i="1"/>
  <c r="K221" i="1"/>
  <c r="K211" i="1"/>
  <c r="K255" i="1"/>
  <c r="K273" i="1"/>
  <c r="K99" i="1"/>
  <c r="K167" i="1"/>
  <c r="K3" i="1"/>
  <c r="BH62" i="1"/>
  <c r="BH58" i="1"/>
  <c r="BH110" i="1"/>
  <c r="BH107" i="1"/>
  <c r="BH279" i="1"/>
  <c r="BH288" i="1" s="1"/>
  <c r="BH248" i="1"/>
  <c r="BH49" i="1"/>
  <c r="BH240" i="1"/>
  <c r="BH252" i="1" s="1"/>
  <c r="BH246" i="1"/>
  <c r="BH205" i="1"/>
  <c r="BH50" i="1"/>
  <c r="BH199" i="1"/>
  <c r="BH208" i="1" s="1"/>
  <c r="BH157" i="1"/>
  <c r="BH68" i="1"/>
  <c r="BH70" i="1" s="1"/>
  <c r="BH153" i="1"/>
  <c r="BH164" i="1" s="1"/>
  <c r="BG279" i="1"/>
  <c r="BG49" i="1"/>
  <c r="BG248" i="1"/>
  <c r="BG60" i="1"/>
  <c r="BG267" i="1"/>
  <c r="BG74" i="1"/>
  <c r="BG108" i="1"/>
  <c r="BG68" i="1"/>
  <c r="BG157" i="1"/>
  <c r="BG58" i="1"/>
  <c r="BG240" i="1"/>
  <c r="AR270" i="1"/>
  <c r="AX270" i="1"/>
  <c r="AY265" i="1"/>
  <c r="AY270" i="1"/>
  <c r="BB58" i="1"/>
  <c r="BB271" i="1"/>
  <c r="BB269" i="1"/>
  <c r="BB268" i="1"/>
  <c r="BB266" i="1"/>
  <c r="BB270" i="1"/>
  <c r="BA270" i="1"/>
  <c r="AX268" i="1"/>
  <c r="AX271" i="1"/>
  <c r="AX266" i="1"/>
  <c r="AX269" i="1"/>
  <c r="BF58" i="1"/>
  <c r="BF60" i="1"/>
  <c r="BF62" i="1" s="1"/>
  <c r="BB265" i="1"/>
  <c r="AY268" i="1"/>
  <c r="AY271" i="1"/>
  <c r="AY266" i="1"/>
  <c r="AY269" i="1"/>
  <c r="BB267" i="1"/>
  <c r="AX265" i="1"/>
  <c r="BF74" i="1"/>
  <c r="BF157" i="1"/>
  <c r="BF68" i="1"/>
  <c r="BF70" i="1" s="1"/>
  <c r="BF248" i="1"/>
  <c r="BF205" i="1"/>
  <c r="BF50" i="1"/>
  <c r="BF53" i="1" s="1"/>
  <c r="BF240" i="1"/>
  <c r="BF252" i="1" s="1"/>
  <c r="BE62" i="1"/>
  <c r="BE68" i="1"/>
  <c r="BE70" i="1" s="1"/>
  <c r="BD153" i="1"/>
  <c r="BE153" i="1"/>
  <c r="BE164" i="1" s="1"/>
  <c r="BE74" i="1"/>
  <c r="BE199" i="1"/>
  <c r="BE208" i="1" s="1"/>
  <c r="BE205" i="1"/>
  <c r="BE207" i="1"/>
  <c r="BE206" i="1"/>
  <c r="BE204" i="1"/>
  <c r="BE240" i="1"/>
  <c r="BE252" i="1" s="1"/>
  <c r="BE209" i="1"/>
  <c r="BE248" i="1"/>
  <c r="BE49" i="1"/>
  <c r="BE53" i="1" s="1"/>
  <c r="BD58" i="1"/>
  <c r="BD62" i="1"/>
  <c r="BD205" i="1"/>
  <c r="BD50" i="1"/>
  <c r="BD199" i="1"/>
  <c r="BD240" i="1"/>
  <c r="BD157" i="1"/>
  <c r="BD68" i="1"/>
  <c r="BD49" i="1"/>
  <c r="BD248" i="1"/>
  <c r="BD41" i="10"/>
  <c r="E13" i="10"/>
  <c r="K13" i="10"/>
  <c r="Q13" i="10"/>
  <c r="G13" i="10"/>
  <c r="M13" i="10"/>
  <c r="S13" i="10"/>
  <c r="Y13" i="10"/>
  <c r="AE13" i="10"/>
  <c r="AK13" i="10"/>
  <c r="AQ13" i="10"/>
  <c r="AW13" i="10"/>
  <c r="H13" i="10"/>
  <c r="N13" i="10"/>
  <c r="T13" i="10"/>
  <c r="Z13" i="10"/>
  <c r="AF13" i="10"/>
  <c r="AL13" i="10"/>
  <c r="AR13" i="10"/>
  <c r="AX13" i="10"/>
  <c r="BA13" i="10"/>
  <c r="C13" i="10"/>
  <c r="I13" i="10"/>
  <c r="O13" i="10"/>
  <c r="U13" i="10"/>
  <c r="AA13" i="10"/>
  <c r="AG13" i="10"/>
  <c r="AM13" i="10"/>
  <c r="AS13" i="10"/>
  <c r="AY13" i="10"/>
  <c r="D13" i="10"/>
  <c r="J13" i="10"/>
  <c r="P13" i="10"/>
  <c r="V13" i="10"/>
  <c r="AB13" i="10"/>
  <c r="AH13" i="10"/>
  <c r="AN13" i="10"/>
  <c r="AT13" i="10"/>
  <c r="AZ13" i="10"/>
  <c r="F13" i="10"/>
  <c r="L13" i="10"/>
  <c r="R13" i="10"/>
  <c r="X13" i="10"/>
  <c r="AD13" i="10"/>
  <c r="AJ13" i="10"/>
  <c r="AP13" i="10"/>
  <c r="AV13" i="10"/>
  <c r="BB13" i="10"/>
  <c r="C40" i="9"/>
  <c r="B232" i="1" s="1"/>
  <c r="AM47" i="9"/>
  <c r="AL239" i="1" s="1"/>
  <c r="AN47" i="9"/>
  <c r="AM239" i="1" s="1"/>
  <c r="AO47" i="9"/>
  <c r="AN239" i="1" s="1"/>
  <c r="AP47" i="9"/>
  <c r="AO239" i="1" s="1"/>
  <c r="AQ47" i="9"/>
  <c r="AP239" i="1" s="1"/>
  <c r="AR47" i="9"/>
  <c r="AQ239" i="1" s="1"/>
  <c r="AS47" i="9"/>
  <c r="AR239" i="1" s="1"/>
  <c r="AT47" i="9"/>
  <c r="AS239" i="1" s="1"/>
  <c r="AU47" i="9"/>
  <c r="AT239" i="1" s="1"/>
  <c r="AV47" i="9"/>
  <c r="AU239" i="1" s="1"/>
  <c r="AW47" i="9"/>
  <c r="AV239" i="1" s="1"/>
  <c r="AX47" i="9"/>
  <c r="AW239" i="1" s="1"/>
  <c r="AX43" i="9"/>
  <c r="AW235" i="1" s="1"/>
  <c r="AW43" i="9"/>
  <c r="AV235" i="1" s="1"/>
  <c r="AV43" i="9"/>
  <c r="AU235" i="1" s="1"/>
  <c r="AU43" i="9"/>
  <c r="AT235" i="1" s="1"/>
  <c r="AT43" i="9"/>
  <c r="AS235" i="1" s="1"/>
  <c r="AS43" i="9"/>
  <c r="AR235" i="1" s="1"/>
  <c r="AR43" i="9"/>
  <c r="AQ235" i="1" s="1"/>
  <c r="AQ43" i="9"/>
  <c r="AP235" i="1" s="1"/>
  <c r="AP43" i="9"/>
  <c r="AO235" i="1" s="1"/>
  <c r="AO43" i="9"/>
  <c r="AN235" i="1" s="1"/>
  <c r="AN43" i="9"/>
  <c r="AM235" i="1" s="1"/>
  <c r="AM43" i="9"/>
  <c r="AL235" i="1" s="1"/>
  <c r="AT45" i="9"/>
  <c r="AS237" i="1" s="1"/>
  <c r="AN45" i="9"/>
  <c r="AM237" i="1" s="1"/>
  <c r="AX40" i="9"/>
  <c r="AW232" i="1" s="1"/>
  <c r="AW40" i="9"/>
  <c r="AV232" i="1" s="1"/>
  <c r="AV40" i="9"/>
  <c r="AU232" i="1" s="1"/>
  <c r="AU40" i="9"/>
  <c r="AT232" i="1" s="1"/>
  <c r="AT40" i="9"/>
  <c r="AS232" i="1" s="1"/>
  <c r="AS40" i="9"/>
  <c r="AR232" i="1" s="1"/>
  <c r="AR40" i="9"/>
  <c r="AQ232" i="1" s="1"/>
  <c r="AQ40" i="9"/>
  <c r="AP232" i="1" s="1"/>
  <c r="AP40" i="9"/>
  <c r="AO232" i="1" s="1"/>
  <c r="AO40" i="9"/>
  <c r="AN232" i="1" s="1"/>
  <c r="AN40" i="9"/>
  <c r="AM232" i="1" s="1"/>
  <c r="AM40" i="9"/>
  <c r="AL232" i="1" s="1"/>
  <c r="BA200" i="1"/>
  <c r="BA7" i="1" s="1"/>
  <c r="AZ200" i="1"/>
  <c r="AY200" i="1"/>
  <c r="AX200" i="1"/>
  <c r="AX7" i="1" s="1"/>
  <c r="AW200" i="1"/>
  <c r="AV200" i="1"/>
  <c r="AV7" i="1" s="1"/>
  <c r="AU200" i="1"/>
  <c r="AU7" i="1" s="1"/>
  <c r="AT200" i="1"/>
  <c r="AS200" i="1"/>
  <c r="AR200" i="1"/>
  <c r="AR7" i="1" s="1"/>
  <c r="AQ200" i="1"/>
  <c r="AP200" i="1"/>
  <c r="AO200" i="1"/>
  <c r="AO7" i="1" s="1"/>
  <c r="AN200" i="1"/>
  <c r="AM200" i="1"/>
  <c r="AL200" i="1"/>
  <c r="AL7" i="1" s="1"/>
  <c r="AK200" i="1"/>
  <c r="AJ200" i="1"/>
  <c r="AI200" i="1"/>
  <c r="AI7" i="1" s="1"/>
  <c r="AH200" i="1"/>
  <c r="AG200" i="1"/>
  <c r="AF200" i="1"/>
  <c r="AF7" i="1" s="1"/>
  <c r="AE200" i="1"/>
  <c r="AD200" i="1"/>
  <c r="AC200" i="1"/>
  <c r="AC7" i="1" s="1"/>
  <c r="AB200" i="1"/>
  <c r="AA200" i="1"/>
  <c r="Z200" i="1"/>
  <c r="Z7" i="1" s="1"/>
  <c r="Y200" i="1"/>
  <c r="X200" i="1"/>
  <c r="W200" i="1"/>
  <c r="W7" i="1" s="1"/>
  <c r="V200" i="1"/>
  <c r="U200" i="1"/>
  <c r="T200" i="1"/>
  <c r="T7" i="1" s="1"/>
  <c r="S200" i="1"/>
  <c r="R200" i="1"/>
  <c r="Q200" i="1"/>
  <c r="Q7" i="1" s="1"/>
  <c r="P200" i="1"/>
  <c r="O200" i="1"/>
  <c r="N200" i="1"/>
  <c r="N7" i="1" s="1"/>
  <c r="M200" i="1"/>
  <c r="L200" i="1"/>
  <c r="K200" i="1"/>
  <c r="K7" i="1" s="1"/>
  <c r="K34" i="1" s="1"/>
  <c r="J200" i="1"/>
  <c r="I200" i="1"/>
  <c r="H200" i="1"/>
  <c r="H7" i="1" s="1"/>
  <c r="H34" i="1" s="1"/>
  <c r="G200" i="1"/>
  <c r="F200" i="1"/>
  <c r="F7" i="1" s="1"/>
  <c r="F34" i="1" s="1"/>
  <c r="E200" i="1"/>
  <c r="E7" i="1" s="1"/>
  <c r="E34" i="1" s="1"/>
  <c r="D200" i="1"/>
  <c r="C200" i="1"/>
  <c r="B200" i="1"/>
  <c r="B7" i="1" s="1"/>
  <c r="B34" i="1" s="1"/>
  <c r="BB26" i="8"/>
  <c r="BA198" i="1" s="1"/>
  <c r="BA26" i="8"/>
  <c r="AZ198" i="1" s="1"/>
  <c r="AZ26" i="8"/>
  <c r="AY198" i="1" s="1"/>
  <c r="AY26" i="8"/>
  <c r="AX198" i="1" s="1"/>
  <c r="AX26" i="8"/>
  <c r="AW198" i="1" s="1"/>
  <c r="AW26" i="8"/>
  <c r="AV198" i="1" s="1"/>
  <c r="AV26" i="8"/>
  <c r="AU198" i="1" s="1"/>
  <c r="AU26" i="8"/>
  <c r="AT198" i="1" s="1"/>
  <c r="AT73" i="1" s="1"/>
  <c r="AT26" i="8"/>
  <c r="AS198" i="1" s="1"/>
  <c r="AS26" i="8"/>
  <c r="AR198" i="1" s="1"/>
  <c r="AR26" i="8"/>
  <c r="AQ198" i="1" s="1"/>
  <c r="AQ73" i="1" s="1"/>
  <c r="AQ26" i="8"/>
  <c r="AP198" i="1" s="1"/>
  <c r="AP26" i="8"/>
  <c r="AO198" i="1" s="1"/>
  <c r="AO26" i="8"/>
  <c r="AN198" i="1" s="1"/>
  <c r="AN73" i="1" s="1"/>
  <c r="AN26" i="8"/>
  <c r="AM198" i="1" s="1"/>
  <c r="AM73" i="1" s="1"/>
  <c r="AM26" i="8"/>
  <c r="AL198" i="1" s="1"/>
  <c r="AL26" i="8"/>
  <c r="AK198" i="1" s="1"/>
  <c r="AK73" i="1" s="1"/>
  <c r="AK26" i="8"/>
  <c r="AJ198" i="1" s="1"/>
  <c r="AJ73" i="1" s="1"/>
  <c r="AJ26" i="8"/>
  <c r="AI198" i="1" s="1"/>
  <c r="AI26" i="8"/>
  <c r="AH198" i="1" s="1"/>
  <c r="AH26" i="8"/>
  <c r="AG198" i="1" s="1"/>
  <c r="AG26" i="8"/>
  <c r="AF198" i="1" s="1"/>
  <c r="AF26" i="8"/>
  <c r="AE198" i="1" s="1"/>
  <c r="AE26" i="8"/>
  <c r="AD198" i="1" s="1"/>
  <c r="AD73" i="1" s="1"/>
  <c r="AD26" i="8"/>
  <c r="AC198" i="1" s="1"/>
  <c r="AC26" i="8"/>
  <c r="AB198" i="1" s="1"/>
  <c r="AB73" i="1" s="1"/>
  <c r="AB26" i="8"/>
  <c r="AA198" i="1" s="1"/>
  <c r="AA26" i="8"/>
  <c r="Z198" i="1" s="1"/>
  <c r="Z26" i="8"/>
  <c r="Y198" i="1" s="1"/>
  <c r="Y73" i="1" s="1"/>
  <c r="Y26" i="8"/>
  <c r="X198" i="1" s="1"/>
  <c r="X73" i="1" s="1"/>
  <c r="X26" i="8"/>
  <c r="W198" i="1" s="1"/>
  <c r="W26" i="8"/>
  <c r="V198" i="1" s="1"/>
  <c r="V26" i="8"/>
  <c r="U198" i="1" s="1"/>
  <c r="U73" i="1" s="1"/>
  <c r="U26" i="8"/>
  <c r="T198" i="1" s="1"/>
  <c r="T26" i="8"/>
  <c r="S198" i="1" s="1"/>
  <c r="S26" i="8"/>
  <c r="R198" i="1" s="1"/>
  <c r="R73" i="1" s="1"/>
  <c r="R26" i="8"/>
  <c r="Q198" i="1" s="1"/>
  <c r="Q26" i="8"/>
  <c r="P198" i="1" s="1"/>
  <c r="P73" i="1" s="1"/>
  <c r="P26" i="8"/>
  <c r="O198" i="1" s="1"/>
  <c r="O26" i="8"/>
  <c r="N198" i="1" s="1"/>
  <c r="N26" i="8"/>
  <c r="M198" i="1" s="1"/>
  <c r="M26" i="8"/>
  <c r="L198" i="1" s="1"/>
  <c r="L26" i="8"/>
  <c r="K198" i="1" s="1"/>
  <c r="K26" i="8"/>
  <c r="J198" i="1" s="1"/>
  <c r="J26" i="8"/>
  <c r="I198" i="1" s="1"/>
  <c r="I26" i="8"/>
  <c r="H198" i="1" s="1"/>
  <c r="H26" i="8"/>
  <c r="G198" i="1" s="1"/>
  <c r="G73" i="1" s="1"/>
  <c r="G26" i="8"/>
  <c r="F198" i="1" s="1"/>
  <c r="F26" i="8"/>
  <c r="E198" i="1" s="1"/>
  <c r="E26" i="8"/>
  <c r="D198" i="1" s="1"/>
  <c r="D26" i="8"/>
  <c r="C198" i="1" s="1"/>
  <c r="C73" i="1" s="1"/>
  <c r="BB25" i="8"/>
  <c r="BA197" i="1" s="1"/>
  <c r="BA25" i="8"/>
  <c r="AZ197" i="1" s="1"/>
  <c r="AZ25" i="8"/>
  <c r="AY197" i="1" s="1"/>
  <c r="AY25" i="8"/>
  <c r="AX197" i="1" s="1"/>
  <c r="AX25" i="8"/>
  <c r="AW197" i="1" s="1"/>
  <c r="AW25" i="8"/>
  <c r="AV197" i="1" s="1"/>
  <c r="AV25" i="8"/>
  <c r="AU197" i="1" s="1"/>
  <c r="AU25" i="8"/>
  <c r="AT197" i="1" s="1"/>
  <c r="AT25" i="8"/>
  <c r="AS197" i="1" s="1"/>
  <c r="AS25" i="8"/>
  <c r="AR197" i="1" s="1"/>
  <c r="AR25" i="8"/>
  <c r="AQ197" i="1" s="1"/>
  <c r="AQ25" i="8"/>
  <c r="AP197" i="1" s="1"/>
  <c r="AP25" i="8"/>
  <c r="AO197" i="1" s="1"/>
  <c r="AO25" i="8"/>
  <c r="AN197" i="1" s="1"/>
  <c r="AN25" i="8"/>
  <c r="AM197" i="1" s="1"/>
  <c r="AM25" i="8"/>
  <c r="AL197" i="1" s="1"/>
  <c r="AL25" i="8"/>
  <c r="AK197" i="1" s="1"/>
  <c r="AK25" i="8"/>
  <c r="AJ197" i="1" s="1"/>
  <c r="AJ25" i="8"/>
  <c r="AI197" i="1" s="1"/>
  <c r="AI25" i="8"/>
  <c r="AH197" i="1" s="1"/>
  <c r="AH25" i="8"/>
  <c r="AG197" i="1" s="1"/>
  <c r="AG25" i="8"/>
  <c r="AF197" i="1" s="1"/>
  <c r="AF25" i="8"/>
  <c r="AE197" i="1" s="1"/>
  <c r="AE25" i="8"/>
  <c r="AD197" i="1" s="1"/>
  <c r="AD25" i="8"/>
  <c r="AC197" i="1" s="1"/>
  <c r="AC25" i="8"/>
  <c r="AB197" i="1" s="1"/>
  <c r="AB25" i="8"/>
  <c r="AA197" i="1" s="1"/>
  <c r="AA25" i="8"/>
  <c r="Z197" i="1" s="1"/>
  <c r="Z25" i="8"/>
  <c r="Y197" i="1" s="1"/>
  <c r="Y25" i="8"/>
  <c r="X197" i="1" s="1"/>
  <c r="X25" i="8"/>
  <c r="W197" i="1" s="1"/>
  <c r="W25" i="8"/>
  <c r="V197" i="1" s="1"/>
  <c r="V25" i="8"/>
  <c r="U197" i="1" s="1"/>
  <c r="U25" i="8"/>
  <c r="T197" i="1" s="1"/>
  <c r="T25" i="8"/>
  <c r="S197" i="1" s="1"/>
  <c r="S25" i="8"/>
  <c r="R197" i="1" s="1"/>
  <c r="R25" i="8"/>
  <c r="Q197" i="1" s="1"/>
  <c r="Q25" i="8"/>
  <c r="P197" i="1" s="1"/>
  <c r="P25" i="8"/>
  <c r="O197" i="1" s="1"/>
  <c r="O25" i="8"/>
  <c r="N197" i="1" s="1"/>
  <c r="N25" i="8"/>
  <c r="M197" i="1" s="1"/>
  <c r="M25" i="8"/>
  <c r="L197" i="1" s="1"/>
  <c r="L25" i="8"/>
  <c r="K197" i="1" s="1"/>
  <c r="K25" i="8"/>
  <c r="J197" i="1" s="1"/>
  <c r="J25" i="8"/>
  <c r="I197" i="1" s="1"/>
  <c r="I25" i="8"/>
  <c r="H197" i="1" s="1"/>
  <c r="H25" i="8"/>
  <c r="G197" i="1" s="1"/>
  <c r="G25" i="8"/>
  <c r="F197" i="1" s="1"/>
  <c r="F25" i="8"/>
  <c r="E197" i="1" s="1"/>
  <c r="E25" i="8"/>
  <c r="D197" i="1" s="1"/>
  <c r="D25" i="8"/>
  <c r="C197" i="1" s="1"/>
  <c r="BA196" i="1"/>
  <c r="AZ196" i="1"/>
  <c r="AY196" i="1"/>
  <c r="AX196" i="1"/>
  <c r="AW196" i="1"/>
  <c r="AV196" i="1"/>
  <c r="AU196" i="1"/>
  <c r="AT196" i="1"/>
  <c r="AS196" i="1"/>
  <c r="AS50" i="1" s="1"/>
  <c r="AR196" i="1"/>
  <c r="AQ196" i="1"/>
  <c r="AP196" i="1"/>
  <c r="AO196" i="1"/>
  <c r="AN196" i="1"/>
  <c r="AN50" i="1" s="1"/>
  <c r="AM196" i="1"/>
  <c r="AL196" i="1"/>
  <c r="AK196" i="1"/>
  <c r="AJ196" i="1"/>
  <c r="AI196" i="1"/>
  <c r="AH196" i="1"/>
  <c r="AH50" i="1" s="1"/>
  <c r="AG196" i="1"/>
  <c r="AF196" i="1"/>
  <c r="AE196" i="1"/>
  <c r="AE50" i="1" s="1"/>
  <c r="AD196" i="1"/>
  <c r="AC196" i="1"/>
  <c r="AB196" i="1"/>
  <c r="AA196" i="1"/>
  <c r="Z196" i="1"/>
  <c r="Y196" i="1"/>
  <c r="Y50" i="1" s="1"/>
  <c r="X196" i="1"/>
  <c r="X50" i="1" s="1"/>
  <c r="W196" i="1"/>
  <c r="V196" i="1"/>
  <c r="U196" i="1"/>
  <c r="T196" i="1"/>
  <c r="S196" i="1"/>
  <c r="R196" i="1"/>
  <c r="R50" i="1" s="1"/>
  <c r="Q196" i="1"/>
  <c r="P196" i="1"/>
  <c r="P50" i="1" s="1"/>
  <c r="O196" i="1"/>
  <c r="N196" i="1"/>
  <c r="M196" i="1"/>
  <c r="M50" i="1" s="1"/>
  <c r="L196" i="1"/>
  <c r="K196" i="1"/>
  <c r="J196" i="1"/>
  <c r="I196" i="1"/>
  <c r="I50" i="1" s="1"/>
  <c r="H196" i="1"/>
  <c r="G196" i="1"/>
  <c r="F196" i="1"/>
  <c r="F50" i="1" s="1"/>
  <c r="E196" i="1"/>
  <c r="D196" i="1"/>
  <c r="D50" i="1" s="1"/>
  <c r="C196" i="1"/>
  <c r="BB23" i="8"/>
  <c r="BA195" i="1" s="1"/>
  <c r="BA23" i="8"/>
  <c r="AZ195" i="1" s="1"/>
  <c r="AZ23" i="8"/>
  <c r="AY195" i="1" s="1"/>
  <c r="AY69" i="1" s="1"/>
  <c r="AY23" i="8"/>
  <c r="AX195" i="1" s="1"/>
  <c r="AX23" i="8"/>
  <c r="AW195" i="1" s="1"/>
  <c r="AW23" i="8"/>
  <c r="AV195" i="1" s="1"/>
  <c r="AV23" i="8"/>
  <c r="AU195" i="1" s="1"/>
  <c r="AU23" i="8"/>
  <c r="AT195" i="1" s="1"/>
  <c r="AT23" i="8"/>
  <c r="AS195" i="1" s="1"/>
  <c r="AS69" i="1" s="1"/>
  <c r="AS23" i="8"/>
  <c r="AR195" i="1" s="1"/>
  <c r="AR23" i="8"/>
  <c r="AQ195" i="1" s="1"/>
  <c r="AQ69" i="1" s="1"/>
  <c r="AQ23" i="8"/>
  <c r="AP195" i="1" s="1"/>
  <c r="AP23" i="8"/>
  <c r="AO195" i="1" s="1"/>
  <c r="AO23" i="8"/>
  <c r="AN195" i="1" s="1"/>
  <c r="AN23" i="8"/>
  <c r="AM195" i="1" s="1"/>
  <c r="AM23" i="8"/>
  <c r="AL195" i="1" s="1"/>
  <c r="AL23" i="8"/>
  <c r="AK195" i="1" s="1"/>
  <c r="AK69" i="1" s="1"/>
  <c r="AK23" i="8"/>
  <c r="AJ195" i="1" s="1"/>
  <c r="AJ23" i="8"/>
  <c r="AI195" i="1" s="1"/>
  <c r="AI23" i="8"/>
  <c r="AH195" i="1" s="1"/>
  <c r="AH23" i="8"/>
  <c r="AG195" i="1" s="1"/>
  <c r="AG23" i="8"/>
  <c r="AF195" i="1" s="1"/>
  <c r="AF23" i="8"/>
  <c r="AE195" i="1" s="1"/>
  <c r="AE23" i="8"/>
  <c r="AD195" i="1" s="1"/>
  <c r="AD23" i="8"/>
  <c r="AC195" i="1" s="1"/>
  <c r="AC23" i="8"/>
  <c r="AB195" i="1" s="1"/>
  <c r="AB23" i="8"/>
  <c r="AA195" i="1" s="1"/>
  <c r="AA23" i="8"/>
  <c r="Z195" i="1" s="1"/>
  <c r="Z23" i="8"/>
  <c r="Y195" i="1" s="1"/>
  <c r="Y23" i="8"/>
  <c r="X195" i="1" s="1"/>
  <c r="X69" i="1" s="1"/>
  <c r="X23" i="8"/>
  <c r="W195" i="1" s="1"/>
  <c r="W23" i="8"/>
  <c r="V195" i="1" s="1"/>
  <c r="V23" i="8"/>
  <c r="U195" i="1" s="1"/>
  <c r="U69" i="1" s="1"/>
  <c r="U23" i="8"/>
  <c r="T195" i="1" s="1"/>
  <c r="T23" i="8"/>
  <c r="S195" i="1" s="1"/>
  <c r="S23" i="8"/>
  <c r="R195" i="1" s="1"/>
  <c r="R69" i="1" s="1"/>
  <c r="R23" i="8"/>
  <c r="Q195" i="1" s="1"/>
  <c r="Q23" i="8"/>
  <c r="P195" i="1" s="1"/>
  <c r="P23" i="8"/>
  <c r="O195" i="1" s="1"/>
  <c r="O69" i="1" s="1"/>
  <c r="O23" i="8"/>
  <c r="N195" i="1" s="1"/>
  <c r="N23" i="8"/>
  <c r="M195" i="1" s="1"/>
  <c r="M23" i="8"/>
  <c r="L195" i="1" s="1"/>
  <c r="L23" i="8"/>
  <c r="K195" i="1" s="1"/>
  <c r="K23" i="8"/>
  <c r="J195" i="1" s="1"/>
  <c r="J23" i="8"/>
  <c r="I195" i="1" s="1"/>
  <c r="I23" i="8"/>
  <c r="H195" i="1" s="1"/>
  <c r="H23" i="8"/>
  <c r="G195" i="1" s="1"/>
  <c r="G23" i="8"/>
  <c r="F195" i="1" s="1"/>
  <c r="F23" i="8"/>
  <c r="E195" i="1" s="1"/>
  <c r="E23" i="8"/>
  <c r="D195" i="1" s="1"/>
  <c r="D23" i="8"/>
  <c r="C195" i="1" s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C26" i="8"/>
  <c r="B198" i="1" s="1"/>
  <c r="C25" i="8"/>
  <c r="B197" i="1" s="1"/>
  <c r="B196" i="1"/>
  <c r="C23" i="8"/>
  <c r="B195" i="1" s="1"/>
  <c r="B194" i="1"/>
  <c r="BC194" i="1"/>
  <c r="W16" i="8"/>
  <c r="BC200" i="1"/>
  <c r="BC7" i="1" s="1"/>
  <c r="BO26" i="1" s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BB35" i="7"/>
  <c r="BA101" i="1" s="1"/>
  <c r="BA35" i="7"/>
  <c r="AZ101" i="1" s="1"/>
  <c r="AZ35" i="7"/>
  <c r="AY101" i="1" s="1"/>
  <c r="AY35" i="7"/>
  <c r="AX101" i="1" s="1"/>
  <c r="AX35" i="7"/>
  <c r="AW101" i="1" s="1"/>
  <c r="AW35" i="7"/>
  <c r="AV101" i="1" s="1"/>
  <c r="AV35" i="7"/>
  <c r="AU101" i="1" s="1"/>
  <c r="AU35" i="7"/>
  <c r="AT101" i="1" s="1"/>
  <c r="AT35" i="7"/>
  <c r="AS101" i="1" s="1"/>
  <c r="AS35" i="7"/>
  <c r="AR101" i="1" s="1"/>
  <c r="AR35" i="7"/>
  <c r="AQ101" i="1" s="1"/>
  <c r="AQ35" i="7"/>
  <c r="AP101" i="1" s="1"/>
  <c r="AP35" i="7"/>
  <c r="AO101" i="1" s="1"/>
  <c r="AO35" i="7"/>
  <c r="AN101" i="1" s="1"/>
  <c r="AN35" i="7"/>
  <c r="AM101" i="1" s="1"/>
  <c r="AM35" i="7"/>
  <c r="AL101" i="1" s="1"/>
  <c r="AL35" i="7"/>
  <c r="AK101" i="1" s="1"/>
  <c r="AK35" i="7"/>
  <c r="AJ101" i="1" s="1"/>
  <c r="AJ35" i="7"/>
  <c r="AI101" i="1" s="1"/>
  <c r="AI35" i="7"/>
  <c r="AH101" i="1" s="1"/>
  <c r="AH35" i="7"/>
  <c r="AG101" i="1" s="1"/>
  <c r="AG35" i="7"/>
  <c r="AF101" i="1" s="1"/>
  <c r="AF35" i="7"/>
  <c r="AE101" i="1" s="1"/>
  <c r="AE35" i="7"/>
  <c r="AD101" i="1" s="1"/>
  <c r="AD35" i="7"/>
  <c r="AC101" i="1" s="1"/>
  <c r="AC35" i="7"/>
  <c r="AB101" i="1" s="1"/>
  <c r="AB35" i="7"/>
  <c r="AA101" i="1" s="1"/>
  <c r="AA35" i="7"/>
  <c r="Z101" i="1" s="1"/>
  <c r="Z35" i="7"/>
  <c r="Y101" i="1" s="1"/>
  <c r="Y35" i="7"/>
  <c r="X101" i="1" s="1"/>
  <c r="X35" i="7"/>
  <c r="W101" i="1" s="1"/>
  <c r="W35" i="7"/>
  <c r="V101" i="1" s="1"/>
  <c r="V35" i="7"/>
  <c r="U101" i="1" s="1"/>
  <c r="U35" i="7"/>
  <c r="T101" i="1" s="1"/>
  <c r="T35" i="7"/>
  <c r="S101" i="1" s="1"/>
  <c r="S35" i="7"/>
  <c r="R101" i="1" s="1"/>
  <c r="R35" i="7"/>
  <c r="Q101" i="1" s="1"/>
  <c r="Q35" i="7"/>
  <c r="P101" i="1" s="1"/>
  <c r="P35" i="7"/>
  <c r="O101" i="1" s="1"/>
  <c r="O35" i="7"/>
  <c r="N101" i="1" s="1"/>
  <c r="N35" i="7"/>
  <c r="M101" i="1" s="1"/>
  <c r="M35" i="7"/>
  <c r="L101" i="1" s="1"/>
  <c r="L35" i="7"/>
  <c r="K101" i="1" s="1"/>
  <c r="K35" i="7"/>
  <c r="J101" i="1" s="1"/>
  <c r="J35" i="7"/>
  <c r="I101" i="1" s="1"/>
  <c r="I35" i="7"/>
  <c r="H101" i="1" s="1"/>
  <c r="H35" i="7"/>
  <c r="G101" i="1" s="1"/>
  <c r="G35" i="7"/>
  <c r="F101" i="1" s="1"/>
  <c r="F35" i="7"/>
  <c r="E101" i="1" s="1"/>
  <c r="E35" i="7"/>
  <c r="D101" i="1" s="1"/>
  <c r="D35" i="7"/>
  <c r="C101" i="1" s="1"/>
  <c r="BB34" i="7"/>
  <c r="BA100" i="1" s="1"/>
  <c r="BA34" i="7"/>
  <c r="AZ100" i="1" s="1"/>
  <c r="AZ34" i="7"/>
  <c r="AY100" i="1" s="1"/>
  <c r="AY34" i="7"/>
  <c r="AX100" i="1" s="1"/>
  <c r="AX34" i="7"/>
  <c r="AW100" i="1" s="1"/>
  <c r="AW34" i="7"/>
  <c r="AV100" i="1" s="1"/>
  <c r="AV34" i="7"/>
  <c r="AU100" i="1" s="1"/>
  <c r="AU34" i="7"/>
  <c r="AT100" i="1" s="1"/>
  <c r="AT34" i="7"/>
  <c r="AS100" i="1" s="1"/>
  <c r="AS34" i="7"/>
  <c r="AR100" i="1" s="1"/>
  <c r="AR34" i="7"/>
  <c r="AQ100" i="1" s="1"/>
  <c r="AQ34" i="7"/>
  <c r="AP100" i="1" s="1"/>
  <c r="AP34" i="7"/>
  <c r="AO100" i="1" s="1"/>
  <c r="AO34" i="7"/>
  <c r="AN100" i="1" s="1"/>
  <c r="AN34" i="7"/>
  <c r="AM100" i="1" s="1"/>
  <c r="AM34" i="7"/>
  <c r="AL100" i="1" s="1"/>
  <c r="AL34" i="7"/>
  <c r="AK100" i="1" s="1"/>
  <c r="AK34" i="7"/>
  <c r="AJ100" i="1" s="1"/>
  <c r="AJ34" i="7"/>
  <c r="AI100" i="1" s="1"/>
  <c r="AI34" i="7"/>
  <c r="AH100" i="1" s="1"/>
  <c r="AH34" i="7"/>
  <c r="AG100" i="1" s="1"/>
  <c r="AG34" i="7"/>
  <c r="AF100" i="1" s="1"/>
  <c r="AF34" i="7"/>
  <c r="AE100" i="1" s="1"/>
  <c r="AE34" i="7"/>
  <c r="AD100" i="1" s="1"/>
  <c r="AD34" i="7"/>
  <c r="AC100" i="1" s="1"/>
  <c r="AC34" i="7"/>
  <c r="AB100" i="1" s="1"/>
  <c r="AB34" i="7"/>
  <c r="AA100" i="1" s="1"/>
  <c r="AA34" i="7"/>
  <c r="Z100" i="1" s="1"/>
  <c r="Z34" i="7"/>
  <c r="Y100" i="1" s="1"/>
  <c r="Y34" i="7"/>
  <c r="X100" i="1" s="1"/>
  <c r="X34" i="7"/>
  <c r="W100" i="1" s="1"/>
  <c r="W34" i="7"/>
  <c r="V100" i="1" s="1"/>
  <c r="V34" i="7"/>
  <c r="U100" i="1" s="1"/>
  <c r="U34" i="7"/>
  <c r="T100" i="1" s="1"/>
  <c r="T34" i="7"/>
  <c r="S100" i="1" s="1"/>
  <c r="S34" i="7"/>
  <c r="R100" i="1" s="1"/>
  <c r="R34" i="7"/>
  <c r="Q100" i="1" s="1"/>
  <c r="Q34" i="7"/>
  <c r="P100" i="1" s="1"/>
  <c r="P34" i="7"/>
  <c r="O100" i="1" s="1"/>
  <c r="O34" i="7"/>
  <c r="N100" i="1" s="1"/>
  <c r="N34" i="7"/>
  <c r="M100" i="1" s="1"/>
  <c r="M34" i="7"/>
  <c r="L100" i="1" s="1"/>
  <c r="L34" i="7"/>
  <c r="K100" i="1" s="1"/>
  <c r="K34" i="7"/>
  <c r="J100" i="1" s="1"/>
  <c r="J34" i="7"/>
  <c r="I100" i="1" s="1"/>
  <c r="I34" i="7"/>
  <c r="H100" i="1" s="1"/>
  <c r="H34" i="7"/>
  <c r="G100" i="1" s="1"/>
  <c r="G34" i="7"/>
  <c r="F100" i="1" s="1"/>
  <c r="F34" i="7"/>
  <c r="E100" i="1" s="1"/>
  <c r="E34" i="7"/>
  <c r="D100" i="1" s="1"/>
  <c r="D34" i="7"/>
  <c r="C100" i="1" s="1"/>
  <c r="C35" i="7"/>
  <c r="B101" i="1" s="1"/>
  <c r="C34" i="7"/>
  <c r="B100" i="1" s="1"/>
  <c r="BS19" i="1" l="1"/>
  <c r="BO33" i="1"/>
  <c r="BI3" i="4"/>
  <c r="BJ3" i="6"/>
  <c r="BI3" i="3"/>
  <c r="BI3" i="9"/>
  <c r="BI3" i="11"/>
  <c r="BI3" i="7"/>
  <c r="BI3" i="8"/>
  <c r="BI3" i="16"/>
  <c r="BI3" i="10"/>
  <c r="BT53" i="1"/>
  <c r="BS33" i="1"/>
  <c r="BS34" i="1"/>
  <c r="BS26" i="1"/>
  <c r="L113" i="1"/>
  <c r="L122" i="1"/>
  <c r="Y9" i="1"/>
  <c r="B9" i="1"/>
  <c r="H9" i="1"/>
  <c r="N9" i="1"/>
  <c r="T9" i="1"/>
  <c r="Z9" i="1"/>
  <c r="AF9" i="1"/>
  <c r="AL9" i="1"/>
  <c r="AR9" i="1"/>
  <c r="AX9" i="1"/>
  <c r="AK9" i="1"/>
  <c r="AA9" i="1"/>
  <c r="G9" i="1"/>
  <c r="S9" i="1"/>
  <c r="AW9" i="1"/>
  <c r="C9" i="1"/>
  <c r="I9" i="1"/>
  <c r="O9" i="1"/>
  <c r="U9" i="1"/>
  <c r="AG9" i="1"/>
  <c r="AM9" i="1"/>
  <c r="AS9" i="1"/>
  <c r="AY9" i="1"/>
  <c r="D9" i="1"/>
  <c r="J9" i="1"/>
  <c r="P9" i="1"/>
  <c r="V9" i="1"/>
  <c r="AB9" i="1"/>
  <c r="AH9" i="1"/>
  <c r="AN9" i="1"/>
  <c r="AT9" i="1"/>
  <c r="AZ9" i="1"/>
  <c r="AE9" i="1"/>
  <c r="K9" i="1"/>
  <c r="AI9" i="1"/>
  <c r="L138" i="1"/>
  <c r="L131" i="1"/>
  <c r="M9" i="1"/>
  <c r="AQ9" i="1"/>
  <c r="E9" i="1"/>
  <c r="Q9" i="1"/>
  <c r="W9" i="1"/>
  <c r="AC9" i="1"/>
  <c r="AO9" i="1"/>
  <c r="AU9" i="1"/>
  <c r="BA9" i="1"/>
  <c r="F9" i="1"/>
  <c r="L9" i="1"/>
  <c r="R9" i="1"/>
  <c r="X9" i="1"/>
  <c r="AD9" i="1"/>
  <c r="AJ9" i="1"/>
  <c r="AP9" i="1"/>
  <c r="AV9" i="1"/>
  <c r="BQ53" i="1"/>
  <c r="D209" i="1"/>
  <c r="D7" i="1"/>
  <c r="D34" i="1" s="1"/>
  <c r="V209" i="1"/>
  <c r="V7" i="1"/>
  <c r="AH209" i="1"/>
  <c r="AH7" i="1"/>
  <c r="Q34" i="1"/>
  <c r="Q26" i="1"/>
  <c r="AC26" i="1"/>
  <c r="AC34" i="1"/>
  <c r="AO34" i="1"/>
  <c r="AO26" i="1"/>
  <c r="BA34" i="1"/>
  <c r="BA26" i="1"/>
  <c r="BM26" i="1"/>
  <c r="L209" i="1"/>
  <c r="L7" i="1"/>
  <c r="L34" i="1" s="1"/>
  <c r="X209" i="1"/>
  <c r="X7" i="1"/>
  <c r="AJ209" i="1"/>
  <c r="AJ7" i="1"/>
  <c r="AV26" i="1" s="1"/>
  <c r="AP209" i="1"/>
  <c r="AP7" i="1"/>
  <c r="G209" i="1"/>
  <c r="G7" i="1"/>
  <c r="G34" i="1" s="1"/>
  <c r="S209" i="1"/>
  <c r="S7" i="1"/>
  <c r="AE209" i="1"/>
  <c r="AE7" i="1"/>
  <c r="AQ209" i="1"/>
  <c r="AQ7" i="1"/>
  <c r="BC26" i="1" s="1"/>
  <c r="N34" i="1"/>
  <c r="N26" i="1"/>
  <c r="T26" i="1"/>
  <c r="T34" i="1"/>
  <c r="Z34" i="1"/>
  <c r="Z26" i="1"/>
  <c r="AF34" i="1"/>
  <c r="AF26" i="1"/>
  <c r="AL34" i="1"/>
  <c r="AL26" i="1"/>
  <c r="AR34" i="1"/>
  <c r="AR26" i="1"/>
  <c r="BD26" i="1"/>
  <c r="AX34" i="1"/>
  <c r="AX26" i="1"/>
  <c r="BE34" i="1"/>
  <c r="J209" i="1"/>
  <c r="J7" i="1"/>
  <c r="J34" i="1" s="1"/>
  <c r="P209" i="1"/>
  <c r="P7" i="1"/>
  <c r="AB209" i="1"/>
  <c r="AB7" i="1"/>
  <c r="AN209" i="1"/>
  <c r="AN7" i="1"/>
  <c r="AT209" i="1"/>
  <c r="AT7" i="1"/>
  <c r="AZ209" i="1"/>
  <c r="AZ7" i="1"/>
  <c r="W26" i="1"/>
  <c r="W34" i="1"/>
  <c r="AI34" i="1"/>
  <c r="AI26" i="1"/>
  <c r="AU26" i="1"/>
  <c r="AU34" i="1"/>
  <c r="BG26" i="1"/>
  <c r="R209" i="1"/>
  <c r="R7" i="1"/>
  <c r="AD209" i="1"/>
  <c r="AD7" i="1"/>
  <c r="AV34" i="1"/>
  <c r="BH26" i="1"/>
  <c r="M209" i="1"/>
  <c r="M7" i="1"/>
  <c r="M34" i="1" s="1"/>
  <c r="Y209" i="1"/>
  <c r="Y7" i="1"/>
  <c r="AK209" i="1"/>
  <c r="AK7" i="1"/>
  <c r="AW209" i="1"/>
  <c r="AW7" i="1"/>
  <c r="BC34" i="1"/>
  <c r="C209" i="1"/>
  <c r="C7" i="1"/>
  <c r="I209" i="1"/>
  <c r="I7" i="1"/>
  <c r="I34" i="1" s="1"/>
  <c r="O209" i="1"/>
  <c r="O7" i="1"/>
  <c r="O34" i="1" s="1"/>
  <c r="U209" i="1"/>
  <c r="U7" i="1"/>
  <c r="AA209" i="1"/>
  <c r="AA7" i="1"/>
  <c r="AG209" i="1"/>
  <c r="AG7" i="1"/>
  <c r="AG34" i="1" s="1"/>
  <c r="AM209" i="1"/>
  <c r="AM7" i="1"/>
  <c r="AS209" i="1"/>
  <c r="AS7" i="1"/>
  <c r="BE26" i="1" s="1"/>
  <c r="AY209" i="1"/>
  <c r="AY7" i="1"/>
  <c r="BJ26" i="1"/>
  <c r="BN26" i="1"/>
  <c r="BN34" i="1"/>
  <c r="BN19" i="1"/>
  <c r="BN33" i="1"/>
  <c r="K2" i="1"/>
  <c r="BG288" i="1"/>
  <c r="BG62" i="1"/>
  <c r="BG252" i="1"/>
  <c r="BG53" i="1"/>
  <c r="K209" i="1"/>
  <c r="Q209" i="1"/>
  <c r="AC209" i="1"/>
  <c r="AO209" i="1"/>
  <c r="BA209" i="1"/>
  <c r="AX69" i="1"/>
  <c r="B50" i="1"/>
  <c r="B209" i="1"/>
  <c r="H209" i="1"/>
  <c r="N209" i="1"/>
  <c r="T209" i="1"/>
  <c r="Z209" i="1"/>
  <c r="AF209" i="1"/>
  <c r="AL209" i="1"/>
  <c r="AR209" i="1"/>
  <c r="AX209" i="1"/>
  <c r="E209" i="1"/>
  <c r="W209" i="1"/>
  <c r="AI209" i="1"/>
  <c r="AU209" i="1"/>
  <c r="AL50" i="1"/>
  <c r="N73" i="1"/>
  <c r="BD70" i="1"/>
  <c r="BG70" i="1"/>
  <c r="BG164" i="1"/>
  <c r="BL270" i="1"/>
  <c r="BL110" i="1"/>
  <c r="BL208" i="1"/>
  <c r="BL164" i="1"/>
  <c r="BL70" i="1"/>
  <c r="BL190" i="1"/>
  <c r="BL288" i="1"/>
  <c r="AH63" i="14"/>
  <c r="H103" i="1"/>
  <c r="H109" i="1"/>
  <c r="T103" i="1"/>
  <c r="T109" i="1"/>
  <c r="AF103" i="1"/>
  <c r="AF109" i="1"/>
  <c r="AR103" i="1"/>
  <c r="AR109" i="1"/>
  <c r="I109" i="1"/>
  <c r="I103" i="1"/>
  <c r="U109" i="1"/>
  <c r="U103" i="1"/>
  <c r="AG109" i="1"/>
  <c r="AG103" i="1"/>
  <c r="AS103" i="1"/>
  <c r="AS109" i="1"/>
  <c r="J109" i="1"/>
  <c r="J103" i="1"/>
  <c r="V103" i="1"/>
  <c r="V109" i="1"/>
  <c r="AH103" i="1"/>
  <c r="AH109" i="1"/>
  <c r="AN109" i="1"/>
  <c r="AN103" i="1"/>
  <c r="AT103" i="1"/>
  <c r="AT109" i="1"/>
  <c r="E103" i="1"/>
  <c r="E109" i="1"/>
  <c r="K103" i="1"/>
  <c r="K109" i="1"/>
  <c r="Q103" i="1"/>
  <c r="Q109" i="1"/>
  <c r="W103" i="1"/>
  <c r="W109" i="1"/>
  <c r="AC103" i="1"/>
  <c r="AC109" i="1"/>
  <c r="AI103" i="1"/>
  <c r="AI109" i="1"/>
  <c r="AO103" i="1"/>
  <c r="AO109" i="1"/>
  <c r="AU103" i="1"/>
  <c r="AU109" i="1"/>
  <c r="BA103" i="1"/>
  <c r="BA109" i="1"/>
  <c r="F103" i="1"/>
  <c r="F109" i="1"/>
  <c r="L103" i="1"/>
  <c r="L109" i="1"/>
  <c r="R103" i="1"/>
  <c r="R109" i="1"/>
  <c r="X103" i="1"/>
  <c r="X109" i="1"/>
  <c r="AD103" i="1"/>
  <c r="AD109" i="1"/>
  <c r="AJ103" i="1"/>
  <c r="AJ109" i="1"/>
  <c r="AP103" i="1"/>
  <c r="AP109" i="1"/>
  <c r="AV103" i="1"/>
  <c r="AV109" i="1"/>
  <c r="B103" i="1"/>
  <c r="B109" i="1"/>
  <c r="N103" i="1"/>
  <c r="N109" i="1"/>
  <c r="Z103" i="1"/>
  <c r="Z109" i="1"/>
  <c r="AL103" i="1"/>
  <c r="AL109" i="1"/>
  <c r="AX103" i="1"/>
  <c r="AX109" i="1"/>
  <c r="C109" i="1"/>
  <c r="C103" i="1"/>
  <c r="O109" i="1"/>
  <c r="O103" i="1"/>
  <c r="AA109" i="1"/>
  <c r="AA103" i="1"/>
  <c r="AM109" i="1"/>
  <c r="AM103" i="1"/>
  <c r="AY103" i="1"/>
  <c r="AY109" i="1"/>
  <c r="D109" i="1"/>
  <c r="D103" i="1"/>
  <c r="P109" i="1"/>
  <c r="P103" i="1"/>
  <c r="AB103" i="1"/>
  <c r="AB109" i="1"/>
  <c r="AZ109" i="1"/>
  <c r="AZ103" i="1"/>
  <c r="G103" i="1"/>
  <c r="G109" i="1"/>
  <c r="M103" i="1"/>
  <c r="M109" i="1"/>
  <c r="S103" i="1"/>
  <c r="S109" i="1"/>
  <c r="Y103" i="1"/>
  <c r="Y109" i="1"/>
  <c r="AE103" i="1"/>
  <c r="AE109" i="1"/>
  <c r="AK103" i="1"/>
  <c r="AK109" i="1"/>
  <c r="AQ103" i="1"/>
  <c r="AQ109" i="1"/>
  <c r="AW103" i="1"/>
  <c r="AW109" i="1"/>
  <c r="L221" i="1"/>
  <c r="L211" i="1"/>
  <c r="L167" i="1"/>
  <c r="L99" i="1"/>
  <c r="L255" i="1"/>
  <c r="L273" i="1"/>
  <c r="L3" i="1"/>
  <c r="BH53" i="1"/>
  <c r="BD190" i="1"/>
  <c r="BD110" i="1"/>
  <c r="BD252" i="1"/>
  <c r="BD208" i="1"/>
  <c r="BD164" i="1"/>
  <c r="BG265" i="1"/>
  <c r="BG271" i="1"/>
  <c r="BG261" i="1"/>
  <c r="BG269" i="1"/>
  <c r="BG268" i="1"/>
  <c r="BG266" i="1"/>
  <c r="B206" i="1"/>
  <c r="BF271" i="1"/>
  <c r="BF266" i="1"/>
  <c r="BF269" i="1"/>
  <c r="BF268" i="1"/>
  <c r="BF265" i="1"/>
  <c r="BF267" i="1"/>
  <c r="Z207" i="1"/>
  <c r="C203" i="1"/>
  <c r="I203" i="1"/>
  <c r="O203" i="1"/>
  <c r="U203" i="1"/>
  <c r="AA203" i="1"/>
  <c r="AG203" i="1"/>
  <c r="AM203" i="1"/>
  <c r="AS203" i="1"/>
  <c r="C204" i="1"/>
  <c r="C206" i="1"/>
  <c r="I206" i="1"/>
  <c r="O206" i="1"/>
  <c r="U206" i="1"/>
  <c r="AA206" i="1"/>
  <c r="AG206" i="1"/>
  <c r="AM206" i="1"/>
  <c r="AS206" i="1"/>
  <c r="H203" i="1"/>
  <c r="N203" i="1"/>
  <c r="T203" i="1"/>
  <c r="Z203" i="1"/>
  <c r="AF203" i="1"/>
  <c r="AL203" i="1"/>
  <c r="AR203" i="1"/>
  <c r="H205" i="1"/>
  <c r="AR205" i="1"/>
  <c r="T207" i="1"/>
  <c r="H206" i="1"/>
  <c r="N206" i="1"/>
  <c r="T206" i="1"/>
  <c r="Z206" i="1"/>
  <c r="AF206" i="1"/>
  <c r="AL206" i="1"/>
  <c r="AR206" i="1"/>
  <c r="AX203" i="1"/>
  <c r="AY203" i="1"/>
  <c r="AY206" i="1"/>
  <c r="AP203" i="1"/>
  <c r="G203" i="1"/>
  <c r="M203" i="1"/>
  <c r="S203" i="1"/>
  <c r="Y203" i="1"/>
  <c r="AE203" i="1"/>
  <c r="AK203" i="1"/>
  <c r="AQ203" i="1"/>
  <c r="AW203" i="1"/>
  <c r="G205" i="1"/>
  <c r="S205" i="1"/>
  <c r="AK205" i="1"/>
  <c r="AQ205" i="1"/>
  <c r="AW205" i="1"/>
  <c r="M207" i="1"/>
  <c r="S207" i="1"/>
  <c r="AE207" i="1"/>
  <c r="AW207" i="1"/>
  <c r="AJ203" i="1"/>
  <c r="L203" i="1"/>
  <c r="AD203" i="1"/>
  <c r="O205" i="1"/>
  <c r="U205" i="1"/>
  <c r="AA207" i="1"/>
  <c r="AG207" i="1"/>
  <c r="AY207" i="1"/>
  <c r="E206" i="1"/>
  <c r="AO206" i="1"/>
  <c r="BD53" i="1"/>
  <c r="L206" i="1"/>
  <c r="AD206" i="1"/>
  <c r="AV206" i="1"/>
  <c r="K206" i="1"/>
  <c r="AC206" i="1"/>
  <c r="X206" i="1"/>
  <c r="AP206" i="1"/>
  <c r="Y204" i="1"/>
  <c r="AE204" i="1"/>
  <c r="G206" i="1"/>
  <c r="M206" i="1"/>
  <c r="S206" i="1"/>
  <c r="Y206" i="1"/>
  <c r="AE206" i="1"/>
  <c r="AK206" i="1"/>
  <c r="AQ206" i="1"/>
  <c r="AW206" i="1"/>
  <c r="AI206" i="1"/>
  <c r="F206" i="1"/>
  <c r="G204" i="1"/>
  <c r="L205" i="1"/>
  <c r="AD205" i="1"/>
  <c r="AJ205" i="1"/>
  <c r="AV205" i="1"/>
  <c r="F207" i="1"/>
  <c r="AP207" i="1"/>
  <c r="AX206" i="1"/>
  <c r="P206" i="1"/>
  <c r="V206" i="1"/>
  <c r="AB206" i="1"/>
  <c r="AH206" i="1"/>
  <c r="V203" i="1"/>
  <c r="V205" i="1"/>
  <c r="J207" i="1"/>
  <c r="BC203" i="1"/>
  <c r="I69" i="1"/>
  <c r="I204" i="1"/>
  <c r="AM69" i="1"/>
  <c r="AM204" i="1"/>
  <c r="N205" i="1"/>
  <c r="N50" i="1"/>
  <c r="AA205" i="1"/>
  <c r="AA50" i="1"/>
  <c r="F203" i="1"/>
  <c r="AV203" i="1"/>
  <c r="Y69" i="1"/>
  <c r="AE69" i="1"/>
  <c r="AK204" i="1"/>
  <c r="F209" i="1"/>
  <c r="AV209" i="1"/>
  <c r="BC209" i="1"/>
  <c r="AN205" i="1"/>
  <c r="Y207" i="1"/>
  <c r="AV50" i="1"/>
  <c r="AN203" i="1"/>
  <c r="J203" i="1"/>
  <c r="M205" i="1"/>
  <c r="S73" i="1"/>
  <c r="AW50" i="1"/>
  <c r="D207" i="1"/>
  <c r="D203" i="1"/>
  <c r="AK207" i="1"/>
  <c r="AH203" i="1"/>
  <c r="AP205" i="1"/>
  <c r="AB204" i="1"/>
  <c r="Y205" i="1"/>
  <c r="C207" i="1"/>
  <c r="C69" i="1"/>
  <c r="AE73" i="1"/>
  <c r="E203" i="1"/>
  <c r="K203" i="1"/>
  <c r="Q203" i="1"/>
  <c r="W203" i="1"/>
  <c r="AC203" i="1"/>
  <c r="AI203" i="1"/>
  <c r="AO203" i="1"/>
  <c r="AU203" i="1"/>
  <c r="BA203" i="1"/>
  <c r="BA205" i="1"/>
  <c r="AU206" i="1"/>
  <c r="R206" i="1"/>
  <c r="D206" i="1"/>
  <c r="AT203" i="1"/>
  <c r="O204" i="1"/>
  <c r="AQ204" i="1"/>
  <c r="G207" i="1"/>
  <c r="AT207" i="1"/>
  <c r="G69" i="1"/>
  <c r="AK50" i="1"/>
  <c r="D205" i="1"/>
  <c r="J73" i="1"/>
  <c r="AN206" i="1"/>
  <c r="AB203" i="1"/>
  <c r="AD207" i="1"/>
  <c r="AN207" i="1"/>
  <c r="J206" i="1"/>
  <c r="R205" i="1"/>
  <c r="P203" i="1"/>
  <c r="AJ206" i="1"/>
  <c r="AB205" i="1"/>
  <c r="F205" i="1"/>
  <c r="AM207" i="1"/>
  <c r="AJ50" i="1"/>
  <c r="R203" i="1"/>
  <c r="AV207" i="1"/>
  <c r="AH207" i="1"/>
  <c r="X207" i="1"/>
  <c r="L207" i="1"/>
  <c r="AT206" i="1"/>
  <c r="X204" i="1"/>
  <c r="R204" i="1"/>
  <c r="AS204" i="1"/>
  <c r="AH205" i="1"/>
  <c r="P207" i="1"/>
  <c r="D69" i="1"/>
  <c r="D204" i="1"/>
  <c r="AN69" i="1"/>
  <c r="AN204" i="1"/>
  <c r="B207" i="1"/>
  <c r="B73" i="1"/>
  <c r="AC69" i="1"/>
  <c r="AC204" i="1"/>
  <c r="Z205" i="1"/>
  <c r="Z50" i="1"/>
  <c r="AR73" i="1"/>
  <c r="AR207" i="1"/>
  <c r="P204" i="1"/>
  <c r="P69" i="1"/>
  <c r="AT204" i="1"/>
  <c r="AT69" i="1"/>
  <c r="W69" i="1"/>
  <c r="W204" i="1"/>
  <c r="AF50" i="1"/>
  <c r="AF205" i="1"/>
  <c r="AF207" i="1"/>
  <c r="AF73" i="1"/>
  <c r="AD69" i="1"/>
  <c r="AD204" i="1"/>
  <c r="AJ204" i="1"/>
  <c r="AJ69" i="1"/>
  <c r="C50" i="1"/>
  <c r="C205" i="1"/>
  <c r="AG205" i="1"/>
  <c r="AG50" i="1"/>
  <c r="AM50" i="1"/>
  <c r="AM205" i="1"/>
  <c r="I207" i="1"/>
  <c r="I73" i="1"/>
  <c r="O73" i="1"/>
  <c r="O207" i="1"/>
  <c r="AS207" i="1"/>
  <c r="AS73" i="1"/>
  <c r="J50" i="1"/>
  <c r="J205" i="1"/>
  <c r="AT50" i="1"/>
  <c r="AT205" i="1"/>
  <c r="V73" i="1"/>
  <c r="V207" i="1"/>
  <c r="J69" i="1"/>
  <c r="J204" i="1"/>
  <c r="V69" i="1"/>
  <c r="V204" i="1"/>
  <c r="Q69" i="1"/>
  <c r="Q204" i="1"/>
  <c r="T205" i="1"/>
  <c r="T50" i="1"/>
  <c r="H73" i="1"/>
  <c r="H207" i="1"/>
  <c r="B204" i="1"/>
  <c r="B69" i="1"/>
  <c r="N204" i="1"/>
  <c r="N69" i="1"/>
  <c r="T69" i="1"/>
  <c r="T204" i="1"/>
  <c r="Z69" i="1"/>
  <c r="Z204" i="1"/>
  <c r="AF69" i="1"/>
  <c r="AF204" i="1"/>
  <c r="AL204" i="1"/>
  <c r="AL69" i="1"/>
  <c r="AR69" i="1"/>
  <c r="AR204" i="1"/>
  <c r="E50" i="1"/>
  <c r="E205" i="1"/>
  <c r="K50" i="1"/>
  <c r="K205" i="1"/>
  <c r="Q50" i="1"/>
  <c r="Q205" i="1"/>
  <c r="W50" i="1"/>
  <c r="W205" i="1"/>
  <c r="AC50" i="1"/>
  <c r="AC205" i="1"/>
  <c r="AI50" i="1"/>
  <c r="AI205" i="1"/>
  <c r="AO50" i="1"/>
  <c r="AO205" i="1"/>
  <c r="AU50" i="1"/>
  <c r="AU205" i="1"/>
  <c r="E73" i="1"/>
  <c r="E207" i="1"/>
  <c r="K73" i="1"/>
  <c r="K207" i="1"/>
  <c r="Q73" i="1"/>
  <c r="Q207" i="1"/>
  <c r="W73" i="1"/>
  <c r="W207" i="1"/>
  <c r="AC73" i="1"/>
  <c r="AC207" i="1"/>
  <c r="AI73" i="1"/>
  <c r="AI207" i="1"/>
  <c r="AO73" i="1"/>
  <c r="AO207" i="1"/>
  <c r="AU73" i="1"/>
  <c r="AU207" i="1"/>
  <c r="AL73" i="1"/>
  <c r="AL207" i="1"/>
  <c r="H69" i="1"/>
  <c r="H204" i="1"/>
  <c r="AP69" i="1"/>
  <c r="AP204" i="1"/>
  <c r="AI69" i="1"/>
  <c r="AI204" i="1"/>
  <c r="F69" i="1"/>
  <c r="F204" i="1"/>
  <c r="Q206" i="1"/>
  <c r="AV69" i="1"/>
  <c r="AV204" i="1"/>
  <c r="AO69" i="1"/>
  <c r="AO204" i="1"/>
  <c r="AH69" i="1"/>
  <c r="AH204" i="1"/>
  <c r="AA69" i="1"/>
  <c r="AA204" i="1"/>
  <c r="L69" i="1"/>
  <c r="L204" i="1"/>
  <c r="E69" i="1"/>
  <c r="E204" i="1"/>
  <c r="U204" i="1"/>
  <c r="P205" i="1"/>
  <c r="AL205" i="1"/>
  <c r="AB207" i="1"/>
  <c r="T73" i="1"/>
  <c r="AP73" i="1"/>
  <c r="O50" i="1"/>
  <c r="W206" i="1"/>
  <c r="AU69" i="1"/>
  <c r="AU204" i="1"/>
  <c r="AG69" i="1"/>
  <c r="AG204" i="1"/>
  <c r="K69" i="1"/>
  <c r="K204" i="1"/>
  <c r="R207" i="1"/>
  <c r="AB69" i="1"/>
  <c r="L73" i="1"/>
  <c r="AG73" i="1"/>
  <c r="G50" i="1"/>
  <c r="S50" i="1"/>
  <c r="AB50" i="1"/>
  <c r="BA206" i="1"/>
  <c r="I205" i="1"/>
  <c r="AE205" i="1"/>
  <c r="U207" i="1"/>
  <c r="AQ207" i="1"/>
  <c r="M73" i="1"/>
  <c r="AH73" i="1"/>
  <c r="H50" i="1"/>
  <c r="AD50" i="1"/>
  <c r="AP50" i="1"/>
  <c r="D73" i="1"/>
  <c r="Z73" i="1"/>
  <c r="AV73" i="1"/>
  <c r="L50" i="1"/>
  <c r="U50" i="1"/>
  <c r="AQ50" i="1"/>
  <c r="B203" i="1"/>
  <c r="M69" i="1"/>
  <c r="M204" i="1"/>
  <c r="S69" i="1"/>
  <c r="S204" i="1"/>
  <c r="AW69" i="1"/>
  <c r="AW204" i="1"/>
  <c r="B205" i="1"/>
  <c r="X205" i="1"/>
  <c r="AS205" i="1"/>
  <c r="N207" i="1"/>
  <c r="AJ207" i="1"/>
  <c r="F73" i="1"/>
  <c r="AA73" i="1"/>
  <c r="AW73" i="1"/>
  <c r="V50" i="1"/>
  <c r="AR50" i="1"/>
  <c r="X203" i="1"/>
  <c r="BD53" i="10"/>
  <c r="AZ203" i="1"/>
  <c r="AZ206" i="1"/>
  <c r="BD33" i="10"/>
  <c r="BD45" i="10"/>
  <c r="BD39" i="10"/>
  <c r="BC52" i="1" s="1"/>
  <c r="BD51" i="10"/>
  <c r="BD40" i="10"/>
  <c r="BC57" i="1" s="1"/>
  <c r="BD52" i="10"/>
  <c r="BD35" i="10"/>
  <c r="BD47" i="10"/>
  <c r="BD34" i="10"/>
  <c r="BC51" i="1" s="1"/>
  <c r="BD46" i="10"/>
  <c r="BD38" i="10"/>
  <c r="BC61" i="1" s="1"/>
  <c r="BD50" i="10"/>
  <c r="AZ205" i="1"/>
  <c r="AZ50" i="1"/>
  <c r="AX207" i="1"/>
  <c r="AX73" i="1"/>
  <c r="AY50" i="1"/>
  <c r="AY205" i="1"/>
  <c r="AZ207" i="1"/>
  <c r="AZ73" i="1"/>
  <c r="AX50" i="1"/>
  <c r="AX205" i="1"/>
  <c r="BA207" i="1"/>
  <c r="BA73" i="1"/>
  <c r="BA69" i="1"/>
  <c r="BA204" i="1"/>
  <c r="AZ69" i="1"/>
  <c r="AZ204" i="1"/>
  <c r="AY73" i="1"/>
  <c r="BA50" i="1"/>
  <c r="AX204" i="1"/>
  <c r="AY204" i="1"/>
  <c r="AP45" i="9"/>
  <c r="AO237" i="1" s="1"/>
  <c r="AV45" i="9"/>
  <c r="AU237" i="1" s="1"/>
  <c r="AL233" i="1"/>
  <c r="AR233" i="1"/>
  <c r="AQ42" i="9"/>
  <c r="AP234" i="1" s="1"/>
  <c r="AW42" i="9"/>
  <c r="AV234" i="1" s="1"/>
  <c r="AN44" i="9"/>
  <c r="AM236" i="1" s="1"/>
  <c r="AM49" i="1" s="1"/>
  <c r="AT44" i="9"/>
  <c r="AS236" i="1" s="1"/>
  <c r="AS49" i="1" s="1"/>
  <c r="AQ45" i="9"/>
  <c r="AP237" i="1" s="1"/>
  <c r="AW45" i="9"/>
  <c r="AV237" i="1" s="1"/>
  <c r="AM45" i="9"/>
  <c r="AL237" i="1" s="1"/>
  <c r="AS45" i="9"/>
  <c r="AR237" i="1" s="1"/>
  <c r="AR45" i="9"/>
  <c r="AQ237" i="1" s="1"/>
  <c r="AX45" i="9"/>
  <c r="AW237" i="1" s="1"/>
  <c r="AO46" i="9"/>
  <c r="AN238" i="1" s="1"/>
  <c r="AU46" i="9"/>
  <c r="AT238" i="1" s="1"/>
  <c r="AM233" i="1"/>
  <c r="AS233" i="1"/>
  <c r="AR42" i="9"/>
  <c r="AQ234" i="1" s="1"/>
  <c r="AX42" i="9"/>
  <c r="AW234" i="1" s="1"/>
  <c r="AO44" i="9"/>
  <c r="AN236" i="1" s="1"/>
  <c r="AN49" i="1" s="1"/>
  <c r="AU44" i="9"/>
  <c r="AT236" i="1" s="1"/>
  <c r="AT49" i="1" s="1"/>
  <c r="AN233" i="1"/>
  <c r="AT233" i="1"/>
  <c r="AM42" i="9"/>
  <c r="AL234" i="1" s="1"/>
  <c r="AS42" i="9"/>
  <c r="AR234" i="1" s="1"/>
  <c r="AP44" i="9"/>
  <c r="AO236" i="1" s="1"/>
  <c r="AV44" i="9"/>
  <c r="AU236" i="1" s="1"/>
  <c r="AO233" i="1"/>
  <c r="AU233" i="1"/>
  <c r="AN42" i="9"/>
  <c r="AM234" i="1" s="1"/>
  <c r="AT42" i="9"/>
  <c r="AS234" i="1" s="1"/>
  <c r="AQ44" i="9"/>
  <c r="AP236" i="1" s="1"/>
  <c r="AP49" i="1" s="1"/>
  <c r="AW44" i="9"/>
  <c r="AV236" i="1" s="1"/>
  <c r="AV49" i="1" s="1"/>
  <c r="AP233" i="1"/>
  <c r="AV233" i="1"/>
  <c r="AO42" i="9"/>
  <c r="AN234" i="1" s="1"/>
  <c r="AU42" i="9"/>
  <c r="AT234" i="1" s="1"/>
  <c r="AR44" i="9"/>
  <c r="AQ236" i="1" s="1"/>
  <c r="AQ49" i="1" s="1"/>
  <c r="AX44" i="9"/>
  <c r="AW236" i="1" s="1"/>
  <c r="AW49" i="1" s="1"/>
  <c r="AQ233" i="1"/>
  <c r="AW233" i="1"/>
  <c r="AO45" i="9"/>
  <c r="AN237" i="1" s="1"/>
  <c r="AU45" i="9"/>
  <c r="AT237" i="1" s="1"/>
  <c r="AP42" i="9"/>
  <c r="AO234" i="1" s="1"/>
  <c r="AV42" i="9"/>
  <c r="AU234" i="1" s="1"/>
  <c r="AM44" i="9"/>
  <c r="AL236" i="1" s="1"/>
  <c r="AS44" i="9"/>
  <c r="AR236" i="1" s="1"/>
  <c r="AP46" i="9"/>
  <c r="AO238" i="1" s="1"/>
  <c r="AV46" i="9"/>
  <c r="AU238" i="1" s="1"/>
  <c r="AQ46" i="9"/>
  <c r="AP238" i="1" s="1"/>
  <c r="AW46" i="9"/>
  <c r="AV238" i="1" s="1"/>
  <c r="AR46" i="9"/>
  <c r="AQ238" i="1" s="1"/>
  <c r="AX46" i="9"/>
  <c r="AW238" i="1" s="1"/>
  <c r="AM46" i="9"/>
  <c r="AL238" i="1" s="1"/>
  <c r="AS46" i="9"/>
  <c r="AR238" i="1" s="1"/>
  <c r="AN46" i="9"/>
  <c r="AM238" i="1" s="1"/>
  <c r="AT46" i="9"/>
  <c r="AS238" i="1" s="1"/>
  <c r="BD47" i="9"/>
  <c r="BC239" i="1" s="1"/>
  <c r="AP34" i="9"/>
  <c r="AV34" i="9"/>
  <c r="BB34" i="9"/>
  <c r="BC241" i="1"/>
  <c r="BC8" i="1" s="1"/>
  <c r="N34" i="9"/>
  <c r="T34" i="9"/>
  <c r="Z34" i="9"/>
  <c r="AF34" i="9"/>
  <c r="AL34" i="9"/>
  <c r="AR34" i="9"/>
  <c r="AX34" i="9"/>
  <c r="U34" i="9"/>
  <c r="AA34" i="9"/>
  <c r="AG34" i="9"/>
  <c r="AM34" i="9"/>
  <c r="AS34" i="9"/>
  <c r="AY34" i="9"/>
  <c r="BD43" i="9"/>
  <c r="BC235" i="1" s="1"/>
  <c r="C34" i="9"/>
  <c r="I34" i="9"/>
  <c r="O34" i="9"/>
  <c r="H34" i="9"/>
  <c r="D34" i="9"/>
  <c r="J34" i="9"/>
  <c r="P34" i="9"/>
  <c r="V34" i="9"/>
  <c r="AB34" i="9"/>
  <c r="AH34" i="9"/>
  <c r="AN34" i="9"/>
  <c r="AT34" i="9"/>
  <c r="AZ34" i="9"/>
  <c r="E34" i="9"/>
  <c r="K34" i="9"/>
  <c r="Q34" i="9"/>
  <c r="W34" i="9"/>
  <c r="AC34" i="9"/>
  <c r="AI34" i="9"/>
  <c r="AO34" i="9"/>
  <c r="AU34" i="9"/>
  <c r="BA34" i="9"/>
  <c r="F34" i="9"/>
  <c r="L34" i="9"/>
  <c r="R34" i="9"/>
  <c r="X34" i="9"/>
  <c r="AD34" i="9"/>
  <c r="AJ34" i="9"/>
  <c r="G34" i="9"/>
  <c r="M34" i="9"/>
  <c r="S34" i="9"/>
  <c r="Y34" i="9"/>
  <c r="AE34" i="9"/>
  <c r="AK34" i="9"/>
  <c r="AQ34" i="9"/>
  <c r="AW34" i="9"/>
  <c r="BD26" i="8"/>
  <c r="BC198" i="1" s="1"/>
  <c r="AI16" i="8"/>
  <c r="AU16" i="8"/>
  <c r="R16" i="8"/>
  <c r="AD16" i="8"/>
  <c r="AP16" i="8"/>
  <c r="BB16" i="8"/>
  <c r="BD23" i="8"/>
  <c r="BC195" i="1" s="1"/>
  <c r="AA16" i="8"/>
  <c r="AM16" i="8"/>
  <c r="BC196" i="1"/>
  <c r="G16" i="8"/>
  <c r="K16" i="8"/>
  <c r="E16" i="8"/>
  <c r="O16" i="8"/>
  <c r="C16" i="8"/>
  <c r="I16" i="8"/>
  <c r="U16" i="8"/>
  <c r="AG16" i="8"/>
  <c r="AS16" i="8"/>
  <c r="V16" i="8"/>
  <c r="AH16" i="8"/>
  <c r="AT16" i="8"/>
  <c r="M16" i="8"/>
  <c r="AK16" i="8"/>
  <c r="AW16" i="8"/>
  <c r="H16" i="8"/>
  <c r="N16" i="8"/>
  <c r="T16" i="8"/>
  <c r="Z16" i="8"/>
  <c r="AF16" i="8"/>
  <c r="AL16" i="8"/>
  <c r="AR16" i="8"/>
  <c r="AX16" i="8"/>
  <c r="Y16" i="8"/>
  <c r="J16" i="8"/>
  <c r="F16" i="8"/>
  <c r="D16" i="8"/>
  <c r="AY16" i="8"/>
  <c r="L16" i="8"/>
  <c r="X16" i="8"/>
  <c r="AJ16" i="8"/>
  <c r="AV16" i="8"/>
  <c r="S16" i="8"/>
  <c r="AE16" i="8"/>
  <c r="AQ16" i="8"/>
  <c r="P16" i="8"/>
  <c r="AB16" i="8"/>
  <c r="AN16" i="8"/>
  <c r="AZ16" i="8"/>
  <c r="Q16" i="8"/>
  <c r="AC16" i="8"/>
  <c r="AO16" i="8"/>
  <c r="BA16" i="8"/>
  <c r="BA86" i="1"/>
  <c r="BA5" i="1" s="1"/>
  <c r="AZ86" i="1"/>
  <c r="AZ5" i="1" s="1"/>
  <c r="AY86" i="1"/>
  <c r="AY5" i="1" s="1"/>
  <c r="AX86" i="1"/>
  <c r="AX5" i="1" s="1"/>
  <c r="AW86" i="1"/>
  <c r="AW5" i="1" s="1"/>
  <c r="AV86" i="1"/>
  <c r="AV5" i="1" s="1"/>
  <c r="AU86" i="1"/>
  <c r="AU5" i="1" s="1"/>
  <c r="AT86" i="1"/>
  <c r="AT5" i="1" s="1"/>
  <c r="AS86" i="1"/>
  <c r="AS5" i="1" s="1"/>
  <c r="AR86" i="1"/>
  <c r="AR5" i="1" s="1"/>
  <c r="AQ86" i="1"/>
  <c r="AQ5" i="1" s="1"/>
  <c r="AP86" i="1"/>
  <c r="AP5" i="1" s="1"/>
  <c r="AO86" i="1"/>
  <c r="AO5" i="1" s="1"/>
  <c r="AN86" i="1"/>
  <c r="AN5" i="1" s="1"/>
  <c r="AM86" i="1"/>
  <c r="AM5" i="1" s="1"/>
  <c r="AL86" i="1"/>
  <c r="AL5" i="1" s="1"/>
  <c r="AK86" i="1"/>
  <c r="AK5" i="1" s="1"/>
  <c r="AJ86" i="1"/>
  <c r="AJ5" i="1" s="1"/>
  <c r="AI86" i="1"/>
  <c r="AI5" i="1" s="1"/>
  <c r="AH86" i="1"/>
  <c r="AH5" i="1" s="1"/>
  <c r="AG86" i="1"/>
  <c r="AG5" i="1" s="1"/>
  <c r="AF86" i="1"/>
  <c r="AF5" i="1" s="1"/>
  <c r="AE86" i="1"/>
  <c r="AE5" i="1" s="1"/>
  <c r="AD86" i="1"/>
  <c r="AD5" i="1" s="1"/>
  <c r="AC86" i="1"/>
  <c r="AC5" i="1" s="1"/>
  <c r="AB86" i="1"/>
  <c r="AB5" i="1" s="1"/>
  <c r="AA86" i="1"/>
  <c r="AA5" i="1" s="1"/>
  <c r="Z86" i="1"/>
  <c r="Z5" i="1" s="1"/>
  <c r="Y86" i="1"/>
  <c r="Y5" i="1" s="1"/>
  <c r="X86" i="1"/>
  <c r="X5" i="1" s="1"/>
  <c r="W86" i="1"/>
  <c r="W5" i="1" s="1"/>
  <c r="V86" i="1"/>
  <c r="V5" i="1" s="1"/>
  <c r="U86" i="1"/>
  <c r="U5" i="1" s="1"/>
  <c r="T86" i="1"/>
  <c r="T5" i="1" s="1"/>
  <c r="S86" i="1"/>
  <c r="S5" i="1" s="1"/>
  <c r="R86" i="1"/>
  <c r="R5" i="1" s="1"/>
  <c r="Q86" i="1"/>
  <c r="Q5" i="1" s="1"/>
  <c r="P86" i="1"/>
  <c r="P5" i="1" s="1"/>
  <c r="O86" i="1"/>
  <c r="O5" i="1" s="1"/>
  <c r="N86" i="1"/>
  <c r="N5" i="1" s="1"/>
  <c r="M86" i="1"/>
  <c r="M5" i="1" s="1"/>
  <c r="L86" i="1"/>
  <c r="L5" i="1" s="1"/>
  <c r="K86" i="1"/>
  <c r="K5" i="1" s="1"/>
  <c r="J86" i="1"/>
  <c r="J5" i="1" s="1"/>
  <c r="I86" i="1"/>
  <c r="I5" i="1" s="1"/>
  <c r="H86" i="1"/>
  <c r="H5" i="1" s="1"/>
  <c r="G86" i="1"/>
  <c r="G5" i="1" s="1"/>
  <c r="F86" i="1"/>
  <c r="F5" i="1" s="1"/>
  <c r="E86" i="1"/>
  <c r="E5" i="1" s="1"/>
  <c r="D86" i="1"/>
  <c r="D5" i="1" s="1"/>
  <c r="C86" i="1"/>
  <c r="C5" i="1" s="1"/>
  <c r="B86" i="1"/>
  <c r="B5" i="1" s="1"/>
  <c r="BB42" i="6"/>
  <c r="BA84" i="1" s="1"/>
  <c r="BA42" i="6"/>
  <c r="AZ84" i="1" s="1"/>
  <c r="AZ46" i="1" s="1"/>
  <c r="AZ42" i="6"/>
  <c r="AY84" i="1" s="1"/>
  <c r="AY46" i="1" s="1"/>
  <c r="AY42" i="6"/>
  <c r="AX42" i="6"/>
  <c r="AW84" i="1" s="1"/>
  <c r="AW46" i="1" s="1"/>
  <c r="AW42" i="6"/>
  <c r="AV84" i="1" s="1"/>
  <c r="AV46" i="1" s="1"/>
  <c r="AV42" i="6"/>
  <c r="AU84" i="1" s="1"/>
  <c r="AU42" i="6"/>
  <c r="AT84" i="1" s="1"/>
  <c r="AT46" i="1" s="1"/>
  <c r="AT42" i="6"/>
  <c r="AS84" i="1" s="1"/>
  <c r="AS46" i="1" s="1"/>
  <c r="AS42" i="6"/>
  <c r="AR84" i="1" s="1"/>
  <c r="AR42" i="6"/>
  <c r="AQ84" i="1" s="1"/>
  <c r="AQ46" i="1" s="1"/>
  <c r="AQ42" i="6"/>
  <c r="AP84" i="1" s="1"/>
  <c r="AP46" i="1" s="1"/>
  <c r="AP42" i="6"/>
  <c r="AO84" i="1" s="1"/>
  <c r="AO42" i="6"/>
  <c r="AN84" i="1" s="1"/>
  <c r="AN46" i="1" s="1"/>
  <c r="AN42" i="6"/>
  <c r="AM84" i="1" s="1"/>
  <c r="AM46" i="1" s="1"/>
  <c r="AM42" i="6"/>
  <c r="AL84" i="1" s="1"/>
  <c r="AL42" i="6"/>
  <c r="AK84" i="1" s="1"/>
  <c r="AK46" i="1" s="1"/>
  <c r="AK42" i="6"/>
  <c r="AJ84" i="1" s="1"/>
  <c r="AJ46" i="1" s="1"/>
  <c r="AJ42" i="6"/>
  <c r="AI84" i="1" s="1"/>
  <c r="AI42" i="6"/>
  <c r="AH84" i="1" s="1"/>
  <c r="AH46" i="1" s="1"/>
  <c r="AH42" i="6"/>
  <c r="AG84" i="1" s="1"/>
  <c r="AG46" i="1" s="1"/>
  <c r="AG42" i="6"/>
  <c r="AF84" i="1" s="1"/>
  <c r="AF42" i="6"/>
  <c r="AE84" i="1" s="1"/>
  <c r="AE46" i="1" s="1"/>
  <c r="AE42" i="6"/>
  <c r="AD84" i="1" s="1"/>
  <c r="AD46" i="1" s="1"/>
  <c r="AD42" i="6"/>
  <c r="AC84" i="1" s="1"/>
  <c r="AC42" i="6"/>
  <c r="AB84" i="1" s="1"/>
  <c r="AB46" i="1" s="1"/>
  <c r="AB42" i="6"/>
  <c r="AA84" i="1" s="1"/>
  <c r="AA46" i="1" s="1"/>
  <c r="AA42" i="6"/>
  <c r="Z84" i="1" s="1"/>
  <c r="Z42" i="6"/>
  <c r="Y84" i="1" s="1"/>
  <c r="Y46" i="1" s="1"/>
  <c r="Y42" i="6"/>
  <c r="X84" i="1" s="1"/>
  <c r="X46" i="1" s="1"/>
  <c r="X42" i="6"/>
  <c r="W84" i="1" s="1"/>
  <c r="W42" i="6"/>
  <c r="V84" i="1" s="1"/>
  <c r="V46" i="1" s="1"/>
  <c r="V42" i="6"/>
  <c r="U84" i="1" s="1"/>
  <c r="U46" i="1" s="1"/>
  <c r="U42" i="6"/>
  <c r="T84" i="1" s="1"/>
  <c r="T42" i="6"/>
  <c r="S84" i="1" s="1"/>
  <c r="S46" i="1" s="1"/>
  <c r="S42" i="6"/>
  <c r="R84" i="1" s="1"/>
  <c r="R46" i="1" s="1"/>
  <c r="R42" i="6"/>
  <c r="Q84" i="1" s="1"/>
  <c r="Q42" i="6"/>
  <c r="P84" i="1" s="1"/>
  <c r="P46" i="1" s="1"/>
  <c r="P42" i="6"/>
  <c r="O84" i="1" s="1"/>
  <c r="O46" i="1" s="1"/>
  <c r="O42" i="6"/>
  <c r="N84" i="1" s="1"/>
  <c r="N42" i="6"/>
  <c r="M84" i="1" s="1"/>
  <c r="M46" i="1" s="1"/>
  <c r="M42" i="6"/>
  <c r="L84" i="1" s="1"/>
  <c r="L46" i="1" s="1"/>
  <c r="L42" i="6"/>
  <c r="K84" i="1" s="1"/>
  <c r="K42" i="6"/>
  <c r="J84" i="1" s="1"/>
  <c r="J46" i="1" s="1"/>
  <c r="J42" i="6"/>
  <c r="I84" i="1" s="1"/>
  <c r="I46" i="1" s="1"/>
  <c r="I42" i="6"/>
  <c r="H84" i="1" s="1"/>
  <c r="H42" i="6"/>
  <c r="G84" i="1" s="1"/>
  <c r="G46" i="1" s="1"/>
  <c r="G42" i="6"/>
  <c r="F84" i="1" s="1"/>
  <c r="F46" i="1" s="1"/>
  <c r="F42" i="6"/>
  <c r="E84" i="1" s="1"/>
  <c r="E42" i="6"/>
  <c r="D84" i="1" s="1"/>
  <c r="D46" i="1" s="1"/>
  <c r="D42" i="6"/>
  <c r="C84" i="1" s="1"/>
  <c r="C46" i="1" s="1"/>
  <c r="BB41" i="6"/>
  <c r="BA83" i="1" s="1"/>
  <c r="BA41" i="6"/>
  <c r="AZ83" i="1" s="1"/>
  <c r="AZ55" i="1" s="1"/>
  <c r="AZ41" i="6"/>
  <c r="AY83" i="1" s="1"/>
  <c r="AY55" i="1" s="1"/>
  <c r="AY41" i="6"/>
  <c r="AX41" i="6"/>
  <c r="AW83" i="1" s="1"/>
  <c r="AW55" i="1" s="1"/>
  <c r="AW41" i="6"/>
  <c r="AV83" i="1" s="1"/>
  <c r="AV55" i="1" s="1"/>
  <c r="AV41" i="6"/>
  <c r="AU83" i="1" s="1"/>
  <c r="AU41" i="6"/>
  <c r="AT83" i="1" s="1"/>
  <c r="AT55" i="1" s="1"/>
  <c r="AT41" i="6"/>
  <c r="AS83" i="1" s="1"/>
  <c r="AS55" i="1" s="1"/>
  <c r="AS41" i="6"/>
  <c r="AR83" i="1" s="1"/>
  <c r="AR41" i="6"/>
  <c r="AQ83" i="1" s="1"/>
  <c r="AQ55" i="1" s="1"/>
  <c r="AQ41" i="6"/>
  <c r="AP83" i="1" s="1"/>
  <c r="AP55" i="1" s="1"/>
  <c r="AP41" i="6"/>
  <c r="AO83" i="1" s="1"/>
  <c r="AO41" i="6"/>
  <c r="AN83" i="1" s="1"/>
  <c r="AN55" i="1" s="1"/>
  <c r="AN41" i="6"/>
  <c r="AM83" i="1" s="1"/>
  <c r="AM55" i="1" s="1"/>
  <c r="AM41" i="6"/>
  <c r="AL83" i="1" s="1"/>
  <c r="AL41" i="6"/>
  <c r="AK83" i="1" s="1"/>
  <c r="AK55" i="1" s="1"/>
  <c r="AK41" i="6"/>
  <c r="AJ83" i="1" s="1"/>
  <c r="AJ55" i="1" s="1"/>
  <c r="AJ41" i="6"/>
  <c r="AI83" i="1" s="1"/>
  <c r="AI41" i="6"/>
  <c r="AH83" i="1" s="1"/>
  <c r="AH55" i="1" s="1"/>
  <c r="AH41" i="6"/>
  <c r="AG83" i="1" s="1"/>
  <c r="AG55" i="1" s="1"/>
  <c r="AG41" i="6"/>
  <c r="AF83" i="1" s="1"/>
  <c r="AF41" i="6"/>
  <c r="AE83" i="1" s="1"/>
  <c r="AE55" i="1" s="1"/>
  <c r="AE41" i="6"/>
  <c r="AD83" i="1" s="1"/>
  <c r="AD55" i="1" s="1"/>
  <c r="AD41" i="6"/>
  <c r="AC83" i="1" s="1"/>
  <c r="AC41" i="6"/>
  <c r="AB83" i="1" s="1"/>
  <c r="AB55" i="1" s="1"/>
  <c r="AB41" i="6"/>
  <c r="AA83" i="1" s="1"/>
  <c r="AA55" i="1" s="1"/>
  <c r="AA41" i="6"/>
  <c r="Z83" i="1" s="1"/>
  <c r="Z41" i="6"/>
  <c r="Y83" i="1" s="1"/>
  <c r="Y55" i="1" s="1"/>
  <c r="Y41" i="6"/>
  <c r="X83" i="1" s="1"/>
  <c r="X55" i="1" s="1"/>
  <c r="X41" i="6"/>
  <c r="W83" i="1" s="1"/>
  <c r="W41" i="6"/>
  <c r="V83" i="1" s="1"/>
  <c r="V55" i="1" s="1"/>
  <c r="V41" i="6"/>
  <c r="U83" i="1" s="1"/>
  <c r="U55" i="1" s="1"/>
  <c r="U41" i="6"/>
  <c r="T83" i="1" s="1"/>
  <c r="T41" i="6"/>
  <c r="S83" i="1" s="1"/>
  <c r="S55" i="1" s="1"/>
  <c r="S41" i="6"/>
  <c r="R83" i="1" s="1"/>
  <c r="R55" i="1" s="1"/>
  <c r="R41" i="6"/>
  <c r="Q83" i="1" s="1"/>
  <c r="Q41" i="6"/>
  <c r="P83" i="1" s="1"/>
  <c r="P55" i="1" s="1"/>
  <c r="P41" i="6"/>
  <c r="O83" i="1" s="1"/>
  <c r="O55" i="1" s="1"/>
  <c r="O41" i="6"/>
  <c r="N83" i="1" s="1"/>
  <c r="N41" i="6"/>
  <c r="M83" i="1" s="1"/>
  <c r="M55" i="1" s="1"/>
  <c r="M41" i="6"/>
  <c r="L83" i="1" s="1"/>
  <c r="L55" i="1" s="1"/>
  <c r="L41" i="6"/>
  <c r="K83" i="1" s="1"/>
  <c r="K41" i="6"/>
  <c r="J83" i="1" s="1"/>
  <c r="J55" i="1" s="1"/>
  <c r="J41" i="6"/>
  <c r="I83" i="1" s="1"/>
  <c r="I55" i="1" s="1"/>
  <c r="I41" i="6"/>
  <c r="H83" i="1" s="1"/>
  <c r="H41" i="6"/>
  <c r="G83" i="1" s="1"/>
  <c r="G55" i="1" s="1"/>
  <c r="G41" i="6"/>
  <c r="F83" i="1" s="1"/>
  <c r="F55" i="1" s="1"/>
  <c r="F41" i="6"/>
  <c r="E83" i="1" s="1"/>
  <c r="E41" i="6"/>
  <c r="D83" i="1" s="1"/>
  <c r="D55" i="1" s="1"/>
  <c r="D58" i="1" s="1"/>
  <c r="D41" i="6"/>
  <c r="C83" i="1" s="1"/>
  <c r="C55" i="1" s="1"/>
  <c r="C58" i="1" s="1"/>
  <c r="BA82" i="1"/>
  <c r="AZ82" i="1"/>
  <c r="AZ48" i="1" s="1"/>
  <c r="AY82" i="1"/>
  <c r="AY48" i="1" s="1"/>
  <c r="AW82" i="1"/>
  <c r="AW48" i="1" s="1"/>
  <c r="AV82" i="1"/>
  <c r="AV48" i="1" s="1"/>
  <c r="AU82" i="1"/>
  <c r="AT82" i="1"/>
  <c r="AT48" i="1" s="1"/>
  <c r="AS82" i="1"/>
  <c r="AS48" i="1" s="1"/>
  <c r="AR82" i="1"/>
  <c r="AQ82" i="1"/>
  <c r="AQ48" i="1" s="1"/>
  <c r="AP82" i="1"/>
  <c r="AP48" i="1" s="1"/>
  <c r="AO82" i="1"/>
  <c r="AN82" i="1"/>
  <c r="AN48" i="1" s="1"/>
  <c r="AM82" i="1"/>
  <c r="AM48" i="1" s="1"/>
  <c r="AL82" i="1"/>
  <c r="AK82" i="1"/>
  <c r="AK48" i="1" s="1"/>
  <c r="AJ82" i="1"/>
  <c r="AJ48" i="1" s="1"/>
  <c r="AI82" i="1"/>
  <c r="AH82" i="1"/>
  <c r="AH48" i="1" s="1"/>
  <c r="AH53" i="1" s="1"/>
  <c r="AG82" i="1"/>
  <c r="AG48" i="1" s="1"/>
  <c r="AF82" i="1"/>
  <c r="AE82" i="1"/>
  <c r="AE48" i="1" s="1"/>
  <c r="AE53" i="1" s="1"/>
  <c r="AD82" i="1"/>
  <c r="AD48" i="1" s="1"/>
  <c r="AC82" i="1"/>
  <c r="AB82" i="1"/>
  <c r="AB48" i="1" s="1"/>
  <c r="AA82" i="1"/>
  <c r="AA48" i="1" s="1"/>
  <c r="Z82" i="1"/>
  <c r="Y82" i="1"/>
  <c r="Y48" i="1" s="1"/>
  <c r="Y53" i="1" s="1"/>
  <c r="X82" i="1"/>
  <c r="X48" i="1" s="1"/>
  <c r="X53" i="1" s="1"/>
  <c r="W82" i="1"/>
  <c r="V82" i="1"/>
  <c r="V48" i="1" s="1"/>
  <c r="U82" i="1"/>
  <c r="U48" i="1" s="1"/>
  <c r="T82" i="1"/>
  <c r="S82" i="1"/>
  <c r="S48" i="1" s="1"/>
  <c r="R82" i="1"/>
  <c r="R48" i="1" s="1"/>
  <c r="R53" i="1" s="1"/>
  <c r="Q82" i="1"/>
  <c r="P82" i="1"/>
  <c r="P48" i="1" s="1"/>
  <c r="P53" i="1" s="1"/>
  <c r="O82" i="1"/>
  <c r="O48" i="1" s="1"/>
  <c r="N82" i="1"/>
  <c r="M82" i="1"/>
  <c r="M48" i="1" s="1"/>
  <c r="M53" i="1" s="1"/>
  <c r="L82" i="1"/>
  <c r="L48" i="1" s="1"/>
  <c r="K82" i="1"/>
  <c r="J82" i="1"/>
  <c r="J48" i="1" s="1"/>
  <c r="I82" i="1"/>
  <c r="I48" i="1" s="1"/>
  <c r="I53" i="1" s="1"/>
  <c r="H82" i="1"/>
  <c r="G82" i="1"/>
  <c r="G48" i="1" s="1"/>
  <c r="F82" i="1"/>
  <c r="F48" i="1" s="1"/>
  <c r="F53" i="1" s="1"/>
  <c r="E82" i="1"/>
  <c r="D82" i="1"/>
  <c r="D48" i="1" s="1"/>
  <c r="D53" i="1" s="1"/>
  <c r="C82" i="1"/>
  <c r="C48" i="1" s="1"/>
  <c r="BA81" i="1"/>
  <c r="AZ81" i="1"/>
  <c r="AZ44" i="1" s="1"/>
  <c r="AY81" i="1"/>
  <c r="AY44" i="1" s="1"/>
  <c r="AW81" i="1"/>
  <c r="AW44" i="1" s="1"/>
  <c r="AV81" i="1"/>
  <c r="AV44" i="1" s="1"/>
  <c r="AU81" i="1"/>
  <c r="AT81" i="1"/>
  <c r="AT44" i="1" s="1"/>
  <c r="AS81" i="1"/>
  <c r="AS44" i="1" s="1"/>
  <c r="AR81" i="1"/>
  <c r="AQ81" i="1"/>
  <c r="AQ44" i="1" s="1"/>
  <c r="AP81" i="1"/>
  <c r="AP44" i="1" s="1"/>
  <c r="AO81" i="1"/>
  <c r="AN81" i="1"/>
  <c r="AN44" i="1" s="1"/>
  <c r="AM81" i="1"/>
  <c r="AM44" i="1" s="1"/>
  <c r="AL81" i="1"/>
  <c r="AK81" i="1"/>
  <c r="AK44" i="1" s="1"/>
  <c r="AJ81" i="1"/>
  <c r="AJ44" i="1" s="1"/>
  <c r="AI81" i="1"/>
  <c r="AH81" i="1"/>
  <c r="AH44" i="1" s="1"/>
  <c r="AG81" i="1"/>
  <c r="AG44" i="1" s="1"/>
  <c r="AF81" i="1"/>
  <c r="AE81" i="1"/>
  <c r="AE44" i="1" s="1"/>
  <c r="AD81" i="1"/>
  <c r="AD44" i="1" s="1"/>
  <c r="AC81" i="1"/>
  <c r="AB81" i="1"/>
  <c r="AB44" i="1" s="1"/>
  <c r="AA81" i="1"/>
  <c r="AA44" i="1" s="1"/>
  <c r="Z81" i="1"/>
  <c r="Y81" i="1"/>
  <c r="Y44" i="1" s="1"/>
  <c r="X81" i="1"/>
  <c r="X44" i="1" s="1"/>
  <c r="W81" i="1"/>
  <c r="V81" i="1"/>
  <c r="V44" i="1" s="1"/>
  <c r="U81" i="1"/>
  <c r="U44" i="1" s="1"/>
  <c r="T81" i="1"/>
  <c r="S81" i="1"/>
  <c r="S44" i="1" s="1"/>
  <c r="R81" i="1"/>
  <c r="R44" i="1" s="1"/>
  <c r="Q81" i="1"/>
  <c r="P81" i="1"/>
  <c r="P44" i="1" s="1"/>
  <c r="O81" i="1"/>
  <c r="O44" i="1" s="1"/>
  <c r="N81" i="1"/>
  <c r="M81" i="1"/>
  <c r="M44" i="1" s="1"/>
  <c r="L81" i="1"/>
  <c r="L44" i="1" s="1"/>
  <c r="K81" i="1"/>
  <c r="J81" i="1"/>
  <c r="J44" i="1" s="1"/>
  <c r="I81" i="1"/>
  <c r="I44" i="1" s="1"/>
  <c r="H81" i="1"/>
  <c r="G81" i="1"/>
  <c r="G44" i="1" s="1"/>
  <c r="F81" i="1"/>
  <c r="F44" i="1" s="1"/>
  <c r="E81" i="1"/>
  <c r="D81" i="1"/>
  <c r="D44" i="1" s="1"/>
  <c r="C81" i="1"/>
  <c r="C44" i="1" s="1"/>
  <c r="BB38" i="6"/>
  <c r="BA80" i="1" s="1"/>
  <c r="BA38" i="6"/>
  <c r="AZ80" i="1" s="1"/>
  <c r="AZ42" i="1" s="1"/>
  <c r="AZ38" i="6"/>
  <c r="AY80" i="1" s="1"/>
  <c r="AY42" i="1" s="1"/>
  <c r="AY38" i="6"/>
  <c r="AX38" i="6"/>
  <c r="AW80" i="1" s="1"/>
  <c r="AW42" i="1" s="1"/>
  <c r="AW38" i="6"/>
  <c r="AV80" i="1" s="1"/>
  <c r="AV42" i="1" s="1"/>
  <c r="AV38" i="6"/>
  <c r="AU80" i="1" s="1"/>
  <c r="AU38" i="6"/>
  <c r="AT80" i="1" s="1"/>
  <c r="AT42" i="1" s="1"/>
  <c r="AT38" i="6"/>
  <c r="AS80" i="1" s="1"/>
  <c r="AS42" i="1" s="1"/>
  <c r="AS38" i="6"/>
  <c r="AR80" i="1" s="1"/>
  <c r="AR38" i="6"/>
  <c r="AQ80" i="1" s="1"/>
  <c r="AQ42" i="1" s="1"/>
  <c r="AQ38" i="6"/>
  <c r="AP80" i="1" s="1"/>
  <c r="AP42" i="1" s="1"/>
  <c r="AP38" i="6"/>
  <c r="AO80" i="1" s="1"/>
  <c r="AO38" i="6"/>
  <c r="AN80" i="1" s="1"/>
  <c r="AN42" i="1" s="1"/>
  <c r="AN38" i="6"/>
  <c r="AM80" i="1" s="1"/>
  <c r="AM42" i="1" s="1"/>
  <c r="AM38" i="6"/>
  <c r="AL80" i="1" s="1"/>
  <c r="AL38" i="6"/>
  <c r="AK80" i="1" s="1"/>
  <c r="AK42" i="1" s="1"/>
  <c r="AK38" i="6"/>
  <c r="AJ80" i="1" s="1"/>
  <c r="AJ42" i="1" s="1"/>
  <c r="AJ38" i="6"/>
  <c r="AI80" i="1" s="1"/>
  <c r="AI38" i="6"/>
  <c r="AH80" i="1" s="1"/>
  <c r="AH42" i="1" s="1"/>
  <c r="AH38" i="6"/>
  <c r="AG80" i="1" s="1"/>
  <c r="AG42" i="1" s="1"/>
  <c r="AG38" i="6"/>
  <c r="AF80" i="1" s="1"/>
  <c r="AF38" i="6"/>
  <c r="AE80" i="1" s="1"/>
  <c r="AE42" i="1" s="1"/>
  <c r="AE38" i="6"/>
  <c r="AD80" i="1" s="1"/>
  <c r="AD42" i="1" s="1"/>
  <c r="AD38" i="6"/>
  <c r="AC80" i="1" s="1"/>
  <c r="AC38" i="6"/>
  <c r="AB80" i="1" s="1"/>
  <c r="AB42" i="1" s="1"/>
  <c r="AB38" i="6"/>
  <c r="AA80" i="1" s="1"/>
  <c r="AA42" i="1" s="1"/>
  <c r="AA38" i="6"/>
  <c r="Z80" i="1" s="1"/>
  <c r="Z38" i="6"/>
  <c r="Y80" i="1" s="1"/>
  <c r="Y42" i="1" s="1"/>
  <c r="Y38" i="6"/>
  <c r="X80" i="1" s="1"/>
  <c r="X42" i="1" s="1"/>
  <c r="X38" i="6"/>
  <c r="W80" i="1" s="1"/>
  <c r="W38" i="6"/>
  <c r="V80" i="1" s="1"/>
  <c r="V42" i="1" s="1"/>
  <c r="V38" i="6"/>
  <c r="U80" i="1" s="1"/>
  <c r="U42" i="1" s="1"/>
  <c r="U38" i="6"/>
  <c r="T80" i="1" s="1"/>
  <c r="T38" i="6"/>
  <c r="S80" i="1" s="1"/>
  <c r="S42" i="1" s="1"/>
  <c r="S38" i="6"/>
  <c r="R80" i="1" s="1"/>
  <c r="R42" i="1" s="1"/>
  <c r="R38" i="6"/>
  <c r="Q80" i="1" s="1"/>
  <c r="Q38" i="6"/>
  <c r="P80" i="1" s="1"/>
  <c r="P42" i="1" s="1"/>
  <c r="P38" i="6"/>
  <c r="O80" i="1" s="1"/>
  <c r="O42" i="1" s="1"/>
  <c r="O38" i="6"/>
  <c r="N80" i="1" s="1"/>
  <c r="N38" i="6"/>
  <c r="M80" i="1" s="1"/>
  <c r="M42" i="1" s="1"/>
  <c r="M38" i="6"/>
  <c r="L80" i="1" s="1"/>
  <c r="L42" i="1" s="1"/>
  <c r="L38" i="6"/>
  <c r="K80" i="1" s="1"/>
  <c r="K38" i="6"/>
  <c r="J80" i="1" s="1"/>
  <c r="J42" i="1" s="1"/>
  <c r="J38" i="6"/>
  <c r="I80" i="1" s="1"/>
  <c r="I42" i="1" s="1"/>
  <c r="I38" i="6"/>
  <c r="H80" i="1" s="1"/>
  <c r="H38" i="6"/>
  <c r="G80" i="1" s="1"/>
  <c r="G42" i="1" s="1"/>
  <c r="G38" i="6"/>
  <c r="F80" i="1" s="1"/>
  <c r="F42" i="1" s="1"/>
  <c r="F38" i="6"/>
  <c r="E80" i="1" s="1"/>
  <c r="E38" i="6"/>
  <c r="D80" i="1" s="1"/>
  <c r="D42" i="1" s="1"/>
  <c r="D38" i="6"/>
  <c r="C80" i="1" s="1"/>
  <c r="C42" i="1" s="1"/>
  <c r="BB37" i="6"/>
  <c r="BA79" i="1" s="1"/>
  <c r="BA37" i="6"/>
  <c r="AZ79" i="1" s="1"/>
  <c r="AZ37" i="6"/>
  <c r="AY79" i="1" s="1"/>
  <c r="AY37" i="6"/>
  <c r="AX37" i="6"/>
  <c r="AW79" i="1" s="1"/>
  <c r="AW37" i="6"/>
  <c r="AV79" i="1" s="1"/>
  <c r="AV37" i="6"/>
  <c r="AU79" i="1" s="1"/>
  <c r="AU37" i="6"/>
  <c r="AT79" i="1" s="1"/>
  <c r="AT37" i="6"/>
  <c r="AS79" i="1" s="1"/>
  <c r="AS37" i="6"/>
  <c r="AR79" i="1" s="1"/>
  <c r="AR37" i="6"/>
  <c r="AQ79" i="1" s="1"/>
  <c r="AQ37" i="6"/>
  <c r="AP79" i="1" s="1"/>
  <c r="AP37" i="6"/>
  <c r="AO79" i="1" s="1"/>
  <c r="AO37" i="6"/>
  <c r="AN79" i="1" s="1"/>
  <c r="AN37" i="6"/>
  <c r="AM79" i="1" s="1"/>
  <c r="AM37" i="6"/>
  <c r="AL79" i="1" s="1"/>
  <c r="AL37" i="6"/>
  <c r="AK79" i="1" s="1"/>
  <c r="AK37" i="6"/>
  <c r="AJ79" i="1" s="1"/>
  <c r="AJ37" i="6"/>
  <c r="AI79" i="1" s="1"/>
  <c r="AI37" i="6"/>
  <c r="AH79" i="1" s="1"/>
  <c r="AH37" i="6"/>
  <c r="AG79" i="1" s="1"/>
  <c r="AG37" i="6"/>
  <c r="AF79" i="1" s="1"/>
  <c r="AF37" i="6"/>
  <c r="AE79" i="1" s="1"/>
  <c r="AE37" i="6"/>
  <c r="AD79" i="1" s="1"/>
  <c r="AD37" i="6"/>
  <c r="AC79" i="1" s="1"/>
  <c r="AC37" i="6"/>
  <c r="AB79" i="1" s="1"/>
  <c r="AB37" i="6"/>
  <c r="AA79" i="1" s="1"/>
  <c r="AA37" i="6"/>
  <c r="Z79" i="1" s="1"/>
  <c r="Z37" i="6"/>
  <c r="Y79" i="1" s="1"/>
  <c r="Y37" i="6"/>
  <c r="X79" i="1" s="1"/>
  <c r="X37" i="6"/>
  <c r="W79" i="1" s="1"/>
  <c r="W37" i="6"/>
  <c r="V79" i="1" s="1"/>
  <c r="V37" i="6"/>
  <c r="U79" i="1" s="1"/>
  <c r="U37" i="6"/>
  <c r="T79" i="1" s="1"/>
  <c r="T37" i="6"/>
  <c r="S79" i="1" s="1"/>
  <c r="S37" i="6"/>
  <c r="R79" i="1" s="1"/>
  <c r="R37" i="6"/>
  <c r="Q79" i="1" s="1"/>
  <c r="Q37" i="6"/>
  <c r="P79" i="1" s="1"/>
  <c r="P37" i="6"/>
  <c r="O79" i="1" s="1"/>
  <c r="O37" i="6"/>
  <c r="N79" i="1" s="1"/>
  <c r="N37" i="6"/>
  <c r="M79" i="1" s="1"/>
  <c r="M37" i="6"/>
  <c r="L79" i="1" s="1"/>
  <c r="L37" i="6"/>
  <c r="K79" i="1" s="1"/>
  <c r="K37" i="6"/>
  <c r="J79" i="1" s="1"/>
  <c r="J37" i="6"/>
  <c r="I79" i="1" s="1"/>
  <c r="I37" i="6"/>
  <c r="H79" i="1" s="1"/>
  <c r="H37" i="6"/>
  <c r="G79" i="1" s="1"/>
  <c r="G37" i="6"/>
  <c r="F79" i="1" s="1"/>
  <c r="F37" i="6"/>
  <c r="E79" i="1" s="1"/>
  <c r="E37" i="6"/>
  <c r="D79" i="1" s="1"/>
  <c r="D37" i="6"/>
  <c r="C79" i="1" s="1"/>
  <c r="BB36" i="6"/>
  <c r="BA78" i="1" s="1"/>
  <c r="BA36" i="6"/>
  <c r="AZ78" i="1" s="1"/>
  <c r="AZ40" i="1" s="1"/>
  <c r="AZ36" i="6"/>
  <c r="AY78" i="1" s="1"/>
  <c r="AY40" i="1" s="1"/>
  <c r="AY36" i="6"/>
  <c r="AX36" i="6"/>
  <c r="AW78" i="1" s="1"/>
  <c r="AW40" i="1" s="1"/>
  <c r="AW36" i="6"/>
  <c r="AV78" i="1" s="1"/>
  <c r="AV40" i="1" s="1"/>
  <c r="AV36" i="6"/>
  <c r="AU78" i="1" s="1"/>
  <c r="AU36" i="6"/>
  <c r="AT78" i="1" s="1"/>
  <c r="AT40" i="1" s="1"/>
  <c r="AT36" i="6"/>
  <c r="AS78" i="1" s="1"/>
  <c r="AS40" i="1" s="1"/>
  <c r="AS36" i="6"/>
  <c r="AR78" i="1" s="1"/>
  <c r="AR36" i="6"/>
  <c r="AQ78" i="1" s="1"/>
  <c r="AQ40" i="1" s="1"/>
  <c r="AQ36" i="6"/>
  <c r="AP78" i="1" s="1"/>
  <c r="AP40" i="1" s="1"/>
  <c r="AP36" i="6"/>
  <c r="AO78" i="1" s="1"/>
  <c r="AO36" i="6"/>
  <c r="AN78" i="1" s="1"/>
  <c r="AN40" i="1" s="1"/>
  <c r="AN36" i="6"/>
  <c r="AM78" i="1" s="1"/>
  <c r="AM40" i="1" s="1"/>
  <c r="AM36" i="6"/>
  <c r="AL78" i="1" s="1"/>
  <c r="AL36" i="6"/>
  <c r="AK78" i="1" s="1"/>
  <c r="AK40" i="1" s="1"/>
  <c r="AK36" i="6"/>
  <c r="AJ78" i="1" s="1"/>
  <c r="AJ40" i="1" s="1"/>
  <c r="AJ36" i="6"/>
  <c r="AI78" i="1" s="1"/>
  <c r="AI36" i="6"/>
  <c r="AH78" i="1" s="1"/>
  <c r="AH40" i="1" s="1"/>
  <c r="AH36" i="6"/>
  <c r="AG78" i="1" s="1"/>
  <c r="AG40" i="1" s="1"/>
  <c r="AG36" i="6"/>
  <c r="AF78" i="1" s="1"/>
  <c r="AF36" i="6"/>
  <c r="AE78" i="1" s="1"/>
  <c r="AE40" i="1" s="1"/>
  <c r="AE36" i="6"/>
  <c r="AD78" i="1" s="1"/>
  <c r="AD40" i="1" s="1"/>
  <c r="AD36" i="6"/>
  <c r="AC78" i="1" s="1"/>
  <c r="AC36" i="6"/>
  <c r="AB78" i="1" s="1"/>
  <c r="AB40" i="1" s="1"/>
  <c r="AB36" i="6"/>
  <c r="AA78" i="1" s="1"/>
  <c r="AA40" i="1" s="1"/>
  <c r="AA36" i="6"/>
  <c r="Z78" i="1" s="1"/>
  <c r="Z36" i="6"/>
  <c r="Y78" i="1" s="1"/>
  <c r="Y40" i="1" s="1"/>
  <c r="Y36" i="6"/>
  <c r="X78" i="1" s="1"/>
  <c r="X40" i="1" s="1"/>
  <c r="X36" i="6"/>
  <c r="W78" i="1" s="1"/>
  <c r="W36" i="6"/>
  <c r="V78" i="1" s="1"/>
  <c r="V40" i="1" s="1"/>
  <c r="V36" i="6"/>
  <c r="U78" i="1" s="1"/>
  <c r="U40" i="1" s="1"/>
  <c r="U36" i="6"/>
  <c r="T78" i="1" s="1"/>
  <c r="T36" i="6"/>
  <c r="S78" i="1" s="1"/>
  <c r="S40" i="1" s="1"/>
  <c r="S36" i="6"/>
  <c r="R78" i="1" s="1"/>
  <c r="R40" i="1" s="1"/>
  <c r="R36" i="6"/>
  <c r="Q78" i="1" s="1"/>
  <c r="Q36" i="6"/>
  <c r="P78" i="1" s="1"/>
  <c r="P40" i="1" s="1"/>
  <c r="P36" i="6"/>
  <c r="O78" i="1" s="1"/>
  <c r="O40" i="1" s="1"/>
  <c r="O36" i="6"/>
  <c r="N78" i="1" s="1"/>
  <c r="N36" i="6"/>
  <c r="M78" i="1" s="1"/>
  <c r="M40" i="1" s="1"/>
  <c r="M36" i="6"/>
  <c r="L78" i="1" s="1"/>
  <c r="L40" i="1" s="1"/>
  <c r="L36" i="6"/>
  <c r="K78" i="1" s="1"/>
  <c r="K36" i="6"/>
  <c r="J78" i="1" s="1"/>
  <c r="J40" i="1" s="1"/>
  <c r="J36" i="6"/>
  <c r="I78" i="1" s="1"/>
  <c r="I40" i="1" s="1"/>
  <c r="I36" i="6"/>
  <c r="H78" i="1" s="1"/>
  <c r="H36" i="6"/>
  <c r="G78" i="1" s="1"/>
  <c r="G40" i="1" s="1"/>
  <c r="G36" i="6"/>
  <c r="F78" i="1" s="1"/>
  <c r="F40" i="1" s="1"/>
  <c r="F36" i="6"/>
  <c r="E78" i="1" s="1"/>
  <c r="E36" i="6"/>
  <c r="D78" i="1" s="1"/>
  <c r="D40" i="1" s="1"/>
  <c r="D36" i="6"/>
  <c r="C78" i="1" s="1"/>
  <c r="C40" i="1" s="1"/>
  <c r="C42" i="6"/>
  <c r="B84" i="1" s="1"/>
  <c r="C41" i="6"/>
  <c r="B83" i="1" s="1"/>
  <c r="B82" i="1"/>
  <c r="B81" i="1"/>
  <c r="C38" i="6"/>
  <c r="B80" i="1" s="1"/>
  <c r="C37" i="6"/>
  <c r="B79" i="1" s="1"/>
  <c r="C36" i="6"/>
  <c r="B78" i="1" s="1"/>
  <c r="BC82" i="1"/>
  <c r="BD38" i="6"/>
  <c r="BC80" i="1" s="1"/>
  <c r="BC178" i="1"/>
  <c r="BC189" i="1" s="1"/>
  <c r="BD39" i="4"/>
  <c r="BC174" i="1" s="1"/>
  <c r="BD34" i="4"/>
  <c r="BC169" i="1" s="1"/>
  <c r="BD38" i="4"/>
  <c r="BC173" i="1" s="1"/>
  <c r="BD33" i="4"/>
  <c r="BC168" i="1" s="1"/>
  <c r="BD37" i="4"/>
  <c r="BC172" i="1" s="1"/>
  <c r="BC154" i="1"/>
  <c r="BC6" i="1" s="1"/>
  <c r="BO19" i="1" s="1"/>
  <c r="BD32" i="3"/>
  <c r="BC151" i="1" s="1"/>
  <c r="BD31" i="3"/>
  <c r="BC150" i="1" s="1"/>
  <c r="BD30" i="3"/>
  <c r="BC149" i="1" s="1"/>
  <c r="BD27" i="3"/>
  <c r="BC146" i="1" s="1"/>
  <c r="BD33" i="3"/>
  <c r="BC152" i="1" s="1"/>
  <c r="BD29" i="3"/>
  <c r="BC148" i="1" s="1"/>
  <c r="BD28" i="3"/>
  <c r="BC147" i="1" s="1"/>
  <c r="BA178" i="1"/>
  <c r="BA189" i="1" s="1"/>
  <c r="AZ178" i="1"/>
  <c r="AZ189" i="1" s="1"/>
  <c r="AY178" i="1"/>
  <c r="AY189" i="1" s="1"/>
  <c r="AX178" i="1"/>
  <c r="AX189" i="1" s="1"/>
  <c r="AW178" i="1"/>
  <c r="AW189" i="1" s="1"/>
  <c r="AV178" i="1"/>
  <c r="AV189" i="1" s="1"/>
  <c r="AU178" i="1"/>
  <c r="AU189" i="1" s="1"/>
  <c r="AT178" i="1"/>
  <c r="AT189" i="1" s="1"/>
  <c r="AS178" i="1"/>
  <c r="AS189" i="1" s="1"/>
  <c r="AR178" i="1"/>
  <c r="AR189" i="1" s="1"/>
  <c r="AQ178" i="1"/>
  <c r="AQ189" i="1" s="1"/>
  <c r="AP178" i="1"/>
  <c r="AP189" i="1" s="1"/>
  <c r="AO178" i="1"/>
  <c r="AO189" i="1" s="1"/>
  <c r="AN178" i="1"/>
  <c r="AN189" i="1" s="1"/>
  <c r="AM178" i="1"/>
  <c r="AM189" i="1" s="1"/>
  <c r="AL178" i="1"/>
  <c r="AL189" i="1" s="1"/>
  <c r="AK178" i="1"/>
  <c r="AK189" i="1" s="1"/>
  <c r="AJ178" i="1"/>
  <c r="AJ189" i="1" s="1"/>
  <c r="AI178" i="1"/>
  <c r="AI189" i="1" s="1"/>
  <c r="AH178" i="1"/>
  <c r="AH189" i="1" s="1"/>
  <c r="AG178" i="1"/>
  <c r="AG189" i="1" s="1"/>
  <c r="AF178" i="1"/>
  <c r="AF189" i="1" s="1"/>
  <c r="AE178" i="1"/>
  <c r="AE189" i="1" s="1"/>
  <c r="AD178" i="1"/>
  <c r="AD189" i="1" s="1"/>
  <c r="AC178" i="1"/>
  <c r="AC189" i="1" s="1"/>
  <c r="AB178" i="1"/>
  <c r="AB189" i="1" s="1"/>
  <c r="AA178" i="1"/>
  <c r="AA189" i="1" s="1"/>
  <c r="Z178" i="1"/>
  <c r="Z189" i="1" s="1"/>
  <c r="Y178" i="1"/>
  <c r="Y189" i="1" s="1"/>
  <c r="X178" i="1"/>
  <c r="X189" i="1" s="1"/>
  <c r="W178" i="1"/>
  <c r="W189" i="1" s="1"/>
  <c r="V178" i="1"/>
  <c r="V189" i="1" s="1"/>
  <c r="U178" i="1"/>
  <c r="U189" i="1" s="1"/>
  <c r="T178" i="1"/>
  <c r="T189" i="1" s="1"/>
  <c r="S178" i="1"/>
  <c r="S189" i="1" s="1"/>
  <c r="R178" i="1"/>
  <c r="R189" i="1" s="1"/>
  <c r="Q178" i="1"/>
  <c r="Q189" i="1" s="1"/>
  <c r="P178" i="1"/>
  <c r="P189" i="1" s="1"/>
  <c r="O178" i="1"/>
  <c r="O189" i="1" s="1"/>
  <c r="N178" i="1"/>
  <c r="N189" i="1" s="1"/>
  <c r="M178" i="1"/>
  <c r="M189" i="1" s="1"/>
  <c r="L178" i="1"/>
  <c r="L189" i="1" s="1"/>
  <c r="K178" i="1"/>
  <c r="K189" i="1" s="1"/>
  <c r="J178" i="1"/>
  <c r="J189" i="1" s="1"/>
  <c r="I178" i="1"/>
  <c r="I189" i="1" s="1"/>
  <c r="H178" i="1"/>
  <c r="H189" i="1" s="1"/>
  <c r="G178" i="1"/>
  <c r="G189" i="1" s="1"/>
  <c r="F178" i="1"/>
  <c r="F189" i="1" s="1"/>
  <c r="E178" i="1"/>
  <c r="E189" i="1" s="1"/>
  <c r="D178" i="1"/>
  <c r="D189" i="1" s="1"/>
  <c r="C178" i="1"/>
  <c r="C189" i="1" s="1"/>
  <c r="B178" i="1"/>
  <c r="BB39" i="4"/>
  <c r="BA174" i="1" s="1"/>
  <c r="BA39" i="4"/>
  <c r="AZ174" i="1" s="1"/>
  <c r="AZ39" i="4"/>
  <c r="AY174" i="1" s="1"/>
  <c r="AY39" i="4"/>
  <c r="AX174" i="1" s="1"/>
  <c r="AX39" i="4"/>
  <c r="AW174" i="1" s="1"/>
  <c r="AW39" i="4"/>
  <c r="AV174" i="1" s="1"/>
  <c r="AV39" i="4"/>
  <c r="AU174" i="1" s="1"/>
  <c r="AU39" i="4"/>
  <c r="AT174" i="1" s="1"/>
  <c r="AT39" i="4"/>
  <c r="AS174" i="1" s="1"/>
  <c r="AS39" i="4"/>
  <c r="AR174" i="1" s="1"/>
  <c r="AR39" i="4"/>
  <c r="AQ174" i="1" s="1"/>
  <c r="AQ39" i="4"/>
  <c r="AP174" i="1" s="1"/>
  <c r="AP39" i="4"/>
  <c r="AO174" i="1" s="1"/>
  <c r="AO39" i="4"/>
  <c r="AN174" i="1" s="1"/>
  <c r="AN39" i="4"/>
  <c r="AM174" i="1" s="1"/>
  <c r="AM39" i="4"/>
  <c r="AL174" i="1" s="1"/>
  <c r="AL39" i="4"/>
  <c r="AK174" i="1" s="1"/>
  <c r="AK39" i="4"/>
  <c r="AJ174" i="1" s="1"/>
  <c r="AJ39" i="4"/>
  <c r="AI174" i="1" s="1"/>
  <c r="AI39" i="4"/>
  <c r="AH174" i="1" s="1"/>
  <c r="AH39" i="4"/>
  <c r="AG174" i="1" s="1"/>
  <c r="AG39" i="4"/>
  <c r="AF174" i="1" s="1"/>
  <c r="AF39" i="4"/>
  <c r="AE174" i="1" s="1"/>
  <c r="AE39" i="4"/>
  <c r="AD174" i="1" s="1"/>
  <c r="AD39" i="4"/>
  <c r="AC174" i="1" s="1"/>
  <c r="AC39" i="4"/>
  <c r="AB174" i="1" s="1"/>
  <c r="AB39" i="4"/>
  <c r="AA174" i="1" s="1"/>
  <c r="AA39" i="4"/>
  <c r="Z174" i="1" s="1"/>
  <c r="Z39" i="4"/>
  <c r="Y174" i="1" s="1"/>
  <c r="Y39" i="4"/>
  <c r="X174" i="1" s="1"/>
  <c r="X39" i="4"/>
  <c r="W174" i="1" s="1"/>
  <c r="W39" i="4"/>
  <c r="V174" i="1" s="1"/>
  <c r="V39" i="4"/>
  <c r="U174" i="1" s="1"/>
  <c r="U39" i="4"/>
  <c r="T174" i="1" s="1"/>
  <c r="T39" i="4"/>
  <c r="S174" i="1" s="1"/>
  <c r="S39" i="4"/>
  <c r="R174" i="1" s="1"/>
  <c r="R39" i="4"/>
  <c r="Q174" i="1" s="1"/>
  <c r="Q39" i="4"/>
  <c r="P174" i="1" s="1"/>
  <c r="P39" i="4"/>
  <c r="O174" i="1" s="1"/>
  <c r="O39" i="4"/>
  <c r="N174" i="1" s="1"/>
  <c r="N39" i="4"/>
  <c r="M174" i="1" s="1"/>
  <c r="M39" i="4"/>
  <c r="L174" i="1" s="1"/>
  <c r="L39" i="4"/>
  <c r="K174" i="1" s="1"/>
  <c r="K39" i="4"/>
  <c r="J174" i="1" s="1"/>
  <c r="J39" i="4"/>
  <c r="I174" i="1" s="1"/>
  <c r="I39" i="4"/>
  <c r="H174" i="1" s="1"/>
  <c r="H39" i="4"/>
  <c r="G174" i="1" s="1"/>
  <c r="G39" i="4"/>
  <c r="F174" i="1" s="1"/>
  <c r="F39" i="4"/>
  <c r="E174" i="1" s="1"/>
  <c r="E39" i="4"/>
  <c r="D174" i="1" s="1"/>
  <c r="D39" i="4"/>
  <c r="C174" i="1" s="1"/>
  <c r="BB38" i="4"/>
  <c r="BA173" i="1" s="1"/>
  <c r="BA38" i="4"/>
  <c r="AZ173" i="1" s="1"/>
  <c r="AZ38" i="4"/>
  <c r="AY173" i="1" s="1"/>
  <c r="AY38" i="4"/>
  <c r="AX173" i="1" s="1"/>
  <c r="AX38" i="4"/>
  <c r="AW173" i="1" s="1"/>
  <c r="AW38" i="4"/>
  <c r="AV173" i="1" s="1"/>
  <c r="AV38" i="4"/>
  <c r="AU173" i="1" s="1"/>
  <c r="AU38" i="4"/>
  <c r="AT173" i="1" s="1"/>
  <c r="AT38" i="4"/>
  <c r="AS173" i="1" s="1"/>
  <c r="AS38" i="4"/>
  <c r="AR173" i="1" s="1"/>
  <c r="AR38" i="4"/>
  <c r="AQ173" i="1" s="1"/>
  <c r="AQ38" i="4"/>
  <c r="AP173" i="1" s="1"/>
  <c r="AP38" i="4"/>
  <c r="AO173" i="1" s="1"/>
  <c r="AO38" i="4"/>
  <c r="AN173" i="1" s="1"/>
  <c r="AN38" i="4"/>
  <c r="AM173" i="1" s="1"/>
  <c r="AM38" i="4"/>
  <c r="AL173" i="1" s="1"/>
  <c r="AL38" i="4"/>
  <c r="AK173" i="1" s="1"/>
  <c r="AK38" i="4"/>
  <c r="AJ173" i="1" s="1"/>
  <c r="AJ38" i="4"/>
  <c r="AI173" i="1" s="1"/>
  <c r="AI38" i="4"/>
  <c r="AH173" i="1" s="1"/>
  <c r="AH38" i="4"/>
  <c r="AG173" i="1" s="1"/>
  <c r="AG38" i="4"/>
  <c r="AF173" i="1" s="1"/>
  <c r="AF38" i="4"/>
  <c r="AE173" i="1" s="1"/>
  <c r="AE38" i="4"/>
  <c r="AD173" i="1" s="1"/>
  <c r="AD38" i="4"/>
  <c r="AC173" i="1" s="1"/>
  <c r="AC38" i="4"/>
  <c r="AB173" i="1" s="1"/>
  <c r="AB38" i="4"/>
  <c r="AA173" i="1" s="1"/>
  <c r="AA38" i="4"/>
  <c r="Z173" i="1" s="1"/>
  <c r="Z38" i="4"/>
  <c r="Y173" i="1" s="1"/>
  <c r="Y38" i="4"/>
  <c r="X173" i="1" s="1"/>
  <c r="X38" i="4"/>
  <c r="W173" i="1" s="1"/>
  <c r="W38" i="4"/>
  <c r="V173" i="1" s="1"/>
  <c r="V38" i="4"/>
  <c r="U173" i="1" s="1"/>
  <c r="U38" i="4"/>
  <c r="T173" i="1" s="1"/>
  <c r="T38" i="4"/>
  <c r="S173" i="1" s="1"/>
  <c r="S38" i="4"/>
  <c r="R173" i="1" s="1"/>
  <c r="R38" i="4"/>
  <c r="Q173" i="1" s="1"/>
  <c r="Q38" i="4"/>
  <c r="P173" i="1" s="1"/>
  <c r="P38" i="4"/>
  <c r="O173" i="1" s="1"/>
  <c r="O38" i="4"/>
  <c r="N173" i="1" s="1"/>
  <c r="N38" i="4"/>
  <c r="M173" i="1" s="1"/>
  <c r="M38" i="4"/>
  <c r="L173" i="1" s="1"/>
  <c r="L38" i="4"/>
  <c r="K173" i="1" s="1"/>
  <c r="K38" i="4"/>
  <c r="J173" i="1" s="1"/>
  <c r="J38" i="4"/>
  <c r="I173" i="1" s="1"/>
  <c r="I38" i="4"/>
  <c r="H173" i="1" s="1"/>
  <c r="H38" i="4"/>
  <c r="G173" i="1" s="1"/>
  <c r="G38" i="4"/>
  <c r="F173" i="1" s="1"/>
  <c r="F38" i="4"/>
  <c r="E173" i="1" s="1"/>
  <c r="E38" i="4"/>
  <c r="D173" i="1" s="1"/>
  <c r="D38" i="4"/>
  <c r="C173" i="1" s="1"/>
  <c r="BB37" i="4"/>
  <c r="BA172" i="1" s="1"/>
  <c r="BA37" i="4"/>
  <c r="AZ172" i="1" s="1"/>
  <c r="AZ37" i="4"/>
  <c r="AY172" i="1" s="1"/>
  <c r="AY37" i="4"/>
  <c r="AX172" i="1" s="1"/>
  <c r="AX37" i="4"/>
  <c r="AW172" i="1" s="1"/>
  <c r="AW37" i="4"/>
  <c r="AV172" i="1" s="1"/>
  <c r="AV37" i="4"/>
  <c r="AU172" i="1" s="1"/>
  <c r="AU37" i="4"/>
  <c r="AT172" i="1" s="1"/>
  <c r="AT37" i="4"/>
  <c r="AS172" i="1" s="1"/>
  <c r="AS37" i="4"/>
  <c r="AR172" i="1" s="1"/>
  <c r="AR37" i="4"/>
  <c r="AQ172" i="1" s="1"/>
  <c r="AQ37" i="4"/>
  <c r="AP172" i="1" s="1"/>
  <c r="AP37" i="4"/>
  <c r="AO172" i="1" s="1"/>
  <c r="AO37" i="4"/>
  <c r="AN172" i="1" s="1"/>
  <c r="AN37" i="4"/>
  <c r="AM172" i="1" s="1"/>
  <c r="AM37" i="4"/>
  <c r="AL172" i="1" s="1"/>
  <c r="AL37" i="4"/>
  <c r="AK172" i="1" s="1"/>
  <c r="AK37" i="4"/>
  <c r="AJ172" i="1" s="1"/>
  <c r="AJ37" i="4"/>
  <c r="AI172" i="1" s="1"/>
  <c r="AI37" i="4"/>
  <c r="AH172" i="1" s="1"/>
  <c r="AH37" i="4"/>
  <c r="AG172" i="1" s="1"/>
  <c r="AG37" i="4"/>
  <c r="AF172" i="1" s="1"/>
  <c r="AF37" i="4"/>
  <c r="AE172" i="1" s="1"/>
  <c r="AE37" i="4"/>
  <c r="AD172" i="1" s="1"/>
  <c r="AD37" i="4"/>
  <c r="AC172" i="1" s="1"/>
  <c r="AC37" i="4"/>
  <c r="AB172" i="1" s="1"/>
  <c r="AB37" i="4"/>
  <c r="AA172" i="1" s="1"/>
  <c r="AA37" i="4"/>
  <c r="Z172" i="1" s="1"/>
  <c r="Z37" i="4"/>
  <c r="Y172" i="1" s="1"/>
  <c r="Y37" i="4"/>
  <c r="X172" i="1" s="1"/>
  <c r="X37" i="4"/>
  <c r="W172" i="1" s="1"/>
  <c r="W37" i="4"/>
  <c r="V172" i="1" s="1"/>
  <c r="V37" i="4"/>
  <c r="U172" i="1" s="1"/>
  <c r="U37" i="4"/>
  <c r="T172" i="1" s="1"/>
  <c r="T37" i="4"/>
  <c r="S172" i="1" s="1"/>
  <c r="S37" i="4"/>
  <c r="R172" i="1" s="1"/>
  <c r="R37" i="4"/>
  <c r="Q172" i="1" s="1"/>
  <c r="Q37" i="4"/>
  <c r="P172" i="1" s="1"/>
  <c r="P37" i="4"/>
  <c r="O172" i="1" s="1"/>
  <c r="O37" i="4"/>
  <c r="N172" i="1" s="1"/>
  <c r="N37" i="4"/>
  <c r="M172" i="1" s="1"/>
  <c r="M37" i="4"/>
  <c r="L172" i="1" s="1"/>
  <c r="L37" i="4"/>
  <c r="K172" i="1" s="1"/>
  <c r="K37" i="4"/>
  <c r="J172" i="1" s="1"/>
  <c r="J37" i="4"/>
  <c r="I172" i="1" s="1"/>
  <c r="I37" i="4"/>
  <c r="H172" i="1" s="1"/>
  <c r="H37" i="4"/>
  <c r="G172" i="1" s="1"/>
  <c r="G37" i="4"/>
  <c r="F172" i="1" s="1"/>
  <c r="F37" i="4"/>
  <c r="E172" i="1" s="1"/>
  <c r="E37" i="4"/>
  <c r="D172" i="1" s="1"/>
  <c r="D37" i="4"/>
  <c r="C172" i="1" s="1"/>
  <c r="BB36" i="4"/>
  <c r="BA171" i="1" s="1"/>
  <c r="BA36" i="4"/>
  <c r="AZ171" i="1" s="1"/>
  <c r="AZ36" i="4"/>
  <c r="AY171" i="1" s="1"/>
  <c r="AY36" i="4"/>
  <c r="AX171" i="1" s="1"/>
  <c r="AX36" i="4"/>
  <c r="AW171" i="1" s="1"/>
  <c r="AW36" i="4"/>
  <c r="AV171" i="1" s="1"/>
  <c r="AV36" i="4"/>
  <c r="AU171" i="1" s="1"/>
  <c r="AU36" i="4"/>
  <c r="AT171" i="1" s="1"/>
  <c r="AT36" i="4"/>
  <c r="AS171" i="1" s="1"/>
  <c r="AS36" i="4"/>
  <c r="AR171" i="1" s="1"/>
  <c r="AR36" i="4"/>
  <c r="AQ171" i="1" s="1"/>
  <c r="AQ36" i="4"/>
  <c r="AP171" i="1" s="1"/>
  <c r="AP36" i="4"/>
  <c r="AO171" i="1" s="1"/>
  <c r="AO36" i="4"/>
  <c r="AN171" i="1" s="1"/>
  <c r="AN36" i="4"/>
  <c r="AM171" i="1" s="1"/>
  <c r="AM36" i="4"/>
  <c r="AL171" i="1" s="1"/>
  <c r="AL36" i="4"/>
  <c r="AK171" i="1" s="1"/>
  <c r="AK36" i="4"/>
  <c r="AJ171" i="1" s="1"/>
  <c r="AJ36" i="4"/>
  <c r="AI171" i="1" s="1"/>
  <c r="AI36" i="4"/>
  <c r="AH171" i="1" s="1"/>
  <c r="AH36" i="4"/>
  <c r="AG171" i="1" s="1"/>
  <c r="AG36" i="4"/>
  <c r="AF171" i="1" s="1"/>
  <c r="AF36" i="4"/>
  <c r="AE171" i="1" s="1"/>
  <c r="AE36" i="4"/>
  <c r="AD171" i="1" s="1"/>
  <c r="AD36" i="4"/>
  <c r="AC171" i="1" s="1"/>
  <c r="AC36" i="4"/>
  <c r="AB171" i="1" s="1"/>
  <c r="AB36" i="4"/>
  <c r="AA171" i="1" s="1"/>
  <c r="AA36" i="4"/>
  <c r="Z171" i="1" s="1"/>
  <c r="Z36" i="4"/>
  <c r="Y171" i="1" s="1"/>
  <c r="Y36" i="4"/>
  <c r="X171" i="1" s="1"/>
  <c r="X36" i="4"/>
  <c r="W171" i="1" s="1"/>
  <c r="W36" i="4"/>
  <c r="V171" i="1" s="1"/>
  <c r="V36" i="4"/>
  <c r="U171" i="1" s="1"/>
  <c r="U36" i="4"/>
  <c r="T171" i="1" s="1"/>
  <c r="T36" i="4"/>
  <c r="S171" i="1" s="1"/>
  <c r="S36" i="4"/>
  <c r="R171" i="1" s="1"/>
  <c r="R36" i="4"/>
  <c r="Q171" i="1" s="1"/>
  <c r="Q36" i="4"/>
  <c r="P171" i="1" s="1"/>
  <c r="P36" i="4"/>
  <c r="O171" i="1" s="1"/>
  <c r="O36" i="4"/>
  <c r="N171" i="1" s="1"/>
  <c r="N36" i="4"/>
  <c r="M171" i="1" s="1"/>
  <c r="M36" i="4"/>
  <c r="L171" i="1" s="1"/>
  <c r="L36" i="4"/>
  <c r="K171" i="1" s="1"/>
  <c r="K36" i="4"/>
  <c r="J171" i="1" s="1"/>
  <c r="J36" i="4"/>
  <c r="I171" i="1" s="1"/>
  <c r="I36" i="4"/>
  <c r="H171" i="1" s="1"/>
  <c r="H36" i="4"/>
  <c r="G171" i="1" s="1"/>
  <c r="G36" i="4"/>
  <c r="F171" i="1" s="1"/>
  <c r="F36" i="4"/>
  <c r="E171" i="1" s="1"/>
  <c r="E36" i="4"/>
  <c r="D171" i="1" s="1"/>
  <c r="D36" i="4"/>
  <c r="C171" i="1" s="1"/>
  <c r="BB35" i="4"/>
  <c r="BA170" i="1" s="1"/>
  <c r="BA35" i="4"/>
  <c r="AZ170" i="1" s="1"/>
  <c r="AZ35" i="4"/>
  <c r="AY170" i="1" s="1"/>
  <c r="AY35" i="4"/>
  <c r="AX170" i="1" s="1"/>
  <c r="AX35" i="4"/>
  <c r="AW170" i="1" s="1"/>
  <c r="AW35" i="4"/>
  <c r="AV170" i="1" s="1"/>
  <c r="AV35" i="4"/>
  <c r="AU170" i="1" s="1"/>
  <c r="AU35" i="4"/>
  <c r="AT170" i="1" s="1"/>
  <c r="AT35" i="4"/>
  <c r="AS170" i="1" s="1"/>
  <c r="AS35" i="4"/>
  <c r="AR170" i="1" s="1"/>
  <c r="AR35" i="4"/>
  <c r="AQ170" i="1" s="1"/>
  <c r="AQ35" i="4"/>
  <c r="AP170" i="1" s="1"/>
  <c r="AP35" i="4"/>
  <c r="AO170" i="1" s="1"/>
  <c r="AO35" i="4"/>
  <c r="AN170" i="1" s="1"/>
  <c r="AN35" i="4"/>
  <c r="AM170" i="1" s="1"/>
  <c r="AM35" i="4"/>
  <c r="AL170" i="1" s="1"/>
  <c r="AL35" i="4"/>
  <c r="AK170" i="1" s="1"/>
  <c r="AK35" i="4"/>
  <c r="AJ170" i="1" s="1"/>
  <c r="AJ35" i="4"/>
  <c r="AI170" i="1" s="1"/>
  <c r="AI35" i="4"/>
  <c r="AH170" i="1" s="1"/>
  <c r="AH35" i="4"/>
  <c r="AG170" i="1" s="1"/>
  <c r="AG35" i="4"/>
  <c r="AF170" i="1" s="1"/>
  <c r="AF35" i="4"/>
  <c r="AE170" i="1" s="1"/>
  <c r="AE35" i="4"/>
  <c r="AD170" i="1" s="1"/>
  <c r="AD35" i="4"/>
  <c r="AC170" i="1" s="1"/>
  <c r="AC35" i="4"/>
  <c r="AB170" i="1" s="1"/>
  <c r="AB35" i="4"/>
  <c r="AA170" i="1" s="1"/>
  <c r="AA35" i="4"/>
  <c r="Z170" i="1" s="1"/>
  <c r="Z35" i="4"/>
  <c r="Y170" i="1" s="1"/>
  <c r="Y35" i="4"/>
  <c r="X170" i="1" s="1"/>
  <c r="X35" i="4"/>
  <c r="W170" i="1" s="1"/>
  <c r="W35" i="4"/>
  <c r="V170" i="1" s="1"/>
  <c r="V35" i="4"/>
  <c r="U170" i="1" s="1"/>
  <c r="U35" i="4"/>
  <c r="T170" i="1" s="1"/>
  <c r="T35" i="4"/>
  <c r="S170" i="1" s="1"/>
  <c r="S35" i="4"/>
  <c r="R170" i="1" s="1"/>
  <c r="R35" i="4"/>
  <c r="Q170" i="1" s="1"/>
  <c r="Q35" i="4"/>
  <c r="P170" i="1" s="1"/>
  <c r="P35" i="4"/>
  <c r="O170" i="1" s="1"/>
  <c r="O35" i="4"/>
  <c r="N170" i="1" s="1"/>
  <c r="N35" i="4"/>
  <c r="M170" i="1" s="1"/>
  <c r="M35" i="4"/>
  <c r="L170" i="1" s="1"/>
  <c r="L35" i="4"/>
  <c r="K170" i="1" s="1"/>
  <c r="K35" i="4"/>
  <c r="J170" i="1" s="1"/>
  <c r="J35" i="4"/>
  <c r="I170" i="1" s="1"/>
  <c r="I35" i="4"/>
  <c r="H170" i="1" s="1"/>
  <c r="H35" i="4"/>
  <c r="G170" i="1" s="1"/>
  <c r="G35" i="4"/>
  <c r="F170" i="1" s="1"/>
  <c r="F35" i="4"/>
  <c r="E170" i="1" s="1"/>
  <c r="E35" i="4"/>
  <c r="D170" i="1" s="1"/>
  <c r="D35" i="4"/>
  <c r="C170" i="1" s="1"/>
  <c r="BB34" i="4"/>
  <c r="BA169" i="1" s="1"/>
  <c r="BA34" i="4"/>
  <c r="AZ169" i="1" s="1"/>
  <c r="AZ34" i="4"/>
  <c r="AY169" i="1" s="1"/>
  <c r="AY34" i="4"/>
  <c r="AX169" i="1" s="1"/>
  <c r="AX34" i="4"/>
  <c r="AW169" i="1" s="1"/>
  <c r="AW34" i="4"/>
  <c r="AV169" i="1" s="1"/>
  <c r="AV34" i="4"/>
  <c r="AU169" i="1" s="1"/>
  <c r="AU34" i="4"/>
  <c r="AT169" i="1" s="1"/>
  <c r="AT34" i="4"/>
  <c r="AS169" i="1" s="1"/>
  <c r="AS34" i="4"/>
  <c r="AR169" i="1" s="1"/>
  <c r="AR34" i="4"/>
  <c r="AQ169" i="1" s="1"/>
  <c r="AQ34" i="4"/>
  <c r="AP169" i="1" s="1"/>
  <c r="AP34" i="4"/>
  <c r="AO169" i="1" s="1"/>
  <c r="AO34" i="4"/>
  <c r="AN169" i="1" s="1"/>
  <c r="AN34" i="4"/>
  <c r="AM169" i="1" s="1"/>
  <c r="AM34" i="4"/>
  <c r="AL169" i="1" s="1"/>
  <c r="AL34" i="4"/>
  <c r="AK169" i="1" s="1"/>
  <c r="AK34" i="4"/>
  <c r="AJ169" i="1" s="1"/>
  <c r="AJ34" i="4"/>
  <c r="AI169" i="1" s="1"/>
  <c r="AI34" i="4"/>
  <c r="AH169" i="1" s="1"/>
  <c r="AH34" i="4"/>
  <c r="AG169" i="1" s="1"/>
  <c r="AG34" i="4"/>
  <c r="AF169" i="1" s="1"/>
  <c r="AF34" i="4"/>
  <c r="AE169" i="1" s="1"/>
  <c r="AE34" i="4"/>
  <c r="AD169" i="1" s="1"/>
  <c r="AD34" i="4"/>
  <c r="AC169" i="1" s="1"/>
  <c r="AC34" i="4"/>
  <c r="AB169" i="1" s="1"/>
  <c r="AB34" i="4"/>
  <c r="AA169" i="1" s="1"/>
  <c r="AA34" i="4"/>
  <c r="Z169" i="1" s="1"/>
  <c r="Z34" i="4"/>
  <c r="Y169" i="1" s="1"/>
  <c r="Y34" i="4"/>
  <c r="X169" i="1" s="1"/>
  <c r="X34" i="4"/>
  <c r="W169" i="1" s="1"/>
  <c r="W34" i="4"/>
  <c r="V169" i="1" s="1"/>
  <c r="V34" i="4"/>
  <c r="U169" i="1" s="1"/>
  <c r="U34" i="4"/>
  <c r="T169" i="1" s="1"/>
  <c r="T34" i="4"/>
  <c r="S169" i="1" s="1"/>
  <c r="S34" i="4"/>
  <c r="R169" i="1" s="1"/>
  <c r="R34" i="4"/>
  <c r="Q169" i="1" s="1"/>
  <c r="Q34" i="4"/>
  <c r="P169" i="1" s="1"/>
  <c r="P34" i="4"/>
  <c r="O169" i="1" s="1"/>
  <c r="O34" i="4"/>
  <c r="N169" i="1" s="1"/>
  <c r="N34" i="4"/>
  <c r="M169" i="1" s="1"/>
  <c r="M34" i="4"/>
  <c r="L169" i="1" s="1"/>
  <c r="L34" i="4"/>
  <c r="K169" i="1" s="1"/>
  <c r="K34" i="4"/>
  <c r="J169" i="1" s="1"/>
  <c r="J34" i="4"/>
  <c r="I169" i="1" s="1"/>
  <c r="I34" i="4"/>
  <c r="H169" i="1" s="1"/>
  <c r="H34" i="4"/>
  <c r="G169" i="1" s="1"/>
  <c r="G34" i="4"/>
  <c r="F169" i="1" s="1"/>
  <c r="F34" i="4"/>
  <c r="E169" i="1" s="1"/>
  <c r="E34" i="4"/>
  <c r="D169" i="1" s="1"/>
  <c r="D34" i="4"/>
  <c r="C169" i="1" s="1"/>
  <c r="BB33" i="4"/>
  <c r="BA168" i="1" s="1"/>
  <c r="BA33" i="4"/>
  <c r="AZ168" i="1" s="1"/>
  <c r="AZ33" i="4"/>
  <c r="AY168" i="1" s="1"/>
  <c r="AY33" i="4"/>
  <c r="AX168" i="1" s="1"/>
  <c r="AX33" i="4"/>
  <c r="AW168" i="1" s="1"/>
  <c r="AW33" i="4"/>
  <c r="AV168" i="1" s="1"/>
  <c r="AV33" i="4"/>
  <c r="AU168" i="1" s="1"/>
  <c r="AU33" i="4"/>
  <c r="AT168" i="1" s="1"/>
  <c r="AT33" i="4"/>
  <c r="AS168" i="1" s="1"/>
  <c r="AS33" i="4"/>
  <c r="AR168" i="1" s="1"/>
  <c r="AR33" i="4"/>
  <c r="AQ168" i="1" s="1"/>
  <c r="AQ33" i="4"/>
  <c r="AP168" i="1" s="1"/>
  <c r="AP33" i="4"/>
  <c r="AO168" i="1" s="1"/>
  <c r="AO33" i="4"/>
  <c r="AN168" i="1" s="1"/>
  <c r="AN33" i="4"/>
  <c r="AM168" i="1" s="1"/>
  <c r="AM33" i="4"/>
  <c r="AL168" i="1" s="1"/>
  <c r="AL33" i="4"/>
  <c r="AK168" i="1" s="1"/>
  <c r="AK33" i="4"/>
  <c r="AJ168" i="1" s="1"/>
  <c r="AJ33" i="4"/>
  <c r="AI168" i="1" s="1"/>
  <c r="AI33" i="4"/>
  <c r="AH168" i="1" s="1"/>
  <c r="AH33" i="4"/>
  <c r="AG168" i="1" s="1"/>
  <c r="AG33" i="4"/>
  <c r="AF168" i="1" s="1"/>
  <c r="AF33" i="4"/>
  <c r="AE168" i="1" s="1"/>
  <c r="AE33" i="4"/>
  <c r="AD168" i="1" s="1"/>
  <c r="AD33" i="4"/>
  <c r="AC168" i="1" s="1"/>
  <c r="AC33" i="4"/>
  <c r="AB168" i="1" s="1"/>
  <c r="AB33" i="4"/>
  <c r="AA168" i="1" s="1"/>
  <c r="AA33" i="4"/>
  <c r="Z168" i="1" s="1"/>
  <c r="Z33" i="4"/>
  <c r="Y168" i="1" s="1"/>
  <c r="Y33" i="4"/>
  <c r="X168" i="1" s="1"/>
  <c r="X33" i="4"/>
  <c r="W168" i="1" s="1"/>
  <c r="W33" i="4"/>
  <c r="V168" i="1" s="1"/>
  <c r="V33" i="4"/>
  <c r="U168" i="1" s="1"/>
  <c r="U33" i="4"/>
  <c r="T168" i="1" s="1"/>
  <c r="T33" i="4"/>
  <c r="S168" i="1" s="1"/>
  <c r="S33" i="4"/>
  <c r="R168" i="1" s="1"/>
  <c r="R33" i="4"/>
  <c r="Q168" i="1" s="1"/>
  <c r="Q33" i="4"/>
  <c r="P168" i="1" s="1"/>
  <c r="P33" i="4"/>
  <c r="O168" i="1" s="1"/>
  <c r="O33" i="4"/>
  <c r="N168" i="1" s="1"/>
  <c r="N33" i="4"/>
  <c r="M168" i="1" s="1"/>
  <c r="M33" i="4"/>
  <c r="L168" i="1" s="1"/>
  <c r="L33" i="4"/>
  <c r="K168" i="1" s="1"/>
  <c r="K33" i="4"/>
  <c r="J168" i="1" s="1"/>
  <c r="J33" i="4"/>
  <c r="I168" i="1" s="1"/>
  <c r="I33" i="4"/>
  <c r="H168" i="1" s="1"/>
  <c r="H33" i="4"/>
  <c r="G168" i="1" s="1"/>
  <c r="G33" i="4"/>
  <c r="F168" i="1" s="1"/>
  <c r="F33" i="4"/>
  <c r="E168" i="1" s="1"/>
  <c r="E33" i="4"/>
  <c r="D168" i="1" s="1"/>
  <c r="D33" i="4"/>
  <c r="C168" i="1" s="1"/>
  <c r="C39" i="4"/>
  <c r="B174" i="1" s="1"/>
  <c r="C38" i="4"/>
  <c r="B173" i="1" s="1"/>
  <c r="C37" i="4"/>
  <c r="B172" i="1" s="1"/>
  <c r="C36" i="4"/>
  <c r="B171" i="1" s="1"/>
  <c r="C35" i="4"/>
  <c r="B170" i="1" s="1"/>
  <c r="C34" i="4"/>
  <c r="B169" i="1" s="1"/>
  <c r="C33" i="4"/>
  <c r="B168" i="1" s="1"/>
  <c r="BA154" i="1"/>
  <c r="BA6" i="1" s="1"/>
  <c r="AZ154" i="1"/>
  <c r="AZ6" i="1" s="1"/>
  <c r="AY154" i="1"/>
  <c r="AY6" i="1" s="1"/>
  <c r="AX154" i="1"/>
  <c r="AX6" i="1" s="1"/>
  <c r="AW154" i="1"/>
  <c r="AW6" i="1" s="1"/>
  <c r="AV154" i="1"/>
  <c r="AV6" i="1" s="1"/>
  <c r="AU154" i="1"/>
  <c r="AU6" i="1" s="1"/>
  <c r="AT154" i="1"/>
  <c r="AT6" i="1" s="1"/>
  <c r="AS154" i="1"/>
  <c r="AS6" i="1" s="1"/>
  <c r="AR154" i="1"/>
  <c r="AR6" i="1" s="1"/>
  <c r="AQ154" i="1"/>
  <c r="AQ6" i="1" s="1"/>
  <c r="AP154" i="1"/>
  <c r="AP6" i="1" s="1"/>
  <c r="AO154" i="1"/>
  <c r="AO6" i="1" s="1"/>
  <c r="AN154" i="1"/>
  <c r="AN6" i="1" s="1"/>
  <c r="AM154" i="1"/>
  <c r="AM6" i="1" s="1"/>
  <c r="AL154" i="1"/>
  <c r="AL6" i="1" s="1"/>
  <c r="AK154" i="1"/>
  <c r="AK6" i="1" s="1"/>
  <c r="AJ154" i="1"/>
  <c r="AJ6" i="1" s="1"/>
  <c r="AI154" i="1"/>
  <c r="AI6" i="1" s="1"/>
  <c r="AH154" i="1"/>
  <c r="AH6" i="1" s="1"/>
  <c r="AG154" i="1"/>
  <c r="AG6" i="1" s="1"/>
  <c r="AF154" i="1"/>
  <c r="AF6" i="1" s="1"/>
  <c r="AE154" i="1"/>
  <c r="AE6" i="1" s="1"/>
  <c r="AD154" i="1"/>
  <c r="AD6" i="1" s="1"/>
  <c r="AC154" i="1"/>
  <c r="AC6" i="1" s="1"/>
  <c r="AB154" i="1"/>
  <c r="AB6" i="1" s="1"/>
  <c r="AA154" i="1"/>
  <c r="AA6" i="1" s="1"/>
  <c r="Z154" i="1"/>
  <c r="Z6" i="1" s="1"/>
  <c r="Y154" i="1"/>
  <c r="Y6" i="1" s="1"/>
  <c r="X154" i="1"/>
  <c r="X6" i="1" s="1"/>
  <c r="W154" i="1"/>
  <c r="W6" i="1" s="1"/>
  <c r="V154" i="1"/>
  <c r="V6" i="1" s="1"/>
  <c r="U154" i="1"/>
  <c r="U6" i="1" s="1"/>
  <c r="T154" i="1"/>
  <c r="T6" i="1" s="1"/>
  <c r="S154" i="1"/>
  <c r="S6" i="1" s="1"/>
  <c r="R154" i="1"/>
  <c r="R6" i="1" s="1"/>
  <c r="Q154" i="1"/>
  <c r="Q6" i="1" s="1"/>
  <c r="P154" i="1"/>
  <c r="P6" i="1" s="1"/>
  <c r="O154" i="1"/>
  <c r="O6" i="1" s="1"/>
  <c r="N154" i="1"/>
  <c r="N6" i="1" s="1"/>
  <c r="M154" i="1"/>
  <c r="M6" i="1" s="1"/>
  <c r="L154" i="1"/>
  <c r="L6" i="1" s="1"/>
  <c r="K154" i="1"/>
  <c r="K6" i="1" s="1"/>
  <c r="J154" i="1"/>
  <c r="J6" i="1" s="1"/>
  <c r="I154" i="1"/>
  <c r="I6" i="1" s="1"/>
  <c r="H154" i="1"/>
  <c r="H6" i="1" s="1"/>
  <c r="G154" i="1"/>
  <c r="G6" i="1" s="1"/>
  <c r="F154" i="1"/>
  <c r="F6" i="1" s="1"/>
  <c r="E154" i="1"/>
  <c r="E6" i="1" s="1"/>
  <c r="D154" i="1"/>
  <c r="D6" i="1" s="1"/>
  <c r="C154" i="1"/>
  <c r="C6" i="1" s="1"/>
  <c r="B154" i="1"/>
  <c r="B6" i="1" s="1"/>
  <c r="BB33" i="3"/>
  <c r="BA152" i="1" s="1"/>
  <c r="BA33" i="3"/>
  <c r="AZ152" i="1" s="1"/>
  <c r="AZ72" i="1" s="1"/>
  <c r="AZ33" i="3"/>
  <c r="AY152" i="1" s="1"/>
  <c r="AY72" i="1" s="1"/>
  <c r="AY33" i="3"/>
  <c r="AX33" i="3"/>
  <c r="AW152" i="1" s="1"/>
  <c r="AW72" i="1" s="1"/>
  <c r="AW33" i="3"/>
  <c r="AV152" i="1" s="1"/>
  <c r="AV72" i="1" s="1"/>
  <c r="AV33" i="3"/>
  <c r="AU152" i="1" s="1"/>
  <c r="AU33" i="3"/>
  <c r="AT152" i="1" s="1"/>
  <c r="AT72" i="1" s="1"/>
  <c r="AT33" i="3"/>
  <c r="AS152" i="1" s="1"/>
  <c r="AS72" i="1" s="1"/>
  <c r="AS33" i="3"/>
  <c r="AR152" i="1" s="1"/>
  <c r="AR33" i="3"/>
  <c r="AQ152" i="1" s="1"/>
  <c r="AQ72" i="1" s="1"/>
  <c r="AQ33" i="3"/>
  <c r="AP152" i="1" s="1"/>
  <c r="AP72" i="1" s="1"/>
  <c r="AP33" i="3"/>
  <c r="AO152" i="1" s="1"/>
  <c r="AO33" i="3"/>
  <c r="AN152" i="1" s="1"/>
  <c r="AN72" i="1" s="1"/>
  <c r="AN33" i="3"/>
  <c r="AM152" i="1" s="1"/>
  <c r="AM72" i="1" s="1"/>
  <c r="AM33" i="3"/>
  <c r="AL152" i="1" s="1"/>
  <c r="AL33" i="3"/>
  <c r="AK152" i="1" s="1"/>
  <c r="AK72" i="1" s="1"/>
  <c r="AK33" i="3"/>
  <c r="AJ152" i="1" s="1"/>
  <c r="AJ72" i="1" s="1"/>
  <c r="AJ33" i="3"/>
  <c r="AI152" i="1" s="1"/>
  <c r="AI33" i="3"/>
  <c r="AH152" i="1" s="1"/>
  <c r="AH72" i="1" s="1"/>
  <c r="AH33" i="3"/>
  <c r="AG152" i="1" s="1"/>
  <c r="AG72" i="1" s="1"/>
  <c r="AG33" i="3"/>
  <c r="AF152" i="1" s="1"/>
  <c r="AF33" i="3"/>
  <c r="AE152" i="1" s="1"/>
  <c r="AE72" i="1" s="1"/>
  <c r="AE33" i="3"/>
  <c r="AD152" i="1" s="1"/>
  <c r="AD72" i="1" s="1"/>
  <c r="AD33" i="3"/>
  <c r="AC152" i="1" s="1"/>
  <c r="AC33" i="3"/>
  <c r="AB152" i="1" s="1"/>
  <c r="AB72" i="1" s="1"/>
  <c r="AB33" i="3"/>
  <c r="AA152" i="1" s="1"/>
  <c r="AA72" i="1" s="1"/>
  <c r="AA33" i="3"/>
  <c r="Z152" i="1" s="1"/>
  <c r="Z33" i="3"/>
  <c r="Y152" i="1" s="1"/>
  <c r="Y72" i="1" s="1"/>
  <c r="Y33" i="3"/>
  <c r="X152" i="1" s="1"/>
  <c r="X72" i="1" s="1"/>
  <c r="X33" i="3"/>
  <c r="W152" i="1" s="1"/>
  <c r="W33" i="3"/>
  <c r="V152" i="1" s="1"/>
  <c r="V72" i="1" s="1"/>
  <c r="V33" i="3"/>
  <c r="U152" i="1" s="1"/>
  <c r="U72" i="1" s="1"/>
  <c r="U33" i="3"/>
  <c r="T152" i="1" s="1"/>
  <c r="T33" i="3"/>
  <c r="S152" i="1" s="1"/>
  <c r="S72" i="1" s="1"/>
  <c r="S33" i="3"/>
  <c r="R152" i="1" s="1"/>
  <c r="R72" i="1" s="1"/>
  <c r="R33" i="3"/>
  <c r="Q152" i="1" s="1"/>
  <c r="Q33" i="3"/>
  <c r="P152" i="1" s="1"/>
  <c r="P72" i="1" s="1"/>
  <c r="P33" i="3"/>
  <c r="O152" i="1" s="1"/>
  <c r="O72" i="1" s="1"/>
  <c r="O33" i="3"/>
  <c r="N152" i="1" s="1"/>
  <c r="N33" i="3"/>
  <c r="M152" i="1" s="1"/>
  <c r="M72" i="1" s="1"/>
  <c r="M33" i="3"/>
  <c r="L152" i="1" s="1"/>
  <c r="L72" i="1" s="1"/>
  <c r="L33" i="3"/>
  <c r="K152" i="1" s="1"/>
  <c r="K33" i="3"/>
  <c r="J152" i="1" s="1"/>
  <c r="J72" i="1" s="1"/>
  <c r="J33" i="3"/>
  <c r="I152" i="1" s="1"/>
  <c r="I72" i="1" s="1"/>
  <c r="I33" i="3"/>
  <c r="H152" i="1" s="1"/>
  <c r="H33" i="3"/>
  <c r="G152" i="1" s="1"/>
  <c r="G72" i="1" s="1"/>
  <c r="G33" i="3"/>
  <c r="F152" i="1" s="1"/>
  <c r="F72" i="1" s="1"/>
  <c r="F33" i="3"/>
  <c r="E152" i="1" s="1"/>
  <c r="E33" i="3"/>
  <c r="D152" i="1" s="1"/>
  <c r="D72" i="1" s="1"/>
  <c r="D33" i="3"/>
  <c r="C152" i="1" s="1"/>
  <c r="C72" i="1" s="1"/>
  <c r="BB32" i="3"/>
  <c r="BA151" i="1" s="1"/>
  <c r="BA32" i="3"/>
  <c r="AZ151" i="1" s="1"/>
  <c r="AZ32" i="3"/>
  <c r="AY151" i="1" s="1"/>
  <c r="AY32" i="3"/>
  <c r="AX32" i="3"/>
  <c r="AW151" i="1" s="1"/>
  <c r="AW32" i="3"/>
  <c r="AV151" i="1" s="1"/>
  <c r="AV32" i="3"/>
  <c r="AU151" i="1" s="1"/>
  <c r="AU32" i="3"/>
  <c r="AT151" i="1" s="1"/>
  <c r="AT32" i="3"/>
  <c r="AS151" i="1" s="1"/>
  <c r="AS32" i="3"/>
  <c r="AR151" i="1" s="1"/>
  <c r="AR32" i="3"/>
  <c r="AQ151" i="1" s="1"/>
  <c r="AQ32" i="3"/>
  <c r="AP151" i="1" s="1"/>
  <c r="AP32" i="3"/>
  <c r="AO151" i="1" s="1"/>
  <c r="AO32" i="3"/>
  <c r="AN151" i="1" s="1"/>
  <c r="AN32" i="3"/>
  <c r="AM151" i="1" s="1"/>
  <c r="AM32" i="3"/>
  <c r="AL151" i="1" s="1"/>
  <c r="AL32" i="3"/>
  <c r="AK151" i="1" s="1"/>
  <c r="AK32" i="3"/>
  <c r="AJ151" i="1" s="1"/>
  <c r="AJ32" i="3"/>
  <c r="AI151" i="1" s="1"/>
  <c r="AI32" i="3"/>
  <c r="AH151" i="1" s="1"/>
  <c r="AH32" i="3"/>
  <c r="AG151" i="1" s="1"/>
  <c r="AG32" i="3"/>
  <c r="AF151" i="1" s="1"/>
  <c r="AF32" i="3"/>
  <c r="AE151" i="1" s="1"/>
  <c r="AE32" i="3"/>
  <c r="AD151" i="1" s="1"/>
  <c r="AD32" i="3"/>
  <c r="AC151" i="1" s="1"/>
  <c r="AC32" i="3"/>
  <c r="AB151" i="1" s="1"/>
  <c r="AB32" i="3"/>
  <c r="AA151" i="1" s="1"/>
  <c r="AA32" i="3"/>
  <c r="Z151" i="1" s="1"/>
  <c r="Z32" i="3"/>
  <c r="Y151" i="1" s="1"/>
  <c r="Y32" i="3"/>
  <c r="X151" i="1" s="1"/>
  <c r="X32" i="3"/>
  <c r="W151" i="1" s="1"/>
  <c r="W32" i="3"/>
  <c r="V151" i="1" s="1"/>
  <c r="V32" i="3"/>
  <c r="U151" i="1" s="1"/>
  <c r="U32" i="3"/>
  <c r="T151" i="1" s="1"/>
  <c r="T32" i="3"/>
  <c r="S151" i="1" s="1"/>
  <c r="S32" i="3"/>
  <c r="R151" i="1" s="1"/>
  <c r="R32" i="3"/>
  <c r="Q151" i="1" s="1"/>
  <c r="Q32" i="3"/>
  <c r="P151" i="1" s="1"/>
  <c r="P32" i="3"/>
  <c r="O151" i="1" s="1"/>
  <c r="O32" i="3"/>
  <c r="N151" i="1" s="1"/>
  <c r="N32" i="3"/>
  <c r="M151" i="1" s="1"/>
  <c r="M32" i="3"/>
  <c r="L151" i="1" s="1"/>
  <c r="L32" i="3"/>
  <c r="K151" i="1" s="1"/>
  <c r="K32" i="3"/>
  <c r="J151" i="1" s="1"/>
  <c r="J32" i="3"/>
  <c r="I151" i="1" s="1"/>
  <c r="I32" i="3"/>
  <c r="H151" i="1" s="1"/>
  <c r="H32" i="3"/>
  <c r="G151" i="1" s="1"/>
  <c r="G32" i="3"/>
  <c r="F151" i="1" s="1"/>
  <c r="F32" i="3"/>
  <c r="E151" i="1" s="1"/>
  <c r="E32" i="3"/>
  <c r="D151" i="1" s="1"/>
  <c r="D32" i="3"/>
  <c r="C151" i="1" s="1"/>
  <c r="BB31" i="3"/>
  <c r="BA150" i="1" s="1"/>
  <c r="BA31" i="3"/>
  <c r="AZ150" i="1" s="1"/>
  <c r="AZ66" i="1" s="1"/>
  <c r="AZ31" i="3"/>
  <c r="AY150" i="1" s="1"/>
  <c r="AY66" i="1" s="1"/>
  <c r="AY31" i="3"/>
  <c r="AX31" i="3"/>
  <c r="AW150" i="1" s="1"/>
  <c r="AW66" i="1" s="1"/>
  <c r="AW31" i="3"/>
  <c r="AV150" i="1" s="1"/>
  <c r="AV66" i="1" s="1"/>
  <c r="AV31" i="3"/>
  <c r="AU150" i="1" s="1"/>
  <c r="AU31" i="3"/>
  <c r="AT150" i="1" s="1"/>
  <c r="AT66" i="1" s="1"/>
  <c r="AT31" i="3"/>
  <c r="AS150" i="1" s="1"/>
  <c r="AS66" i="1" s="1"/>
  <c r="AS31" i="3"/>
  <c r="AR150" i="1" s="1"/>
  <c r="AR31" i="3"/>
  <c r="AQ150" i="1" s="1"/>
  <c r="AQ66" i="1" s="1"/>
  <c r="AQ31" i="3"/>
  <c r="AP150" i="1" s="1"/>
  <c r="AP66" i="1" s="1"/>
  <c r="AP31" i="3"/>
  <c r="AO150" i="1" s="1"/>
  <c r="AO31" i="3"/>
  <c r="AN150" i="1" s="1"/>
  <c r="AN66" i="1" s="1"/>
  <c r="AN31" i="3"/>
  <c r="AM150" i="1" s="1"/>
  <c r="AM66" i="1" s="1"/>
  <c r="AM31" i="3"/>
  <c r="AL150" i="1" s="1"/>
  <c r="AL31" i="3"/>
  <c r="AK150" i="1" s="1"/>
  <c r="AK66" i="1" s="1"/>
  <c r="AK31" i="3"/>
  <c r="AJ150" i="1" s="1"/>
  <c r="AJ66" i="1" s="1"/>
  <c r="AJ31" i="3"/>
  <c r="AI150" i="1" s="1"/>
  <c r="AI31" i="3"/>
  <c r="AH150" i="1" s="1"/>
  <c r="AH66" i="1" s="1"/>
  <c r="AH31" i="3"/>
  <c r="AG150" i="1" s="1"/>
  <c r="AG66" i="1" s="1"/>
  <c r="AG31" i="3"/>
  <c r="AF150" i="1" s="1"/>
  <c r="AF31" i="3"/>
  <c r="AE150" i="1" s="1"/>
  <c r="AE66" i="1" s="1"/>
  <c r="AE31" i="3"/>
  <c r="AD150" i="1" s="1"/>
  <c r="AD66" i="1" s="1"/>
  <c r="AD31" i="3"/>
  <c r="AC150" i="1" s="1"/>
  <c r="AC31" i="3"/>
  <c r="AB150" i="1" s="1"/>
  <c r="AB66" i="1" s="1"/>
  <c r="AB31" i="3"/>
  <c r="AA150" i="1" s="1"/>
  <c r="AA66" i="1" s="1"/>
  <c r="AA31" i="3"/>
  <c r="Z150" i="1" s="1"/>
  <c r="Z31" i="3"/>
  <c r="Y150" i="1" s="1"/>
  <c r="Y66" i="1" s="1"/>
  <c r="Y31" i="3"/>
  <c r="X150" i="1" s="1"/>
  <c r="X66" i="1" s="1"/>
  <c r="X31" i="3"/>
  <c r="W150" i="1" s="1"/>
  <c r="W31" i="3"/>
  <c r="V150" i="1" s="1"/>
  <c r="V66" i="1" s="1"/>
  <c r="V31" i="3"/>
  <c r="U150" i="1" s="1"/>
  <c r="U66" i="1" s="1"/>
  <c r="U31" i="3"/>
  <c r="T150" i="1" s="1"/>
  <c r="T31" i="3"/>
  <c r="S150" i="1" s="1"/>
  <c r="S66" i="1" s="1"/>
  <c r="S31" i="3"/>
  <c r="R150" i="1" s="1"/>
  <c r="R66" i="1" s="1"/>
  <c r="R31" i="3"/>
  <c r="Q150" i="1" s="1"/>
  <c r="Q31" i="3"/>
  <c r="P150" i="1" s="1"/>
  <c r="P66" i="1" s="1"/>
  <c r="P31" i="3"/>
  <c r="O150" i="1" s="1"/>
  <c r="O66" i="1" s="1"/>
  <c r="O31" i="3"/>
  <c r="N150" i="1" s="1"/>
  <c r="N31" i="3"/>
  <c r="M150" i="1" s="1"/>
  <c r="M66" i="1" s="1"/>
  <c r="M31" i="3"/>
  <c r="L150" i="1" s="1"/>
  <c r="L66" i="1" s="1"/>
  <c r="L31" i="3"/>
  <c r="K150" i="1" s="1"/>
  <c r="K31" i="3"/>
  <c r="J150" i="1" s="1"/>
  <c r="J66" i="1" s="1"/>
  <c r="J31" i="3"/>
  <c r="I150" i="1" s="1"/>
  <c r="I66" i="1" s="1"/>
  <c r="I31" i="3"/>
  <c r="H150" i="1" s="1"/>
  <c r="H31" i="3"/>
  <c r="G150" i="1" s="1"/>
  <c r="G66" i="1" s="1"/>
  <c r="G31" i="3"/>
  <c r="F150" i="1" s="1"/>
  <c r="F66" i="1" s="1"/>
  <c r="F31" i="3"/>
  <c r="E150" i="1" s="1"/>
  <c r="E31" i="3"/>
  <c r="D150" i="1" s="1"/>
  <c r="D66" i="1" s="1"/>
  <c r="D31" i="3"/>
  <c r="C150" i="1" s="1"/>
  <c r="C66" i="1" s="1"/>
  <c r="BB30" i="3"/>
  <c r="BA149" i="1" s="1"/>
  <c r="BA30" i="3"/>
  <c r="AZ149" i="1" s="1"/>
  <c r="AZ30" i="3"/>
  <c r="AY149" i="1" s="1"/>
  <c r="AY30" i="3"/>
  <c r="AX30" i="3"/>
  <c r="AW149" i="1" s="1"/>
  <c r="AW30" i="3"/>
  <c r="AV149" i="1" s="1"/>
  <c r="AV30" i="3"/>
  <c r="AU149" i="1" s="1"/>
  <c r="AU30" i="3"/>
  <c r="AT149" i="1" s="1"/>
  <c r="AT30" i="3"/>
  <c r="AS149" i="1" s="1"/>
  <c r="AS30" i="3"/>
  <c r="AR149" i="1" s="1"/>
  <c r="AR30" i="3"/>
  <c r="AQ149" i="1" s="1"/>
  <c r="AQ30" i="3"/>
  <c r="AP149" i="1" s="1"/>
  <c r="AP30" i="3"/>
  <c r="AO149" i="1" s="1"/>
  <c r="AO30" i="3"/>
  <c r="AN149" i="1" s="1"/>
  <c r="AN30" i="3"/>
  <c r="AM149" i="1" s="1"/>
  <c r="AM30" i="3"/>
  <c r="AL149" i="1" s="1"/>
  <c r="AL30" i="3"/>
  <c r="AK149" i="1" s="1"/>
  <c r="AK30" i="3"/>
  <c r="AJ149" i="1" s="1"/>
  <c r="AJ30" i="3"/>
  <c r="AI149" i="1" s="1"/>
  <c r="AI30" i="3"/>
  <c r="AH149" i="1" s="1"/>
  <c r="AH30" i="3"/>
  <c r="AG149" i="1" s="1"/>
  <c r="AG30" i="3"/>
  <c r="AF149" i="1" s="1"/>
  <c r="AF30" i="3"/>
  <c r="AE149" i="1" s="1"/>
  <c r="AE30" i="3"/>
  <c r="AD149" i="1" s="1"/>
  <c r="AD30" i="3"/>
  <c r="AC149" i="1" s="1"/>
  <c r="AC30" i="3"/>
  <c r="AB149" i="1" s="1"/>
  <c r="AB30" i="3"/>
  <c r="AA149" i="1" s="1"/>
  <c r="AA30" i="3"/>
  <c r="Z149" i="1" s="1"/>
  <c r="Z30" i="3"/>
  <c r="Y149" i="1" s="1"/>
  <c r="Y30" i="3"/>
  <c r="X149" i="1" s="1"/>
  <c r="X30" i="3"/>
  <c r="W149" i="1" s="1"/>
  <c r="W30" i="3"/>
  <c r="V149" i="1" s="1"/>
  <c r="V30" i="3"/>
  <c r="U149" i="1" s="1"/>
  <c r="U30" i="3"/>
  <c r="T149" i="1" s="1"/>
  <c r="T30" i="3"/>
  <c r="S149" i="1" s="1"/>
  <c r="S30" i="3"/>
  <c r="R149" i="1" s="1"/>
  <c r="R30" i="3"/>
  <c r="Q149" i="1" s="1"/>
  <c r="Q30" i="3"/>
  <c r="P149" i="1" s="1"/>
  <c r="P30" i="3"/>
  <c r="O149" i="1" s="1"/>
  <c r="O30" i="3"/>
  <c r="N149" i="1" s="1"/>
  <c r="N30" i="3"/>
  <c r="M149" i="1" s="1"/>
  <c r="M30" i="3"/>
  <c r="L149" i="1" s="1"/>
  <c r="L30" i="3"/>
  <c r="K149" i="1" s="1"/>
  <c r="K30" i="3"/>
  <c r="J149" i="1" s="1"/>
  <c r="J30" i="3"/>
  <c r="I149" i="1" s="1"/>
  <c r="I30" i="3"/>
  <c r="H149" i="1" s="1"/>
  <c r="H30" i="3"/>
  <c r="G149" i="1" s="1"/>
  <c r="G30" i="3"/>
  <c r="F149" i="1" s="1"/>
  <c r="F30" i="3"/>
  <c r="E149" i="1" s="1"/>
  <c r="E30" i="3"/>
  <c r="D149" i="1" s="1"/>
  <c r="D30" i="3"/>
  <c r="C149" i="1" s="1"/>
  <c r="BB29" i="3"/>
  <c r="BA148" i="1" s="1"/>
  <c r="BA29" i="3"/>
  <c r="AZ148" i="1" s="1"/>
  <c r="AZ29" i="3"/>
  <c r="AY148" i="1" s="1"/>
  <c r="AY29" i="3"/>
  <c r="AX29" i="3"/>
  <c r="AW148" i="1" s="1"/>
  <c r="AW29" i="3"/>
  <c r="AV148" i="1" s="1"/>
  <c r="AV29" i="3"/>
  <c r="AU148" i="1" s="1"/>
  <c r="AU29" i="3"/>
  <c r="AT148" i="1" s="1"/>
  <c r="AT29" i="3"/>
  <c r="AS148" i="1" s="1"/>
  <c r="AS29" i="3"/>
  <c r="AR148" i="1" s="1"/>
  <c r="AR29" i="3"/>
  <c r="AQ148" i="1" s="1"/>
  <c r="AQ29" i="3"/>
  <c r="AP148" i="1" s="1"/>
  <c r="AP29" i="3"/>
  <c r="AO148" i="1" s="1"/>
  <c r="AO29" i="3"/>
  <c r="AN148" i="1" s="1"/>
  <c r="AN29" i="3"/>
  <c r="AM148" i="1" s="1"/>
  <c r="AM29" i="3"/>
  <c r="AL148" i="1" s="1"/>
  <c r="AL29" i="3"/>
  <c r="AK148" i="1" s="1"/>
  <c r="AK29" i="3"/>
  <c r="AJ148" i="1" s="1"/>
  <c r="AJ29" i="3"/>
  <c r="AI148" i="1" s="1"/>
  <c r="AI29" i="3"/>
  <c r="AH148" i="1" s="1"/>
  <c r="AH29" i="3"/>
  <c r="AG148" i="1" s="1"/>
  <c r="AG29" i="3"/>
  <c r="AF148" i="1" s="1"/>
  <c r="AF29" i="3"/>
  <c r="AE148" i="1" s="1"/>
  <c r="AE29" i="3"/>
  <c r="AD148" i="1" s="1"/>
  <c r="AD29" i="3"/>
  <c r="AC148" i="1" s="1"/>
  <c r="AC29" i="3"/>
  <c r="AB148" i="1" s="1"/>
  <c r="AB29" i="3"/>
  <c r="AA148" i="1" s="1"/>
  <c r="AA29" i="3"/>
  <c r="Z148" i="1" s="1"/>
  <c r="Z29" i="3"/>
  <c r="Y148" i="1" s="1"/>
  <c r="Y29" i="3"/>
  <c r="X148" i="1" s="1"/>
  <c r="X29" i="3"/>
  <c r="W148" i="1" s="1"/>
  <c r="W29" i="3"/>
  <c r="V148" i="1" s="1"/>
  <c r="V29" i="3"/>
  <c r="U148" i="1" s="1"/>
  <c r="U29" i="3"/>
  <c r="T148" i="1" s="1"/>
  <c r="T29" i="3"/>
  <c r="S148" i="1" s="1"/>
  <c r="S29" i="3"/>
  <c r="R148" i="1" s="1"/>
  <c r="R29" i="3"/>
  <c r="Q148" i="1" s="1"/>
  <c r="Q29" i="3"/>
  <c r="P148" i="1" s="1"/>
  <c r="P29" i="3"/>
  <c r="O148" i="1" s="1"/>
  <c r="O29" i="3"/>
  <c r="N148" i="1" s="1"/>
  <c r="N29" i="3"/>
  <c r="M148" i="1" s="1"/>
  <c r="M29" i="3"/>
  <c r="L148" i="1" s="1"/>
  <c r="L29" i="3"/>
  <c r="K148" i="1" s="1"/>
  <c r="K29" i="3"/>
  <c r="J148" i="1" s="1"/>
  <c r="J29" i="3"/>
  <c r="I148" i="1" s="1"/>
  <c r="I29" i="3"/>
  <c r="H148" i="1" s="1"/>
  <c r="H29" i="3"/>
  <c r="G148" i="1" s="1"/>
  <c r="G29" i="3"/>
  <c r="F148" i="1" s="1"/>
  <c r="F29" i="3"/>
  <c r="E148" i="1" s="1"/>
  <c r="E29" i="3"/>
  <c r="D148" i="1" s="1"/>
  <c r="D29" i="3"/>
  <c r="C148" i="1" s="1"/>
  <c r="BB28" i="3"/>
  <c r="BA147" i="1" s="1"/>
  <c r="BA28" i="3"/>
  <c r="AZ147" i="1" s="1"/>
  <c r="AZ64" i="1" s="1"/>
  <c r="AZ28" i="3"/>
  <c r="AY147" i="1" s="1"/>
  <c r="AY64" i="1" s="1"/>
  <c r="AY28" i="3"/>
  <c r="AX28" i="3"/>
  <c r="AW147" i="1" s="1"/>
  <c r="AW64" i="1" s="1"/>
  <c r="AW28" i="3"/>
  <c r="AV147" i="1" s="1"/>
  <c r="AV64" i="1" s="1"/>
  <c r="AV28" i="3"/>
  <c r="AU147" i="1" s="1"/>
  <c r="AU28" i="3"/>
  <c r="AT147" i="1" s="1"/>
  <c r="AT64" i="1" s="1"/>
  <c r="AT28" i="3"/>
  <c r="AS147" i="1" s="1"/>
  <c r="AS64" i="1" s="1"/>
  <c r="AS28" i="3"/>
  <c r="AR147" i="1" s="1"/>
  <c r="AR28" i="3"/>
  <c r="AQ147" i="1" s="1"/>
  <c r="AQ64" i="1" s="1"/>
  <c r="AQ28" i="3"/>
  <c r="AP147" i="1" s="1"/>
  <c r="AP64" i="1" s="1"/>
  <c r="AP28" i="3"/>
  <c r="AO147" i="1" s="1"/>
  <c r="AO28" i="3"/>
  <c r="AN147" i="1" s="1"/>
  <c r="AN64" i="1" s="1"/>
  <c r="AN28" i="3"/>
  <c r="AM147" i="1" s="1"/>
  <c r="AM64" i="1" s="1"/>
  <c r="AM28" i="3"/>
  <c r="AL147" i="1" s="1"/>
  <c r="AL28" i="3"/>
  <c r="AK147" i="1" s="1"/>
  <c r="AK64" i="1" s="1"/>
  <c r="AK28" i="3"/>
  <c r="AJ147" i="1" s="1"/>
  <c r="AJ64" i="1" s="1"/>
  <c r="AJ28" i="3"/>
  <c r="AI147" i="1" s="1"/>
  <c r="AI28" i="3"/>
  <c r="AH147" i="1" s="1"/>
  <c r="AH64" i="1" s="1"/>
  <c r="AH28" i="3"/>
  <c r="AG147" i="1" s="1"/>
  <c r="AG64" i="1" s="1"/>
  <c r="AG28" i="3"/>
  <c r="AF147" i="1" s="1"/>
  <c r="AF28" i="3"/>
  <c r="AE147" i="1" s="1"/>
  <c r="AE64" i="1" s="1"/>
  <c r="AE28" i="3"/>
  <c r="AD147" i="1" s="1"/>
  <c r="AD64" i="1" s="1"/>
  <c r="AD28" i="3"/>
  <c r="AC147" i="1" s="1"/>
  <c r="AC28" i="3"/>
  <c r="AB147" i="1" s="1"/>
  <c r="AB64" i="1" s="1"/>
  <c r="AB28" i="3"/>
  <c r="AA147" i="1" s="1"/>
  <c r="AA64" i="1" s="1"/>
  <c r="AA28" i="3"/>
  <c r="Z147" i="1" s="1"/>
  <c r="Z28" i="3"/>
  <c r="Y147" i="1" s="1"/>
  <c r="Y64" i="1" s="1"/>
  <c r="Y28" i="3"/>
  <c r="X147" i="1" s="1"/>
  <c r="X64" i="1" s="1"/>
  <c r="X28" i="3"/>
  <c r="W147" i="1" s="1"/>
  <c r="W28" i="3"/>
  <c r="V147" i="1" s="1"/>
  <c r="V64" i="1" s="1"/>
  <c r="V28" i="3"/>
  <c r="U147" i="1" s="1"/>
  <c r="U64" i="1" s="1"/>
  <c r="U28" i="3"/>
  <c r="T147" i="1" s="1"/>
  <c r="T28" i="3"/>
  <c r="S147" i="1" s="1"/>
  <c r="S64" i="1" s="1"/>
  <c r="S28" i="3"/>
  <c r="R147" i="1" s="1"/>
  <c r="R64" i="1" s="1"/>
  <c r="R28" i="3"/>
  <c r="Q147" i="1" s="1"/>
  <c r="Q28" i="3"/>
  <c r="P147" i="1" s="1"/>
  <c r="P64" i="1" s="1"/>
  <c r="P28" i="3"/>
  <c r="O147" i="1" s="1"/>
  <c r="O64" i="1" s="1"/>
  <c r="O28" i="3"/>
  <c r="N147" i="1" s="1"/>
  <c r="N28" i="3"/>
  <c r="M147" i="1" s="1"/>
  <c r="M64" i="1" s="1"/>
  <c r="M28" i="3"/>
  <c r="L147" i="1" s="1"/>
  <c r="L64" i="1" s="1"/>
  <c r="L28" i="3"/>
  <c r="K147" i="1" s="1"/>
  <c r="K28" i="3"/>
  <c r="J147" i="1" s="1"/>
  <c r="J64" i="1" s="1"/>
  <c r="J28" i="3"/>
  <c r="I147" i="1" s="1"/>
  <c r="I64" i="1" s="1"/>
  <c r="I28" i="3"/>
  <c r="H147" i="1" s="1"/>
  <c r="H28" i="3"/>
  <c r="G147" i="1" s="1"/>
  <c r="G64" i="1" s="1"/>
  <c r="G28" i="3"/>
  <c r="F147" i="1" s="1"/>
  <c r="F64" i="1" s="1"/>
  <c r="F28" i="3"/>
  <c r="E147" i="1" s="1"/>
  <c r="E28" i="3"/>
  <c r="D147" i="1" s="1"/>
  <c r="D64" i="1" s="1"/>
  <c r="D28" i="3"/>
  <c r="C147" i="1" s="1"/>
  <c r="C64" i="1" s="1"/>
  <c r="BB27" i="3"/>
  <c r="BA146" i="1" s="1"/>
  <c r="BA27" i="3"/>
  <c r="AZ146" i="1" s="1"/>
  <c r="AZ68" i="1" s="1"/>
  <c r="AZ27" i="3"/>
  <c r="AY146" i="1" s="1"/>
  <c r="AY68" i="1" s="1"/>
  <c r="AY27" i="3"/>
  <c r="AX27" i="3"/>
  <c r="AW146" i="1" s="1"/>
  <c r="AW68" i="1" s="1"/>
  <c r="AW27" i="3"/>
  <c r="AV146" i="1" s="1"/>
  <c r="AV68" i="1" s="1"/>
  <c r="AV27" i="3"/>
  <c r="AU146" i="1" s="1"/>
  <c r="AU27" i="3"/>
  <c r="AT146" i="1" s="1"/>
  <c r="AT68" i="1" s="1"/>
  <c r="AT27" i="3"/>
  <c r="AS146" i="1" s="1"/>
  <c r="AS68" i="1" s="1"/>
  <c r="AS27" i="3"/>
  <c r="AR146" i="1" s="1"/>
  <c r="AR27" i="3"/>
  <c r="AQ146" i="1" s="1"/>
  <c r="AQ68" i="1" s="1"/>
  <c r="AQ27" i="3"/>
  <c r="AP146" i="1" s="1"/>
  <c r="AP68" i="1" s="1"/>
  <c r="AP27" i="3"/>
  <c r="AO146" i="1" s="1"/>
  <c r="AO27" i="3"/>
  <c r="AN146" i="1" s="1"/>
  <c r="AN68" i="1" s="1"/>
  <c r="AN27" i="3"/>
  <c r="AM146" i="1" s="1"/>
  <c r="AM68" i="1" s="1"/>
  <c r="AM27" i="3"/>
  <c r="AL146" i="1" s="1"/>
  <c r="AL27" i="3"/>
  <c r="AK146" i="1" s="1"/>
  <c r="AK68" i="1" s="1"/>
  <c r="AK27" i="3"/>
  <c r="AJ146" i="1" s="1"/>
  <c r="AJ68" i="1" s="1"/>
  <c r="AJ27" i="3"/>
  <c r="AI146" i="1" s="1"/>
  <c r="AI27" i="3"/>
  <c r="AH146" i="1" s="1"/>
  <c r="AH68" i="1" s="1"/>
  <c r="AH27" i="3"/>
  <c r="AG146" i="1" s="1"/>
  <c r="AG68" i="1" s="1"/>
  <c r="AG27" i="3"/>
  <c r="AF146" i="1" s="1"/>
  <c r="AF27" i="3"/>
  <c r="AE146" i="1" s="1"/>
  <c r="AE68" i="1" s="1"/>
  <c r="AE27" i="3"/>
  <c r="AD146" i="1" s="1"/>
  <c r="AD68" i="1" s="1"/>
  <c r="AD27" i="3"/>
  <c r="AC146" i="1" s="1"/>
  <c r="AC27" i="3"/>
  <c r="AB146" i="1" s="1"/>
  <c r="AB68" i="1" s="1"/>
  <c r="AB27" i="3"/>
  <c r="AA146" i="1" s="1"/>
  <c r="AA68" i="1" s="1"/>
  <c r="AA27" i="3"/>
  <c r="Z146" i="1" s="1"/>
  <c r="Z27" i="3"/>
  <c r="Y146" i="1" s="1"/>
  <c r="Y68" i="1" s="1"/>
  <c r="Y27" i="3"/>
  <c r="X146" i="1" s="1"/>
  <c r="X68" i="1" s="1"/>
  <c r="X27" i="3"/>
  <c r="W146" i="1" s="1"/>
  <c r="W27" i="3"/>
  <c r="V146" i="1" s="1"/>
  <c r="V68" i="1" s="1"/>
  <c r="V27" i="3"/>
  <c r="U146" i="1" s="1"/>
  <c r="U68" i="1" s="1"/>
  <c r="U27" i="3"/>
  <c r="T146" i="1" s="1"/>
  <c r="T27" i="3"/>
  <c r="S146" i="1" s="1"/>
  <c r="S68" i="1" s="1"/>
  <c r="S27" i="3"/>
  <c r="R146" i="1" s="1"/>
  <c r="R68" i="1" s="1"/>
  <c r="R27" i="3"/>
  <c r="Q146" i="1" s="1"/>
  <c r="Q27" i="3"/>
  <c r="P146" i="1" s="1"/>
  <c r="P68" i="1" s="1"/>
  <c r="P27" i="3"/>
  <c r="O146" i="1" s="1"/>
  <c r="O68" i="1" s="1"/>
  <c r="O27" i="3"/>
  <c r="N146" i="1" s="1"/>
  <c r="N27" i="3"/>
  <c r="M146" i="1" s="1"/>
  <c r="M68" i="1" s="1"/>
  <c r="M27" i="3"/>
  <c r="L146" i="1" s="1"/>
  <c r="L68" i="1" s="1"/>
  <c r="L27" i="3"/>
  <c r="K146" i="1" s="1"/>
  <c r="K27" i="3"/>
  <c r="J146" i="1" s="1"/>
  <c r="J68" i="1" s="1"/>
  <c r="J27" i="3"/>
  <c r="I146" i="1" s="1"/>
  <c r="I68" i="1" s="1"/>
  <c r="I27" i="3"/>
  <c r="H146" i="1" s="1"/>
  <c r="H27" i="3"/>
  <c r="G146" i="1" s="1"/>
  <c r="G68" i="1" s="1"/>
  <c r="G27" i="3"/>
  <c r="F146" i="1" s="1"/>
  <c r="F68" i="1" s="1"/>
  <c r="F27" i="3"/>
  <c r="E146" i="1" s="1"/>
  <c r="E27" i="3"/>
  <c r="D146" i="1" s="1"/>
  <c r="D68" i="1" s="1"/>
  <c r="D27" i="3"/>
  <c r="C146" i="1" s="1"/>
  <c r="C68" i="1" s="1"/>
  <c r="C33" i="3"/>
  <c r="B152" i="1" s="1"/>
  <c r="C32" i="3"/>
  <c r="B151" i="1" s="1"/>
  <c r="C31" i="3"/>
  <c r="B150" i="1" s="1"/>
  <c r="C30" i="3"/>
  <c r="B149" i="1" s="1"/>
  <c r="C29" i="3"/>
  <c r="B148" i="1" s="1"/>
  <c r="C28" i="3"/>
  <c r="B147" i="1" s="1"/>
  <c r="C27" i="3"/>
  <c r="B146" i="1" s="1"/>
  <c r="AO21" i="3"/>
  <c r="AU21" i="3"/>
  <c r="L21" i="3"/>
  <c r="K21" i="3"/>
  <c r="AJ21" i="3"/>
  <c r="AI21" i="3"/>
  <c r="AE21" i="3"/>
  <c r="AC21" i="3"/>
  <c r="M21" i="3"/>
  <c r="G21" i="3"/>
  <c r="AR21" i="3"/>
  <c r="AL21" i="3"/>
  <c r="AK21" i="3"/>
  <c r="AF21" i="3"/>
  <c r="Z21" i="3"/>
  <c r="T21" i="3"/>
  <c r="AV21" i="3"/>
  <c r="AP21" i="3"/>
  <c r="BJ3" i="11" l="1"/>
  <c r="BK3" i="11" s="1"/>
  <c r="BL3" i="11" s="1"/>
  <c r="BM3" i="11" s="1"/>
  <c r="BN3" i="11" s="1"/>
  <c r="BO3" i="11" s="1"/>
  <c r="BP3" i="11" s="1"/>
  <c r="BQ3" i="11" s="1"/>
  <c r="BR3" i="11" s="1"/>
  <c r="BS3" i="11" s="1"/>
  <c r="BT3" i="11" s="1"/>
  <c r="BU3" i="11" s="1"/>
  <c r="BV3" i="11" s="1"/>
  <c r="BK3" i="6"/>
  <c r="BL3" i="6" s="1"/>
  <c r="BM3" i="6" s="1"/>
  <c r="BN3" i="6" s="1"/>
  <c r="BO3" i="6" s="1"/>
  <c r="BP3" i="6" s="1"/>
  <c r="BQ3" i="6" s="1"/>
  <c r="BR3" i="6" s="1"/>
  <c r="BS3" i="6" s="1"/>
  <c r="BT3" i="6" s="1"/>
  <c r="BU3" i="6" s="1"/>
  <c r="BV3" i="6" s="1"/>
  <c r="CY4" i="6" s="1"/>
  <c r="B10" i="1"/>
  <c r="B189" i="1"/>
  <c r="B188" i="1"/>
  <c r="C10" i="1"/>
  <c r="C33" i="1" s="1"/>
  <c r="C177" i="1"/>
  <c r="I10" i="1"/>
  <c r="I177" i="1"/>
  <c r="O10" i="1"/>
  <c r="O33" i="1" s="1"/>
  <c r="O177" i="1"/>
  <c r="U10" i="1"/>
  <c r="U177" i="1"/>
  <c r="AA10" i="1"/>
  <c r="AA33" i="1" s="1"/>
  <c r="AA177" i="1"/>
  <c r="AG10" i="1"/>
  <c r="AG33" i="1" s="1"/>
  <c r="AG177" i="1"/>
  <c r="AM10" i="1"/>
  <c r="AY21" i="1" s="1"/>
  <c r="AM177" i="1"/>
  <c r="AS10" i="1"/>
  <c r="AS33" i="1" s="1"/>
  <c r="AS177" i="1"/>
  <c r="AY10" i="1"/>
  <c r="AY33" i="1" s="1"/>
  <c r="AY177" i="1"/>
  <c r="N10" i="1"/>
  <c r="N33" i="1" s="1"/>
  <c r="N177" i="1"/>
  <c r="AL10" i="1"/>
  <c r="AL177" i="1"/>
  <c r="D10" i="1"/>
  <c r="D177" i="1"/>
  <c r="J10" i="1"/>
  <c r="V21" i="1" s="1"/>
  <c r="J177" i="1"/>
  <c r="P10" i="1"/>
  <c r="P177" i="1"/>
  <c r="V10" i="1"/>
  <c r="V33" i="1" s="1"/>
  <c r="V177" i="1"/>
  <c r="AB10" i="1"/>
  <c r="AB33" i="1" s="1"/>
  <c r="AB177" i="1"/>
  <c r="AH10" i="1"/>
  <c r="AH177" i="1"/>
  <c r="AN10" i="1"/>
  <c r="AN33" i="1" s="1"/>
  <c r="AN177" i="1"/>
  <c r="AT10" i="1"/>
  <c r="AT33" i="1" s="1"/>
  <c r="AT177" i="1"/>
  <c r="AZ10" i="1"/>
  <c r="AZ177" i="1"/>
  <c r="T10" i="1"/>
  <c r="T33" i="1" s="1"/>
  <c r="T177" i="1"/>
  <c r="AR10" i="1"/>
  <c r="BD21" i="1" s="1"/>
  <c r="AR177" i="1"/>
  <c r="E10" i="1"/>
  <c r="E33" i="1" s="1"/>
  <c r="E177" i="1"/>
  <c r="K10" i="1"/>
  <c r="K33" i="1" s="1"/>
  <c r="K177" i="1"/>
  <c r="Q10" i="1"/>
  <c r="Q33" i="1" s="1"/>
  <c r="Q177" i="1"/>
  <c r="W10" i="1"/>
  <c r="W177" i="1"/>
  <c r="AC10" i="1"/>
  <c r="AC33" i="1" s="1"/>
  <c r="AC177" i="1"/>
  <c r="AI10" i="1"/>
  <c r="AU21" i="1" s="1"/>
  <c r="AI177" i="1"/>
  <c r="AO10" i="1"/>
  <c r="AO177" i="1"/>
  <c r="AU10" i="1"/>
  <c r="AU33" i="1" s="1"/>
  <c r="AU177" i="1"/>
  <c r="BA10" i="1"/>
  <c r="BM21" i="1" s="1"/>
  <c r="BA177" i="1"/>
  <c r="Z10" i="1"/>
  <c r="Z33" i="1" s="1"/>
  <c r="Z177" i="1"/>
  <c r="AX10" i="1"/>
  <c r="AX33" i="1" s="1"/>
  <c r="AX177" i="1"/>
  <c r="F10" i="1"/>
  <c r="R21" i="1" s="1"/>
  <c r="F177" i="1"/>
  <c r="L10" i="1"/>
  <c r="L33" i="1" s="1"/>
  <c r="L177" i="1"/>
  <c r="R10" i="1"/>
  <c r="R33" i="1" s="1"/>
  <c r="R177" i="1"/>
  <c r="X10" i="1"/>
  <c r="AJ21" i="1" s="1"/>
  <c r="X177" i="1"/>
  <c r="AD10" i="1"/>
  <c r="AD177" i="1"/>
  <c r="AJ10" i="1"/>
  <c r="AJ177" i="1"/>
  <c r="AP10" i="1"/>
  <c r="BB21" i="1" s="1"/>
  <c r="AP177" i="1"/>
  <c r="AV10" i="1"/>
  <c r="AV177" i="1"/>
  <c r="H10" i="1"/>
  <c r="H33" i="1" s="1"/>
  <c r="H177" i="1"/>
  <c r="AF10" i="1"/>
  <c r="AF21" i="1" s="1"/>
  <c r="AF177" i="1"/>
  <c r="G10" i="1"/>
  <c r="G33" i="1" s="1"/>
  <c r="G177" i="1"/>
  <c r="M10" i="1"/>
  <c r="M33" i="1" s="1"/>
  <c r="M177" i="1"/>
  <c r="S10" i="1"/>
  <c r="AE21" i="1" s="1"/>
  <c r="S177" i="1"/>
  <c r="Y10" i="1"/>
  <c r="Y177" i="1"/>
  <c r="AE10" i="1"/>
  <c r="AE33" i="1" s="1"/>
  <c r="AE177" i="1"/>
  <c r="AK10" i="1"/>
  <c r="AK33" i="1" s="1"/>
  <c r="AK177" i="1"/>
  <c r="AQ10" i="1"/>
  <c r="AQ33" i="1" s="1"/>
  <c r="AQ177" i="1"/>
  <c r="AW10" i="1"/>
  <c r="BI21" i="1" s="1"/>
  <c r="AW177" i="1"/>
  <c r="BC10" i="1"/>
  <c r="BO21" i="1" s="1"/>
  <c r="BJ3" i="8"/>
  <c r="BK3" i="8" s="1"/>
  <c r="BL3" i="8" s="1"/>
  <c r="BM3" i="8" s="1"/>
  <c r="BN3" i="8" s="1"/>
  <c r="BO3" i="8" s="1"/>
  <c r="BP3" i="8" s="1"/>
  <c r="BQ3" i="8" s="1"/>
  <c r="BR3" i="8" s="1"/>
  <c r="BS3" i="8" s="1"/>
  <c r="BT3" i="8" s="1"/>
  <c r="BU3" i="8" s="1"/>
  <c r="BV3" i="8" s="1"/>
  <c r="BJ3" i="16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J3" i="9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J3" i="17"/>
  <c r="BK3" i="17" s="1"/>
  <c r="BL3" i="17" s="1"/>
  <c r="BM3" i="17" s="1"/>
  <c r="BN3" i="17" s="1"/>
  <c r="BO3" i="17" s="1"/>
  <c r="BP3" i="17" s="1"/>
  <c r="BQ3" i="17" s="1"/>
  <c r="BR3" i="17" s="1"/>
  <c r="BS3" i="17" s="1"/>
  <c r="BT3" i="17" s="1"/>
  <c r="BU3" i="17" s="1"/>
  <c r="BV3" i="17" s="1"/>
  <c r="BJ3" i="3"/>
  <c r="BK3" i="3" s="1"/>
  <c r="BJ3" i="10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J3" i="7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J3" i="4"/>
  <c r="BK3" i="4" s="1"/>
  <c r="BL3" i="4" s="1"/>
  <c r="BM3" i="4" s="1"/>
  <c r="BN3" i="4" s="1"/>
  <c r="BO3" i="4" s="1"/>
  <c r="BP3" i="4" s="1"/>
  <c r="BQ3" i="4" s="1"/>
  <c r="BR3" i="4" s="1"/>
  <c r="BS3" i="4" s="1"/>
  <c r="BT3" i="4" s="1"/>
  <c r="BU3" i="4" s="1"/>
  <c r="BV3" i="4" s="1"/>
  <c r="AK20" i="1"/>
  <c r="K36" i="1"/>
  <c r="K37" i="1"/>
  <c r="AI37" i="1"/>
  <c r="AI36" i="1"/>
  <c r="AU37" i="1"/>
  <c r="AU36" i="1"/>
  <c r="F37" i="1"/>
  <c r="F36" i="1"/>
  <c r="AJ36" i="1"/>
  <c r="AJ37" i="1"/>
  <c r="G32" i="1"/>
  <c r="G37" i="1"/>
  <c r="G36" i="1"/>
  <c r="Y37" i="1"/>
  <c r="Y36" i="1"/>
  <c r="AQ37" i="1"/>
  <c r="AQ36" i="1"/>
  <c r="B37" i="1"/>
  <c r="B36" i="1"/>
  <c r="H37" i="1"/>
  <c r="H36" i="1"/>
  <c r="N37" i="1"/>
  <c r="N36" i="1"/>
  <c r="T36" i="1"/>
  <c r="T37" i="1"/>
  <c r="Z37" i="1"/>
  <c r="Z36" i="1"/>
  <c r="AF36" i="1"/>
  <c r="AF37" i="1"/>
  <c r="AL36" i="1"/>
  <c r="AL37" i="1"/>
  <c r="AR36" i="1"/>
  <c r="AR37" i="1"/>
  <c r="AX37" i="1"/>
  <c r="AX36" i="1"/>
  <c r="E37" i="1"/>
  <c r="E36" i="1"/>
  <c r="Q37" i="1"/>
  <c r="Q36" i="1"/>
  <c r="AC37" i="1"/>
  <c r="AC36" i="1"/>
  <c r="AO37" i="1"/>
  <c r="AO36" i="1"/>
  <c r="L36" i="1"/>
  <c r="L37" i="1"/>
  <c r="X37" i="1"/>
  <c r="X36" i="1"/>
  <c r="AV36" i="1"/>
  <c r="AV37" i="1"/>
  <c r="M37" i="1"/>
  <c r="M36" i="1"/>
  <c r="AE37" i="1"/>
  <c r="AE36" i="1"/>
  <c r="AW37" i="1"/>
  <c r="AW36" i="1"/>
  <c r="C37" i="1"/>
  <c r="C36" i="1"/>
  <c r="I32" i="1"/>
  <c r="I37" i="1"/>
  <c r="I36" i="1"/>
  <c r="O36" i="1"/>
  <c r="O37" i="1"/>
  <c r="U36" i="1"/>
  <c r="U37" i="1"/>
  <c r="AA37" i="1"/>
  <c r="AA36" i="1"/>
  <c r="AG36" i="1"/>
  <c r="AG37" i="1"/>
  <c r="AM37" i="1"/>
  <c r="AM36" i="1"/>
  <c r="AS37" i="1"/>
  <c r="AS36" i="1"/>
  <c r="AY37" i="1"/>
  <c r="AY36" i="1"/>
  <c r="W37" i="1"/>
  <c r="W36" i="1"/>
  <c r="BA37" i="1"/>
  <c r="BA36" i="1"/>
  <c r="R37" i="1"/>
  <c r="R36" i="1"/>
  <c r="AD36" i="1"/>
  <c r="AD37" i="1"/>
  <c r="AP36" i="1"/>
  <c r="AP37" i="1"/>
  <c r="S37" i="1"/>
  <c r="S36" i="1"/>
  <c r="AK37" i="1"/>
  <c r="AK36" i="1"/>
  <c r="D37" i="1"/>
  <c r="D36" i="1"/>
  <c r="J37" i="1"/>
  <c r="J36" i="1"/>
  <c r="P37" i="1"/>
  <c r="P36" i="1"/>
  <c r="V37" i="1"/>
  <c r="V36" i="1"/>
  <c r="AB36" i="1"/>
  <c r="AB37" i="1"/>
  <c r="AH36" i="1"/>
  <c r="AH37" i="1"/>
  <c r="AN36" i="1"/>
  <c r="AN37" i="1"/>
  <c r="AT36" i="1"/>
  <c r="AT37" i="1"/>
  <c r="AZ36" i="1"/>
  <c r="AZ37" i="1"/>
  <c r="BM20" i="1"/>
  <c r="BJ20" i="1"/>
  <c r="N20" i="1"/>
  <c r="BG20" i="1"/>
  <c r="AQ20" i="1"/>
  <c r="AE20" i="1"/>
  <c r="AH20" i="1"/>
  <c r="AY20" i="1"/>
  <c r="BI20" i="1"/>
  <c r="T20" i="1"/>
  <c r="BL20" i="1"/>
  <c r="S20" i="1"/>
  <c r="BE20" i="1"/>
  <c r="BB20" i="1"/>
  <c r="BK20" i="1"/>
  <c r="AR20" i="1"/>
  <c r="P20" i="1"/>
  <c r="B32" i="1"/>
  <c r="AL20" i="1"/>
  <c r="Y20" i="1"/>
  <c r="K32" i="1"/>
  <c r="H32" i="1"/>
  <c r="AX20" i="1"/>
  <c r="AV20" i="1"/>
  <c r="W20" i="1"/>
  <c r="AN20" i="1"/>
  <c r="O20" i="1"/>
  <c r="C32" i="1"/>
  <c r="BD20" i="1"/>
  <c r="AU20" i="1"/>
  <c r="U20" i="1"/>
  <c r="AF20" i="1"/>
  <c r="AW20" i="1"/>
  <c r="AJ20" i="1"/>
  <c r="AB20" i="1"/>
  <c r="AS20" i="1"/>
  <c r="AP20" i="1"/>
  <c r="R20" i="1"/>
  <c r="AC20" i="1"/>
  <c r="AT20" i="1"/>
  <c r="AG20" i="1"/>
  <c r="AA20" i="1"/>
  <c r="BA20" i="1"/>
  <c r="V20" i="1"/>
  <c r="D32" i="1"/>
  <c r="J32" i="1"/>
  <c r="Z20" i="1"/>
  <c r="Q20" i="1"/>
  <c r="M122" i="1"/>
  <c r="M113" i="1"/>
  <c r="AZ20" i="1"/>
  <c r="AM20" i="1"/>
  <c r="BF20" i="1"/>
  <c r="AD20" i="1"/>
  <c r="AO20" i="1"/>
  <c r="X20" i="1"/>
  <c r="E32" i="1"/>
  <c r="M138" i="1"/>
  <c r="M131" i="1"/>
  <c r="AI20" i="1"/>
  <c r="F32" i="1"/>
  <c r="L32" i="1"/>
  <c r="M32" i="1"/>
  <c r="BH20" i="1"/>
  <c r="D33" i="1"/>
  <c r="B33" i="1"/>
  <c r="BC27" i="1"/>
  <c r="AY34" i="1"/>
  <c r="AY26" i="1"/>
  <c r="BK26" i="1"/>
  <c r="AZ34" i="1"/>
  <c r="AZ26" i="1"/>
  <c r="BL26" i="1"/>
  <c r="AH34" i="1"/>
  <c r="AH26" i="1"/>
  <c r="AD26" i="1"/>
  <c r="AD34" i="1"/>
  <c r="AE26" i="1"/>
  <c r="AE34" i="1"/>
  <c r="AP26" i="1"/>
  <c r="AP34" i="1"/>
  <c r="BB26" i="1"/>
  <c r="Y26" i="1"/>
  <c r="Y34" i="1"/>
  <c r="AB34" i="1"/>
  <c r="AB26" i="1"/>
  <c r="AS34" i="1"/>
  <c r="AS26" i="1"/>
  <c r="AA34" i="1"/>
  <c r="AA26" i="1"/>
  <c r="AW26" i="1"/>
  <c r="AW34" i="1"/>
  <c r="BI26" i="1"/>
  <c r="AT34" i="1"/>
  <c r="AT26" i="1"/>
  <c r="BF26" i="1"/>
  <c r="P26" i="1"/>
  <c r="P34" i="1"/>
  <c r="V34" i="1"/>
  <c r="V26" i="1"/>
  <c r="R34" i="1"/>
  <c r="R26" i="1"/>
  <c r="S26" i="1"/>
  <c r="S34" i="1"/>
  <c r="AJ26" i="1"/>
  <c r="AJ34" i="1"/>
  <c r="AM34" i="1"/>
  <c r="AM26" i="1"/>
  <c r="AG26" i="1"/>
  <c r="U34" i="1"/>
  <c r="U26" i="1"/>
  <c r="O26" i="1"/>
  <c r="C34" i="1"/>
  <c r="AK26" i="1"/>
  <c r="AK34" i="1"/>
  <c r="AN34" i="1"/>
  <c r="AN26" i="1"/>
  <c r="AQ26" i="1"/>
  <c r="AQ34" i="1"/>
  <c r="X26" i="1"/>
  <c r="X34" i="1"/>
  <c r="BK21" i="1"/>
  <c r="N19" i="1"/>
  <c r="T19" i="1"/>
  <c r="Z19" i="1"/>
  <c r="AF19" i="1"/>
  <c r="AL19" i="1"/>
  <c r="AR19" i="1"/>
  <c r="BD19" i="1"/>
  <c r="AX19" i="1"/>
  <c r="BJ19" i="1"/>
  <c r="S19" i="1"/>
  <c r="Y19" i="1"/>
  <c r="AE19" i="1"/>
  <c r="AK19" i="1"/>
  <c r="AQ19" i="1"/>
  <c r="AW19" i="1"/>
  <c r="BI19" i="1"/>
  <c r="O19" i="1"/>
  <c r="U19" i="1"/>
  <c r="AA19" i="1"/>
  <c r="AG19" i="1"/>
  <c r="AM19" i="1"/>
  <c r="AS19" i="1"/>
  <c r="BE19" i="1"/>
  <c r="AY19" i="1"/>
  <c r="BK19" i="1"/>
  <c r="BC19" i="1"/>
  <c r="P19" i="1"/>
  <c r="V19" i="1"/>
  <c r="AB19" i="1"/>
  <c r="AH19" i="1"/>
  <c r="AN19" i="1"/>
  <c r="AT19" i="1"/>
  <c r="BF19" i="1"/>
  <c r="AZ19" i="1"/>
  <c r="BL19" i="1"/>
  <c r="Q19" i="1"/>
  <c r="W19" i="1"/>
  <c r="AC19" i="1"/>
  <c r="AI19" i="1"/>
  <c r="AO19" i="1"/>
  <c r="AU19" i="1"/>
  <c r="BG19" i="1"/>
  <c r="BA19" i="1"/>
  <c r="BM19" i="1"/>
  <c r="R19" i="1"/>
  <c r="X19" i="1"/>
  <c r="AD19" i="1"/>
  <c r="AJ19" i="1"/>
  <c r="AJ33" i="1"/>
  <c r="AP19" i="1"/>
  <c r="BB19" i="1"/>
  <c r="AV19" i="1"/>
  <c r="BH19" i="1"/>
  <c r="O18" i="1"/>
  <c r="O32" i="1"/>
  <c r="U18" i="1"/>
  <c r="U32" i="1"/>
  <c r="AA32" i="1"/>
  <c r="AA18" i="1"/>
  <c r="AG18" i="1"/>
  <c r="AG32" i="1"/>
  <c r="AM18" i="1"/>
  <c r="AM32" i="1"/>
  <c r="AS32" i="1"/>
  <c r="AS18" i="1"/>
  <c r="BE18" i="1"/>
  <c r="AY18" i="1"/>
  <c r="AY32" i="1"/>
  <c r="BK18" i="1"/>
  <c r="P32" i="1"/>
  <c r="P18" i="1"/>
  <c r="V18" i="1"/>
  <c r="V32" i="1"/>
  <c r="AB32" i="1"/>
  <c r="AB18" i="1"/>
  <c r="AH18" i="1"/>
  <c r="AH32" i="1"/>
  <c r="AN18" i="1"/>
  <c r="AN32" i="1"/>
  <c r="AT32" i="1"/>
  <c r="AT18" i="1"/>
  <c r="BF18" i="1"/>
  <c r="AZ32" i="1"/>
  <c r="AZ18" i="1"/>
  <c r="BL18" i="1"/>
  <c r="Q18" i="1"/>
  <c r="Q32" i="1"/>
  <c r="W18" i="1"/>
  <c r="W32" i="1"/>
  <c r="AC18" i="1"/>
  <c r="AC32" i="1"/>
  <c r="AI18" i="1"/>
  <c r="AI32" i="1"/>
  <c r="AO18" i="1"/>
  <c r="AO32" i="1"/>
  <c r="AU18" i="1"/>
  <c r="AU32" i="1"/>
  <c r="BG18" i="1"/>
  <c r="BA18" i="1"/>
  <c r="BA32" i="1"/>
  <c r="BM18" i="1"/>
  <c r="R18" i="1"/>
  <c r="R32" i="1"/>
  <c r="X18" i="1"/>
  <c r="X32" i="1"/>
  <c r="AD32" i="1"/>
  <c r="AD18" i="1"/>
  <c r="AJ32" i="1"/>
  <c r="AJ18" i="1"/>
  <c r="AP18" i="1"/>
  <c r="AP32" i="1"/>
  <c r="BB18" i="1"/>
  <c r="AV18" i="1"/>
  <c r="AV32" i="1"/>
  <c r="BH18" i="1"/>
  <c r="S32" i="1"/>
  <c r="S18" i="1"/>
  <c r="Y32" i="1"/>
  <c r="Y18" i="1"/>
  <c r="AE32" i="1"/>
  <c r="AE18" i="1"/>
  <c r="AK32" i="1"/>
  <c r="AK18" i="1"/>
  <c r="AQ32" i="1"/>
  <c r="AQ18" i="1"/>
  <c r="AW32" i="1"/>
  <c r="AW18" i="1"/>
  <c r="BI18" i="1"/>
  <c r="N18" i="1"/>
  <c r="N32" i="1"/>
  <c r="T18" i="1"/>
  <c r="T32" i="1"/>
  <c r="Z18" i="1"/>
  <c r="Z32" i="1"/>
  <c r="AF18" i="1"/>
  <c r="AF32" i="1"/>
  <c r="AL32" i="1"/>
  <c r="AL18" i="1"/>
  <c r="AR32" i="1"/>
  <c r="AR18" i="1"/>
  <c r="BD18" i="1"/>
  <c r="AX18" i="1"/>
  <c r="AX32" i="1"/>
  <c r="BJ18" i="1"/>
  <c r="L2" i="1"/>
  <c r="BG270" i="1"/>
  <c r="AR49" i="1"/>
  <c r="AL49" i="1"/>
  <c r="AU49" i="1"/>
  <c r="AO49" i="1"/>
  <c r="AC68" i="1"/>
  <c r="AO68" i="1"/>
  <c r="AU68" i="1"/>
  <c r="B66" i="1"/>
  <c r="Q68" i="1"/>
  <c r="W68" i="1"/>
  <c r="B68" i="1"/>
  <c r="B72" i="1"/>
  <c r="H68" i="1"/>
  <c r="N68" i="1"/>
  <c r="T68" i="1"/>
  <c r="Z68" i="1"/>
  <c r="AF68" i="1"/>
  <c r="AL68" i="1"/>
  <c r="E64" i="1"/>
  <c r="K64" i="1"/>
  <c r="Q64" i="1"/>
  <c r="W64" i="1"/>
  <c r="AC64" i="1"/>
  <c r="AI64" i="1"/>
  <c r="AO64" i="1"/>
  <c r="AU64" i="1"/>
  <c r="BA64" i="1"/>
  <c r="H66" i="1"/>
  <c r="N66" i="1"/>
  <c r="T66" i="1"/>
  <c r="Z66" i="1"/>
  <c r="AF66" i="1"/>
  <c r="AL66" i="1"/>
  <c r="H72" i="1"/>
  <c r="N72" i="1"/>
  <c r="T72" i="1"/>
  <c r="Z72" i="1"/>
  <c r="AF72" i="1"/>
  <c r="AL72" i="1"/>
  <c r="E68" i="1"/>
  <c r="AI68" i="1"/>
  <c r="B64" i="1"/>
  <c r="K68" i="1"/>
  <c r="BA68" i="1"/>
  <c r="H64" i="1"/>
  <c r="N64" i="1"/>
  <c r="T64" i="1"/>
  <c r="Z64" i="1"/>
  <c r="AF64" i="1"/>
  <c r="AL64" i="1"/>
  <c r="E66" i="1"/>
  <c r="K66" i="1"/>
  <c r="Q66" i="1"/>
  <c r="W66" i="1"/>
  <c r="AC66" i="1"/>
  <c r="AI66" i="1"/>
  <c r="AO66" i="1"/>
  <c r="AU66" i="1"/>
  <c r="BA66" i="1"/>
  <c r="E72" i="1"/>
  <c r="K72" i="1"/>
  <c r="Q72" i="1"/>
  <c r="W72" i="1"/>
  <c r="AC72" i="1"/>
  <c r="AI72" i="1"/>
  <c r="AO72" i="1"/>
  <c r="AU72" i="1"/>
  <c r="BA72" i="1"/>
  <c r="B42" i="1"/>
  <c r="W40" i="1"/>
  <c r="K42" i="1"/>
  <c r="AC42" i="1"/>
  <c r="H44" i="1"/>
  <c r="N44" i="1"/>
  <c r="T44" i="1"/>
  <c r="Z44" i="1"/>
  <c r="AF44" i="1"/>
  <c r="AL44" i="1"/>
  <c r="E48" i="1"/>
  <c r="E53" i="1" s="1"/>
  <c r="K48" i="1"/>
  <c r="K53" i="1" s="1"/>
  <c r="Q48" i="1"/>
  <c r="Q53" i="1" s="1"/>
  <c r="W48" i="1"/>
  <c r="W53" i="1" s="1"/>
  <c r="AC48" i="1"/>
  <c r="AC53" i="1" s="1"/>
  <c r="AI48" i="1"/>
  <c r="AO48" i="1"/>
  <c r="AU48" i="1"/>
  <c r="BA48" i="1"/>
  <c r="BA53" i="1" s="1"/>
  <c r="H55" i="1"/>
  <c r="N55" i="1"/>
  <c r="T55" i="1"/>
  <c r="Z55" i="1"/>
  <c r="AF55" i="1"/>
  <c r="AL55" i="1"/>
  <c r="E46" i="1"/>
  <c r="K46" i="1"/>
  <c r="Q46" i="1"/>
  <c r="W46" i="1"/>
  <c r="AC46" i="1"/>
  <c r="AI46" i="1"/>
  <c r="AO46" i="1"/>
  <c r="AU46" i="1"/>
  <c r="BA46" i="1"/>
  <c r="B44" i="1"/>
  <c r="K40" i="1"/>
  <c r="AC40" i="1"/>
  <c r="AO40" i="1"/>
  <c r="BA40" i="1"/>
  <c r="E42" i="1"/>
  <c r="W42" i="1"/>
  <c r="AO42" i="1"/>
  <c r="AU42" i="1"/>
  <c r="E40" i="1"/>
  <c r="Q40" i="1"/>
  <c r="AI40" i="1"/>
  <c r="AU40" i="1"/>
  <c r="Q42" i="1"/>
  <c r="AI42" i="1"/>
  <c r="BA42" i="1"/>
  <c r="B55" i="1"/>
  <c r="B40" i="1"/>
  <c r="B46" i="1"/>
  <c r="H40" i="1"/>
  <c r="N40" i="1"/>
  <c r="T40" i="1"/>
  <c r="Z40" i="1"/>
  <c r="AF40" i="1"/>
  <c r="AL40" i="1"/>
  <c r="H42" i="1"/>
  <c r="N42" i="1"/>
  <c r="T42" i="1"/>
  <c r="Z42" i="1"/>
  <c r="AF42" i="1"/>
  <c r="AL42" i="1"/>
  <c r="E44" i="1"/>
  <c r="K44" i="1"/>
  <c r="Q44" i="1"/>
  <c r="W44" i="1"/>
  <c r="AC44" i="1"/>
  <c r="AI44" i="1"/>
  <c r="AO44" i="1"/>
  <c r="AU44" i="1"/>
  <c r="BA44" i="1"/>
  <c r="H48" i="1"/>
  <c r="N48" i="1"/>
  <c r="N53" i="1" s="1"/>
  <c r="T48" i="1"/>
  <c r="Z48" i="1"/>
  <c r="AF48" i="1"/>
  <c r="AF53" i="1" s="1"/>
  <c r="AL48" i="1"/>
  <c r="E55" i="1"/>
  <c r="K55" i="1"/>
  <c r="Q55" i="1"/>
  <c r="W55" i="1"/>
  <c r="AC55" i="1"/>
  <c r="AI55" i="1"/>
  <c r="AO55" i="1"/>
  <c r="AU55" i="1"/>
  <c r="BA55" i="1"/>
  <c r="H46" i="1"/>
  <c r="N46" i="1"/>
  <c r="T46" i="1"/>
  <c r="Z46" i="1"/>
  <c r="AF46" i="1"/>
  <c r="AL46" i="1"/>
  <c r="AP28" i="12"/>
  <c r="Y188" i="1"/>
  <c r="AW188" i="1"/>
  <c r="BC188" i="1"/>
  <c r="B177" i="1"/>
  <c r="T188" i="1"/>
  <c r="AL188" i="1"/>
  <c r="C188" i="1"/>
  <c r="I188" i="1"/>
  <c r="O188" i="1"/>
  <c r="U188" i="1"/>
  <c r="AA188" i="1"/>
  <c r="AG188" i="1"/>
  <c r="AM188" i="1"/>
  <c r="AS188" i="1"/>
  <c r="AY188" i="1"/>
  <c r="S188" i="1"/>
  <c r="AK188" i="1"/>
  <c r="H188" i="1"/>
  <c r="Z188" i="1"/>
  <c r="AR188" i="1"/>
  <c r="D188" i="1"/>
  <c r="J188" i="1"/>
  <c r="P188" i="1"/>
  <c r="V188" i="1"/>
  <c r="AB188" i="1"/>
  <c r="AH188" i="1"/>
  <c r="AN188" i="1"/>
  <c r="AT188" i="1"/>
  <c r="AZ188" i="1"/>
  <c r="G188" i="1"/>
  <c r="M188" i="1"/>
  <c r="AQ188" i="1"/>
  <c r="N188" i="1"/>
  <c r="AF188" i="1"/>
  <c r="AX188" i="1"/>
  <c r="E188" i="1"/>
  <c r="K188" i="1"/>
  <c r="Q188" i="1"/>
  <c r="W188" i="1"/>
  <c r="AC188" i="1"/>
  <c r="AI188" i="1"/>
  <c r="AO188" i="1"/>
  <c r="AU188" i="1"/>
  <c r="BA188" i="1"/>
  <c r="AE188" i="1"/>
  <c r="F188" i="1"/>
  <c r="L188" i="1"/>
  <c r="R188" i="1"/>
  <c r="X188" i="1"/>
  <c r="AD188" i="1"/>
  <c r="AJ188" i="1"/>
  <c r="AP188" i="1"/>
  <c r="AV188" i="1"/>
  <c r="AO25" i="12"/>
  <c r="AN32" i="12"/>
  <c r="AO23" i="12"/>
  <c r="AO28" i="12"/>
  <c r="AX146" i="1"/>
  <c r="AH6" i="12"/>
  <c r="AX150" i="1"/>
  <c r="AH10" i="12"/>
  <c r="AX78" i="1"/>
  <c r="AX80" i="1"/>
  <c r="AH8" i="13"/>
  <c r="AX82" i="1"/>
  <c r="AH10" i="13"/>
  <c r="AX84" i="1"/>
  <c r="AX147" i="1"/>
  <c r="AH7" i="12"/>
  <c r="AX149" i="1"/>
  <c r="AH9" i="12"/>
  <c r="AX151" i="1"/>
  <c r="AH11" i="12"/>
  <c r="AX79" i="1"/>
  <c r="AX81" i="1"/>
  <c r="AX83" i="1"/>
  <c r="AX148" i="1"/>
  <c r="AH8" i="12"/>
  <c r="AX152" i="1"/>
  <c r="AH12" i="12"/>
  <c r="M221" i="1"/>
  <c r="M211" i="1"/>
  <c r="M99" i="1"/>
  <c r="M167" i="1"/>
  <c r="M273" i="1"/>
  <c r="M3" i="1"/>
  <c r="M255" i="1"/>
  <c r="BF270" i="1"/>
  <c r="BC56" i="1"/>
  <c r="BC60" i="1"/>
  <c r="AR44" i="1"/>
  <c r="AR55" i="1"/>
  <c r="AR64" i="1"/>
  <c r="AR40" i="1"/>
  <c r="AR42" i="1"/>
  <c r="AR48" i="1"/>
  <c r="AR46" i="1"/>
  <c r="AR68" i="1"/>
  <c r="AR66" i="1"/>
  <c r="AR72" i="1"/>
  <c r="AD53" i="1"/>
  <c r="AK53" i="1"/>
  <c r="O53" i="1"/>
  <c r="AA53" i="1"/>
  <c r="AG53" i="1"/>
  <c r="AW53" i="1"/>
  <c r="AJ53" i="1"/>
  <c r="L53" i="1"/>
  <c r="AV53" i="1"/>
  <c r="AS53" i="1"/>
  <c r="BC247" i="1"/>
  <c r="AN53" i="1"/>
  <c r="BC181" i="1"/>
  <c r="BC182" i="1"/>
  <c r="BC160" i="1"/>
  <c r="BC187" i="1"/>
  <c r="BC251" i="1"/>
  <c r="BC42" i="1"/>
  <c r="BC48" i="1"/>
  <c r="BC253" i="1"/>
  <c r="BC205" i="1"/>
  <c r="BC50" i="1"/>
  <c r="AY53" i="1"/>
  <c r="BC69" i="1"/>
  <c r="BC204" i="1"/>
  <c r="BC207" i="1"/>
  <c r="BC73" i="1"/>
  <c r="BC186" i="1"/>
  <c r="BC185" i="1"/>
  <c r="BC191" i="1"/>
  <c r="BC161" i="1"/>
  <c r="BC66" i="1"/>
  <c r="BC158" i="1"/>
  <c r="BC64" i="1"/>
  <c r="BC162" i="1"/>
  <c r="BC159" i="1"/>
  <c r="BC72" i="1"/>
  <c r="BC163" i="1"/>
  <c r="BC153" i="1"/>
  <c r="BC164" i="1" s="1"/>
  <c r="BC165" i="1"/>
  <c r="BC68" i="1"/>
  <c r="BC157" i="1"/>
  <c r="U53" i="1"/>
  <c r="J53" i="1"/>
  <c r="V53" i="1"/>
  <c r="AT53" i="1"/>
  <c r="AZ53" i="1"/>
  <c r="C53" i="1"/>
  <c r="AM53" i="1"/>
  <c r="AP53" i="1"/>
  <c r="AB53" i="1"/>
  <c r="G53" i="1"/>
  <c r="S53" i="1"/>
  <c r="AQ53" i="1"/>
  <c r="BD36" i="4"/>
  <c r="BC171" i="1" s="1"/>
  <c r="BC184" i="1" s="1"/>
  <c r="BC233" i="1"/>
  <c r="BD35" i="4"/>
  <c r="BC170" i="1" s="1"/>
  <c r="BC183" i="1" s="1"/>
  <c r="BD40" i="9"/>
  <c r="BC232" i="1" s="1"/>
  <c r="BD42" i="9"/>
  <c r="BC234" i="1" s="1"/>
  <c r="BD46" i="9"/>
  <c r="BC238" i="1" s="1"/>
  <c r="BD44" i="9"/>
  <c r="BC236" i="1" s="1"/>
  <c r="BD45" i="9"/>
  <c r="BC237" i="1" s="1"/>
  <c r="BD25" i="8"/>
  <c r="BC197" i="1" s="1"/>
  <c r="BC104" i="1"/>
  <c r="H28" i="7"/>
  <c r="N28" i="7"/>
  <c r="T28" i="7"/>
  <c r="Z28" i="7"/>
  <c r="AF28" i="7"/>
  <c r="AL28" i="7"/>
  <c r="AR28" i="7"/>
  <c r="AX28" i="7"/>
  <c r="C28" i="7"/>
  <c r="I28" i="7"/>
  <c r="O28" i="7"/>
  <c r="U28" i="7"/>
  <c r="AA28" i="7"/>
  <c r="AG28" i="7"/>
  <c r="AM28" i="7"/>
  <c r="AS28" i="7"/>
  <c r="AY28" i="7"/>
  <c r="G28" i="7"/>
  <c r="M28" i="7"/>
  <c r="S28" i="7"/>
  <c r="Y28" i="7"/>
  <c r="AE28" i="7"/>
  <c r="AK28" i="7"/>
  <c r="AQ28" i="7"/>
  <c r="AW28" i="7"/>
  <c r="D28" i="7"/>
  <c r="J28" i="7"/>
  <c r="P28" i="7"/>
  <c r="V28" i="7"/>
  <c r="AB28" i="7"/>
  <c r="AH28" i="7"/>
  <c r="AN28" i="7"/>
  <c r="AT28" i="7"/>
  <c r="AZ28" i="7"/>
  <c r="E28" i="7"/>
  <c r="K28" i="7"/>
  <c r="Q28" i="7"/>
  <c r="W28" i="7"/>
  <c r="AC28" i="7"/>
  <c r="AI28" i="7"/>
  <c r="AO28" i="7"/>
  <c r="AU28" i="7"/>
  <c r="BA28" i="7"/>
  <c r="F28" i="7"/>
  <c r="L28" i="7"/>
  <c r="R28" i="7"/>
  <c r="X28" i="7"/>
  <c r="AD28" i="7"/>
  <c r="AJ28" i="7"/>
  <c r="AP28" i="7"/>
  <c r="AV28" i="7"/>
  <c r="BB28" i="7"/>
  <c r="BD41" i="6"/>
  <c r="BC83" i="1" s="1"/>
  <c r="BD36" i="6"/>
  <c r="BC78" i="1" s="1"/>
  <c r="H30" i="6"/>
  <c r="N30" i="6"/>
  <c r="T30" i="6"/>
  <c r="Z30" i="6"/>
  <c r="AF30" i="6"/>
  <c r="AL30" i="6"/>
  <c r="AR30" i="6"/>
  <c r="AX30" i="6"/>
  <c r="C30" i="6"/>
  <c r="I30" i="6"/>
  <c r="O30" i="6"/>
  <c r="U30" i="6"/>
  <c r="AA30" i="6"/>
  <c r="AG30" i="6"/>
  <c r="AM30" i="6"/>
  <c r="AS30" i="6"/>
  <c r="AY30" i="6"/>
  <c r="AU30" i="6"/>
  <c r="R30" i="6"/>
  <c r="AJ30" i="6"/>
  <c r="AV30" i="6"/>
  <c r="M30" i="6"/>
  <c r="AK30" i="6"/>
  <c r="D30" i="6"/>
  <c r="J30" i="6"/>
  <c r="P30" i="6"/>
  <c r="V30" i="6"/>
  <c r="AB30" i="6"/>
  <c r="AH30" i="6"/>
  <c r="AN30" i="6"/>
  <c r="AT30" i="6"/>
  <c r="AZ30" i="6"/>
  <c r="E30" i="6"/>
  <c r="K30" i="6"/>
  <c r="Q30" i="6"/>
  <c r="W30" i="6"/>
  <c r="AC30" i="6"/>
  <c r="AI30" i="6"/>
  <c r="X30" i="6"/>
  <c r="BB30" i="6"/>
  <c r="G30" i="6"/>
  <c r="Y30" i="6"/>
  <c r="AQ30" i="6"/>
  <c r="BD37" i="6"/>
  <c r="BC79" i="1" s="1"/>
  <c r="BC81" i="1"/>
  <c r="BD42" i="6"/>
  <c r="BC84" i="1" s="1"/>
  <c r="F30" i="6"/>
  <c r="L30" i="6"/>
  <c r="AO30" i="6"/>
  <c r="BA30" i="6"/>
  <c r="AD30" i="6"/>
  <c r="AP30" i="6"/>
  <c r="S30" i="6"/>
  <c r="AE30" i="6"/>
  <c r="AW30" i="6"/>
  <c r="BC86" i="1"/>
  <c r="BA27" i="4"/>
  <c r="AY27" i="4"/>
  <c r="AZ27" i="4"/>
  <c r="C27" i="4"/>
  <c r="I27" i="4"/>
  <c r="O27" i="4"/>
  <c r="U27" i="4"/>
  <c r="AA27" i="4"/>
  <c r="AG27" i="4"/>
  <c r="AM27" i="4"/>
  <c r="AS27" i="4"/>
  <c r="D27" i="4"/>
  <c r="J27" i="4"/>
  <c r="P27" i="4"/>
  <c r="V27" i="4"/>
  <c r="AB27" i="4"/>
  <c r="AH27" i="4"/>
  <c r="AN27" i="4"/>
  <c r="AT27" i="4"/>
  <c r="E27" i="4"/>
  <c r="K27" i="4"/>
  <c r="Q27" i="4"/>
  <c r="W27" i="4"/>
  <c r="AC27" i="4"/>
  <c r="AI27" i="4"/>
  <c r="AO27" i="4"/>
  <c r="AU27" i="4"/>
  <c r="G27" i="4"/>
  <c r="M27" i="4"/>
  <c r="S27" i="4"/>
  <c r="Y27" i="4"/>
  <c r="AE27" i="4"/>
  <c r="AK27" i="4"/>
  <c r="AQ27" i="4"/>
  <c r="AW27" i="4"/>
  <c r="H27" i="4"/>
  <c r="N27" i="4"/>
  <c r="T27" i="4"/>
  <c r="Z27" i="4"/>
  <c r="AF27" i="4"/>
  <c r="AL27" i="4"/>
  <c r="AR27" i="4"/>
  <c r="AX27" i="4"/>
  <c r="F27" i="4"/>
  <c r="L27" i="4"/>
  <c r="R27" i="4"/>
  <c r="X27" i="4"/>
  <c r="AD27" i="4"/>
  <c r="AJ27" i="4"/>
  <c r="AP27" i="4"/>
  <c r="AV27" i="4"/>
  <c r="BB27" i="4"/>
  <c r="AX21" i="3"/>
  <c r="AN21" i="3"/>
  <c r="AT21" i="3"/>
  <c r="AM21" i="3"/>
  <c r="AS21" i="3"/>
  <c r="I21" i="3"/>
  <c r="AQ21" i="3"/>
  <c r="AW21" i="3"/>
  <c r="H21" i="3"/>
  <c r="N21" i="3"/>
  <c r="U21" i="3"/>
  <c r="AG21" i="3"/>
  <c r="D21" i="3"/>
  <c r="J21" i="3"/>
  <c r="P21" i="3"/>
  <c r="V21" i="3"/>
  <c r="AB21" i="3"/>
  <c r="AH21" i="3"/>
  <c r="Q21" i="3"/>
  <c r="W21" i="3"/>
  <c r="R21" i="3"/>
  <c r="X21" i="3"/>
  <c r="AD21" i="3"/>
  <c r="E21" i="3"/>
  <c r="F21" i="3"/>
  <c r="S21" i="3"/>
  <c r="Y21" i="3"/>
  <c r="AY21" i="3"/>
  <c r="AZ21" i="3"/>
  <c r="BA21" i="3"/>
  <c r="BB21" i="3"/>
  <c r="AA21" i="3"/>
  <c r="O21" i="3"/>
  <c r="C21" i="3"/>
  <c r="B48" i="1"/>
  <c r="BG21" i="1" l="1"/>
  <c r="AG21" i="1"/>
  <c r="AW33" i="1"/>
  <c r="T21" i="1"/>
  <c r="BJ21" i="1"/>
  <c r="CY8" i="4"/>
  <c r="CY17" i="4"/>
  <c r="CY23" i="4"/>
  <c r="CY19" i="4"/>
  <c r="CY5" i="4"/>
  <c r="CY25" i="4"/>
  <c r="CY10" i="16"/>
  <c r="CY32" i="6"/>
  <c r="CY7" i="6"/>
  <c r="CY18" i="6"/>
  <c r="CY6" i="6"/>
  <c r="CY24" i="6"/>
  <c r="CY10" i="6"/>
  <c r="CY19" i="6"/>
  <c r="CY11" i="6"/>
  <c r="CY27" i="6"/>
  <c r="CY16" i="6"/>
  <c r="CY21" i="6"/>
  <c r="CY17" i="6"/>
  <c r="CY20" i="6"/>
  <c r="CY28" i="6"/>
  <c r="CY13" i="6"/>
  <c r="CY25" i="6"/>
  <c r="CY23" i="6"/>
  <c r="CY14" i="6"/>
  <c r="CY22" i="6"/>
  <c r="CY15" i="6"/>
  <c r="CY26" i="6"/>
  <c r="CY8" i="6"/>
  <c r="CY5" i="6"/>
  <c r="CY12" i="6"/>
  <c r="CY9" i="6"/>
  <c r="CY4" i="7"/>
  <c r="CY25" i="7"/>
  <c r="CY26" i="7"/>
  <c r="CY18" i="7"/>
  <c r="CY8" i="7"/>
  <c r="CY14" i="7"/>
  <c r="CY19" i="7"/>
  <c r="CY20" i="7"/>
  <c r="CY10" i="7"/>
  <c r="CY16" i="7"/>
  <c r="CY5" i="7"/>
  <c r="F33" i="1"/>
  <c r="AV21" i="1"/>
  <c r="W21" i="1"/>
  <c r="AZ21" i="1"/>
  <c r="AH21" i="1"/>
  <c r="P21" i="1"/>
  <c r="AX21" i="1"/>
  <c r="J33" i="1"/>
  <c r="BL3" i="3"/>
  <c r="BM3" i="3" s="1"/>
  <c r="BN3" i="3" s="1"/>
  <c r="BO3" i="3" s="1"/>
  <c r="BP3" i="3" s="1"/>
  <c r="BQ3" i="3" s="1"/>
  <c r="BR3" i="3" s="1"/>
  <c r="BS3" i="3" s="1"/>
  <c r="BT3" i="3" s="1"/>
  <c r="BU3" i="3" s="1"/>
  <c r="BV3" i="3" s="1"/>
  <c r="AK21" i="1"/>
  <c r="AP21" i="1"/>
  <c r="BA21" i="1"/>
  <c r="U21" i="1"/>
  <c r="BC33" i="1"/>
  <c r="AM33" i="1"/>
  <c r="X33" i="1"/>
  <c r="BA33" i="1"/>
  <c r="N21" i="1"/>
  <c r="AP33" i="1"/>
  <c r="AI33" i="1"/>
  <c r="AN21" i="1"/>
  <c r="O21" i="1"/>
  <c r="AW21" i="1"/>
  <c r="U33" i="1"/>
  <c r="BF21" i="1"/>
  <c r="AR21" i="1"/>
  <c r="AF33" i="1"/>
  <c r="AN37" i="14"/>
  <c r="S33" i="1"/>
  <c r="AR33" i="1"/>
  <c r="AC21" i="1"/>
  <c r="AT21" i="1"/>
  <c r="AA21" i="1"/>
  <c r="Y21" i="1"/>
  <c r="I33" i="1"/>
  <c r="BC21" i="1"/>
  <c r="Q21" i="1"/>
  <c r="AL33" i="1"/>
  <c r="Y33" i="1"/>
  <c r="S21" i="1"/>
  <c r="AD33" i="1"/>
  <c r="AO33" i="1"/>
  <c r="W33" i="1"/>
  <c r="AH33" i="1"/>
  <c r="P33" i="1"/>
  <c r="BE21" i="1"/>
  <c r="BH21" i="1"/>
  <c r="X21" i="1"/>
  <c r="AO21" i="1"/>
  <c r="AV33" i="1"/>
  <c r="AL21" i="1"/>
  <c r="AD21" i="1"/>
  <c r="BL21" i="1"/>
  <c r="AB21" i="1"/>
  <c r="AS21" i="1"/>
  <c r="Z21" i="1"/>
  <c r="AQ21" i="1"/>
  <c r="AI21" i="1"/>
  <c r="AZ33" i="1"/>
  <c r="AM21" i="1"/>
  <c r="BC177" i="1"/>
  <c r="BC190" i="1" s="1"/>
  <c r="N122" i="1"/>
  <c r="N113" i="1"/>
  <c r="N131" i="1"/>
  <c r="N138" i="1"/>
  <c r="BC9" i="1"/>
  <c r="BC93" i="1"/>
  <c r="BC5" i="1"/>
  <c r="AL53" i="1"/>
  <c r="AZ44" i="13"/>
  <c r="AZ39" i="13"/>
  <c r="AZ40" i="13"/>
  <c r="AZ38" i="13"/>
  <c r="AZ42" i="13"/>
  <c r="AZ41" i="13"/>
  <c r="AX28" i="13"/>
  <c r="AZ28" i="13"/>
  <c r="AX32" i="13"/>
  <c r="AZ32" i="13"/>
  <c r="AX23" i="13"/>
  <c r="AZ23" i="13"/>
  <c r="AX24" i="13"/>
  <c r="AZ24" i="13"/>
  <c r="AX22" i="13"/>
  <c r="AX50" i="13" s="1"/>
  <c r="AZ22" i="13"/>
  <c r="AZ50" i="13" s="1"/>
  <c r="AX26" i="13"/>
  <c r="AX25" i="13"/>
  <c r="AZ25" i="13"/>
  <c r="AY26" i="12"/>
  <c r="AU53" i="1"/>
  <c r="AO53" i="1"/>
  <c r="T53" i="1"/>
  <c r="M2" i="1"/>
  <c r="BC62" i="1"/>
  <c r="BC250" i="1"/>
  <c r="BC246" i="1"/>
  <c r="BC244" i="1"/>
  <c r="BC249" i="1"/>
  <c r="BC245" i="1"/>
  <c r="BC206" i="1"/>
  <c r="AX68" i="1"/>
  <c r="AX64" i="1"/>
  <c r="AX72" i="1"/>
  <c r="AX66" i="1"/>
  <c r="AW44" i="13"/>
  <c r="AW38" i="13"/>
  <c r="AW42" i="13"/>
  <c r="AX44" i="1"/>
  <c r="AX42" i="1"/>
  <c r="B58" i="1"/>
  <c r="AX40" i="1"/>
  <c r="AW41" i="13"/>
  <c r="AI53" i="1"/>
  <c r="AX46" i="1"/>
  <c r="AR53" i="1"/>
  <c r="Z53" i="1"/>
  <c r="AX48" i="1"/>
  <c r="AW39" i="13"/>
  <c r="H53" i="1"/>
  <c r="AX55" i="1"/>
  <c r="AW40" i="13"/>
  <c r="AW23" i="13"/>
  <c r="AW24" i="13"/>
  <c r="AW22" i="13"/>
  <c r="AW26" i="13"/>
  <c r="AW25" i="13"/>
  <c r="AU28" i="13"/>
  <c r="AU44" i="13"/>
  <c r="AU32" i="13"/>
  <c r="AU39" i="13"/>
  <c r="AU23" i="13"/>
  <c r="AU40" i="13"/>
  <c r="AU24" i="13"/>
  <c r="AU22" i="13"/>
  <c r="AU38" i="13"/>
  <c r="AU42" i="13"/>
  <c r="AU26" i="13"/>
  <c r="AU41" i="13"/>
  <c r="AU25" i="13"/>
  <c r="AT26" i="12"/>
  <c r="AV26" i="12"/>
  <c r="AS42" i="12"/>
  <c r="AT28" i="13"/>
  <c r="AT32" i="13"/>
  <c r="AT24" i="13"/>
  <c r="AT25" i="13"/>
  <c r="AT22" i="13"/>
  <c r="AT26" i="13"/>
  <c r="AR41" i="13"/>
  <c r="AR44" i="13"/>
  <c r="AR39" i="13"/>
  <c r="AR40" i="13"/>
  <c r="AR38" i="13"/>
  <c r="AR42" i="13"/>
  <c r="AQ32" i="15"/>
  <c r="AR32" i="13"/>
  <c r="AQ36" i="14"/>
  <c r="AR32" i="12"/>
  <c r="AP25" i="13"/>
  <c r="AR25" i="13"/>
  <c r="AP28" i="13"/>
  <c r="AR28" i="13"/>
  <c r="AQ32" i="13"/>
  <c r="AQ33" i="15" s="1"/>
  <c r="AP23" i="13"/>
  <c r="AR23" i="13"/>
  <c r="AP27" i="13"/>
  <c r="AP24" i="13"/>
  <c r="AR24" i="13"/>
  <c r="AP22" i="13"/>
  <c r="AR22" i="13"/>
  <c r="AP26" i="13"/>
  <c r="AR26" i="13"/>
  <c r="AQ43" i="12"/>
  <c r="AQ42" i="12"/>
  <c r="AQ26" i="12"/>
  <c r="AQ32" i="12"/>
  <c r="AQ37" i="14" s="1"/>
  <c r="AP25" i="12"/>
  <c r="AQ40" i="12"/>
  <c r="AQ24" i="12"/>
  <c r="AP22" i="12"/>
  <c r="AP23" i="12"/>
  <c r="AR23" i="12"/>
  <c r="AO27" i="12"/>
  <c r="AP27" i="12"/>
  <c r="AN52" i="12"/>
  <c r="AN54" i="12"/>
  <c r="AN53" i="12"/>
  <c r="AN56" i="12"/>
  <c r="AN51" i="12"/>
  <c r="AN55" i="12"/>
  <c r="AN50" i="12"/>
  <c r="AO24" i="12"/>
  <c r="AP24" i="12"/>
  <c r="AO26" i="12"/>
  <c r="AP26" i="12"/>
  <c r="AO41" i="12"/>
  <c r="AP32" i="12"/>
  <c r="AO40" i="12"/>
  <c r="AO27" i="13"/>
  <c r="AO25" i="13"/>
  <c r="AO43" i="12"/>
  <c r="AO44" i="12"/>
  <c r="AO28" i="13"/>
  <c r="AO32" i="12"/>
  <c r="AO37" i="14" s="1"/>
  <c r="AO14" i="12"/>
  <c r="AN32" i="13"/>
  <c r="AO23" i="13"/>
  <c r="AO24" i="13"/>
  <c r="AO22" i="12"/>
  <c r="AO38" i="12"/>
  <c r="AO39" i="12"/>
  <c r="AO22" i="13"/>
  <c r="AO26" i="13"/>
  <c r="AO42" i="12"/>
  <c r="AH11" i="13"/>
  <c r="AH27" i="12"/>
  <c r="AH55" i="12" s="1"/>
  <c r="AH43" i="12"/>
  <c r="AH12" i="13"/>
  <c r="AH6" i="13"/>
  <c r="AH44" i="12"/>
  <c r="AH28" i="12"/>
  <c r="AH56" i="12" s="1"/>
  <c r="AH9" i="13"/>
  <c r="AH41" i="12"/>
  <c r="AH25" i="12"/>
  <c r="AH53" i="12" s="1"/>
  <c r="AH42" i="13"/>
  <c r="AH26" i="13"/>
  <c r="AH54" i="13" s="1"/>
  <c r="AH26" i="12"/>
  <c r="AH54" i="12" s="1"/>
  <c r="AH42" i="12"/>
  <c r="AH40" i="12"/>
  <c r="AH24" i="12"/>
  <c r="AH52" i="12" s="1"/>
  <c r="AH7" i="13"/>
  <c r="AH23" i="12"/>
  <c r="AH51" i="12" s="1"/>
  <c r="AH39" i="12"/>
  <c r="AH24" i="13"/>
  <c r="AH52" i="13" s="1"/>
  <c r="AH40" i="13"/>
  <c r="AH38" i="12"/>
  <c r="AH14" i="12"/>
  <c r="AH30" i="12" s="1"/>
  <c r="AH22" i="12"/>
  <c r="AH50" i="12" s="1"/>
  <c r="BC109" i="1"/>
  <c r="N221" i="1"/>
  <c r="N211" i="1"/>
  <c r="N3" i="1"/>
  <c r="N99" i="1"/>
  <c r="N273" i="1"/>
  <c r="N255" i="1"/>
  <c r="N167" i="1"/>
  <c r="BC265" i="1"/>
  <c r="BC267" i="1"/>
  <c r="BC74" i="1"/>
  <c r="BC90" i="1"/>
  <c r="BC89" i="1"/>
  <c r="BC40" i="1"/>
  <c r="BC55" i="1"/>
  <c r="BC58" i="1" s="1"/>
  <c r="BC94" i="1"/>
  <c r="BC85" i="1"/>
  <c r="BC96" i="1" s="1"/>
  <c r="BC97" i="1"/>
  <c r="BC46" i="1"/>
  <c r="BC95" i="1"/>
  <c r="BC92" i="1"/>
  <c r="BC44" i="1"/>
  <c r="BC91" i="1"/>
  <c r="BC49" i="1"/>
  <c r="BC248" i="1"/>
  <c r="BC240" i="1"/>
  <c r="BC252" i="1" s="1"/>
  <c r="BC111" i="1"/>
  <c r="BC199" i="1"/>
  <c r="BC208" i="1" s="1"/>
  <c r="BC70" i="1"/>
  <c r="BD35" i="7"/>
  <c r="BC101" i="1" s="1"/>
  <c r="BD34" i="7"/>
  <c r="BC100" i="1" s="1"/>
  <c r="BD28" i="7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BA240" i="1"/>
  <c r="AZ240" i="1"/>
  <c r="AZ252" i="1" s="1"/>
  <c r="AY240" i="1"/>
  <c r="AY252" i="1" s="1"/>
  <c r="AX240" i="1"/>
  <c r="AW240" i="1"/>
  <c r="AW252" i="1" s="1"/>
  <c r="AV240" i="1"/>
  <c r="AV252" i="1" s="1"/>
  <c r="AU240" i="1"/>
  <c r="AT240" i="1"/>
  <c r="AT252" i="1" s="1"/>
  <c r="AS240" i="1"/>
  <c r="AS252" i="1" s="1"/>
  <c r="AR240" i="1"/>
  <c r="AQ240" i="1"/>
  <c r="AQ252" i="1" s="1"/>
  <c r="AP240" i="1"/>
  <c r="AP252" i="1" s="1"/>
  <c r="AO240" i="1"/>
  <c r="AN240" i="1"/>
  <c r="AN252" i="1" s="1"/>
  <c r="AM240" i="1"/>
  <c r="AM252" i="1" s="1"/>
  <c r="AL240" i="1"/>
  <c r="AK240" i="1"/>
  <c r="AK252" i="1" s="1"/>
  <c r="AJ240" i="1"/>
  <c r="AJ252" i="1" s="1"/>
  <c r="AI240" i="1"/>
  <c r="AH240" i="1"/>
  <c r="AH252" i="1" s="1"/>
  <c r="AG240" i="1"/>
  <c r="AG252" i="1" s="1"/>
  <c r="AF240" i="1"/>
  <c r="AE240" i="1"/>
  <c r="AE252" i="1" s="1"/>
  <c r="AD240" i="1"/>
  <c r="AD252" i="1" s="1"/>
  <c r="AC240" i="1"/>
  <c r="AB240" i="1"/>
  <c r="AB252" i="1" s="1"/>
  <c r="AA240" i="1"/>
  <c r="AA252" i="1" s="1"/>
  <c r="Z240" i="1"/>
  <c r="Y240" i="1"/>
  <c r="Y252" i="1" s="1"/>
  <c r="X240" i="1"/>
  <c r="X252" i="1" s="1"/>
  <c r="W240" i="1"/>
  <c r="V240" i="1"/>
  <c r="V252" i="1" s="1"/>
  <c r="U240" i="1"/>
  <c r="U252" i="1" s="1"/>
  <c r="T240" i="1"/>
  <c r="S240" i="1"/>
  <c r="S252" i="1" s="1"/>
  <c r="R240" i="1"/>
  <c r="R252" i="1" s="1"/>
  <c r="Q240" i="1"/>
  <c r="P240" i="1"/>
  <c r="P252" i="1" s="1"/>
  <c r="O240" i="1"/>
  <c r="O252" i="1" s="1"/>
  <c r="N240" i="1"/>
  <c r="M240" i="1"/>
  <c r="M252" i="1" s="1"/>
  <c r="L240" i="1"/>
  <c r="L252" i="1" s="1"/>
  <c r="K240" i="1"/>
  <c r="J240" i="1"/>
  <c r="J252" i="1" s="1"/>
  <c r="I240" i="1"/>
  <c r="I252" i="1" s="1"/>
  <c r="H240" i="1"/>
  <c r="G240" i="1"/>
  <c r="G252" i="1" s="1"/>
  <c r="F240" i="1"/>
  <c r="F252" i="1" s="1"/>
  <c r="E240" i="1"/>
  <c r="D240" i="1"/>
  <c r="D252" i="1" s="1"/>
  <c r="C240" i="1"/>
  <c r="C252" i="1" s="1"/>
  <c r="B240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02" i="1"/>
  <c r="BA199" i="1"/>
  <c r="AZ199" i="1"/>
  <c r="AZ208" i="1" s="1"/>
  <c r="AY199" i="1"/>
  <c r="AY208" i="1" s="1"/>
  <c r="AX199" i="1"/>
  <c r="AW199" i="1"/>
  <c r="AW208" i="1" s="1"/>
  <c r="AV199" i="1"/>
  <c r="AV208" i="1" s="1"/>
  <c r="AU199" i="1"/>
  <c r="AT199" i="1"/>
  <c r="AT208" i="1" s="1"/>
  <c r="AS199" i="1"/>
  <c r="AS208" i="1" s="1"/>
  <c r="AR199" i="1"/>
  <c r="AQ199" i="1"/>
  <c r="AQ208" i="1" s="1"/>
  <c r="AP199" i="1"/>
  <c r="AP208" i="1" s="1"/>
  <c r="AO199" i="1"/>
  <c r="AN199" i="1"/>
  <c r="AN208" i="1" s="1"/>
  <c r="AM199" i="1"/>
  <c r="AM208" i="1" s="1"/>
  <c r="AL199" i="1"/>
  <c r="AK199" i="1"/>
  <c r="AK208" i="1" s="1"/>
  <c r="AJ199" i="1"/>
  <c r="AJ208" i="1" s="1"/>
  <c r="AI199" i="1"/>
  <c r="AH199" i="1"/>
  <c r="AH208" i="1" s="1"/>
  <c r="AG199" i="1"/>
  <c r="AG208" i="1" s="1"/>
  <c r="AF199" i="1"/>
  <c r="AE199" i="1"/>
  <c r="AE208" i="1" s="1"/>
  <c r="AD199" i="1"/>
  <c r="AD208" i="1" s="1"/>
  <c r="AC199" i="1"/>
  <c r="AB199" i="1"/>
  <c r="AB208" i="1" s="1"/>
  <c r="AA199" i="1"/>
  <c r="AA208" i="1" s="1"/>
  <c r="Z199" i="1"/>
  <c r="Y199" i="1"/>
  <c r="Y208" i="1" s="1"/>
  <c r="X199" i="1"/>
  <c r="X208" i="1" s="1"/>
  <c r="W199" i="1"/>
  <c r="V199" i="1"/>
  <c r="V208" i="1" s="1"/>
  <c r="U199" i="1"/>
  <c r="U208" i="1" s="1"/>
  <c r="T199" i="1"/>
  <c r="S199" i="1"/>
  <c r="S208" i="1" s="1"/>
  <c r="R199" i="1"/>
  <c r="R208" i="1" s="1"/>
  <c r="Q199" i="1"/>
  <c r="P199" i="1"/>
  <c r="P208" i="1" s="1"/>
  <c r="O199" i="1"/>
  <c r="O208" i="1" s="1"/>
  <c r="N199" i="1"/>
  <c r="M199" i="1"/>
  <c r="M208" i="1" s="1"/>
  <c r="L199" i="1"/>
  <c r="L208" i="1" s="1"/>
  <c r="K199" i="1"/>
  <c r="J199" i="1"/>
  <c r="J208" i="1" s="1"/>
  <c r="I199" i="1"/>
  <c r="I208" i="1" s="1"/>
  <c r="H199" i="1"/>
  <c r="G199" i="1"/>
  <c r="G208" i="1" s="1"/>
  <c r="F199" i="1"/>
  <c r="F208" i="1" s="1"/>
  <c r="E199" i="1"/>
  <c r="D199" i="1"/>
  <c r="D208" i="1" s="1"/>
  <c r="C199" i="1"/>
  <c r="C208" i="1" s="1"/>
  <c r="B199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N180" i="1"/>
  <c r="N282" i="1" s="1"/>
  <c r="M180" i="1"/>
  <c r="M282" i="1" s="1"/>
  <c r="L180" i="1"/>
  <c r="L282" i="1" s="1"/>
  <c r="K180" i="1"/>
  <c r="K282" i="1" s="1"/>
  <c r="J180" i="1"/>
  <c r="J282" i="1" s="1"/>
  <c r="I180" i="1"/>
  <c r="I282" i="1" s="1"/>
  <c r="H180" i="1"/>
  <c r="H282" i="1" s="1"/>
  <c r="G180" i="1"/>
  <c r="G282" i="1" s="1"/>
  <c r="F180" i="1"/>
  <c r="F282" i="1" s="1"/>
  <c r="E180" i="1"/>
  <c r="E282" i="1" s="1"/>
  <c r="D180" i="1"/>
  <c r="D282" i="1" s="1"/>
  <c r="C180" i="1"/>
  <c r="C282" i="1" s="1"/>
  <c r="B180" i="1"/>
  <c r="B282" i="1" s="1"/>
  <c r="BA190" i="1"/>
  <c r="AZ190" i="1"/>
  <c r="AY190" i="1"/>
  <c r="AX190" i="1"/>
  <c r="AW190" i="1"/>
  <c r="AV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BA153" i="1"/>
  <c r="AZ153" i="1"/>
  <c r="AZ164" i="1" s="1"/>
  <c r="AY153" i="1"/>
  <c r="AY164" i="1" s="1"/>
  <c r="AX153" i="1"/>
  <c r="AW153" i="1"/>
  <c r="AW164" i="1" s="1"/>
  <c r="AV153" i="1"/>
  <c r="AV164" i="1" s="1"/>
  <c r="AU153" i="1"/>
  <c r="AT153" i="1"/>
  <c r="AT164" i="1" s="1"/>
  <c r="AS153" i="1"/>
  <c r="AS164" i="1" s="1"/>
  <c r="AR153" i="1"/>
  <c r="AQ153" i="1"/>
  <c r="AQ164" i="1" s="1"/>
  <c r="AP153" i="1"/>
  <c r="AP164" i="1" s="1"/>
  <c r="AO153" i="1"/>
  <c r="AN153" i="1"/>
  <c r="AN164" i="1" s="1"/>
  <c r="AM153" i="1"/>
  <c r="AM164" i="1" s="1"/>
  <c r="AL153" i="1"/>
  <c r="AK153" i="1"/>
  <c r="AK164" i="1" s="1"/>
  <c r="AJ153" i="1"/>
  <c r="AJ164" i="1" s="1"/>
  <c r="AI153" i="1"/>
  <c r="AH153" i="1"/>
  <c r="AH164" i="1" s="1"/>
  <c r="AG153" i="1"/>
  <c r="AG164" i="1" s="1"/>
  <c r="AF153" i="1"/>
  <c r="AE153" i="1"/>
  <c r="AE164" i="1" s="1"/>
  <c r="AD153" i="1"/>
  <c r="AD164" i="1" s="1"/>
  <c r="AC153" i="1"/>
  <c r="AB153" i="1"/>
  <c r="AB164" i="1" s="1"/>
  <c r="AA153" i="1"/>
  <c r="AA164" i="1" s="1"/>
  <c r="Z153" i="1"/>
  <c r="Y153" i="1"/>
  <c r="Y164" i="1" s="1"/>
  <c r="X153" i="1"/>
  <c r="X164" i="1" s="1"/>
  <c r="W153" i="1"/>
  <c r="V153" i="1"/>
  <c r="V164" i="1" s="1"/>
  <c r="U153" i="1"/>
  <c r="U164" i="1" s="1"/>
  <c r="T153" i="1"/>
  <c r="S153" i="1"/>
  <c r="S164" i="1" s="1"/>
  <c r="R153" i="1"/>
  <c r="R164" i="1" s="1"/>
  <c r="Q153" i="1"/>
  <c r="P153" i="1"/>
  <c r="P164" i="1" s="1"/>
  <c r="O153" i="1"/>
  <c r="O164" i="1" s="1"/>
  <c r="N153" i="1"/>
  <c r="M153" i="1"/>
  <c r="M164" i="1" s="1"/>
  <c r="L153" i="1"/>
  <c r="L164" i="1" s="1"/>
  <c r="K153" i="1"/>
  <c r="J153" i="1"/>
  <c r="J164" i="1" s="1"/>
  <c r="I153" i="1"/>
  <c r="I164" i="1" s="1"/>
  <c r="H153" i="1"/>
  <c r="G153" i="1"/>
  <c r="G164" i="1" s="1"/>
  <c r="F153" i="1"/>
  <c r="F164" i="1" s="1"/>
  <c r="E153" i="1"/>
  <c r="D153" i="1"/>
  <c r="D164" i="1" s="1"/>
  <c r="C153" i="1"/>
  <c r="C164" i="1" s="1"/>
  <c r="B153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BA110" i="1"/>
  <c r="AZ110" i="1"/>
  <c r="AY110" i="1"/>
  <c r="AX110" i="1"/>
  <c r="AW110" i="1"/>
  <c r="AV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N88" i="1"/>
  <c r="N145" i="1" s="1"/>
  <c r="M88" i="1"/>
  <c r="M156" i="1" s="1"/>
  <c r="L88" i="1"/>
  <c r="L145" i="1" s="1"/>
  <c r="K88" i="1"/>
  <c r="K156" i="1" s="1"/>
  <c r="J88" i="1"/>
  <c r="J156" i="1" s="1"/>
  <c r="I88" i="1"/>
  <c r="I145" i="1" s="1"/>
  <c r="H88" i="1"/>
  <c r="H145" i="1" s="1"/>
  <c r="G88" i="1"/>
  <c r="G156" i="1" s="1"/>
  <c r="F88" i="1"/>
  <c r="F145" i="1" s="1"/>
  <c r="E88" i="1"/>
  <c r="E156" i="1" s="1"/>
  <c r="D88" i="1"/>
  <c r="D156" i="1" s="1"/>
  <c r="C88" i="1"/>
  <c r="C145" i="1" s="1"/>
  <c r="B88" i="1"/>
  <c r="BA85" i="1"/>
  <c r="AZ85" i="1"/>
  <c r="AZ96" i="1" s="1"/>
  <c r="AY85" i="1"/>
  <c r="AY96" i="1" s="1"/>
  <c r="AX85" i="1"/>
  <c r="AW85" i="1"/>
  <c r="AW96" i="1" s="1"/>
  <c r="AV85" i="1"/>
  <c r="AV96" i="1" s="1"/>
  <c r="AU85" i="1"/>
  <c r="AT85" i="1"/>
  <c r="AT96" i="1" s="1"/>
  <c r="AS85" i="1"/>
  <c r="AS96" i="1" s="1"/>
  <c r="AR85" i="1"/>
  <c r="AQ85" i="1"/>
  <c r="AQ96" i="1" s="1"/>
  <c r="AP85" i="1"/>
  <c r="AP96" i="1" s="1"/>
  <c r="AO85" i="1"/>
  <c r="AN85" i="1"/>
  <c r="AN96" i="1" s="1"/>
  <c r="AM85" i="1"/>
  <c r="AM96" i="1" s="1"/>
  <c r="AL85" i="1"/>
  <c r="AK85" i="1"/>
  <c r="AK96" i="1" s="1"/>
  <c r="AJ85" i="1"/>
  <c r="AJ96" i="1" s="1"/>
  <c r="AI85" i="1"/>
  <c r="AH85" i="1"/>
  <c r="AH96" i="1" s="1"/>
  <c r="AG85" i="1"/>
  <c r="AG96" i="1" s="1"/>
  <c r="AF85" i="1"/>
  <c r="AE85" i="1"/>
  <c r="AE96" i="1" s="1"/>
  <c r="AD85" i="1"/>
  <c r="AD96" i="1" s="1"/>
  <c r="AC85" i="1"/>
  <c r="AB85" i="1"/>
  <c r="AB96" i="1" s="1"/>
  <c r="AA85" i="1"/>
  <c r="AA96" i="1" s="1"/>
  <c r="Z85" i="1"/>
  <c r="Y85" i="1"/>
  <c r="Y96" i="1" s="1"/>
  <c r="X85" i="1"/>
  <c r="X96" i="1" s="1"/>
  <c r="W85" i="1"/>
  <c r="V85" i="1"/>
  <c r="V96" i="1" s="1"/>
  <c r="U85" i="1"/>
  <c r="U96" i="1" s="1"/>
  <c r="T85" i="1"/>
  <c r="S85" i="1"/>
  <c r="S96" i="1" s="1"/>
  <c r="R85" i="1"/>
  <c r="R96" i="1" s="1"/>
  <c r="Q85" i="1"/>
  <c r="P85" i="1"/>
  <c r="P96" i="1" s="1"/>
  <c r="O85" i="1"/>
  <c r="O96" i="1" s="1"/>
  <c r="N85" i="1"/>
  <c r="M85" i="1"/>
  <c r="M96" i="1" s="1"/>
  <c r="L85" i="1"/>
  <c r="L96" i="1" s="1"/>
  <c r="K85" i="1"/>
  <c r="J85" i="1"/>
  <c r="J96" i="1" s="1"/>
  <c r="I85" i="1"/>
  <c r="I96" i="1" s="1"/>
  <c r="H85" i="1"/>
  <c r="G85" i="1"/>
  <c r="G96" i="1" s="1"/>
  <c r="F85" i="1"/>
  <c r="F96" i="1" s="1"/>
  <c r="E85" i="1"/>
  <c r="D85" i="1"/>
  <c r="D96" i="1" s="1"/>
  <c r="C85" i="1"/>
  <c r="C96" i="1" s="1"/>
  <c r="B85" i="1"/>
  <c r="D77" i="1"/>
  <c r="C77" i="1"/>
  <c r="B77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BA58" i="1"/>
  <c r="AZ58" i="1"/>
  <c r="AY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B53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D74" i="1"/>
  <c r="C74" i="1"/>
  <c r="B74" i="1"/>
  <c r="D70" i="1"/>
  <c r="C70" i="1"/>
  <c r="B70" i="1"/>
  <c r="BA74" i="1"/>
  <c r="BA70" i="1"/>
  <c r="G74" i="1"/>
  <c r="L70" i="1"/>
  <c r="F70" i="1"/>
  <c r="E70" i="1"/>
  <c r="GD16" i="13" l="1"/>
  <c r="FX16" i="13"/>
  <c r="FR16" i="13"/>
  <c r="FO16" i="13"/>
  <c r="FI16" i="13"/>
  <c r="FC16" i="13"/>
  <c r="EW16" i="13"/>
  <c r="EQ16" i="13"/>
  <c r="GI16" i="13"/>
  <c r="GC16" i="13"/>
  <c r="FV16" i="13"/>
  <c r="FL16" i="13"/>
  <c r="FE16" i="13"/>
  <c r="EX16" i="13"/>
  <c r="GB16" i="13"/>
  <c r="FU16" i="13"/>
  <c r="FK16" i="13"/>
  <c r="FD16" i="13"/>
  <c r="EV16" i="13"/>
  <c r="FW16" i="13"/>
  <c r="FM16" i="13"/>
  <c r="FA16" i="13"/>
  <c r="ER16" i="13"/>
  <c r="FT16" i="13"/>
  <c r="FJ16" i="13"/>
  <c r="EZ16" i="13"/>
  <c r="GE16" i="13"/>
  <c r="FS16" i="13"/>
  <c r="FH16" i="13"/>
  <c r="EY16" i="13"/>
  <c r="GG16" i="13"/>
  <c r="FZ16" i="13"/>
  <c r="FP16" i="13"/>
  <c r="ET16" i="13"/>
  <c r="GF16" i="13"/>
  <c r="FY16" i="13"/>
  <c r="FN16" i="13"/>
  <c r="ES16" i="13"/>
  <c r="FQ16" i="13"/>
  <c r="FG16" i="13"/>
  <c r="FF16" i="13"/>
  <c r="FB16" i="13"/>
  <c r="EU16" i="13"/>
  <c r="GH16" i="13"/>
  <c r="GA16" i="13"/>
  <c r="CY19" i="3"/>
  <c r="CY16" i="3"/>
  <c r="AN33" i="15"/>
  <c r="BO18" i="1"/>
  <c r="BC37" i="1"/>
  <c r="BC36" i="1"/>
  <c r="BC20" i="1"/>
  <c r="O113" i="1"/>
  <c r="O122" i="1"/>
  <c r="O193" i="1"/>
  <c r="O138" i="1"/>
  <c r="O131" i="1"/>
  <c r="BO20" i="1"/>
  <c r="BE26" i="13"/>
  <c r="BC32" i="1"/>
  <c r="BC18" i="1"/>
  <c r="AX53" i="13"/>
  <c r="AX54" i="13"/>
  <c r="AX51" i="13"/>
  <c r="O231" i="1"/>
  <c r="O243" i="1"/>
  <c r="BB26" i="13"/>
  <c r="AU54" i="13"/>
  <c r="BB26" i="12"/>
  <c r="BA23" i="13"/>
  <c r="BA22" i="13"/>
  <c r="AX52" i="13"/>
  <c r="AX56" i="13"/>
  <c r="BA24" i="13"/>
  <c r="BA25" i="13"/>
  <c r="BA40" i="12"/>
  <c r="BA49" i="14"/>
  <c r="BA47" i="14"/>
  <c r="BA42" i="14"/>
  <c r="BA48" i="14"/>
  <c r="BA14" i="13"/>
  <c r="BA42" i="13"/>
  <c r="BA41" i="13"/>
  <c r="BA38" i="13"/>
  <c r="BA32" i="13"/>
  <c r="BA26" i="13"/>
  <c r="BA43" i="14"/>
  <c r="BA44" i="13"/>
  <c r="BA43" i="13"/>
  <c r="BA40" i="13"/>
  <c r="BA36" i="14"/>
  <c r="BA39" i="13"/>
  <c r="BA42" i="12"/>
  <c r="BA28" i="13"/>
  <c r="AU51" i="13"/>
  <c r="AZ26" i="12"/>
  <c r="BA26" i="12"/>
  <c r="AZ42" i="15"/>
  <c r="AZ43" i="15"/>
  <c r="AZ41" i="15"/>
  <c r="AZ51" i="13"/>
  <c r="AZ32" i="15"/>
  <c r="BA29" i="14"/>
  <c r="BA24" i="14"/>
  <c r="BA32" i="12"/>
  <c r="AZ43" i="12"/>
  <c r="BA24" i="12"/>
  <c r="BA27" i="13"/>
  <c r="AZ30" i="14"/>
  <c r="BA30" i="14"/>
  <c r="BA28" i="14"/>
  <c r="BA23" i="14"/>
  <c r="AY26" i="13"/>
  <c r="AZ26" i="13"/>
  <c r="AZ54" i="13" s="1"/>
  <c r="AZ53" i="13"/>
  <c r="AZ52" i="13"/>
  <c r="AZ56" i="13"/>
  <c r="AY27" i="14"/>
  <c r="AZ27" i="14"/>
  <c r="AY39" i="13"/>
  <c r="AY23" i="13"/>
  <c r="AY38" i="13"/>
  <c r="AY22" i="13"/>
  <c r="AY42" i="13"/>
  <c r="AY32" i="13"/>
  <c r="AY14" i="13"/>
  <c r="AY41" i="13"/>
  <c r="AY25" i="13"/>
  <c r="AY24" i="13"/>
  <c r="AY40" i="13"/>
  <c r="AY28" i="13"/>
  <c r="AY44" i="13"/>
  <c r="AY27" i="13"/>
  <c r="AY43" i="13"/>
  <c r="AX30" i="15"/>
  <c r="AX33" i="15" s="1"/>
  <c r="AZ30" i="15"/>
  <c r="AZ33" i="15" s="1"/>
  <c r="AX25" i="15"/>
  <c r="AZ25" i="15"/>
  <c r="AX26" i="15"/>
  <c r="AZ26" i="15"/>
  <c r="AX24" i="15"/>
  <c r="AX52" i="15" s="1"/>
  <c r="AZ24" i="15"/>
  <c r="AY49" i="14"/>
  <c r="AY30" i="14"/>
  <c r="AY47" i="14"/>
  <c r="AY28" i="14"/>
  <c r="AY23" i="14"/>
  <c r="AY42" i="14"/>
  <c r="AY48" i="14"/>
  <c r="AY29" i="14"/>
  <c r="AY24" i="14"/>
  <c r="AY43" i="14"/>
  <c r="AY46" i="14"/>
  <c r="AY34" i="14"/>
  <c r="AY36" i="14"/>
  <c r="AY32" i="12"/>
  <c r="AY40" i="12"/>
  <c r="AY24" i="12"/>
  <c r="AX28" i="12"/>
  <c r="AZ28" i="12"/>
  <c r="AX23" i="12"/>
  <c r="AZ23" i="12"/>
  <c r="AY42" i="12"/>
  <c r="AX27" i="12"/>
  <c r="AZ27" i="12"/>
  <c r="AX25" i="12"/>
  <c r="AZ25" i="12"/>
  <c r="AY54" i="12"/>
  <c r="AW43" i="13"/>
  <c r="AX27" i="13"/>
  <c r="AX55" i="13" s="1"/>
  <c r="AW26" i="12"/>
  <c r="AX26" i="12"/>
  <c r="AX58" i="1"/>
  <c r="N2" i="1"/>
  <c r="BC53" i="1"/>
  <c r="B252" i="1"/>
  <c r="H252" i="1"/>
  <c r="N252" i="1"/>
  <c r="T252" i="1"/>
  <c r="Z252" i="1"/>
  <c r="AF252" i="1"/>
  <c r="AL252" i="1"/>
  <c r="AR252" i="1"/>
  <c r="AX252" i="1"/>
  <c r="E252" i="1"/>
  <c r="K252" i="1"/>
  <c r="Q252" i="1"/>
  <c r="W252" i="1"/>
  <c r="AC252" i="1"/>
  <c r="AI252" i="1"/>
  <c r="AO252" i="1"/>
  <c r="BA252" i="1"/>
  <c r="B208" i="1"/>
  <c r="H208" i="1"/>
  <c r="N208" i="1"/>
  <c r="T208" i="1"/>
  <c r="AF208" i="1"/>
  <c r="AL208" i="1"/>
  <c r="AR208" i="1"/>
  <c r="AX208" i="1"/>
  <c r="E208" i="1"/>
  <c r="K208" i="1"/>
  <c r="Q208" i="1"/>
  <c r="W208" i="1"/>
  <c r="AC208" i="1"/>
  <c r="AI208" i="1"/>
  <c r="AO208" i="1"/>
  <c r="BA208" i="1"/>
  <c r="Z208" i="1"/>
  <c r="H164" i="1"/>
  <c r="T164" i="1"/>
  <c r="AF164" i="1"/>
  <c r="AR164" i="1"/>
  <c r="B164" i="1"/>
  <c r="N164" i="1"/>
  <c r="Z164" i="1"/>
  <c r="AL164" i="1"/>
  <c r="AX164" i="1"/>
  <c r="E164" i="1"/>
  <c r="K164" i="1"/>
  <c r="Q164" i="1"/>
  <c r="W164" i="1"/>
  <c r="AC164" i="1"/>
  <c r="AI164" i="1"/>
  <c r="AO164" i="1"/>
  <c r="BA164" i="1"/>
  <c r="BC107" i="1"/>
  <c r="BC108" i="1"/>
  <c r="AW45" i="13"/>
  <c r="AW42" i="15"/>
  <c r="AW43" i="15"/>
  <c r="AW41" i="15"/>
  <c r="Z96" i="1"/>
  <c r="AX24" i="14"/>
  <c r="AX34" i="14"/>
  <c r="N96" i="1"/>
  <c r="AL96" i="1"/>
  <c r="B96" i="1"/>
  <c r="AF96" i="1"/>
  <c r="E96" i="1"/>
  <c r="K96" i="1"/>
  <c r="Q96" i="1"/>
  <c r="W96" i="1"/>
  <c r="AC96" i="1"/>
  <c r="AI96" i="1"/>
  <c r="AO96" i="1"/>
  <c r="BA96" i="1"/>
  <c r="AX24" i="12"/>
  <c r="AW14" i="13"/>
  <c r="AX30" i="13" s="1"/>
  <c r="H96" i="1"/>
  <c r="T96" i="1"/>
  <c r="AX96" i="1"/>
  <c r="AW32" i="15"/>
  <c r="AX29" i="14"/>
  <c r="AR96" i="1"/>
  <c r="AX27" i="14"/>
  <c r="AX53" i="1"/>
  <c r="AV32" i="13"/>
  <c r="AW32" i="13"/>
  <c r="AW54" i="13" s="1"/>
  <c r="AV28" i="13"/>
  <c r="AW28" i="13"/>
  <c r="AV43" i="12"/>
  <c r="AW27" i="12"/>
  <c r="AV41" i="12"/>
  <c r="AW25" i="12"/>
  <c r="AV41" i="13"/>
  <c r="AV40" i="13"/>
  <c r="AV25" i="13"/>
  <c r="AV39" i="13"/>
  <c r="AV42" i="13"/>
  <c r="AV38" i="13"/>
  <c r="AV24" i="13"/>
  <c r="AV22" i="13"/>
  <c r="AV23" i="13"/>
  <c r="AV26" i="13"/>
  <c r="AV44" i="13"/>
  <c r="AW30" i="15"/>
  <c r="AW24" i="15"/>
  <c r="AW25" i="15"/>
  <c r="AV43" i="14"/>
  <c r="AV46" i="14"/>
  <c r="AV49" i="14"/>
  <c r="AV47" i="14"/>
  <c r="AV42" i="14"/>
  <c r="AV48" i="14"/>
  <c r="AV40" i="12"/>
  <c r="AV36" i="14"/>
  <c r="AV42" i="12"/>
  <c r="AU27" i="13"/>
  <c r="AU55" i="13" s="1"/>
  <c r="AU43" i="13"/>
  <c r="AU45" i="13" s="1"/>
  <c r="AU50" i="13"/>
  <c r="AU14" i="13"/>
  <c r="AU53" i="13"/>
  <c r="AU52" i="13"/>
  <c r="AU56" i="13"/>
  <c r="AU42" i="15"/>
  <c r="AU25" i="15"/>
  <c r="AU43" i="15"/>
  <c r="AU26" i="15"/>
  <c r="AU41" i="15"/>
  <c r="AU24" i="15"/>
  <c r="AU32" i="15"/>
  <c r="AU30" i="15"/>
  <c r="AU33" i="15" s="1"/>
  <c r="AT27" i="14"/>
  <c r="AT24" i="14"/>
  <c r="AV24" i="14"/>
  <c r="AT34" i="14"/>
  <c r="AV34" i="14"/>
  <c r="AT30" i="14"/>
  <c r="AV30" i="14"/>
  <c r="AT28" i="14"/>
  <c r="AV28" i="14"/>
  <c r="AT23" i="14"/>
  <c r="AV23" i="14"/>
  <c r="AV55" i="14" s="1"/>
  <c r="AT29" i="14"/>
  <c r="AV29" i="14"/>
  <c r="AT32" i="12"/>
  <c r="AT54" i="12" s="1"/>
  <c r="AU28" i="12"/>
  <c r="AU23" i="12"/>
  <c r="AT27" i="12"/>
  <c r="AV27" i="12"/>
  <c r="AT25" i="12"/>
  <c r="AV25" i="12"/>
  <c r="AT24" i="12"/>
  <c r="AV24" i="12"/>
  <c r="AU26" i="12"/>
  <c r="AT22" i="12"/>
  <c r="AT56" i="13"/>
  <c r="AT54" i="13"/>
  <c r="AT50" i="13"/>
  <c r="AS39" i="13"/>
  <c r="AT23" i="13"/>
  <c r="AT51" i="13" s="1"/>
  <c r="AT53" i="13"/>
  <c r="AT52" i="13"/>
  <c r="AS44" i="12"/>
  <c r="AT28" i="12"/>
  <c r="AS39" i="12"/>
  <c r="AT23" i="12"/>
  <c r="AS32" i="12"/>
  <c r="AS38" i="13"/>
  <c r="AS43" i="12"/>
  <c r="AS41" i="12"/>
  <c r="AS40" i="12"/>
  <c r="AS49" i="14"/>
  <c r="AS30" i="14"/>
  <c r="AS47" i="14"/>
  <c r="AS28" i="14"/>
  <c r="AS42" i="14"/>
  <c r="AS23" i="14"/>
  <c r="AS48" i="14"/>
  <c r="AS29" i="14"/>
  <c r="AS46" i="14"/>
  <c r="AS27" i="14"/>
  <c r="AS43" i="14"/>
  <c r="AS24" i="14"/>
  <c r="AS41" i="13"/>
  <c r="AS34" i="14"/>
  <c r="AS22" i="13"/>
  <c r="AS23" i="13"/>
  <c r="AS25" i="13"/>
  <c r="AS32" i="13"/>
  <c r="AS42" i="13"/>
  <c r="AS40" i="13"/>
  <c r="AS44" i="13"/>
  <c r="AS26" i="13"/>
  <c r="AS24" i="13"/>
  <c r="AS28" i="13"/>
  <c r="AT26" i="15"/>
  <c r="AT24" i="15"/>
  <c r="AT25" i="15"/>
  <c r="AS38" i="12"/>
  <c r="AS14" i="12"/>
  <c r="AT30" i="12" s="1"/>
  <c r="AR52" i="13"/>
  <c r="AS52" i="13" s="1"/>
  <c r="AR56" i="13"/>
  <c r="AS56" i="13" s="1"/>
  <c r="AR44" i="12"/>
  <c r="AS28" i="12"/>
  <c r="AR39" i="12"/>
  <c r="AS23" i="12"/>
  <c r="AR41" i="12"/>
  <c r="AS25" i="12"/>
  <c r="AR42" i="12"/>
  <c r="AS26" i="12"/>
  <c r="AR43" i="13"/>
  <c r="AR45" i="13" s="1"/>
  <c r="AR27" i="13"/>
  <c r="AR55" i="13" s="1"/>
  <c r="AS55" i="13" s="1"/>
  <c r="AR30" i="15"/>
  <c r="AR33" i="15" s="1"/>
  <c r="AS33" i="15" s="1"/>
  <c r="AR26" i="15"/>
  <c r="AR43" i="15"/>
  <c r="AR40" i="15"/>
  <c r="AR25" i="15"/>
  <c r="AR42" i="15"/>
  <c r="AR32" i="15"/>
  <c r="AS32" i="15" s="1"/>
  <c r="AR41" i="15"/>
  <c r="AR24" i="15"/>
  <c r="AR53" i="13"/>
  <c r="AS53" i="13" s="1"/>
  <c r="AR14" i="13"/>
  <c r="AS22" i="12"/>
  <c r="AR51" i="12"/>
  <c r="AS51" i="12" s="1"/>
  <c r="AR37" i="14"/>
  <c r="AS37" i="14" s="1"/>
  <c r="AR25" i="12"/>
  <c r="AR53" i="12" s="1"/>
  <c r="AS53" i="12" s="1"/>
  <c r="AR26" i="12"/>
  <c r="AR54" i="12" s="1"/>
  <c r="AS54" i="12" s="1"/>
  <c r="AR54" i="13"/>
  <c r="AS54" i="13" s="1"/>
  <c r="AR50" i="13"/>
  <c r="AS50" i="13" s="1"/>
  <c r="AR51" i="13"/>
  <c r="AS51" i="13" s="1"/>
  <c r="AP56" i="12"/>
  <c r="AP37" i="14"/>
  <c r="AQ28" i="12"/>
  <c r="AQ56" i="12" s="1"/>
  <c r="AR28" i="12"/>
  <c r="AR56" i="12" s="1"/>
  <c r="AS56" i="12" s="1"/>
  <c r="AQ27" i="12"/>
  <c r="AQ55" i="12" s="1"/>
  <c r="AP50" i="12"/>
  <c r="AQ44" i="12"/>
  <c r="O39" i="1"/>
  <c r="O88" i="1"/>
  <c r="O145" i="1" s="1"/>
  <c r="O106" i="1"/>
  <c r="AQ40" i="13"/>
  <c r="AQ24" i="13"/>
  <c r="AQ52" i="13" s="1"/>
  <c r="AQ14" i="13"/>
  <c r="AQ26" i="13"/>
  <c r="AQ54" i="13" s="1"/>
  <c r="AQ42" i="13"/>
  <c r="AQ27" i="13"/>
  <c r="AQ55" i="13" s="1"/>
  <c r="AQ43" i="13"/>
  <c r="AQ28" i="13"/>
  <c r="AQ56" i="13" s="1"/>
  <c r="AQ44" i="13"/>
  <c r="AQ22" i="13"/>
  <c r="AQ50" i="13" s="1"/>
  <c r="AQ38" i="13"/>
  <c r="AQ39" i="13"/>
  <c r="AQ23" i="13"/>
  <c r="AQ51" i="13" s="1"/>
  <c r="AQ41" i="13"/>
  <c r="AQ25" i="13"/>
  <c r="AQ53" i="13" s="1"/>
  <c r="AQ52" i="12"/>
  <c r="AQ54" i="12"/>
  <c r="AQ39" i="12"/>
  <c r="AQ23" i="12"/>
  <c r="AQ51" i="12" s="1"/>
  <c r="AQ41" i="12"/>
  <c r="AQ25" i="12"/>
  <c r="AQ53" i="12" s="1"/>
  <c r="AQ22" i="12"/>
  <c r="AQ50" i="12" s="1"/>
  <c r="AQ38" i="12"/>
  <c r="AQ14" i="12"/>
  <c r="AO44" i="13"/>
  <c r="AP32" i="13"/>
  <c r="AP33" i="15" s="1"/>
  <c r="AN50" i="13"/>
  <c r="AN51" i="13"/>
  <c r="AN52" i="13"/>
  <c r="AN54" i="13"/>
  <c r="AN53" i="13"/>
  <c r="AN56" i="13"/>
  <c r="AN55" i="13"/>
  <c r="AP51" i="12"/>
  <c r="AP53" i="12"/>
  <c r="AP52" i="12"/>
  <c r="AO30" i="12"/>
  <c r="AP30" i="12"/>
  <c r="AN57" i="12"/>
  <c r="AO52" i="12"/>
  <c r="AP54" i="12"/>
  <c r="AP55" i="12"/>
  <c r="AH57" i="12"/>
  <c r="AO51" i="12"/>
  <c r="AO39" i="13"/>
  <c r="AO42" i="13"/>
  <c r="AO38" i="13"/>
  <c r="AO40" i="13"/>
  <c r="AO43" i="13"/>
  <c r="AO53" i="12"/>
  <c r="AO45" i="12"/>
  <c r="AO56" i="12"/>
  <c r="AO50" i="12"/>
  <c r="AO54" i="12"/>
  <c r="AO14" i="13"/>
  <c r="AO32" i="13"/>
  <c r="AO41" i="13"/>
  <c r="AO55" i="12"/>
  <c r="AH23" i="13"/>
  <c r="AH51" i="13" s="1"/>
  <c r="AH39" i="13"/>
  <c r="AH38" i="13"/>
  <c r="AH22" i="13"/>
  <c r="AH50" i="13" s="1"/>
  <c r="AH14" i="13"/>
  <c r="AH30" i="13" s="1"/>
  <c r="AH45" i="12"/>
  <c r="AH44" i="13"/>
  <c r="AH28" i="13"/>
  <c r="AH56" i="13" s="1"/>
  <c r="AH25" i="13"/>
  <c r="AH53" i="13" s="1"/>
  <c r="AH41" i="13"/>
  <c r="AH43" i="13"/>
  <c r="AH27" i="13"/>
  <c r="AH55" i="13" s="1"/>
  <c r="O180" i="1"/>
  <c r="O282" i="1" s="1"/>
  <c r="BC103" i="1"/>
  <c r="O221" i="1"/>
  <c r="O211" i="1"/>
  <c r="O3" i="1"/>
  <c r="O273" i="1"/>
  <c r="O255" i="1"/>
  <c r="O167" i="1"/>
  <c r="O99" i="1"/>
  <c r="AU208" i="1"/>
  <c r="AU190" i="1"/>
  <c r="AU164" i="1"/>
  <c r="AU252" i="1"/>
  <c r="AU110" i="1"/>
  <c r="AU96" i="1"/>
  <c r="I202" i="1"/>
  <c r="I264" i="1"/>
  <c r="E202" i="1"/>
  <c r="E264" i="1"/>
  <c r="F202" i="1"/>
  <c r="F264" i="1"/>
  <c r="L202" i="1"/>
  <c r="L264" i="1"/>
  <c r="J202" i="1"/>
  <c r="J264" i="1"/>
  <c r="K202" i="1"/>
  <c r="K264" i="1"/>
  <c r="G202" i="1"/>
  <c r="G264" i="1"/>
  <c r="M202" i="1"/>
  <c r="M264" i="1"/>
  <c r="C202" i="1"/>
  <c r="C264" i="1"/>
  <c r="D202" i="1"/>
  <c r="D264" i="1"/>
  <c r="B202" i="1"/>
  <c r="B264" i="1"/>
  <c r="H202" i="1"/>
  <c r="H264" i="1"/>
  <c r="N202" i="1"/>
  <c r="N264" i="1"/>
  <c r="BC270" i="1"/>
  <c r="B145" i="1"/>
  <c r="G77" i="1"/>
  <c r="M77" i="1"/>
  <c r="G145" i="1"/>
  <c r="J77" i="1"/>
  <c r="I77" i="1"/>
  <c r="J145" i="1"/>
  <c r="M145" i="1"/>
  <c r="D145" i="1"/>
  <c r="F156" i="1"/>
  <c r="L156" i="1"/>
  <c r="E77" i="1"/>
  <c r="K77" i="1"/>
  <c r="E145" i="1"/>
  <c r="K145" i="1"/>
  <c r="F77" i="1"/>
  <c r="L77" i="1"/>
  <c r="B156" i="1"/>
  <c r="H156" i="1"/>
  <c r="N156" i="1"/>
  <c r="C156" i="1"/>
  <c r="I156" i="1"/>
  <c r="H77" i="1"/>
  <c r="N77" i="1"/>
  <c r="L74" i="1"/>
  <c r="I74" i="1"/>
  <c r="H70" i="1"/>
  <c r="K70" i="1"/>
  <c r="M74" i="1"/>
  <c r="M70" i="1"/>
  <c r="G70" i="1"/>
  <c r="F74" i="1"/>
  <c r="E74" i="1"/>
  <c r="H74" i="1"/>
  <c r="I70" i="1"/>
  <c r="J74" i="1"/>
  <c r="J70" i="1"/>
  <c r="K74" i="1"/>
  <c r="EM32" i="13" l="1"/>
  <c r="FC32" i="13"/>
  <c r="GF32" i="13"/>
  <c r="GC32" i="13"/>
  <c r="GI32" i="13"/>
  <c r="GH32" i="13"/>
  <c r="FQ32" i="13"/>
  <c r="FP32" i="13"/>
  <c r="FS32" i="13"/>
  <c r="EJ32" i="13"/>
  <c r="EV32" i="13"/>
  <c r="EX32" i="13"/>
  <c r="EK32" i="13"/>
  <c r="FR32" i="13"/>
  <c r="FF32" i="13"/>
  <c r="FY32" i="13"/>
  <c r="EZ32" i="13"/>
  <c r="FM32" i="13"/>
  <c r="FV32" i="13"/>
  <c r="FI32" i="13"/>
  <c r="GA32" i="13"/>
  <c r="FG32" i="13"/>
  <c r="ET32" i="13"/>
  <c r="FH32" i="13"/>
  <c r="FT32" i="13"/>
  <c r="EO32" i="13"/>
  <c r="EP32" i="13"/>
  <c r="EU32" i="13"/>
  <c r="ES32" i="13"/>
  <c r="FZ32" i="13"/>
  <c r="GE32" i="13"/>
  <c r="ER32" i="13"/>
  <c r="FD32" i="13"/>
  <c r="FE32" i="13"/>
  <c r="EQ32" i="13"/>
  <c r="FX32" i="13"/>
  <c r="FU32" i="13"/>
  <c r="EL32" i="13"/>
  <c r="EY32" i="13"/>
  <c r="FJ32" i="13"/>
  <c r="FW32" i="13"/>
  <c r="GB32" i="13"/>
  <c r="FO32" i="13"/>
  <c r="FB32" i="13"/>
  <c r="FN32" i="13"/>
  <c r="GG32" i="13"/>
  <c r="EN32" i="13"/>
  <c r="FA32" i="13"/>
  <c r="FK32" i="13"/>
  <c r="FL32" i="13"/>
  <c r="EW32" i="13"/>
  <c r="GD32" i="13"/>
  <c r="AY54" i="13"/>
  <c r="P122" i="1"/>
  <c r="P113" i="1"/>
  <c r="P138" i="1"/>
  <c r="P131" i="1"/>
  <c r="BP22" i="13"/>
  <c r="BP23" i="13"/>
  <c r="BP24" i="13"/>
  <c r="BP32" i="13"/>
  <c r="BO38" i="13"/>
  <c r="BO39" i="13"/>
  <c r="BO40" i="13"/>
  <c r="BP23" i="14"/>
  <c r="BO24" i="13"/>
  <c r="BN42" i="14"/>
  <c r="BO22" i="13"/>
  <c r="BM49" i="14"/>
  <c r="BN30" i="14"/>
  <c r="BM47" i="14"/>
  <c r="BN32" i="12"/>
  <c r="BM36" i="14"/>
  <c r="BM43" i="12"/>
  <c r="BM43" i="14"/>
  <c r="BM40" i="13"/>
  <c r="BM39" i="13"/>
  <c r="BM38" i="13"/>
  <c r="BM28" i="14"/>
  <c r="BM34" i="14"/>
  <c r="BM22" i="13"/>
  <c r="BL24" i="14"/>
  <c r="BM24" i="14"/>
  <c r="BK28" i="13"/>
  <c r="BL28" i="13"/>
  <c r="BK27" i="14"/>
  <c r="BL27" i="14"/>
  <c r="BK46" i="14"/>
  <c r="BK34" i="14"/>
  <c r="BK36" i="14"/>
  <c r="BK22" i="13"/>
  <c r="BK38" i="13"/>
  <c r="BJ23" i="14"/>
  <c r="BL23" i="14"/>
  <c r="BJ26" i="13"/>
  <c r="BL26" i="13"/>
  <c r="BK49" i="14"/>
  <c r="BK30" i="14"/>
  <c r="BJ32" i="12"/>
  <c r="BL32" i="12"/>
  <c r="BK40" i="13"/>
  <c r="BK24" i="13"/>
  <c r="BK43" i="12"/>
  <c r="BK27" i="12"/>
  <c r="BK43" i="14"/>
  <c r="BK24" i="14"/>
  <c r="BK39" i="13"/>
  <c r="BK23" i="13"/>
  <c r="BK41" i="13"/>
  <c r="BK25" i="13"/>
  <c r="BK44" i="13"/>
  <c r="BK32" i="13"/>
  <c r="BK47" i="14"/>
  <c r="BK28" i="14"/>
  <c r="BJ30" i="14"/>
  <c r="BJ24" i="13"/>
  <c r="BJ25" i="13"/>
  <c r="BJ22" i="13"/>
  <c r="BJ27" i="14"/>
  <c r="BH47" i="14"/>
  <c r="BH46" i="14"/>
  <c r="BH49" i="14"/>
  <c r="BH44" i="13"/>
  <c r="BH40" i="13"/>
  <c r="BH41" i="13"/>
  <c r="BH38" i="13"/>
  <c r="BH43" i="14"/>
  <c r="BH39" i="13"/>
  <c r="AY59" i="14"/>
  <c r="BE24" i="14"/>
  <c r="BH24" i="14"/>
  <c r="BE32" i="13"/>
  <c r="BE54" i="13" s="1"/>
  <c r="BH32" i="13"/>
  <c r="BE28" i="14"/>
  <c r="BH28" i="14"/>
  <c r="BE27" i="14"/>
  <c r="BH27" i="14"/>
  <c r="BE30" i="14"/>
  <c r="BH30" i="14"/>
  <c r="BG32" i="12"/>
  <c r="BE28" i="13"/>
  <c r="BH28" i="13"/>
  <c r="BE23" i="13"/>
  <c r="BH23" i="13"/>
  <c r="BE24" i="13"/>
  <c r="BH24" i="13"/>
  <c r="BE25" i="13"/>
  <c r="BH25" i="13"/>
  <c r="BE34" i="14"/>
  <c r="BH34" i="14"/>
  <c r="BE27" i="12"/>
  <c r="BH27" i="12"/>
  <c r="BG26" i="13"/>
  <c r="BE22" i="13"/>
  <c r="BH22" i="13"/>
  <c r="BG23" i="14"/>
  <c r="BA52" i="13"/>
  <c r="BD44" i="13"/>
  <c r="BD39" i="13"/>
  <c r="BD40" i="13"/>
  <c r="BD41" i="13"/>
  <c r="BD38" i="13"/>
  <c r="BD42" i="13"/>
  <c r="BE23" i="14"/>
  <c r="BD43" i="14"/>
  <c r="BD47" i="14"/>
  <c r="BD46" i="14"/>
  <c r="BD49" i="14"/>
  <c r="AX53" i="15"/>
  <c r="BC26" i="13"/>
  <c r="BD26" i="13"/>
  <c r="BC24" i="14"/>
  <c r="BD24" i="14"/>
  <c r="BD28" i="13"/>
  <c r="BD23" i="13"/>
  <c r="BD24" i="13"/>
  <c r="BD27" i="14"/>
  <c r="BD30" i="14"/>
  <c r="BB38" i="13"/>
  <c r="BD32" i="13"/>
  <c r="BD28" i="14"/>
  <c r="AX54" i="15"/>
  <c r="BB39" i="13"/>
  <c r="BC23" i="13"/>
  <c r="BB24" i="13"/>
  <c r="BB25" i="13"/>
  <c r="BB22" i="13"/>
  <c r="BB45" i="14"/>
  <c r="BC26" i="14"/>
  <c r="BB23" i="14"/>
  <c r="BC23" i="14"/>
  <c r="BB39" i="12"/>
  <c r="BC32" i="12"/>
  <c r="BB24" i="12"/>
  <c r="BB46" i="14"/>
  <c r="BB23" i="13"/>
  <c r="BB48" i="14"/>
  <c r="BB34" i="14"/>
  <c r="BB47" i="14"/>
  <c r="BB43" i="14"/>
  <c r="BB49" i="14"/>
  <c r="BB28" i="13"/>
  <c r="BB42" i="14"/>
  <c r="BB24" i="14"/>
  <c r="BB28" i="14"/>
  <c r="BB29" i="14"/>
  <c r="BB30" i="14"/>
  <c r="BB44" i="12"/>
  <c r="BB36" i="14"/>
  <c r="BB14" i="12"/>
  <c r="BB41" i="12"/>
  <c r="BB32" i="12"/>
  <c r="BB43" i="12"/>
  <c r="BB40" i="12"/>
  <c r="BB38" i="12"/>
  <c r="BB42" i="12"/>
  <c r="BA41" i="15"/>
  <c r="BA30" i="15"/>
  <c r="BA33" i="15" s="1"/>
  <c r="BA40" i="15"/>
  <c r="BA43" i="15"/>
  <c r="BA39" i="15"/>
  <c r="AX57" i="13"/>
  <c r="BA46" i="14"/>
  <c r="BB27" i="14"/>
  <c r="AT56" i="14"/>
  <c r="BA41" i="12"/>
  <c r="BB25" i="12"/>
  <c r="BA43" i="12"/>
  <c r="BB27" i="12"/>
  <c r="BA39" i="12"/>
  <c r="BB23" i="12"/>
  <c r="BA44" i="12"/>
  <c r="BB28" i="12"/>
  <c r="BA56" i="13"/>
  <c r="BA24" i="15"/>
  <c r="BA42" i="15"/>
  <c r="BA28" i="12"/>
  <c r="BA56" i="12" s="1"/>
  <c r="BA26" i="15"/>
  <c r="BA25" i="15"/>
  <c r="BA27" i="14"/>
  <c r="BB22" i="12"/>
  <c r="BA55" i="13"/>
  <c r="BA23" i="12"/>
  <c r="BA51" i="12" s="1"/>
  <c r="BA27" i="12"/>
  <c r="BA55" i="12" s="1"/>
  <c r="BA54" i="13"/>
  <c r="BA25" i="12"/>
  <c r="BA53" i="12" s="1"/>
  <c r="BA51" i="13"/>
  <c r="BA50" i="13"/>
  <c r="BA38" i="15"/>
  <c r="BA32" i="15"/>
  <c r="BA13" i="15"/>
  <c r="BA45" i="13"/>
  <c r="BA53" i="13"/>
  <c r="AZ36" i="14"/>
  <c r="BA34" i="14"/>
  <c r="BA55" i="14" s="1"/>
  <c r="BA52" i="12"/>
  <c r="BA54" i="12"/>
  <c r="AZ32" i="12"/>
  <c r="AZ54" i="12" s="1"/>
  <c r="AZ14" i="12"/>
  <c r="AZ15" i="14"/>
  <c r="AZ42" i="14"/>
  <c r="AZ49" i="14"/>
  <c r="AZ41" i="12"/>
  <c r="AZ42" i="12"/>
  <c r="AZ43" i="13"/>
  <c r="AZ45" i="13" s="1"/>
  <c r="AZ14" i="13"/>
  <c r="AZ48" i="14"/>
  <c r="AZ23" i="14"/>
  <c r="AZ27" i="13"/>
  <c r="AZ55" i="13" s="1"/>
  <c r="AZ57" i="13" s="1"/>
  <c r="AZ34" i="14"/>
  <c r="AZ43" i="14"/>
  <c r="AZ29" i="14"/>
  <c r="AZ44" i="14"/>
  <c r="AZ47" i="14"/>
  <c r="AZ40" i="12"/>
  <c r="AZ39" i="12"/>
  <c r="AZ24" i="14"/>
  <c r="AZ45" i="14"/>
  <c r="AZ38" i="12"/>
  <c r="AZ28" i="14"/>
  <c r="AZ24" i="12"/>
  <c r="AZ44" i="12"/>
  <c r="AZ46" i="14"/>
  <c r="AZ52" i="15"/>
  <c r="AZ54" i="15"/>
  <c r="AZ53" i="15"/>
  <c r="AY30" i="13"/>
  <c r="AY52" i="12"/>
  <c r="AT50" i="12"/>
  <c r="AY55" i="14"/>
  <c r="AY56" i="14"/>
  <c r="AY60" i="14"/>
  <c r="AY52" i="13"/>
  <c r="AY45" i="13"/>
  <c r="AY53" i="13"/>
  <c r="AY50" i="13"/>
  <c r="AY55" i="13"/>
  <c r="AY51" i="13"/>
  <c r="AY56" i="13"/>
  <c r="AY23" i="15"/>
  <c r="AY40" i="15"/>
  <c r="AY26" i="15"/>
  <c r="AY43" i="15"/>
  <c r="AY25" i="15"/>
  <c r="AY42" i="15"/>
  <c r="AY38" i="15"/>
  <c r="AY21" i="15"/>
  <c r="AY41" i="15"/>
  <c r="AY24" i="15"/>
  <c r="AY13" i="15"/>
  <c r="AY30" i="15"/>
  <c r="AY33" i="15" s="1"/>
  <c r="AY32" i="15"/>
  <c r="AY39" i="15"/>
  <c r="AY22" i="15"/>
  <c r="AX25" i="14"/>
  <c r="AX57" i="14" s="1"/>
  <c r="AZ25" i="14"/>
  <c r="AX26" i="14"/>
  <c r="AX58" i="14" s="1"/>
  <c r="AZ26" i="14"/>
  <c r="AY61" i="14"/>
  <c r="AY62" i="14"/>
  <c r="AX22" i="12"/>
  <c r="AZ22" i="12"/>
  <c r="AY39" i="12"/>
  <c r="AY23" i="12"/>
  <c r="AY51" i="12" s="1"/>
  <c r="AY37" i="14"/>
  <c r="AY25" i="12"/>
  <c r="AY53" i="12" s="1"/>
  <c r="AY41" i="12"/>
  <c r="AY27" i="12"/>
  <c r="AY55" i="12" s="1"/>
  <c r="AY43" i="12"/>
  <c r="AY44" i="12"/>
  <c r="AY28" i="12"/>
  <c r="AY56" i="12" s="1"/>
  <c r="AT61" i="14"/>
  <c r="AW40" i="15"/>
  <c r="AX23" i="15"/>
  <c r="AX51" i="15" s="1"/>
  <c r="AW38" i="15"/>
  <c r="AX21" i="15"/>
  <c r="AX49" i="15" s="1"/>
  <c r="AW39" i="15"/>
  <c r="AX22" i="15"/>
  <c r="AX50" i="15" s="1"/>
  <c r="AV50" i="13"/>
  <c r="AV53" i="13"/>
  <c r="AV52" i="13"/>
  <c r="AV51" i="13"/>
  <c r="AX61" i="14"/>
  <c r="AX59" i="14"/>
  <c r="AT59" i="14"/>
  <c r="AX56" i="14"/>
  <c r="AW23" i="14"/>
  <c r="AX23" i="14"/>
  <c r="AX55" i="14" s="1"/>
  <c r="AT55" i="14"/>
  <c r="AW28" i="14"/>
  <c r="AX28" i="14"/>
  <c r="AX60" i="14" s="1"/>
  <c r="AW30" i="14"/>
  <c r="AX30" i="14"/>
  <c r="AX62" i="14" s="1"/>
  <c r="AW39" i="12"/>
  <c r="AX32" i="12"/>
  <c r="AX37" i="14" s="1"/>
  <c r="AT53" i="12"/>
  <c r="AT51" i="12"/>
  <c r="AT55" i="12"/>
  <c r="AT37" i="14"/>
  <c r="AT52" i="12"/>
  <c r="AW44" i="12"/>
  <c r="AW43" i="12"/>
  <c r="O2" i="1"/>
  <c r="BC110" i="1"/>
  <c r="AW48" i="14"/>
  <c r="AW46" i="14"/>
  <c r="AW33" i="15"/>
  <c r="AW51" i="13"/>
  <c r="AW40" i="12"/>
  <c r="AW38" i="12"/>
  <c r="AW42" i="12"/>
  <c r="AW24" i="12"/>
  <c r="AW36" i="14"/>
  <c r="AW15" i="14"/>
  <c r="AX32" i="14" s="1"/>
  <c r="AW27" i="14"/>
  <c r="AW29" i="14"/>
  <c r="AW42" i="14"/>
  <c r="AW41" i="12"/>
  <c r="AW34" i="14"/>
  <c r="AW43" i="14"/>
  <c r="AW13" i="15"/>
  <c r="AX28" i="15" s="1"/>
  <c r="AW47" i="14"/>
  <c r="AW24" i="14"/>
  <c r="AW44" i="14"/>
  <c r="AW14" i="12"/>
  <c r="AX30" i="12" s="1"/>
  <c r="AW45" i="14"/>
  <c r="AW49" i="14"/>
  <c r="AW32" i="12"/>
  <c r="AW54" i="12" s="1"/>
  <c r="AW53" i="15"/>
  <c r="AW52" i="15"/>
  <c r="AV26" i="15"/>
  <c r="AW26" i="15"/>
  <c r="AW54" i="15" s="1"/>
  <c r="AW52" i="13"/>
  <c r="AV56" i="13"/>
  <c r="AV43" i="13"/>
  <c r="AV45" i="13" s="1"/>
  <c r="AW27" i="13"/>
  <c r="AW55" i="13" s="1"/>
  <c r="AW56" i="13"/>
  <c r="AW50" i="13"/>
  <c r="AV54" i="13"/>
  <c r="AW53" i="13"/>
  <c r="AV44" i="14"/>
  <c r="AW25" i="14"/>
  <c r="AT62" i="14"/>
  <c r="AV39" i="12"/>
  <c r="AW23" i="12"/>
  <c r="AV44" i="12"/>
  <c r="AW28" i="12"/>
  <c r="AT56" i="12"/>
  <c r="AV38" i="12"/>
  <c r="AW22" i="12"/>
  <c r="AV41" i="15"/>
  <c r="AV14" i="13"/>
  <c r="AW30" i="13" s="1"/>
  <c r="AV42" i="15"/>
  <c r="AV25" i="15"/>
  <c r="AV27" i="13"/>
  <c r="AV55" i="13" s="1"/>
  <c r="AV24" i="15"/>
  <c r="AV43" i="15"/>
  <c r="AV32" i="15"/>
  <c r="AV30" i="15"/>
  <c r="AV22" i="12"/>
  <c r="AV23" i="12"/>
  <c r="AV14" i="12"/>
  <c r="AV28" i="12"/>
  <c r="AU30" i="13"/>
  <c r="AV61" i="14"/>
  <c r="AV62" i="14"/>
  <c r="AU27" i="14"/>
  <c r="AV27" i="14"/>
  <c r="AV59" i="14" s="1"/>
  <c r="AV60" i="14"/>
  <c r="AV56" i="14"/>
  <c r="AT60" i="14"/>
  <c r="AU42" i="12"/>
  <c r="AV32" i="12"/>
  <c r="AU39" i="12"/>
  <c r="AU44" i="12"/>
  <c r="AU52" i="15"/>
  <c r="AU54" i="15"/>
  <c r="AU57" i="13"/>
  <c r="AU40" i="15"/>
  <c r="AU23" i="15"/>
  <c r="AU51" i="15" s="1"/>
  <c r="AU39" i="15"/>
  <c r="AU22" i="15"/>
  <c r="AU50" i="15" s="1"/>
  <c r="AU53" i="15"/>
  <c r="AU38" i="15"/>
  <c r="AU21" i="15"/>
  <c r="AU49" i="15" s="1"/>
  <c r="AU13" i="15"/>
  <c r="AU45" i="14"/>
  <c r="AU26" i="14"/>
  <c r="AU47" i="14"/>
  <c r="AU28" i="14"/>
  <c r="AU43" i="14"/>
  <c r="AU24" i="14"/>
  <c r="AU42" i="14"/>
  <c r="AU23" i="14"/>
  <c r="AT25" i="14"/>
  <c r="AT57" i="14" s="1"/>
  <c r="AV25" i="14"/>
  <c r="AV57" i="14" s="1"/>
  <c r="AU29" i="14"/>
  <c r="AU48" i="14"/>
  <c r="AU49" i="14"/>
  <c r="AU30" i="14"/>
  <c r="AU46" i="14"/>
  <c r="AU15" i="14"/>
  <c r="AU34" i="14"/>
  <c r="AU38" i="12"/>
  <c r="AU22" i="12"/>
  <c r="AU41" i="12"/>
  <c r="AU25" i="12"/>
  <c r="AU14" i="12"/>
  <c r="AU27" i="12"/>
  <c r="AU43" i="12"/>
  <c r="AU36" i="14"/>
  <c r="AU32" i="12"/>
  <c r="AU54" i="12" s="1"/>
  <c r="AU40" i="12"/>
  <c r="AU24" i="12"/>
  <c r="AR54" i="15"/>
  <c r="AS54" i="15" s="1"/>
  <c r="AS30" i="15"/>
  <c r="AT30" i="15"/>
  <c r="AT33" i="15" s="1"/>
  <c r="AS43" i="13"/>
  <c r="AS45" i="13" s="1"/>
  <c r="AT27" i="13"/>
  <c r="AT55" i="13" s="1"/>
  <c r="AT57" i="13" s="1"/>
  <c r="AS45" i="14"/>
  <c r="AT26" i="14"/>
  <c r="AT58" i="14" s="1"/>
  <c r="AS26" i="14"/>
  <c r="O77" i="1"/>
  <c r="O156" i="1"/>
  <c r="AS45" i="12"/>
  <c r="AS14" i="13"/>
  <c r="AS44" i="14"/>
  <c r="AS25" i="14"/>
  <c r="AS41" i="15"/>
  <c r="AS15" i="14"/>
  <c r="AS27" i="13"/>
  <c r="AS24" i="15"/>
  <c r="AS42" i="15"/>
  <c r="AS43" i="15"/>
  <c r="AS25" i="15"/>
  <c r="AS26" i="15"/>
  <c r="AR53" i="15"/>
  <c r="AS53" i="15" s="1"/>
  <c r="AR23" i="15"/>
  <c r="AR51" i="15" s="1"/>
  <c r="AS51" i="15" s="1"/>
  <c r="AR40" i="12"/>
  <c r="AS24" i="12"/>
  <c r="AR43" i="12"/>
  <c r="AS27" i="12"/>
  <c r="AR52" i="15"/>
  <c r="AS52" i="15" s="1"/>
  <c r="AR38" i="15"/>
  <c r="AR21" i="15"/>
  <c r="AR49" i="15" s="1"/>
  <c r="AS49" i="15" s="1"/>
  <c r="AR39" i="15"/>
  <c r="AR22" i="15"/>
  <c r="AR50" i="15" s="1"/>
  <c r="AS50" i="15" s="1"/>
  <c r="AR13" i="15"/>
  <c r="AR57" i="13"/>
  <c r="AS57" i="13" s="1"/>
  <c r="AR27" i="12"/>
  <c r="AR55" i="12" s="1"/>
  <c r="AS55" i="12" s="1"/>
  <c r="AR24" i="12"/>
  <c r="AR52" i="12" s="1"/>
  <c r="AS52" i="12" s="1"/>
  <c r="AR38" i="12"/>
  <c r="AR14" i="12"/>
  <c r="AR22" i="12"/>
  <c r="AR50" i="12" s="1"/>
  <c r="AS50" i="12" s="1"/>
  <c r="AQ30" i="13"/>
  <c r="AR30" i="13"/>
  <c r="AO53" i="13"/>
  <c r="AO33" i="15"/>
  <c r="AQ30" i="12"/>
  <c r="AP57" i="12"/>
  <c r="O264" i="1"/>
  <c r="O202" i="1"/>
  <c r="AQ45" i="13"/>
  <c r="AQ57" i="13"/>
  <c r="AQ45" i="12"/>
  <c r="AQ57" i="12"/>
  <c r="AN57" i="13"/>
  <c r="AP52" i="13"/>
  <c r="AP51" i="13"/>
  <c r="AP50" i="13"/>
  <c r="AP54" i="13"/>
  <c r="AP55" i="13"/>
  <c r="AP53" i="13"/>
  <c r="AP56" i="13"/>
  <c r="AO30" i="13"/>
  <c r="AP30" i="13"/>
  <c r="AO57" i="12"/>
  <c r="AO45" i="13"/>
  <c r="AO55" i="13"/>
  <c r="AO56" i="13"/>
  <c r="AO51" i="13"/>
  <c r="AO52" i="13"/>
  <c r="AO54" i="13"/>
  <c r="AO50" i="13"/>
  <c r="AH45" i="13"/>
  <c r="AH57" i="13"/>
  <c r="P221" i="1"/>
  <c r="P211" i="1"/>
  <c r="P167" i="1"/>
  <c r="P255" i="1"/>
  <c r="P3" i="1"/>
  <c r="P99" i="1"/>
  <c r="P273" i="1"/>
  <c r="P39" i="1"/>
  <c r="P243" i="1"/>
  <c r="P231" i="1"/>
  <c r="P180" i="1"/>
  <c r="P193" i="1"/>
  <c r="P106" i="1"/>
  <c r="P88" i="1"/>
  <c r="N70" i="1"/>
  <c r="T74" i="1"/>
  <c r="AN74" i="1"/>
  <c r="AV70" i="1"/>
  <c r="S74" i="1"/>
  <c r="AM74" i="1"/>
  <c r="AC74" i="1"/>
  <c r="V74" i="1"/>
  <c r="AW74" i="1"/>
  <c r="AH74" i="1"/>
  <c r="AJ74" i="1"/>
  <c r="AG70" i="1"/>
  <c r="AI74" i="1"/>
  <c r="P70" i="1"/>
  <c r="AJ70" i="1"/>
  <c r="U74" i="1"/>
  <c r="AO74" i="1"/>
  <c r="AC70" i="1"/>
  <c r="AD70" i="1"/>
  <c r="AA74" i="1"/>
  <c r="AU74" i="1"/>
  <c r="AX70" i="1"/>
  <c r="AA70" i="1"/>
  <c r="AU70" i="1"/>
  <c r="AB70" i="1"/>
  <c r="AO70" i="1"/>
  <c r="AL74" i="1"/>
  <c r="R74" i="1"/>
  <c r="AN70" i="1"/>
  <c r="X70" i="1"/>
  <c r="Y70" i="1"/>
  <c r="AS70" i="1"/>
  <c r="AP74" i="1"/>
  <c r="Q74" i="1"/>
  <c r="AQ74" i="1"/>
  <c r="T70" i="1"/>
  <c r="X74" i="1"/>
  <c r="AR74" i="1"/>
  <c r="N74" i="1"/>
  <c r="W74" i="1"/>
  <c r="AW70" i="1"/>
  <c r="U70" i="1"/>
  <c r="AF70" i="1"/>
  <c r="AR70" i="1"/>
  <c r="O70" i="1"/>
  <c r="AI70" i="1"/>
  <c r="AF74" i="1"/>
  <c r="AG74" i="1"/>
  <c r="O74" i="1"/>
  <c r="AZ70" i="1"/>
  <c r="S70" i="1"/>
  <c r="AM70" i="1"/>
  <c r="P74" i="1"/>
  <c r="Y74" i="1"/>
  <c r="AS74" i="1"/>
  <c r="AK70" i="1"/>
  <c r="Z74" i="1"/>
  <c r="AT74" i="1"/>
  <c r="R70" i="1"/>
  <c r="AL70" i="1"/>
  <c r="AB74" i="1"/>
  <c r="AV74" i="1"/>
  <c r="AD74" i="1"/>
  <c r="AX74" i="1"/>
  <c r="V70" i="1"/>
  <c r="AP70" i="1"/>
  <c r="AE74" i="1"/>
  <c r="AY74" i="1"/>
  <c r="W70" i="1"/>
  <c r="AQ70" i="1"/>
  <c r="AZ74" i="1"/>
  <c r="Z70" i="1"/>
  <c r="AT70" i="1"/>
  <c r="Q70" i="1"/>
  <c r="AK74" i="1"/>
  <c r="AY70" i="1"/>
  <c r="AH70" i="1"/>
  <c r="AE70" i="1"/>
  <c r="EN1" i="13" l="1"/>
  <c r="EM1" i="13"/>
  <c r="FD1" i="13"/>
  <c r="GG1" i="13"/>
  <c r="GE1" i="13"/>
  <c r="FK1" i="13"/>
  <c r="ET1" i="13"/>
  <c r="FQ1" i="13"/>
  <c r="FV1" i="13"/>
  <c r="EQ1" i="13"/>
  <c r="FP1" i="13"/>
  <c r="GA1" i="13"/>
  <c r="FZ1" i="13"/>
  <c r="EV1" i="13"/>
  <c r="EW1" i="13"/>
  <c r="FM1" i="13"/>
  <c r="GC1" i="13"/>
  <c r="FA1" i="13"/>
  <c r="FC1" i="13"/>
  <c r="EY1" i="13"/>
  <c r="FH1" i="13"/>
  <c r="EX1" i="13"/>
  <c r="FJ1" i="13"/>
  <c r="GB1" i="13"/>
  <c r="GF1" i="13"/>
  <c r="EZ1" i="13"/>
  <c r="FB1" i="13"/>
  <c r="FG1" i="13"/>
  <c r="ES1" i="13"/>
  <c r="GD1" i="13"/>
  <c r="FI1" i="13"/>
  <c r="GI1" i="13"/>
  <c r="FO1" i="13"/>
  <c r="FE1" i="13"/>
  <c r="EO1" i="13"/>
  <c r="EU1" i="13"/>
  <c r="ER1" i="13"/>
  <c r="FL1" i="13"/>
  <c r="FU1" i="13"/>
  <c r="FS1" i="13"/>
  <c r="FF1" i="13"/>
  <c r="FN1" i="13"/>
  <c r="FR1" i="13"/>
  <c r="FX1" i="13"/>
  <c r="GH1" i="13"/>
  <c r="FW1" i="13"/>
  <c r="FY1" i="13"/>
  <c r="FT1" i="13"/>
  <c r="EP1" i="13"/>
  <c r="BP52" i="13"/>
  <c r="BP51" i="13"/>
  <c r="Q122" i="1"/>
  <c r="Q113" i="1"/>
  <c r="Q138" i="1"/>
  <c r="Q131" i="1"/>
  <c r="BP50" i="13"/>
  <c r="BV24" i="12"/>
  <c r="BV28" i="12"/>
  <c r="BV25" i="12"/>
  <c r="BV27" i="12"/>
  <c r="BT23" i="12"/>
  <c r="BU23" i="12"/>
  <c r="BT25" i="12"/>
  <c r="BT24" i="12"/>
  <c r="BT23" i="14"/>
  <c r="BT28" i="12"/>
  <c r="BT27" i="12"/>
  <c r="BT26" i="12"/>
  <c r="BR23" i="14"/>
  <c r="BS23" i="14"/>
  <c r="BR23" i="12"/>
  <c r="BS23" i="12"/>
  <c r="BP28" i="12"/>
  <c r="BP25" i="12"/>
  <c r="BP29" i="14"/>
  <c r="BP26" i="12"/>
  <c r="BP28" i="14"/>
  <c r="BP24" i="14"/>
  <c r="BP24" i="15"/>
  <c r="BP25" i="15"/>
  <c r="BP34" i="14"/>
  <c r="BP55" i="14" s="1"/>
  <c r="BP24" i="12"/>
  <c r="BP27" i="14"/>
  <c r="BP27" i="12"/>
  <c r="BO42" i="13"/>
  <c r="BP26" i="13"/>
  <c r="BP54" i="13" s="1"/>
  <c r="BO44" i="13"/>
  <c r="BP28" i="13"/>
  <c r="BP56" i="13" s="1"/>
  <c r="BO41" i="13"/>
  <c r="BP25" i="13"/>
  <c r="BP53" i="13" s="1"/>
  <c r="BO49" i="14"/>
  <c r="BP30" i="14"/>
  <c r="BO39" i="12"/>
  <c r="BP23" i="12"/>
  <c r="BO32" i="12"/>
  <c r="BP32" i="12"/>
  <c r="BO48" i="14"/>
  <c r="BO47" i="14"/>
  <c r="BO46" i="14"/>
  <c r="BO43" i="14"/>
  <c r="BO42" i="12"/>
  <c r="BO38" i="12"/>
  <c r="BO44" i="12"/>
  <c r="BO41" i="12"/>
  <c r="BO40" i="12"/>
  <c r="BO30" i="14"/>
  <c r="BP26" i="15"/>
  <c r="BO26" i="13"/>
  <c r="BO28" i="13"/>
  <c r="BO42" i="14"/>
  <c r="BO23" i="14"/>
  <c r="BO27" i="14"/>
  <c r="BO36" i="14"/>
  <c r="BP30" i="12"/>
  <c r="BO43" i="12"/>
  <c r="BN41" i="13"/>
  <c r="BO25" i="13"/>
  <c r="BN23" i="13"/>
  <c r="BO23" i="13"/>
  <c r="BN44" i="13"/>
  <c r="BO32" i="13"/>
  <c r="BO52" i="13" s="1"/>
  <c r="BN44" i="14"/>
  <c r="BN48" i="14"/>
  <c r="BO29" i="14"/>
  <c r="BN24" i="14"/>
  <c r="BO24" i="14"/>
  <c r="BN36" i="14"/>
  <c r="BO34" i="14"/>
  <c r="BN47" i="14"/>
  <c r="BO28" i="14"/>
  <c r="BN42" i="12"/>
  <c r="BO26" i="12"/>
  <c r="BN38" i="12"/>
  <c r="BO22" i="12"/>
  <c r="BN44" i="12"/>
  <c r="BO28" i="12"/>
  <c r="BN41" i="12"/>
  <c r="BO25" i="12"/>
  <c r="BN43" i="12"/>
  <c r="BO27" i="12"/>
  <c r="BN40" i="12"/>
  <c r="BO24" i="12"/>
  <c r="BN39" i="12"/>
  <c r="BO23" i="12"/>
  <c r="BN46" i="14"/>
  <c r="BN27" i="12"/>
  <c r="BN55" i="12" s="1"/>
  <c r="BN43" i="13"/>
  <c r="BN42" i="13"/>
  <c r="BN32" i="15"/>
  <c r="BN39" i="13"/>
  <c r="BN28" i="14"/>
  <c r="BN34" i="14"/>
  <c r="BN37" i="14" s="1"/>
  <c r="BN43" i="15"/>
  <c r="BN32" i="13"/>
  <c r="BN51" i="13" s="1"/>
  <c r="BN38" i="13"/>
  <c r="BN40" i="13"/>
  <c r="BN45" i="14"/>
  <c r="BN43" i="14"/>
  <c r="BN22" i="13"/>
  <c r="BN24" i="13"/>
  <c r="BN49" i="14"/>
  <c r="BM43" i="13"/>
  <c r="BN27" i="13"/>
  <c r="BM44" i="13"/>
  <c r="BN28" i="13"/>
  <c r="BM42" i="13"/>
  <c r="BN26" i="13"/>
  <c r="BM26" i="13"/>
  <c r="BM41" i="13"/>
  <c r="BN25" i="13"/>
  <c r="BM46" i="14"/>
  <c r="BN27" i="14"/>
  <c r="BM23" i="14"/>
  <c r="BM55" i="14" s="1"/>
  <c r="BN23" i="14"/>
  <c r="BM44" i="12"/>
  <c r="BN28" i="12"/>
  <c r="BN56" i="12" s="1"/>
  <c r="BM41" i="12"/>
  <c r="BN25" i="12"/>
  <c r="BN53" i="12" s="1"/>
  <c r="BM40" i="12"/>
  <c r="BN24" i="12"/>
  <c r="BN52" i="12" s="1"/>
  <c r="BM38" i="12"/>
  <c r="BN22" i="12"/>
  <c r="BN50" i="12" s="1"/>
  <c r="BM39" i="12"/>
  <c r="BN23" i="12"/>
  <c r="BN51" i="12" s="1"/>
  <c r="BM42" i="12"/>
  <c r="BN26" i="12"/>
  <c r="BN54" i="12" s="1"/>
  <c r="BN26" i="15"/>
  <c r="BN30" i="15"/>
  <c r="BM42" i="14"/>
  <c r="BM27" i="14"/>
  <c r="BM59" i="14" s="1"/>
  <c r="BM32" i="12"/>
  <c r="BM37" i="14" s="1"/>
  <c r="BM28" i="13"/>
  <c r="BL24" i="13"/>
  <c r="BM24" i="13"/>
  <c r="BL32" i="13"/>
  <c r="BL56" i="13" s="1"/>
  <c r="BM32" i="13"/>
  <c r="BL23" i="13"/>
  <c r="BM23" i="13"/>
  <c r="BL25" i="13"/>
  <c r="BM25" i="13"/>
  <c r="BK50" i="13"/>
  <c r="BL22" i="13"/>
  <c r="BK51" i="13"/>
  <c r="BK52" i="13"/>
  <c r="BM60" i="14"/>
  <c r="BL30" i="14"/>
  <c r="BM30" i="14"/>
  <c r="BM62" i="14" s="1"/>
  <c r="BE60" i="14"/>
  <c r="BM56" i="14"/>
  <c r="BL43" i="12"/>
  <c r="BM27" i="12"/>
  <c r="BL44" i="14"/>
  <c r="BL45" i="14"/>
  <c r="BL48" i="14"/>
  <c r="BL27" i="12"/>
  <c r="BL55" i="12" s="1"/>
  <c r="BL43" i="15"/>
  <c r="BL39" i="13"/>
  <c r="BL40" i="13"/>
  <c r="BL49" i="14"/>
  <c r="BL32" i="15"/>
  <c r="BL42" i="13"/>
  <c r="BL36" i="14"/>
  <c r="BL46" i="14"/>
  <c r="BM22" i="12"/>
  <c r="BL42" i="14"/>
  <c r="BL34" i="14"/>
  <c r="BL37" i="14" s="1"/>
  <c r="BL47" i="14"/>
  <c r="BL43" i="14"/>
  <c r="BL38" i="13"/>
  <c r="BL41" i="13"/>
  <c r="BL44" i="13"/>
  <c r="BL28" i="14"/>
  <c r="BK26" i="15"/>
  <c r="BL26" i="15"/>
  <c r="BK59" i="14"/>
  <c r="BK60" i="14"/>
  <c r="BK62" i="14"/>
  <c r="AS50" i="14"/>
  <c r="BK56" i="14"/>
  <c r="BJ30" i="15"/>
  <c r="BL30" i="15"/>
  <c r="BK38" i="12"/>
  <c r="BK22" i="12"/>
  <c r="BK27" i="13"/>
  <c r="BK55" i="13" s="1"/>
  <c r="BK43" i="13"/>
  <c r="BJ25" i="14"/>
  <c r="BL25" i="14"/>
  <c r="BK44" i="12"/>
  <c r="BK28" i="12"/>
  <c r="BK41" i="12"/>
  <c r="BK25" i="12"/>
  <c r="BK14" i="12"/>
  <c r="BK32" i="12"/>
  <c r="BK55" i="12" s="1"/>
  <c r="BK42" i="14"/>
  <c r="BK23" i="14"/>
  <c r="BK55" i="14" s="1"/>
  <c r="BK39" i="12"/>
  <c r="BK23" i="12"/>
  <c r="BK24" i="15"/>
  <c r="BK41" i="15"/>
  <c r="BK25" i="15"/>
  <c r="BK42" i="15"/>
  <c r="BK26" i="13"/>
  <c r="BK54" i="13" s="1"/>
  <c r="BK42" i="13"/>
  <c r="BJ29" i="14"/>
  <c r="BL29" i="14"/>
  <c r="BK42" i="12"/>
  <c r="BK26" i="12"/>
  <c r="BK40" i="12"/>
  <c r="BK24" i="12"/>
  <c r="BJ26" i="14"/>
  <c r="BL26" i="14"/>
  <c r="BK53" i="13"/>
  <c r="BK56" i="13"/>
  <c r="BE56" i="14"/>
  <c r="BI43" i="13"/>
  <c r="BJ27" i="13"/>
  <c r="BI28" i="13"/>
  <c r="BJ28" i="13"/>
  <c r="BI32" i="13"/>
  <c r="BJ32" i="13"/>
  <c r="BJ54" i="13" s="1"/>
  <c r="BI23" i="13"/>
  <c r="BJ23" i="13"/>
  <c r="BE55" i="14"/>
  <c r="BI36" i="14"/>
  <c r="BJ34" i="14"/>
  <c r="BE59" i="14"/>
  <c r="BI28" i="14"/>
  <c r="BJ28" i="14"/>
  <c r="BE62" i="14"/>
  <c r="BI24" i="14"/>
  <c r="BJ24" i="14"/>
  <c r="BI42" i="12"/>
  <c r="BJ26" i="12"/>
  <c r="BJ54" i="12" s="1"/>
  <c r="BI38" i="12"/>
  <c r="BJ22" i="12"/>
  <c r="BJ50" i="12" s="1"/>
  <c r="BI44" i="12"/>
  <c r="BJ28" i="12"/>
  <c r="BJ56" i="12" s="1"/>
  <c r="BI41" i="12"/>
  <c r="BJ25" i="12"/>
  <c r="BJ53" i="12" s="1"/>
  <c r="BI40" i="12"/>
  <c r="BJ24" i="12"/>
  <c r="BJ52" i="12" s="1"/>
  <c r="BI43" i="12"/>
  <c r="BJ27" i="12"/>
  <c r="BJ55" i="12" s="1"/>
  <c r="BI38" i="13"/>
  <c r="BI42" i="14"/>
  <c r="BI46" i="14"/>
  <c r="BI45" i="14"/>
  <c r="BI40" i="13"/>
  <c r="BI24" i="13"/>
  <c r="BI52" i="13" s="1"/>
  <c r="BI27" i="14"/>
  <c r="BI27" i="12"/>
  <c r="BI47" i="14"/>
  <c r="BI39" i="13"/>
  <c r="BI22" i="13"/>
  <c r="BI15" i="14"/>
  <c r="BJ32" i="14" s="1"/>
  <c r="BI32" i="15"/>
  <c r="BI48" i="14"/>
  <c r="BI34" i="14"/>
  <c r="BI41" i="13"/>
  <c r="BI49" i="14"/>
  <c r="BI44" i="14"/>
  <c r="BI44" i="13"/>
  <c r="BI14" i="13"/>
  <c r="BJ30" i="13" s="1"/>
  <c r="BI43" i="14"/>
  <c r="BI42" i="13"/>
  <c r="BI25" i="13"/>
  <c r="BI30" i="14"/>
  <c r="BE50" i="13"/>
  <c r="BE52" i="13"/>
  <c r="BH42" i="13"/>
  <c r="BI26" i="13"/>
  <c r="BE51" i="13"/>
  <c r="BE56" i="13"/>
  <c r="BH42" i="14"/>
  <c r="BI23" i="14"/>
  <c r="BH42" i="12"/>
  <c r="BI26" i="12"/>
  <c r="BH43" i="12"/>
  <c r="BI32" i="12"/>
  <c r="BH38" i="12"/>
  <c r="BI22" i="12"/>
  <c r="BH44" i="12"/>
  <c r="BI28" i="12"/>
  <c r="BH41" i="12"/>
  <c r="BI25" i="12"/>
  <c r="BH23" i="14"/>
  <c r="BH55" i="14" s="1"/>
  <c r="BH39" i="12"/>
  <c r="BH62" i="14"/>
  <c r="BH32" i="12"/>
  <c r="BH55" i="12" s="1"/>
  <c r="BI27" i="13"/>
  <c r="BH26" i="13"/>
  <c r="BH54" i="13" s="1"/>
  <c r="BH36" i="14"/>
  <c r="BH50" i="13"/>
  <c r="BH53" i="13"/>
  <c r="BH56" i="13"/>
  <c r="BE53" i="13"/>
  <c r="BH51" i="13"/>
  <c r="BH52" i="13"/>
  <c r="BH59" i="14"/>
  <c r="BH56" i="14"/>
  <c r="BH60" i="14"/>
  <c r="BG15" i="14"/>
  <c r="BG43" i="13"/>
  <c r="BG27" i="13"/>
  <c r="BG44" i="14"/>
  <c r="BG25" i="14"/>
  <c r="BE28" i="12"/>
  <c r="BH28" i="12"/>
  <c r="BE25" i="12"/>
  <c r="BH25" i="12"/>
  <c r="BG42" i="14"/>
  <c r="BG43" i="12"/>
  <c r="BG27" i="12"/>
  <c r="BG55" i="12" s="1"/>
  <c r="BG40" i="13"/>
  <c r="BG24" i="13"/>
  <c r="BG47" i="14"/>
  <c r="BG28" i="14"/>
  <c r="BE26" i="15"/>
  <c r="BG40" i="12"/>
  <c r="BG24" i="12"/>
  <c r="BG52" i="12" s="1"/>
  <c r="BG45" i="14"/>
  <c r="BG26" i="14"/>
  <c r="BG38" i="13"/>
  <c r="BG22" i="13"/>
  <c r="BG36" i="14"/>
  <c r="BG34" i="14"/>
  <c r="BG37" i="14" s="1"/>
  <c r="BG39" i="13"/>
  <c r="BG23" i="13"/>
  <c r="BG49" i="14"/>
  <c r="BG30" i="14"/>
  <c r="BG14" i="13"/>
  <c r="BG32" i="13"/>
  <c r="BG54" i="13" s="1"/>
  <c r="BE23" i="12"/>
  <c r="BH23" i="12"/>
  <c r="BG32" i="15"/>
  <c r="BG30" i="15"/>
  <c r="BE24" i="15"/>
  <c r="BH24" i="15"/>
  <c r="BG48" i="14"/>
  <c r="BG29" i="14"/>
  <c r="BE26" i="12"/>
  <c r="BH26" i="12"/>
  <c r="BE25" i="15"/>
  <c r="BH25" i="15"/>
  <c r="BG41" i="13"/>
  <c r="BG25" i="13"/>
  <c r="BG44" i="13"/>
  <c r="BG28" i="13"/>
  <c r="BG46" i="14"/>
  <c r="BG27" i="14"/>
  <c r="BG43" i="14"/>
  <c r="BG24" i="14"/>
  <c r="BE22" i="12"/>
  <c r="BH22" i="12"/>
  <c r="BG42" i="13"/>
  <c r="BD32" i="15"/>
  <c r="BE30" i="15"/>
  <c r="BE33" i="15" s="1"/>
  <c r="BD43" i="13"/>
  <c r="BD45" i="13" s="1"/>
  <c r="BE27" i="13"/>
  <c r="BE55" i="13" s="1"/>
  <c r="AZ57" i="14"/>
  <c r="BD40" i="12"/>
  <c r="BE24" i="12"/>
  <c r="BD43" i="12"/>
  <c r="BE32" i="12"/>
  <c r="BD39" i="12"/>
  <c r="BD38" i="12"/>
  <c r="BD41" i="12"/>
  <c r="BD42" i="12"/>
  <c r="BD41" i="15"/>
  <c r="BD43" i="15"/>
  <c r="BD42" i="15"/>
  <c r="BD14" i="13"/>
  <c r="BE30" i="13" s="1"/>
  <c r="BD42" i="14"/>
  <c r="BD23" i="14"/>
  <c r="BD44" i="12"/>
  <c r="BD36" i="14"/>
  <c r="BD14" i="12"/>
  <c r="BE30" i="12" s="1"/>
  <c r="BD32" i="12"/>
  <c r="BD52" i="13"/>
  <c r="BD56" i="13"/>
  <c r="BA54" i="15"/>
  <c r="BC22" i="13"/>
  <c r="BD22" i="13"/>
  <c r="BD50" i="13" s="1"/>
  <c r="BC25" i="13"/>
  <c r="BD25" i="13"/>
  <c r="BD53" i="13" s="1"/>
  <c r="BD54" i="13"/>
  <c r="BD51" i="13"/>
  <c r="BC36" i="14"/>
  <c r="BD34" i="14"/>
  <c r="BD60" i="14" s="1"/>
  <c r="BC40" i="12"/>
  <c r="BD24" i="12"/>
  <c r="BB56" i="12"/>
  <c r="BB53" i="12"/>
  <c r="AZ53" i="12"/>
  <c r="BC43" i="12"/>
  <c r="BD27" i="12"/>
  <c r="BD55" i="12" s="1"/>
  <c r="BC40" i="13"/>
  <c r="BC47" i="14"/>
  <c r="BC44" i="14"/>
  <c r="BC43" i="14"/>
  <c r="BC15" i="14"/>
  <c r="BC27" i="12"/>
  <c r="BC55" i="12" s="1"/>
  <c r="BD22" i="12"/>
  <c r="BD25" i="15"/>
  <c r="BB42" i="13"/>
  <c r="BC38" i="13"/>
  <c r="BB41" i="13"/>
  <c r="BC32" i="13"/>
  <c r="BC54" i="13" s="1"/>
  <c r="BC48" i="14"/>
  <c r="BC29" i="14"/>
  <c r="BC39" i="13"/>
  <c r="BB40" i="13"/>
  <c r="BC24" i="13"/>
  <c r="BB32" i="13"/>
  <c r="BB54" i="13" s="1"/>
  <c r="BD26" i="15"/>
  <c r="BC49" i="14"/>
  <c r="BC41" i="13"/>
  <c r="BC46" i="14"/>
  <c r="BC24" i="12"/>
  <c r="BC52" i="12" s="1"/>
  <c r="BC28" i="14"/>
  <c r="BC34" i="14"/>
  <c r="BC56" i="14" s="1"/>
  <c r="BC30" i="14"/>
  <c r="BC27" i="14"/>
  <c r="BC44" i="13"/>
  <c r="BB44" i="13"/>
  <c r="BC14" i="13"/>
  <c r="BD30" i="15"/>
  <c r="BD33" i="15" s="1"/>
  <c r="BD24" i="15"/>
  <c r="BC42" i="14"/>
  <c r="BC42" i="13"/>
  <c r="BC45" i="14"/>
  <c r="BC28" i="13"/>
  <c r="BB14" i="13"/>
  <c r="BB44" i="14"/>
  <c r="BB50" i="14" s="1"/>
  <c r="BC25" i="14"/>
  <c r="BB55" i="14"/>
  <c r="BB15" i="14"/>
  <c r="BB56" i="14"/>
  <c r="BB59" i="14"/>
  <c r="BB61" i="14"/>
  <c r="BB60" i="14"/>
  <c r="BB62" i="14"/>
  <c r="BB54" i="12"/>
  <c r="BB37" i="14"/>
  <c r="BB52" i="12"/>
  <c r="BB51" i="12"/>
  <c r="BB50" i="12"/>
  <c r="BB55" i="12"/>
  <c r="BB45" i="12"/>
  <c r="BA52" i="15"/>
  <c r="BA53" i="15"/>
  <c r="BA45" i="14"/>
  <c r="BB26" i="14"/>
  <c r="BB58" i="14" s="1"/>
  <c r="BA25" i="14"/>
  <c r="BA57" i="14" s="1"/>
  <c r="BB25" i="14"/>
  <c r="BB57" i="14" s="1"/>
  <c r="AX52" i="12"/>
  <c r="BA44" i="15"/>
  <c r="BA26" i="14"/>
  <c r="BA58" i="14" s="1"/>
  <c r="BA44" i="14"/>
  <c r="BA15" i="14"/>
  <c r="BA38" i="12"/>
  <c r="BA45" i="12" s="1"/>
  <c r="BA14" i="12"/>
  <c r="BA22" i="12"/>
  <c r="BA50" i="12" s="1"/>
  <c r="BA57" i="12" s="1"/>
  <c r="BA57" i="13"/>
  <c r="AV52" i="15"/>
  <c r="AZ39" i="15"/>
  <c r="BA22" i="15"/>
  <c r="BA50" i="15" s="1"/>
  <c r="AZ21" i="15"/>
  <c r="AZ49" i="15" s="1"/>
  <c r="BA21" i="15"/>
  <c r="BA49" i="15" s="1"/>
  <c r="AZ40" i="15"/>
  <c r="BA23" i="15"/>
  <c r="BA51" i="15" s="1"/>
  <c r="AZ30" i="13"/>
  <c r="BA30" i="13"/>
  <c r="BA56" i="14"/>
  <c r="BA37" i="14"/>
  <c r="BA59" i="14"/>
  <c r="BA60" i="14"/>
  <c r="BA61" i="14"/>
  <c r="BA62" i="14"/>
  <c r="AZ37" i="14"/>
  <c r="AZ51" i="12"/>
  <c r="AV45" i="12"/>
  <c r="AZ52" i="12"/>
  <c r="AZ55" i="12"/>
  <c r="AZ50" i="12"/>
  <c r="AZ56" i="12"/>
  <c r="AZ61" i="14"/>
  <c r="AZ45" i="12"/>
  <c r="AZ56" i="14"/>
  <c r="AZ23" i="15"/>
  <c r="AZ51" i="15" s="1"/>
  <c r="AZ50" i="14"/>
  <c r="AZ22" i="15"/>
  <c r="AZ50" i="15" s="1"/>
  <c r="AZ55" i="14"/>
  <c r="AZ58" i="14"/>
  <c r="AZ60" i="14"/>
  <c r="AZ38" i="15"/>
  <c r="AZ13" i="15"/>
  <c r="AZ59" i="14"/>
  <c r="AZ62" i="14"/>
  <c r="AY28" i="15"/>
  <c r="AW62" i="14"/>
  <c r="AY44" i="15"/>
  <c r="AY57" i="13"/>
  <c r="AY53" i="15"/>
  <c r="AY52" i="15"/>
  <c r="AY50" i="15"/>
  <c r="AY54" i="15"/>
  <c r="AY49" i="15"/>
  <c r="AY51" i="15"/>
  <c r="AY45" i="14"/>
  <c r="AY26" i="14"/>
  <c r="AY58" i="14" s="1"/>
  <c r="AY44" i="14"/>
  <c r="AY25" i="14"/>
  <c r="AY57" i="14" s="1"/>
  <c r="AY15" i="14"/>
  <c r="AY38" i="12"/>
  <c r="AY45" i="12" s="1"/>
  <c r="AY22" i="12"/>
  <c r="AY50" i="12" s="1"/>
  <c r="AY57" i="12" s="1"/>
  <c r="AY14" i="12"/>
  <c r="AX50" i="12"/>
  <c r="AX54" i="12"/>
  <c r="AW44" i="15"/>
  <c r="AX55" i="15"/>
  <c r="AV30" i="13"/>
  <c r="AX63" i="14"/>
  <c r="AT57" i="12"/>
  <c r="AX53" i="12"/>
  <c r="AX56" i="12"/>
  <c r="AX51" i="12"/>
  <c r="AX55" i="12"/>
  <c r="AW45" i="12"/>
  <c r="AW61" i="14"/>
  <c r="AW57" i="13"/>
  <c r="AW57" i="14"/>
  <c r="AW56" i="14"/>
  <c r="AW59" i="14"/>
  <c r="AW30" i="12"/>
  <c r="AW50" i="12"/>
  <c r="AW55" i="12"/>
  <c r="AW37" i="14"/>
  <c r="AW60" i="14"/>
  <c r="AW51" i="12"/>
  <c r="AW52" i="12"/>
  <c r="AW53" i="12"/>
  <c r="AW55" i="14"/>
  <c r="AW56" i="12"/>
  <c r="AW50" i="14"/>
  <c r="AV39" i="15"/>
  <c r="AW22" i="15"/>
  <c r="AW50" i="15" s="1"/>
  <c r="AV38" i="15"/>
  <c r="AW21" i="15"/>
  <c r="AW49" i="15" s="1"/>
  <c r="AV40" i="15"/>
  <c r="AW23" i="15"/>
  <c r="AW51" i="15" s="1"/>
  <c r="AV57" i="13"/>
  <c r="AV45" i="14"/>
  <c r="AV50" i="14" s="1"/>
  <c r="AW26" i="14"/>
  <c r="AW58" i="14" s="1"/>
  <c r="AV50" i="12"/>
  <c r="P2" i="1"/>
  <c r="AV22" i="15"/>
  <c r="AV50" i="15" s="1"/>
  <c r="AV21" i="15"/>
  <c r="AV49" i="15" s="1"/>
  <c r="AV23" i="15"/>
  <c r="AV51" i="15" s="1"/>
  <c r="AV33" i="15"/>
  <c r="AV53" i="15"/>
  <c r="AV13" i="15"/>
  <c r="AV54" i="15"/>
  <c r="AV26" i="14"/>
  <c r="AV58" i="14" s="1"/>
  <c r="AV63" i="14" s="1"/>
  <c r="AV15" i="14"/>
  <c r="AV37" i="14"/>
  <c r="AV55" i="12"/>
  <c r="AV52" i="12"/>
  <c r="AU28" i="15"/>
  <c r="AU32" i="14"/>
  <c r="AT63" i="14"/>
  <c r="AU59" i="14"/>
  <c r="AU30" i="12"/>
  <c r="AV30" i="12"/>
  <c r="AV56" i="12"/>
  <c r="AV51" i="12"/>
  <c r="AV54" i="12"/>
  <c r="AV53" i="12"/>
  <c r="AU56" i="14"/>
  <c r="AU45" i="12"/>
  <c r="AU61" i="14"/>
  <c r="AU53" i="12"/>
  <c r="AU55" i="15"/>
  <c r="AU44" i="15"/>
  <c r="AU60" i="14"/>
  <c r="AU37" i="14"/>
  <c r="AU62" i="14"/>
  <c r="AU55" i="14"/>
  <c r="AU58" i="14"/>
  <c r="AU44" i="14"/>
  <c r="AU50" i="14" s="1"/>
  <c r="AU25" i="14"/>
  <c r="AU57" i="14" s="1"/>
  <c r="AU50" i="12"/>
  <c r="AU52" i="12"/>
  <c r="AU55" i="12"/>
  <c r="AU51" i="12"/>
  <c r="AU56" i="12"/>
  <c r="AT54" i="15"/>
  <c r="AT52" i="15"/>
  <c r="AS39" i="15"/>
  <c r="AT22" i="15"/>
  <c r="AT50" i="15" s="1"/>
  <c r="AS40" i="15"/>
  <c r="AT23" i="15"/>
  <c r="AT51" i="15" s="1"/>
  <c r="AS38" i="15"/>
  <c r="AT21" i="15"/>
  <c r="AT49" i="15" s="1"/>
  <c r="AT53" i="15"/>
  <c r="AS30" i="13"/>
  <c r="AT30" i="13"/>
  <c r="AS32" i="14"/>
  <c r="AT32" i="14"/>
  <c r="AR45" i="12"/>
  <c r="AS22" i="15"/>
  <c r="AS13" i="15"/>
  <c r="AS21" i="15"/>
  <c r="AS23" i="15"/>
  <c r="AR28" i="15"/>
  <c r="AR30" i="12"/>
  <c r="AS30" i="12"/>
  <c r="AR44" i="15"/>
  <c r="AR57" i="12"/>
  <c r="AS57" i="12" s="1"/>
  <c r="AR55" i="15"/>
  <c r="AS55" i="15" s="1"/>
  <c r="AP57" i="13"/>
  <c r="AO57" i="13"/>
  <c r="P282" i="1"/>
  <c r="P202" i="1"/>
  <c r="P264" i="1"/>
  <c r="P156" i="1"/>
  <c r="P77" i="1"/>
  <c r="P145" i="1"/>
  <c r="Q221" i="1"/>
  <c r="Q211" i="1"/>
  <c r="Q273" i="1"/>
  <c r="Q99" i="1"/>
  <c r="Q167" i="1"/>
  <c r="Q3" i="1"/>
  <c r="Q255" i="1"/>
  <c r="Q39" i="1"/>
  <c r="Q243" i="1"/>
  <c r="Q88" i="1"/>
  <c r="Q231" i="1"/>
  <c r="Q180" i="1"/>
  <c r="Q193" i="1"/>
  <c r="Q106" i="1"/>
  <c r="R113" i="1" l="1"/>
  <c r="R122" i="1"/>
  <c r="R138" i="1"/>
  <c r="R131" i="1"/>
  <c r="BP61" i="14"/>
  <c r="BP60" i="14"/>
  <c r="BV42" i="15"/>
  <c r="BV40" i="13"/>
  <c r="BV41" i="15"/>
  <c r="BV39" i="13"/>
  <c r="BV38" i="13"/>
  <c r="BV43" i="15"/>
  <c r="BV32" i="15"/>
  <c r="BV44" i="13"/>
  <c r="BV42" i="13"/>
  <c r="BV23" i="13"/>
  <c r="BV47" i="14"/>
  <c r="BV23" i="12"/>
  <c r="BU23" i="14"/>
  <c r="BV23" i="14"/>
  <c r="BU26" i="12"/>
  <c r="BV26" i="12"/>
  <c r="BU43" i="12"/>
  <c r="BU44" i="12"/>
  <c r="BV22" i="13"/>
  <c r="BU36" i="14"/>
  <c r="BU27" i="12"/>
  <c r="BU42" i="14"/>
  <c r="BU42" i="12"/>
  <c r="BV28" i="13"/>
  <c r="BV25" i="15"/>
  <c r="BV26" i="13"/>
  <c r="BV26" i="15"/>
  <c r="BU41" i="12"/>
  <c r="BU40" i="12"/>
  <c r="BV30" i="15"/>
  <c r="BU28" i="12"/>
  <c r="BV24" i="13"/>
  <c r="BU39" i="12"/>
  <c r="BU25" i="12"/>
  <c r="BU24" i="12"/>
  <c r="BT23" i="13"/>
  <c r="BU23" i="13"/>
  <c r="BP62" i="14"/>
  <c r="BT40" i="12"/>
  <c r="BU32" i="12"/>
  <c r="BT43" i="12"/>
  <c r="BT42" i="12"/>
  <c r="BT38" i="12"/>
  <c r="BT22" i="12"/>
  <c r="BT40" i="13"/>
  <c r="BT24" i="13"/>
  <c r="BT24" i="14"/>
  <c r="BT39" i="13"/>
  <c r="BT32" i="13"/>
  <c r="BT38" i="13"/>
  <c r="BT22" i="13"/>
  <c r="BT30" i="15"/>
  <c r="BS34" i="14"/>
  <c r="BS55" i="14" s="1"/>
  <c r="BT26" i="13"/>
  <c r="BT42" i="13"/>
  <c r="BT43" i="15"/>
  <c r="BT26" i="15"/>
  <c r="BT39" i="12"/>
  <c r="BT32" i="12"/>
  <c r="BT56" i="12" s="1"/>
  <c r="BT44" i="12"/>
  <c r="BT28" i="14"/>
  <c r="BT27" i="14"/>
  <c r="BT41" i="15"/>
  <c r="BT24" i="15"/>
  <c r="BT30" i="14"/>
  <c r="BT44" i="13"/>
  <c r="BT28" i="13"/>
  <c r="BT42" i="15"/>
  <c r="BT25" i="15"/>
  <c r="BT29" i="14"/>
  <c r="BT48" i="14"/>
  <c r="BT41" i="12"/>
  <c r="BN52" i="13"/>
  <c r="BP56" i="14"/>
  <c r="BS25" i="15"/>
  <c r="BR54" i="15"/>
  <c r="BS26" i="15"/>
  <c r="BR52" i="15"/>
  <c r="BS24" i="15"/>
  <c r="BS30" i="15"/>
  <c r="BR28" i="13"/>
  <c r="BS28" i="13"/>
  <c r="BR26" i="13"/>
  <c r="BS26" i="13"/>
  <c r="BR23" i="13"/>
  <c r="BS23" i="13"/>
  <c r="BR24" i="13"/>
  <c r="BS24" i="13"/>
  <c r="BR32" i="13"/>
  <c r="BR33" i="15" s="1"/>
  <c r="BS32" i="13"/>
  <c r="BJ56" i="13"/>
  <c r="BR22" i="13"/>
  <c r="BS22" i="13"/>
  <c r="BL33" i="15"/>
  <c r="BR24" i="14"/>
  <c r="BS24" i="14"/>
  <c r="BR30" i="14"/>
  <c r="BS30" i="14"/>
  <c r="BR29" i="14"/>
  <c r="BS29" i="14"/>
  <c r="BR28" i="14"/>
  <c r="BS28" i="14"/>
  <c r="BP59" i="14"/>
  <c r="BR27" i="14"/>
  <c r="BS27" i="14"/>
  <c r="BR32" i="12"/>
  <c r="BR51" i="12" s="1"/>
  <c r="BS32" i="12"/>
  <c r="BS51" i="12" s="1"/>
  <c r="BR25" i="12"/>
  <c r="BS25" i="12"/>
  <c r="BR24" i="12"/>
  <c r="BS24" i="12"/>
  <c r="BR28" i="12"/>
  <c r="BR56" i="12" s="1"/>
  <c r="BS28" i="12"/>
  <c r="BS56" i="12" s="1"/>
  <c r="BR26" i="12"/>
  <c r="BS26" i="12"/>
  <c r="BR27" i="12"/>
  <c r="BS27" i="12"/>
  <c r="BO51" i="12"/>
  <c r="BO53" i="12"/>
  <c r="BO54" i="12"/>
  <c r="BP52" i="12"/>
  <c r="BR43" i="15"/>
  <c r="BR42" i="13"/>
  <c r="BR40" i="13"/>
  <c r="BR38" i="13"/>
  <c r="BR39" i="13"/>
  <c r="BR32" i="15"/>
  <c r="BR44" i="13"/>
  <c r="BR39" i="12"/>
  <c r="BR49" i="14"/>
  <c r="BR34" i="14"/>
  <c r="BR42" i="14"/>
  <c r="BR53" i="15"/>
  <c r="BR42" i="15"/>
  <c r="BR43" i="12"/>
  <c r="BR40" i="12"/>
  <c r="BR47" i="14"/>
  <c r="BR48" i="14"/>
  <c r="BP21" i="15"/>
  <c r="BP22" i="15"/>
  <c r="BR41" i="15"/>
  <c r="BR43" i="14"/>
  <c r="BR44" i="12"/>
  <c r="BP23" i="15"/>
  <c r="BR46" i="14"/>
  <c r="BR36" i="14"/>
  <c r="BR42" i="12"/>
  <c r="BR41" i="12"/>
  <c r="BP22" i="12"/>
  <c r="BP50" i="12" s="1"/>
  <c r="BO41" i="15"/>
  <c r="BP30" i="15"/>
  <c r="BP56" i="12"/>
  <c r="BP37" i="14"/>
  <c r="BO43" i="13"/>
  <c r="BO45" i="13" s="1"/>
  <c r="BP27" i="13"/>
  <c r="BP55" i="13" s="1"/>
  <c r="BP57" i="13" s="1"/>
  <c r="BM45" i="13"/>
  <c r="BG56" i="14"/>
  <c r="BG61" i="14"/>
  <c r="BG58" i="14"/>
  <c r="BO45" i="14"/>
  <c r="BP26" i="14"/>
  <c r="BP58" i="14" s="1"/>
  <c r="BO44" i="14"/>
  <c r="BP25" i="14"/>
  <c r="BP57" i="14" s="1"/>
  <c r="BO25" i="14"/>
  <c r="BO57" i="14" s="1"/>
  <c r="BP54" i="12"/>
  <c r="BP51" i="12"/>
  <c r="BM45" i="12"/>
  <c r="BP53" i="12"/>
  <c r="BM55" i="12"/>
  <c r="BO55" i="12"/>
  <c r="BO50" i="12"/>
  <c r="BP55" i="12"/>
  <c r="BO52" i="12"/>
  <c r="BO56" i="12"/>
  <c r="BO38" i="15"/>
  <c r="BO43" i="15"/>
  <c r="BO40" i="15"/>
  <c r="BO39" i="15"/>
  <c r="BO42" i="15"/>
  <c r="BO45" i="12"/>
  <c r="BO60" i="14"/>
  <c r="BO26" i="15"/>
  <c r="BP28" i="15"/>
  <c r="BO32" i="15"/>
  <c r="BO30" i="15"/>
  <c r="BO33" i="15" s="1"/>
  <c r="BO27" i="13"/>
  <c r="BO55" i="13" s="1"/>
  <c r="BO51" i="13"/>
  <c r="BO26" i="14"/>
  <c r="BO58" i="14" s="1"/>
  <c r="BN42" i="15"/>
  <c r="BO25" i="15"/>
  <c r="BN40" i="15"/>
  <c r="BO23" i="15"/>
  <c r="BN41" i="15"/>
  <c r="BO24" i="15"/>
  <c r="BL50" i="13"/>
  <c r="BN54" i="13"/>
  <c r="BL54" i="13"/>
  <c r="BL53" i="13"/>
  <c r="BL52" i="13"/>
  <c r="BO56" i="13"/>
  <c r="BO54" i="13"/>
  <c r="BO53" i="13"/>
  <c r="BL51" i="13"/>
  <c r="BN30" i="13"/>
  <c r="BO50" i="13"/>
  <c r="BO61" i="14"/>
  <c r="BO37" i="14"/>
  <c r="BO62" i="14"/>
  <c r="BO55" i="14"/>
  <c r="BO59" i="14"/>
  <c r="BO56" i="14"/>
  <c r="BN45" i="12"/>
  <c r="BN30" i="12"/>
  <c r="BO30" i="12"/>
  <c r="BN33" i="15"/>
  <c r="BN53" i="13"/>
  <c r="BN50" i="14"/>
  <c r="BN55" i="13"/>
  <c r="BN57" i="12"/>
  <c r="BN60" i="14"/>
  <c r="BN55" i="14"/>
  <c r="BN24" i="15"/>
  <c r="BN52" i="15" s="1"/>
  <c r="BN45" i="13"/>
  <c r="BN59" i="14"/>
  <c r="BN62" i="14"/>
  <c r="BN25" i="15"/>
  <c r="BN53" i="15" s="1"/>
  <c r="BN56" i="13"/>
  <c r="BN50" i="13"/>
  <c r="BN56" i="14"/>
  <c r="BM40" i="15"/>
  <c r="BN23" i="15"/>
  <c r="BN51" i="15" s="1"/>
  <c r="BN54" i="15"/>
  <c r="BM48" i="14"/>
  <c r="BN29" i="14"/>
  <c r="BN61" i="14" s="1"/>
  <c r="BM45" i="14"/>
  <c r="BN26" i="14"/>
  <c r="BN58" i="14" s="1"/>
  <c r="BM44" i="14"/>
  <c r="BN25" i="14"/>
  <c r="BN57" i="14" s="1"/>
  <c r="BM50" i="12"/>
  <c r="BM25" i="14"/>
  <c r="BM57" i="14" s="1"/>
  <c r="BM32" i="15"/>
  <c r="BM30" i="15"/>
  <c r="BM33" i="15" s="1"/>
  <c r="BM42" i="15"/>
  <c r="BM38" i="15"/>
  <c r="BM26" i="14"/>
  <c r="BM58" i="14" s="1"/>
  <c r="BM29" i="14"/>
  <c r="BM61" i="14" s="1"/>
  <c r="BM43" i="15"/>
  <c r="BM39" i="15"/>
  <c r="BM41" i="15"/>
  <c r="BM26" i="15"/>
  <c r="BM51" i="13"/>
  <c r="BL42" i="15"/>
  <c r="BM25" i="15"/>
  <c r="BL41" i="15"/>
  <c r="BM24" i="15"/>
  <c r="BI55" i="13"/>
  <c r="BI56" i="13"/>
  <c r="BM56" i="13"/>
  <c r="BM54" i="13"/>
  <c r="BM53" i="13"/>
  <c r="BI51" i="13"/>
  <c r="BL43" i="13"/>
  <c r="BL45" i="13" s="1"/>
  <c r="BM27" i="13"/>
  <c r="BM55" i="13" s="1"/>
  <c r="BM52" i="13"/>
  <c r="BM50" i="13"/>
  <c r="BH50" i="12"/>
  <c r="BH54" i="12"/>
  <c r="BL39" i="12"/>
  <c r="BM23" i="12"/>
  <c r="BM51" i="12" s="1"/>
  <c r="BL41" i="12"/>
  <c r="BM25" i="12"/>
  <c r="BM53" i="12" s="1"/>
  <c r="BL44" i="12"/>
  <c r="BM28" i="12"/>
  <c r="BM56" i="12" s="1"/>
  <c r="BL22" i="12"/>
  <c r="BL50" i="12" s="1"/>
  <c r="BL42" i="12"/>
  <c r="BM26" i="12"/>
  <c r="BM54" i="12" s="1"/>
  <c r="BL40" i="12"/>
  <c r="BM24" i="12"/>
  <c r="BM52" i="12" s="1"/>
  <c r="BL50" i="14"/>
  <c r="BL60" i="14"/>
  <c r="BL27" i="13"/>
  <c r="BL55" i="13" s="1"/>
  <c r="BM30" i="13"/>
  <c r="BL58" i="14"/>
  <c r="BL61" i="14"/>
  <c r="BL57" i="14"/>
  <c r="BL62" i="14"/>
  <c r="BL28" i="12"/>
  <c r="BL56" i="12" s="1"/>
  <c r="BL59" i="14"/>
  <c r="BL55" i="14"/>
  <c r="BL26" i="12"/>
  <c r="BL54" i="12" s="1"/>
  <c r="BL38" i="12"/>
  <c r="BM30" i="12"/>
  <c r="BL23" i="12"/>
  <c r="BL51" i="12" s="1"/>
  <c r="BL25" i="12"/>
  <c r="BL53" i="12" s="1"/>
  <c r="BL24" i="12"/>
  <c r="BL52" i="12" s="1"/>
  <c r="BM21" i="15"/>
  <c r="BL25" i="15"/>
  <c r="BL53" i="15" s="1"/>
  <c r="BL24" i="15"/>
  <c r="BL52" i="15" s="1"/>
  <c r="BL56" i="14"/>
  <c r="BL54" i="15"/>
  <c r="BJ51" i="13"/>
  <c r="BG51" i="13"/>
  <c r="BG53" i="13"/>
  <c r="BK30" i="13"/>
  <c r="BL30" i="13"/>
  <c r="BK52" i="12"/>
  <c r="BK30" i="12"/>
  <c r="BL30" i="12"/>
  <c r="BK54" i="12"/>
  <c r="BK37" i="14"/>
  <c r="BK50" i="12"/>
  <c r="BK53" i="12"/>
  <c r="BK45" i="13"/>
  <c r="BK51" i="12"/>
  <c r="BK57" i="13"/>
  <c r="BK23" i="15"/>
  <c r="BK40" i="15"/>
  <c r="BK38" i="15"/>
  <c r="BK21" i="15"/>
  <c r="BK56" i="12"/>
  <c r="BK45" i="12"/>
  <c r="BK44" i="14"/>
  <c r="BK25" i="14"/>
  <c r="BK57" i="14" s="1"/>
  <c r="BK43" i="15"/>
  <c r="BK30" i="15"/>
  <c r="BK53" i="15" s="1"/>
  <c r="BK32" i="15"/>
  <c r="BK29" i="14"/>
  <c r="BK61" i="14" s="1"/>
  <c r="BK48" i="14"/>
  <c r="BK39" i="15"/>
  <c r="BK22" i="15"/>
  <c r="BK45" i="14"/>
  <c r="BK26" i="14"/>
  <c r="BK58" i="14" s="1"/>
  <c r="BI53" i="13"/>
  <c r="BI50" i="13"/>
  <c r="BJ53" i="13"/>
  <c r="BI54" i="13"/>
  <c r="BJ50" i="13"/>
  <c r="BJ33" i="15"/>
  <c r="BI42" i="15"/>
  <c r="BJ25" i="15"/>
  <c r="BJ53" i="15" s="1"/>
  <c r="BI40" i="15"/>
  <c r="BJ23" i="15"/>
  <c r="BJ51" i="15" s="1"/>
  <c r="BI38" i="15"/>
  <c r="BJ21" i="15"/>
  <c r="BJ49" i="15" s="1"/>
  <c r="BI41" i="15"/>
  <c r="BJ24" i="15"/>
  <c r="BJ52" i="15" s="1"/>
  <c r="BI39" i="15"/>
  <c r="BJ22" i="15"/>
  <c r="BJ50" i="15" s="1"/>
  <c r="BI43" i="15"/>
  <c r="BJ26" i="15"/>
  <c r="BJ54" i="15" s="1"/>
  <c r="BJ55" i="13"/>
  <c r="BJ52" i="13"/>
  <c r="BJ37" i="14"/>
  <c r="BJ55" i="14"/>
  <c r="BJ60" i="14"/>
  <c r="BJ59" i="14"/>
  <c r="BJ56" i="14"/>
  <c r="BJ62" i="14"/>
  <c r="BJ61" i="14"/>
  <c r="BJ58" i="14"/>
  <c r="BJ57" i="14"/>
  <c r="BI23" i="12"/>
  <c r="BI51" i="12" s="1"/>
  <c r="BJ23" i="12"/>
  <c r="BJ51" i="12" s="1"/>
  <c r="BJ57" i="12" s="1"/>
  <c r="BI50" i="14"/>
  <c r="BI55" i="14"/>
  <c r="BI59" i="14"/>
  <c r="BI24" i="15"/>
  <c r="BI45" i="13"/>
  <c r="BI62" i="14"/>
  <c r="BI53" i="12"/>
  <c r="BI56" i="12"/>
  <c r="BI26" i="15"/>
  <c r="BI55" i="12"/>
  <c r="BI37" i="14"/>
  <c r="BI60" i="14"/>
  <c r="BI39" i="12"/>
  <c r="BI45" i="12" s="1"/>
  <c r="BI14" i="12"/>
  <c r="BJ30" i="12" s="1"/>
  <c r="BI13" i="15"/>
  <c r="BJ28" i="15" s="1"/>
  <c r="BI25" i="15"/>
  <c r="BI56" i="14"/>
  <c r="BH41" i="15"/>
  <c r="BI30" i="15"/>
  <c r="BH48" i="14"/>
  <c r="BI29" i="14"/>
  <c r="BI61" i="14" s="1"/>
  <c r="BH45" i="14"/>
  <c r="BI26" i="14"/>
  <c r="BI58" i="14" s="1"/>
  <c r="BH44" i="14"/>
  <c r="BI25" i="14"/>
  <c r="BI57" i="14" s="1"/>
  <c r="BG60" i="14"/>
  <c r="BI54" i="12"/>
  <c r="BH40" i="12"/>
  <c r="BH45" i="12" s="1"/>
  <c r="BI24" i="12"/>
  <c r="BI52" i="12" s="1"/>
  <c r="BI50" i="12"/>
  <c r="BH51" i="12"/>
  <c r="BH53" i="12"/>
  <c r="BH37" i="14"/>
  <c r="BH42" i="15"/>
  <c r="BH25" i="14"/>
  <c r="BH57" i="14" s="1"/>
  <c r="BH29" i="14"/>
  <c r="BH61" i="14" s="1"/>
  <c r="BH56" i="12"/>
  <c r="BH26" i="14"/>
  <c r="BH58" i="14" s="1"/>
  <c r="BH14" i="12"/>
  <c r="BH43" i="13"/>
  <c r="BH45" i="13" s="1"/>
  <c r="BH14" i="13"/>
  <c r="BH27" i="13"/>
  <c r="BH55" i="13" s="1"/>
  <c r="BH57" i="13" s="1"/>
  <c r="BH32" i="15"/>
  <c r="BH24" i="12"/>
  <c r="BH52" i="12" s="1"/>
  <c r="BH30" i="15"/>
  <c r="BH33" i="15" s="1"/>
  <c r="BH15" i="14"/>
  <c r="BH43" i="15"/>
  <c r="BG26" i="15"/>
  <c r="BG54" i="15" s="1"/>
  <c r="BH26" i="15"/>
  <c r="BG30" i="13"/>
  <c r="BG56" i="13"/>
  <c r="BG50" i="13"/>
  <c r="BE57" i="13"/>
  <c r="BG55" i="14"/>
  <c r="BG32" i="14"/>
  <c r="BG62" i="14"/>
  <c r="BG57" i="14"/>
  <c r="BG43" i="15"/>
  <c r="BG59" i="14"/>
  <c r="BG33" i="15"/>
  <c r="BG44" i="12"/>
  <c r="BG28" i="12"/>
  <c r="BG56" i="12" s="1"/>
  <c r="BG40" i="15"/>
  <c r="BG23" i="15"/>
  <c r="BG51" i="15" s="1"/>
  <c r="BG45" i="13"/>
  <c r="BG50" i="14"/>
  <c r="BG38" i="15"/>
  <c r="BG21" i="15"/>
  <c r="BG49" i="15" s="1"/>
  <c r="BG41" i="15"/>
  <c r="BG24" i="15"/>
  <c r="BG52" i="15" s="1"/>
  <c r="BG39" i="15"/>
  <c r="BG22" i="15"/>
  <c r="BG50" i="15" s="1"/>
  <c r="BG38" i="12"/>
  <c r="BG22" i="12"/>
  <c r="BG50" i="12" s="1"/>
  <c r="BG14" i="12"/>
  <c r="BG42" i="12"/>
  <c r="BG26" i="12"/>
  <c r="BG54" i="12" s="1"/>
  <c r="BG41" i="12"/>
  <c r="BG25" i="12"/>
  <c r="BG53" i="12" s="1"/>
  <c r="BG55" i="13"/>
  <c r="BG42" i="15"/>
  <c r="BG25" i="15"/>
  <c r="BG53" i="15" s="1"/>
  <c r="BG39" i="12"/>
  <c r="BG23" i="12"/>
  <c r="BG51" i="12" s="1"/>
  <c r="BG13" i="15"/>
  <c r="BG52" i="13"/>
  <c r="BE53" i="15"/>
  <c r="BD30" i="13"/>
  <c r="BE55" i="12"/>
  <c r="BE37" i="14"/>
  <c r="BE52" i="15"/>
  <c r="BD39" i="15"/>
  <c r="BE22" i="15"/>
  <c r="BE50" i="15" s="1"/>
  <c r="BD40" i="15"/>
  <c r="BE23" i="15"/>
  <c r="BE51" i="15" s="1"/>
  <c r="BD38" i="15"/>
  <c r="BE21" i="15"/>
  <c r="BE49" i="15" s="1"/>
  <c r="BE54" i="15"/>
  <c r="BD48" i="14"/>
  <c r="BE29" i="14"/>
  <c r="BE61" i="14" s="1"/>
  <c r="BD45" i="14"/>
  <c r="BE26" i="14"/>
  <c r="BE58" i="14" s="1"/>
  <c r="BD44" i="14"/>
  <c r="BE25" i="14"/>
  <c r="BE57" i="14" s="1"/>
  <c r="BE54" i="12"/>
  <c r="BE53" i="12"/>
  <c r="BE56" i="12"/>
  <c r="BE50" i="12"/>
  <c r="BE52" i="12"/>
  <c r="BE51" i="12"/>
  <c r="BD45" i="12"/>
  <c r="BD26" i="14"/>
  <c r="BD58" i="14" s="1"/>
  <c r="BD15" i="14"/>
  <c r="BD13" i="15"/>
  <c r="BE28" i="15" s="1"/>
  <c r="BD29" i="14"/>
  <c r="BD61" i="14" s="1"/>
  <c r="BD25" i="14"/>
  <c r="BD57" i="14" s="1"/>
  <c r="BD50" i="12"/>
  <c r="BD52" i="12"/>
  <c r="BD54" i="15"/>
  <c r="BC52" i="13"/>
  <c r="BD56" i="14"/>
  <c r="BD52" i="15"/>
  <c r="BD53" i="15"/>
  <c r="BB52" i="13"/>
  <c r="BC43" i="13"/>
  <c r="BC45" i="13" s="1"/>
  <c r="BD27" i="13"/>
  <c r="BD55" i="13" s="1"/>
  <c r="BD57" i="13" s="1"/>
  <c r="BD37" i="14"/>
  <c r="BD55" i="14"/>
  <c r="BD59" i="14"/>
  <c r="BD62" i="14"/>
  <c r="BC42" i="12"/>
  <c r="BD26" i="12"/>
  <c r="BD54" i="12" s="1"/>
  <c r="BC39" i="12"/>
  <c r="BD23" i="12"/>
  <c r="BD51" i="12" s="1"/>
  <c r="BC41" i="12"/>
  <c r="BD25" i="12"/>
  <c r="BD53" i="12" s="1"/>
  <c r="BC44" i="12"/>
  <c r="BD28" i="12"/>
  <c r="BD56" i="12" s="1"/>
  <c r="BC50" i="13"/>
  <c r="BC56" i="13"/>
  <c r="BC51" i="13"/>
  <c r="BC32" i="14"/>
  <c r="BC28" i="12"/>
  <c r="BC56" i="12" s="1"/>
  <c r="BC27" i="13"/>
  <c r="BC55" i="13" s="1"/>
  <c r="BC41" i="15"/>
  <c r="BC25" i="12"/>
  <c r="BC53" i="12" s="1"/>
  <c r="BC53" i="13"/>
  <c r="BC57" i="14"/>
  <c r="BC37" i="14"/>
  <c r="BC55" i="14"/>
  <c r="BD23" i="15"/>
  <c r="BD51" i="15" s="1"/>
  <c r="BB50" i="13"/>
  <c r="BC23" i="12"/>
  <c r="BC51" i="12" s="1"/>
  <c r="BC42" i="15"/>
  <c r="BC24" i="15"/>
  <c r="BB41" i="15"/>
  <c r="BB24" i="15"/>
  <c r="BC61" i="14"/>
  <c r="BC25" i="15"/>
  <c r="BB42" i="15"/>
  <c r="BB25" i="15"/>
  <c r="BD22" i="15"/>
  <c r="BD50" i="15" s="1"/>
  <c r="BC32" i="15"/>
  <c r="BC60" i="14"/>
  <c r="BB56" i="13"/>
  <c r="BB27" i="13"/>
  <c r="BB55" i="13" s="1"/>
  <c r="BC30" i="15"/>
  <c r="BC33" i="15" s="1"/>
  <c r="BB32" i="15"/>
  <c r="BB30" i="15"/>
  <c r="BB33" i="15" s="1"/>
  <c r="BC59" i="14"/>
  <c r="BC43" i="15"/>
  <c r="BB53" i="13"/>
  <c r="BC38" i="12"/>
  <c r="BC14" i="12"/>
  <c r="BB43" i="13"/>
  <c r="BB45" i="13" s="1"/>
  <c r="BC50" i="14"/>
  <c r="BC62" i="14"/>
  <c r="BC26" i="12"/>
  <c r="BC54" i="12" s="1"/>
  <c r="BC26" i="15"/>
  <c r="BB43" i="15"/>
  <c r="BB26" i="15"/>
  <c r="BB54" i="15" s="1"/>
  <c r="BB51" i="13"/>
  <c r="BC58" i="14"/>
  <c r="BC22" i="12"/>
  <c r="BC50" i="12" s="1"/>
  <c r="BB30" i="13"/>
  <c r="BC30" i="13"/>
  <c r="BB63" i="14"/>
  <c r="BB57" i="12"/>
  <c r="BA50" i="14"/>
  <c r="BA32" i="14"/>
  <c r="BB32" i="14"/>
  <c r="BA30" i="12"/>
  <c r="BB30" i="12"/>
  <c r="AZ57" i="12"/>
  <c r="BA63" i="14"/>
  <c r="BA55" i="15"/>
  <c r="AV44" i="15"/>
  <c r="AZ55" i="15"/>
  <c r="AZ28" i="15"/>
  <c r="BA28" i="15"/>
  <c r="AZ44" i="15"/>
  <c r="AZ63" i="14"/>
  <c r="AY32" i="14"/>
  <c r="AZ32" i="14"/>
  <c r="AY63" i="14"/>
  <c r="AY30" i="12"/>
  <c r="AZ30" i="12"/>
  <c r="AY50" i="14"/>
  <c r="AY55" i="15"/>
  <c r="AX57" i="12"/>
  <c r="Q2" i="1"/>
  <c r="AW55" i="15"/>
  <c r="AW63" i="14"/>
  <c r="AW57" i="12"/>
  <c r="AV28" i="15"/>
  <c r="AW28" i="15"/>
  <c r="AV32" i="14"/>
  <c r="AW32" i="14"/>
  <c r="AV57" i="12"/>
  <c r="AV55" i="15"/>
  <c r="AU63" i="14"/>
  <c r="AU57" i="12"/>
  <c r="AT55" i="15"/>
  <c r="AS44" i="15"/>
  <c r="AS28" i="15"/>
  <c r="AT28" i="15"/>
  <c r="Q156" i="1"/>
  <c r="Q145" i="1"/>
  <c r="Q77" i="1"/>
  <c r="Q282" i="1"/>
  <c r="Q264" i="1"/>
  <c r="Q202" i="1"/>
  <c r="R221" i="1"/>
  <c r="R211" i="1"/>
  <c r="R167" i="1"/>
  <c r="R255" i="1"/>
  <c r="R3" i="1"/>
  <c r="R99" i="1"/>
  <c r="R273" i="1"/>
  <c r="R243" i="1"/>
  <c r="R88" i="1"/>
  <c r="R231" i="1"/>
  <c r="R39" i="1"/>
  <c r="R180" i="1"/>
  <c r="R193" i="1"/>
  <c r="R106" i="1"/>
  <c r="BU51" i="12" l="1"/>
  <c r="BS61" i="14"/>
  <c r="BS59" i="14"/>
  <c r="S113" i="1"/>
  <c r="S122" i="1"/>
  <c r="S138" i="1"/>
  <c r="S131" i="1"/>
  <c r="BV38" i="15"/>
  <c r="BV40" i="15"/>
  <c r="BV39" i="15"/>
  <c r="BV41" i="13"/>
  <c r="BV43" i="13"/>
  <c r="BV45" i="14"/>
  <c r="BV48" i="14"/>
  <c r="BV44" i="14"/>
  <c r="BS60" i="14"/>
  <c r="BS56" i="14"/>
  <c r="BS54" i="12"/>
  <c r="BS53" i="12"/>
  <c r="BV39" i="12"/>
  <c r="BV32" i="12"/>
  <c r="BV54" i="12" s="1"/>
  <c r="BV43" i="14"/>
  <c r="BV34" i="14"/>
  <c r="BV43" i="12"/>
  <c r="BV42" i="12"/>
  <c r="BV41" i="12"/>
  <c r="BV44" i="12"/>
  <c r="BV40" i="12"/>
  <c r="BV46" i="14"/>
  <c r="BV36" i="14"/>
  <c r="BV42" i="14"/>
  <c r="BV49" i="14"/>
  <c r="BV38" i="12"/>
  <c r="BV53" i="15"/>
  <c r="BU30" i="15"/>
  <c r="BU38" i="15"/>
  <c r="BV21" i="15"/>
  <c r="BV49" i="15" s="1"/>
  <c r="BU41" i="15"/>
  <c r="BV24" i="15"/>
  <c r="BV52" i="15" s="1"/>
  <c r="BV54" i="15"/>
  <c r="BU32" i="13"/>
  <c r="BV32" i="13"/>
  <c r="BV51" i="13" s="1"/>
  <c r="BU41" i="13"/>
  <c r="BV25" i="13"/>
  <c r="BU27" i="14"/>
  <c r="BV27" i="14"/>
  <c r="BU47" i="14"/>
  <c r="BV28" i="14"/>
  <c r="BU49" i="14"/>
  <c r="BV30" i="14"/>
  <c r="BU43" i="14"/>
  <c r="BV24" i="14"/>
  <c r="BU48" i="14"/>
  <c r="BV29" i="14"/>
  <c r="BU45" i="14"/>
  <c r="BV26" i="14"/>
  <c r="BU46" i="14"/>
  <c r="BU38" i="12"/>
  <c r="BV22" i="12"/>
  <c r="BU40" i="13"/>
  <c r="BU42" i="13"/>
  <c r="BU38" i="13"/>
  <c r="BU22" i="13"/>
  <c r="BU22" i="12"/>
  <c r="BU50" i="12" s="1"/>
  <c r="BU43" i="15"/>
  <c r="BU29" i="14"/>
  <c r="BU42" i="15"/>
  <c r="BU24" i="14"/>
  <c r="BU44" i="13"/>
  <c r="BU45" i="12"/>
  <c r="BU28" i="14"/>
  <c r="BU25" i="15"/>
  <c r="BV30" i="12"/>
  <c r="BU24" i="13"/>
  <c r="BU26" i="15"/>
  <c r="BU26" i="13"/>
  <c r="BU28" i="13"/>
  <c r="BU24" i="15"/>
  <c r="BU32" i="15"/>
  <c r="BU39" i="13"/>
  <c r="BU30" i="14"/>
  <c r="BT53" i="15"/>
  <c r="BT21" i="15"/>
  <c r="BT49" i="15" s="1"/>
  <c r="BU21" i="15"/>
  <c r="BT52" i="15"/>
  <c r="BT52" i="13"/>
  <c r="BT26" i="14"/>
  <c r="BU26" i="14"/>
  <c r="BT46" i="14"/>
  <c r="BU34" i="14"/>
  <c r="BS62" i="14"/>
  <c r="BT53" i="12"/>
  <c r="BU56" i="12"/>
  <c r="BU54" i="12"/>
  <c r="BU53" i="12"/>
  <c r="BU52" i="12"/>
  <c r="BU55" i="12"/>
  <c r="BT30" i="12"/>
  <c r="BU30" i="12"/>
  <c r="BT52" i="12"/>
  <c r="BT39" i="15"/>
  <c r="BT22" i="15"/>
  <c r="BT50" i="15" s="1"/>
  <c r="BS25" i="13"/>
  <c r="BS53" i="13" s="1"/>
  <c r="BU25" i="13"/>
  <c r="BT43" i="13"/>
  <c r="BT27" i="13"/>
  <c r="BT55" i="13" s="1"/>
  <c r="BT54" i="12"/>
  <c r="BT38" i="15"/>
  <c r="BT45" i="12"/>
  <c r="BT40" i="15"/>
  <c r="BT23" i="15"/>
  <c r="BT51" i="15" s="1"/>
  <c r="BT44" i="14"/>
  <c r="BT25" i="14"/>
  <c r="BT56" i="13"/>
  <c r="BT54" i="13"/>
  <c r="BT45" i="14"/>
  <c r="BT34" i="14"/>
  <c r="BT62" i="14" s="1"/>
  <c r="BT42" i="14"/>
  <c r="BT50" i="13"/>
  <c r="BT55" i="12"/>
  <c r="BT51" i="12"/>
  <c r="BT50" i="12"/>
  <c r="BT49" i="14"/>
  <c r="BT47" i="14"/>
  <c r="BT54" i="15"/>
  <c r="BT43" i="14"/>
  <c r="BT51" i="13"/>
  <c r="BS52" i="15"/>
  <c r="BR52" i="13"/>
  <c r="BR56" i="13"/>
  <c r="BR50" i="13"/>
  <c r="BS55" i="12"/>
  <c r="BS52" i="12"/>
  <c r="BP57" i="12"/>
  <c r="BR55" i="12"/>
  <c r="BR54" i="13"/>
  <c r="BS51" i="13"/>
  <c r="BS33" i="15"/>
  <c r="BR52" i="12"/>
  <c r="BR54" i="12"/>
  <c r="BR37" i="14"/>
  <c r="BR53" i="12"/>
  <c r="BS37" i="14"/>
  <c r="BS23" i="15"/>
  <c r="BS51" i="15" s="1"/>
  <c r="BS54" i="15"/>
  <c r="BR50" i="15"/>
  <c r="BS22" i="15"/>
  <c r="BS50" i="15" s="1"/>
  <c r="BS53" i="15"/>
  <c r="BR49" i="15"/>
  <c r="BS21" i="15"/>
  <c r="BS49" i="15" s="1"/>
  <c r="BR27" i="13"/>
  <c r="BR55" i="13" s="1"/>
  <c r="BS27" i="13"/>
  <c r="BS55" i="13" s="1"/>
  <c r="BS54" i="13"/>
  <c r="BL57" i="13"/>
  <c r="BN57" i="13"/>
  <c r="BR51" i="13"/>
  <c r="BS52" i="13"/>
  <c r="BS56" i="13"/>
  <c r="BS50" i="13"/>
  <c r="BP63" i="14"/>
  <c r="BR25" i="14"/>
  <c r="BR57" i="14" s="1"/>
  <c r="BS25" i="14"/>
  <c r="BS57" i="14" s="1"/>
  <c r="BO50" i="14"/>
  <c r="BR26" i="14"/>
  <c r="BR58" i="14" s="1"/>
  <c r="BS26" i="14"/>
  <c r="BS58" i="14" s="1"/>
  <c r="BR22" i="12"/>
  <c r="BR50" i="12" s="1"/>
  <c r="BS22" i="12"/>
  <c r="BS50" i="12" s="1"/>
  <c r="BR45" i="14"/>
  <c r="BR44" i="14"/>
  <c r="BR43" i="13"/>
  <c r="BR25" i="13"/>
  <c r="BR53" i="13" s="1"/>
  <c r="BR41" i="13"/>
  <c r="BR55" i="14"/>
  <c r="BR60" i="14"/>
  <c r="BR56" i="14"/>
  <c r="BR38" i="12"/>
  <c r="BR45" i="12" s="1"/>
  <c r="BR39" i="15"/>
  <c r="BR51" i="15"/>
  <c r="BR40" i="15"/>
  <c r="BR38" i="15"/>
  <c r="BR59" i="14"/>
  <c r="BR62" i="14"/>
  <c r="BR61" i="14"/>
  <c r="BP33" i="15"/>
  <c r="BP52" i="15"/>
  <c r="BP53" i="15"/>
  <c r="BP54" i="15"/>
  <c r="BP50" i="15"/>
  <c r="BP49" i="15"/>
  <c r="BP51" i="15"/>
  <c r="BO30" i="13"/>
  <c r="BP30" i="13"/>
  <c r="BM50" i="14"/>
  <c r="BO32" i="14"/>
  <c r="BP32" i="14"/>
  <c r="BO57" i="12"/>
  <c r="BO44" i="15"/>
  <c r="BO51" i="15"/>
  <c r="BO53" i="15"/>
  <c r="BO54" i="15"/>
  <c r="BO52" i="15"/>
  <c r="BO57" i="13"/>
  <c r="BO63" i="14"/>
  <c r="BN39" i="15"/>
  <c r="BO22" i="15"/>
  <c r="BO50" i="15" s="1"/>
  <c r="BN21" i="15"/>
  <c r="BN49" i="15" s="1"/>
  <c r="BO21" i="15"/>
  <c r="BO49" i="15" s="1"/>
  <c r="BN22" i="15"/>
  <c r="BN50" i="15" s="1"/>
  <c r="BN63" i="14"/>
  <c r="BN38" i="15"/>
  <c r="BN44" i="15" s="1"/>
  <c r="BM53" i="15"/>
  <c r="BM57" i="13"/>
  <c r="BM32" i="14"/>
  <c r="BN32" i="14"/>
  <c r="BM63" i="14"/>
  <c r="BM54" i="15"/>
  <c r="BM57" i="12"/>
  <c r="BM49" i="15"/>
  <c r="BM52" i="15"/>
  <c r="BM44" i="15"/>
  <c r="BL39" i="15"/>
  <c r="BM22" i="15"/>
  <c r="BM50" i="15" s="1"/>
  <c r="BK50" i="15"/>
  <c r="BL40" i="15"/>
  <c r="BM23" i="15"/>
  <c r="BM51" i="15" s="1"/>
  <c r="BI57" i="13"/>
  <c r="BL63" i="14"/>
  <c r="BL45" i="12"/>
  <c r="BL57" i="12"/>
  <c r="BL38" i="15"/>
  <c r="BL21" i="15"/>
  <c r="BL49" i="15" s="1"/>
  <c r="BL23" i="15"/>
  <c r="BL51" i="15" s="1"/>
  <c r="BL22" i="15"/>
  <c r="BL50" i="15" s="1"/>
  <c r="BK28" i="15"/>
  <c r="BI44" i="15"/>
  <c r="BK32" i="14"/>
  <c r="BL32" i="14"/>
  <c r="BK57" i="12"/>
  <c r="BK44" i="15"/>
  <c r="BK49" i="15"/>
  <c r="BK63" i="14"/>
  <c r="BK50" i="14"/>
  <c r="BK51" i="15"/>
  <c r="BK33" i="15"/>
  <c r="BK54" i="15"/>
  <c r="BK52" i="15"/>
  <c r="BJ55" i="15"/>
  <c r="BJ57" i="13"/>
  <c r="BH50" i="14"/>
  <c r="BG57" i="13"/>
  <c r="BJ63" i="14"/>
  <c r="BI63" i="14"/>
  <c r="BI57" i="12"/>
  <c r="BI30" i="12"/>
  <c r="BH39" i="15"/>
  <c r="BI22" i="15"/>
  <c r="BI50" i="15" s="1"/>
  <c r="BH38" i="15"/>
  <c r="BI21" i="15"/>
  <c r="BI49" i="15" s="1"/>
  <c r="BI33" i="15"/>
  <c r="BI52" i="15"/>
  <c r="BI53" i="15"/>
  <c r="BI54" i="15"/>
  <c r="BH40" i="15"/>
  <c r="BI23" i="15"/>
  <c r="BI51" i="15" s="1"/>
  <c r="BH30" i="13"/>
  <c r="BI30" i="13"/>
  <c r="BH32" i="14"/>
  <c r="BI32" i="14"/>
  <c r="BH63" i="14"/>
  <c r="BH57" i="12"/>
  <c r="BH54" i="15"/>
  <c r="BH13" i="15"/>
  <c r="BI28" i="15" s="1"/>
  <c r="BH22" i="15"/>
  <c r="BH50" i="15" s="1"/>
  <c r="BH21" i="15"/>
  <c r="BH49" i="15" s="1"/>
  <c r="BH53" i="15"/>
  <c r="BH52" i="15"/>
  <c r="BH23" i="15"/>
  <c r="BH51" i="15" s="1"/>
  <c r="BG28" i="15"/>
  <c r="BC54" i="15"/>
  <c r="BG63" i="14"/>
  <c r="BG30" i="12"/>
  <c r="BH30" i="12"/>
  <c r="BG57" i="12"/>
  <c r="BG55" i="15"/>
  <c r="BG44" i="15"/>
  <c r="BG45" i="12"/>
  <c r="BE55" i="15"/>
  <c r="BD44" i="15"/>
  <c r="BE63" i="14"/>
  <c r="BD50" i="14"/>
  <c r="BE57" i="12"/>
  <c r="BD32" i="14"/>
  <c r="BE32" i="14"/>
  <c r="BD57" i="12"/>
  <c r="BC52" i="15"/>
  <c r="BC53" i="15"/>
  <c r="BD63" i="14"/>
  <c r="BC45" i="12"/>
  <c r="BC38" i="15"/>
  <c r="BD21" i="15"/>
  <c r="BD49" i="15" s="1"/>
  <c r="BD55" i="15" s="1"/>
  <c r="BC30" i="12"/>
  <c r="BD30" i="12"/>
  <c r="BC57" i="12"/>
  <c r="BC57" i="13"/>
  <c r="BB39" i="15"/>
  <c r="BB22" i="15"/>
  <c r="BB50" i="15" s="1"/>
  <c r="BB53" i="15"/>
  <c r="BB52" i="15"/>
  <c r="BC40" i="15"/>
  <c r="BC23" i="15"/>
  <c r="BC51" i="15" s="1"/>
  <c r="BB40" i="15"/>
  <c r="BB23" i="15"/>
  <c r="BB51" i="15" s="1"/>
  <c r="BC13" i="15"/>
  <c r="BD28" i="15" s="1"/>
  <c r="BB57" i="13"/>
  <c r="BC39" i="15"/>
  <c r="BC22" i="15"/>
  <c r="BC50" i="15" s="1"/>
  <c r="BC21" i="15"/>
  <c r="BC49" i="15" s="1"/>
  <c r="BB13" i="15"/>
  <c r="BB28" i="15" s="1"/>
  <c r="BB21" i="15"/>
  <c r="BB49" i="15" s="1"/>
  <c r="BB38" i="15"/>
  <c r="BC63" i="14"/>
  <c r="R2" i="1"/>
  <c r="R145" i="1"/>
  <c r="R156" i="1"/>
  <c r="R77" i="1"/>
  <c r="R282" i="1"/>
  <c r="R202" i="1"/>
  <c r="R264" i="1"/>
  <c r="S221" i="1"/>
  <c r="S211" i="1"/>
  <c r="S255" i="1"/>
  <c r="S99" i="1"/>
  <c r="S273" i="1"/>
  <c r="S167" i="1"/>
  <c r="S3" i="1"/>
  <c r="S231" i="1"/>
  <c r="S39" i="1"/>
  <c r="S180" i="1"/>
  <c r="S193" i="1"/>
  <c r="S243" i="1"/>
  <c r="S88" i="1"/>
  <c r="S106" i="1"/>
  <c r="BU51" i="13" l="1"/>
  <c r="BT33" i="15"/>
  <c r="BT37" i="14"/>
  <c r="BV44" i="15"/>
  <c r="BU49" i="15"/>
  <c r="BU52" i="15"/>
  <c r="BV45" i="13"/>
  <c r="BU54" i="13"/>
  <c r="BU53" i="13"/>
  <c r="BU54" i="15"/>
  <c r="BU56" i="13"/>
  <c r="BV52" i="13"/>
  <c r="BV56" i="12"/>
  <c r="BU53" i="15"/>
  <c r="BV61" i="14"/>
  <c r="BV60" i="14"/>
  <c r="T122" i="1"/>
  <c r="T113" i="1"/>
  <c r="T131" i="1"/>
  <c r="T138" i="1"/>
  <c r="BV50" i="12"/>
  <c r="BU33" i="15"/>
  <c r="BU52" i="13"/>
  <c r="BU50" i="13"/>
  <c r="BT59" i="14"/>
  <c r="BV58" i="14"/>
  <c r="BV62" i="14"/>
  <c r="BV55" i="12"/>
  <c r="BV52" i="12"/>
  <c r="BV53" i="12"/>
  <c r="BV37" i="14"/>
  <c r="BV51" i="12"/>
  <c r="BV55" i="14"/>
  <c r="BV50" i="14"/>
  <c r="BV56" i="14"/>
  <c r="BV59" i="14"/>
  <c r="BV33" i="15"/>
  <c r="BV45" i="12"/>
  <c r="BU40" i="15"/>
  <c r="BV23" i="15"/>
  <c r="BV51" i="15" s="1"/>
  <c r="BU39" i="15"/>
  <c r="BV22" i="15"/>
  <c r="BV50" i="15" s="1"/>
  <c r="BV54" i="13"/>
  <c r="BV50" i="13"/>
  <c r="BU43" i="13"/>
  <c r="BU45" i="13" s="1"/>
  <c r="BV27" i="13"/>
  <c r="BV55" i="13" s="1"/>
  <c r="BV53" i="13"/>
  <c r="BV56" i="13"/>
  <c r="BU25" i="14"/>
  <c r="BU57" i="14" s="1"/>
  <c r="BV25" i="14"/>
  <c r="BV57" i="14" s="1"/>
  <c r="BU22" i="15"/>
  <c r="BU50" i="15" s="1"/>
  <c r="BU57" i="12"/>
  <c r="BU27" i="13"/>
  <c r="BU55" i="13" s="1"/>
  <c r="BU23" i="15"/>
  <c r="BU51" i="15" s="1"/>
  <c r="BV30" i="13"/>
  <c r="BU44" i="14"/>
  <c r="BU50" i="14" s="1"/>
  <c r="BV32" i="14"/>
  <c r="BT44" i="15"/>
  <c r="BT28" i="15"/>
  <c r="BU58" i="14"/>
  <c r="BU37" i="14"/>
  <c r="BU55" i="14"/>
  <c r="BU62" i="14"/>
  <c r="BU61" i="14"/>
  <c r="BU60" i="14"/>
  <c r="BU59" i="14"/>
  <c r="BU56" i="14"/>
  <c r="BT32" i="14"/>
  <c r="BR50" i="14"/>
  <c r="BT57" i="14"/>
  <c r="BR57" i="12"/>
  <c r="BT55" i="15"/>
  <c r="BT61" i="14"/>
  <c r="BT56" i="14"/>
  <c r="BT57" i="12"/>
  <c r="BT60" i="14"/>
  <c r="BT41" i="13"/>
  <c r="BT45" i="13" s="1"/>
  <c r="BT25" i="13"/>
  <c r="BT53" i="13" s="1"/>
  <c r="BT57" i="13" s="1"/>
  <c r="BT58" i="14"/>
  <c r="BT50" i="14"/>
  <c r="BT55" i="14"/>
  <c r="BS55" i="15"/>
  <c r="BR57" i="13"/>
  <c r="BS63" i="14"/>
  <c r="BS57" i="12"/>
  <c r="BS57" i="13"/>
  <c r="BS28" i="15"/>
  <c r="BR30" i="13"/>
  <c r="BS30" i="13"/>
  <c r="BR32" i="14"/>
  <c r="BS32" i="14"/>
  <c r="BR30" i="12"/>
  <c r="BS30" i="12"/>
  <c r="BR45" i="13"/>
  <c r="BP55" i="15"/>
  <c r="BR44" i="15"/>
  <c r="BR63" i="14"/>
  <c r="BR55" i="15"/>
  <c r="BN55" i="15"/>
  <c r="BO55" i="15"/>
  <c r="BN28" i="15"/>
  <c r="BO28" i="15"/>
  <c r="BL44" i="15"/>
  <c r="BM55" i="15"/>
  <c r="BL28" i="15"/>
  <c r="BM28" i="15"/>
  <c r="BL55" i="15"/>
  <c r="BK55" i="15"/>
  <c r="BI55" i="15"/>
  <c r="BH44" i="15"/>
  <c r="BH28" i="15"/>
  <c r="BH55" i="15"/>
  <c r="BB44" i="15"/>
  <c r="BC44" i="15"/>
  <c r="BB55" i="15"/>
  <c r="BC55" i="15"/>
  <c r="BC28" i="15"/>
  <c r="S2" i="1"/>
  <c r="S282" i="1"/>
  <c r="S202" i="1"/>
  <c r="S264" i="1"/>
  <c r="S156" i="1"/>
  <c r="S77" i="1"/>
  <c r="S145" i="1"/>
  <c r="T221" i="1"/>
  <c r="T211" i="1"/>
  <c r="T167" i="1"/>
  <c r="T3" i="1"/>
  <c r="T99" i="1"/>
  <c r="T255" i="1"/>
  <c r="T273" i="1"/>
  <c r="T180" i="1"/>
  <c r="T193" i="1"/>
  <c r="T106" i="1"/>
  <c r="T243" i="1"/>
  <c r="T88" i="1"/>
  <c r="T231" i="1"/>
  <c r="T39" i="1"/>
  <c r="BU44" i="15" l="1"/>
  <c r="BV57" i="12"/>
  <c r="U113" i="1"/>
  <c r="U122" i="1"/>
  <c r="U138" i="1"/>
  <c r="U131" i="1"/>
  <c r="BU57" i="13"/>
  <c r="BV63" i="14"/>
  <c r="BV55" i="15"/>
  <c r="BV57" i="13"/>
  <c r="BU55" i="15"/>
  <c r="BU28" i="15"/>
  <c r="BV28" i="15"/>
  <c r="BU32" i="14"/>
  <c r="BU63" i="14"/>
  <c r="BT30" i="13"/>
  <c r="BU30" i="13"/>
  <c r="BT63" i="14"/>
  <c r="T2" i="1"/>
  <c r="T282" i="1"/>
  <c r="T202" i="1"/>
  <c r="T264" i="1"/>
  <c r="T145" i="1"/>
  <c r="T156" i="1"/>
  <c r="T77" i="1"/>
  <c r="U221" i="1"/>
  <c r="U211" i="1"/>
  <c r="U273" i="1"/>
  <c r="U3" i="1"/>
  <c r="U99" i="1"/>
  <c r="U167" i="1"/>
  <c r="U255" i="1"/>
  <c r="U193" i="1"/>
  <c r="U106" i="1"/>
  <c r="U243" i="1"/>
  <c r="U231" i="1"/>
  <c r="U180" i="1"/>
  <c r="U88" i="1"/>
  <c r="U39" i="1"/>
  <c r="BV152" i="1" l="1"/>
  <c r="BV198" i="1"/>
  <c r="BV197" i="1"/>
  <c r="BV172" i="1"/>
  <c r="BV171" i="1"/>
  <c r="BV168" i="1"/>
  <c r="BV118" i="1"/>
  <c r="BV115" i="1"/>
  <c r="BV235" i="1"/>
  <c r="BV238" i="1"/>
  <c r="BV259" i="1"/>
  <c r="BV260" i="1"/>
  <c r="BV215" i="1"/>
  <c r="BV213" i="1"/>
  <c r="BV195" i="1"/>
  <c r="BV174" i="1"/>
  <c r="BV173" i="1"/>
  <c r="BV175" i="1"/>
  <c r="BV170" i="1"/>
  <c r="BV147" i="1"/>
  <c r="BV149" i="1"/>
  <c r="BV134" i="1"/>
  <c r="BV132" i="1"/>
  <c r="BV116" i="1"/>
  <c r="BV114" i="1"/>
  <c r="BV101" i="1"/>
  <c r="BV150" i="1"/>
  <c r="BV146" i="1"/>
  <c r="BV151" i="1"/>
  <c r="BV239" i="1"/>
  <c r="BV216" i="1"/>
  <c r="BV169" i="1"/>
  <c r="BV79" i="1"/>
  <c r="BV80" i="1"/>
  <c r="BV81" i="1"/>
  <c r="BV78" i="1"/>
  <c r="BV133" i="1"/>
  <c r="BV234" i="1"/>
  <c r="BV148" i="1"/>
  <c r="BV217" i="1"/>
  <c r="BV84" i="1"/>
  <c r="CN40" i="13"/>
  <c r="CN39" i="13"/>
  <c r="CN44" i="13"/>
  <c r="CN42" i="13"/>
  <c r="CN38" i="13"/>
  <c r="CM40" i="13"/>
  <c r="CN52" i="13"/>
  <c r="CL39" i="13"/>
  <c r="CL23" i="13"/>
  <c r="CL51" i="13" s="1"/>
  <c r="CL28" i="13"/>
  <c r="CL56" i="13" s="1"/>
  <c r="CL44" i="13"/>
  <c r="CK24" i="13"/>
  <c r="CM52" i="13"/>
  <c r="CL22" i="13"/>
  <c r="CL50" i="13" s="1"/>
  <c r="CL38" i="13"/>
  <c r="CL26" i="13"/>
  <c r="CL54" i="13" s="1"/>
  <c r="CL42" i="13"/>
  <c r="CK23" i="13"/>
  <c r="CK32" i="13"/>
  <c r="CK28" i="13"/>
  <c r="CK26" i="13"/>
  <c r="CI39" i="13"/>
  <c r="CI42" i="13"/>
  <c r="CI44" i="13"/>
  <c r="CI38" i="13"/>
  <c r="CI23" i="13"/>
  <c r="CI26" i="13"/>
  <c r="CI28" i="13"/>
  <c r="CF24" i="15"/>
  <c r="CG39" i="13"/>
  <c r="CG23" i="13"/>
  <c r="CF25" i="15"/>
  <c r="CG32" i="13"/>
  <c r="CG22" i="13"/>
  <c r="CG38" i="13"/>
  <c r="CF26" i="15"/>
  <c r="CG28" i="13"/>
  <c r="CG44" i="13"/>
  <c r="CG26" i="13"/>
  <c r="CG42" i="13"/>
  <c r="CF24" i="13"/>
  <c r="CH24" i="13"/>
  <c r="CF28" i="13"/>
  <c r="CF26" i="13"/>
  <c r="CF23" i="13"/>
  <c r="CF22" i="13"/>
  <c r="CD42" i="13"/>
  <c r="CD39" i="13"/>
  <c r="CE24" i="13"/>
  <c r="CD44" i="13"/>
  <c r="CD32" i="15"/>
  <c r="CD38" i="13"/>
  <c r="CD28" i="13"/>
  <c r="CD26" i="13"/>
  <c r="CD32" i="13"/>
  <c r="CD22" i="13"/>
  <c r="CB39" i="13"/>
  <c r="CB38" i="13"/>
  <c r="CB43" i="14"/>
  <c r="CB42" i="13"/>
  <c r="CB43" i="15"/>
  <c r="CB32" i="15"/>
  <c r="CB44" i="13"/>
  <c r="CB36" i="14"/>
  <c r="CB32" i="13"/>
  <c r="CB23" i="13"/>
  <c r="CB34" i="14"/>
  <c r="CB24" i="14"/>
  <c r="CA40" i="13"/>
  <c r="BZ43" i="14"/>
  <c r="BZ49" i="14"/>
  <c r="BZ42" i="13"/>
  <c r="BZ40" i="12"/>
  <c r="BZ39" i="13"/>
  <c r="BZ38" i="13"/>
  <c r="BZ44" i="13"/>
  <c r="BZ36" i="14"/>
  <c r="BZ32" i="15"/>
  <c r="BZ32" i="13"/>
  <c r="BY28" i="13"/>
  <c r="BY26" i="13"/>
  <c r="BY40" i="13"/>
  <c r="BX43" i="15"/>
  <c r="BY26" i="15"/>
  <c r="BX41" i="15"/>
  <c r="BY24" i="15"/>
  <c r="BX42" i="15"/>
  <c r="BY25" i="15"/>
  <c r="BX40" i="13"/>
  <c r="BY24" i="13"/>
  <c r="BZ24" i="14"/>
  <c r="BZ30" i="14"/>
  <c r="BZ34" i="14"/>
  <c r="BX39" i="13"/>
  <c r="BX38" i="13"/>
  <c r="BX36" i="14"/>
  <c r="BX40" i="12"/>
  <c r="BX44" i="13"/>
  <c r="BX32" i="15"/>
  <c r="BX42" i="13"/>
  <c r="BW42" i="15"/>
  <c r="BX25" i="15"/>
  <c r="BW25" i="15"/>
  <c r="BX30" i="15"/>
  <c r="BW30" i="15"/>
  <c r="BX23" i="13"/>
  <c r="BW23" i="13"/>
  <c r="BX34" i="14"/>
  <c r="BW34" i="14"/>
  <c r="BW23" i="14"/>
  <c r="BW25" i="12"/>
  <c r="BW26" i="12"/>
  <c r="BW42" i="14"/>
  <c r="V122" i="1"/>
  <c r="V113" i="1"/>
  <c r="V138" i="1"/>
  <c r="V131" i="1"/>
  <c r="U2" i="1"/>
  <c r="U145" i="1"/>
  <c r="U156" i="1"/>
  <c r="U77" i="1"/>
  <c r="U282" i="1"/>
  <c r="U202" i="1"/>
  <c r="U264" i="1"/>
  <c r="V221" i="1"/>
  <c r="V211" i="1"/>
  <c r="V255" i="1"/>
  <c r="V167" i="1"/>
  <c r="V99" i="1"/>
  <c r="V273" i="1"/>
  <c r="V3" i="1"/>
  <c r="V88" i="1"/>
  <c r="V39" i="1"/>
  <c r="V243" i="1"/>
  <c r="V231" i="1"/>
  <c r="V180" i="1"/>
  <c r="V193" i="1"/>
  <c r="V106" i="1"/>
  <c r="EL1" i="13" l="1"/>
  <c r="EK1" i="13"/>
  <c r="BW195" i="1"/>
  <c r="BW217" i="1"/>
  <c r="BW215" i="1"/>
  <c r="BW175" i="1"/>
  <c r="BW168" i="1"/>
  <c r="BW172" i="1"/>
  <c r="BW118" i="1"/>
  <c r="BW115" i="1"/>
  <c r="BW114" i="1"/>
  <c r="BW117" i="1"/>
  <c r="BV232" i="1"/>
  <c r="BW239" i="1"/>
  <c r="BW259" i="1"/>
  <c r="BW260" i="1"/>
  <c r="BW213" i="1"/>
  <c r="BW198" i="1"/>
  <c r="BX173" i="1"/>
  <c r="BX168" i="1"/>
  <c r="BW174" i="1"/>
  <c r="BW149" i="1"/>
  <c r="BW152" i="1"/>
  <c r="BW148" i="1"/>
  <c r="BW133" i="1"/>
  <c r="BW134" i="1"/>
  <c r="BW101" i="1"/>
  <c r="BV83" i="1"/>
  <c r="BV55" i="1" s="1"/>
  <c r="BV237" i="1"/>
  <c r="BV196" i="1"/>
  <c r="BV50" i="1" s="1"/>
  <c r="BV212" i="1"/>
  <c r="BV117" i="1"/>
  <c r="BW132" i="1"/>
  <c r="BW116" i="1"/>
  <c r="BW80" i="1"/>
  <c r="BW81" i="1"/>
  <c r="BW78" i="1"/>
  <c r="BW84" i="1"/>
  <c r="BW79" i="1"/>
  <c r="BW235" i="1"/>
  <c r="BW234" i="1"/>
  <c r="BW170" i="1"/>
  <c r="BW171" i="1"/>
  <c r="BW169" i="1"/>
  <c r="BW173" i="1"/>
  <c r="BW197" i="1"/>
  <c r="BW216" i="1"/>
  <c r="BX81" i="1"/>
  <c r="BX78" i="1"/>
  <c r="BX84" i="1"/>
  <c r="BX79" i="1"/>
  <c r="BX80" i="1"/>
  <c r="BW146" i="1"/>
  <c r="BW151" i="1"/>
  <c r="BW147" i="1"/>
  <c r="BW150" i="1"/>
  <c r="BX171" i="1"/>
  <c r="BX174" i="1"/>
  <c r="BX169" i="1"/>
  <c r="BX175" i="1"/>
  <c r="BX172" i="1"/>
  <c r="BX170" i="1"/>
  <c r="BV236" i="1"/>
  <c r="BV49" i="1" s="1"/>
  <c r="BV233" i="1"/>
  <c r="BV120" i="1"/>
  <c r="BV277" i="1"/>
  <c r="BV46" i="1"/>
  <c r="BV136" i="1"/>
  <c r="BV141" i="1" s="1"/>
  <c r="BV66" i="1"/>
  <c r="BV104" i="1"/>
  <c r="BV108" i="1" s="1"/>
  <c r="BV278" i="1"/>
  <c r="BV194" i="1"/>
  <c r="BV44" i="1"/>
  <c r="BV178" i="1"/>
  <c r="BV189" i="1" s="1"/>
  <c r="BV214" i="1"/>
  <c r="BV64" i="1"/>
  <c r="BV257" i="1"/>
  <c r="BV51" i="1"/>
  <c r="BV275" i="1"/>
  <c r="BV52" i="1"/>
  <c r="BV40" i="1"/>
  <c r="BV86" i="1"/>
  <c r="BV89" i="1" s="1"/>
  <c r="BV219" i="1"/>
  <c r="BV256" i="1"/>
  <c r="BV56" i="1"/>
  <c r="BV14" i="1"/>
  <c r="BV262" i="1"/>
  <c r="BV269" i="1" s="1"/>
  <c r="BV15" i="1"/>
  <c r="CH29" i="1" s="1"/>
  <c r="BV69" i="1"/>
  <c r="BV73" i="1"/>
  <c r="BV42" i="1"/>
  <c r="BV72" i="1"/>
  <c r="BV154" i="1"/>
  <c r="BV161" i="1" s="1"/>
  <c r="BV100" i="1"/>
  <c r="BV258" i="1"/>
  <c r="BV60" i="1"/>
  <c r="BV274" i="1"/>
  <c r="BV57" i="1"/>
  <c r="BV280" i="1"/>
  <c r="BV200" i="1"/>
  <c r="BV82" i="1"/>
  <c r="BV68" i="1"/>
  <c r="BV276" i="1"/>
  <c r="BV61" i="1"/>
  <c r="BV241" i="1"/>
  <c r="BV247" i="1" s="1"/>
  <c r="CY44" i="13"/>
  <c r="CY39" i="13"/>
  <c r="CY38" i="13"/>
  <c r="CY42" i="13"/>
  <c r="CY40" i="13"/>
  <c r="CV48" i="14"/>
  <c r="CV43" i="14"/>
  <c r="CR39" i="13"/>
  <c r="CR44" i="13"/>
  <c r="CQ36" i="14"/>
  <c r="CQ32" i="15"/>
  <c r="CP32" i="15"/>
  <c r="CP33" i="15"/>
  <c r="CO48" i="14"/>
  <c r="CO43" i="14"/>
  <c r="CO44" i="13"/>
  <c r="CO42" i="13"/>
  <c r="CO39" i="13"/>
  <c r="CO32" i="15"/>
  <c r="CO40" i="13"/>
  <c r="CO36" i="14"/>
  <c r="CO38" i="13"/>
  <c r="CN41" i="13"/>
  <c r="CN43" i="13"/>
  <c r="CN43" i="14"/>
  <c r="CN48" i="14"/>
  <c r="CM42" i="13"/>
  <c r="CN54" i="13"/>
  <c r="CM39" i="13"/>
  <c r="CN51" i="13"/>
  <c r="CM50" i="13"/>
  <c r="CN50" i="13"/>
  <c r="CM44" i="13"/>
  <c r="CN56" i="13"/>
  <c r="CM43" i="14"/>
  <c r="CN56" i="14"/>
  <c r="CM56" i="13"/>
  <c r="CM38" i="13"/>
  <c r="CM54" i="13"/>
  <c r="CM51" i="13"/>
  <c r="CL27" i="13"/>
  <c r="CL55" i="13" s="1"/>
  <c r="CL43" i="13"/>
  <c r="CL40" i="13"/>
  <c r="CL24" i="13"/>
  <c r="CL52" i="13" s="1"/>
  <c r="CL29" i="14"/>
  <c r="CL61" i="14" s="1"/>
  <c r="CL48" i="14"/>
  <c r="CK24" i="14"/>
  <c r="CM56" i="14"/>
  <c r="CL41" i="13"/>
  <c r="CL25" i="13"/>
  <c r="CL53" i="13" s="1"/>
  <c r="CK40" i="13"/>
  <c r="CK38" i="13"/>
  <c r="CK22" i="13"/>
  <c r="CK41" i="13"/>
  <c r="CK25" i="13"/>
  <c r="CK43" i="13"/>
  <c r="CK27" i="13"/>
  <c r="CK55" i="13" s="1"/>
  <c r="CK44" i="13"/>
  <c r="CK23" i="14"/>
  <c r="CK29" i="14"/>
  <c r="CK42" i="13"/>
  <c r="CK30" i="13"/>
  <c r="CK54" i="13"/>
  <c r="CK39" i="13"/>
  <c r="CI40" i="13"/>
  <c r="CI43" i="13"/>
  <c r="CI24" i="13"/>
  <c r="CH40" i="13"/>
  <c r="CI32" i="13"/>
  <c r="CH22" i="13"/>
  <c r="CI22" i="13"/>
  <c r="CH49" i="14"/>
  <c r="CI30" i="14"/>
  <c r="CH32" i="13"/>
  <c r="EJ1" i="13" s="1"/>
  <c r="CH42" i="13"/>
  <c r="CH39" i="13"/>
  <c r="CH41" i="13"/>
  <c r="CH43" i="14"/>
  <c r="CH44" i="13"/>
  <c r="CH26" i="13"/>
  <c r="CH28" i="13"/>
  <c r="CH23" i="13"/>
  <c r="CH38" i="13"/>
  <c r="CH36" i="14"/>
  <c r="CG56" i="13"/>
  <c r="CK30" i="15"/>
  <c r="CK33" i="15" s="1"/>
  <c r="CG51" i="13"/>
  <c r="CG54" i="13"/>
  <c r="CG50" i="13"/>
  <c r="CG27" i="13"/>
  <c r="CG55" i="13" s="1"/>
  <c r="CG43" i="13"/>
  <c r="CH30" i="14"/>
  <c r="CG26" i="15"/>
  <c r="CF22" i="15"/>
  <c r="CG40" i="13"/>
  <c r="CG24" i="13"/>
  <c r="CG52" i="13" s="1"/>
  <c r="CG42" i="15"/>
  <c r="CF25" i="13"/>
  <c r="CH25" i="13"/>
  <c r="CF21" i="15"/>
  <c r="CF23" i="15"/>
  <c r="CF44" i="12"/>
  <c r="CG28" i="12"/>
  <c r="CF43" i="14"/>
  <c r="CF49" i="14"/>
  <c r="CE42" i="15"/>
  <c r="CF30" i="15"/>
  <c r="CF33" i="15" s="1"/>
  <c r="CE43" i="13"/>
  <c r="CF27" i="13"/>
  <c r="CE40" i="13"/>
  <c r="CF32" i="13"/>
  <c r="CE41" i="13"/>
  <c r="CE32" i="13"/>
  <c r="CE39" i="13"/>
  <c r="CE38" i="13"/>
  <c r="CE40" i="15"/>
  <c r="CE39" i="15"/>
  <c r="CE42" i="13"/>
  <c r="CE41" i="15"/>
  <c r="CE44" i="13"/>
  <c r="CE23" i="13"/>
  <c r="CE22" i="13"/>
  <c r="CF28" i="15"/>
  <c r="CF30" i="13"/>
  <c r="CE30" i="15"/>
  <c r="CE28" i="13"/>
  <c r="CE26" i="13"/>
  <c r="CE38" i="15"/>
  <c r="CF24" i="14"/>
  <c r="CE43" i="15"/>
  <c r="CD41" i="15"/>
  <c r="CE24" i="15"/>
  <c r="CD38" i="15"/>
  <c r="CE21" i="15"/>
  <c r="CD40" i="15"/>
  <c r="CE23" i="15"/>
  <c r="CD42" i="15"/>
  <c r="CE25" i="15"/>
  <c r="CD43" i="15"/>
  <c r="CE26" i="15"/>
  <c r="CD40" i="13"/>
  <c r="CD43" i="14"/>
  <c r="CD26" i="15"/>
  <c r="CD49" i="14"/>
  <c r="CD44" i="12"/>
  <c r="CD24" i="15"/>
  <c r="CD25" i="15"/>
  <c r="CD25" i="12"/>
  <c r="CD36" i="14"/>
  <c r="CD50" i="13"/>
  <c r="CD54" i="13"/>
  <c r="CE27" i="13"/>
  <c r="CE25" i="13"/>
  <c r="CD24" i="13"/>
  <c r="CD52" i="13" s="1"/>
  <c r="CC30" i="15"/>
  <c r="CD30" i="15"/>
  <c r="CC40" i="15"/>
  <c r="CD23" i="15"/>
  <c r="CC38" i="15"/>
  <c r="CD21" i="15"/>
  <c r="CC42" i="15"/>
  <c r="CD56" i="13"/>
  <c r="CC23" i="13"/>
  <c r="CD23" i="13"/>
  <c r="CD51" i="13" s="1"/>
  <c r="CC41" i="13"/>
  <c r="CC43" i="13"/>
  <c r="CC42" i="13"/>
  <c r="CC38" i="13"/>
  <c r="CC39" i="15"/>
  <c r="CC44" i="13"/>
  <c r="CD28" i="12"/>
  <c r="CC22" i="13"/>
  <c r="CC32" i="15"/>
  <c r="CC28" i="13"/>
  <c r="CC39" i="13"/>
  <c r="CC43" i="15"/>
  <c r="CC26" i="13"/>
  <c r="CD30" i="14"/>
  <c r="CC32" i="13"/>
  <c r="CC41" i="15"/>
  <c r="CC40" i="13"/>
  <c r="CB26" i="15"/>
  <c r="CC26" i="15"/>
  <c r="CB38" i="15"/>
  <c r="CC21" i="15"/>
  <c r="CC49" i="15" s="1"/>
  <c r="CB39" i="15"/>
  <c r="CC22" i="15"/>
  <c r="CB42" i="15"/>
  <c r="CC25" i="15"/>
  <c r="CB41" i="15"/>
  <c r="CC24" i="15"/>
  <c r="CC52" i="15" s="1"/>
  <c r="CB40" i="13"/>
  <c r="CC24" i="13"/>
  <c r="CB41" i="13"/>
  <c r="CC25" i="13"/>
  <c r="CB43" i="13"/>
  <c r="CC27" i="13"/>
  <c r="CB47" i="14"/>
  <c r="CC28" i="14"/>
  <c r="CB40" i="12"/>
  <c r="CC24" i="12"/>
  <c r="CB41" i="12"/>
  <c r="CC25" i="12"/>
  <c r="CB42" i="12"/>
  <c r="CC26" i="12"/>
  <c r="CB43" i="12"/>
  <c r="CC27" i="12"/>
  <c r="CB44" i="12"/>
  <c r="CB49" i="14"/>
  <c r="CB51" i="13"/>
  <c r="CB25" i="15"/>
  <c r="CB24" i="13"/>
  <c r="CB52" i="13" s="1"/>
  <c r="CC23" i="14"/>
  <c r="CB24" i="15"/>
  <c r="CB56" i="14"/>
  <c r="CA39" i="15"/>
  <c r="CB22" i="15"/>
  <c r="CA41" i="15"/>
  <c r="CB30" i="15"/>
  <c r="CA28" i="13"/>
  <c r="CB28" i="13"/>
  <c r="CB56" i="13" s="1"/>
  <c r="CA42" i="13"/>
  <c r="CB26" i="13"/>
  <c r="CB54" i="13" s="1"/>
  <c r="CA38" i="13"/>
  <c r="CB22" i="13"/>
  <c r="CB50" i="13" s="1"/>
  <c r="CA47" i="14"/>
  <c r="CB28" i="14"/>
  <c r="CB60" i="14" s="1"/>
  <c r="CA30" i="14"/>
  <c r="CB30" i="14"/>
  <c r="CB62" i="14" s="1"/>
  <c r="CA42" i="12"/>
  <c r="CB26" i="12"/>
  <c r="CA32" i="12"/>
  <c r="CB32" i="12"/>
  <c r="CA24" i="12"/>
  <c r="CB24" i="12"/>
  <c r="CA43" i="12"/>
  <c r="CB27" i="12"/>
  <c r="CA41" i="12"/>
  <c r="CB25" i="12"/>
  <c r="CB53" i="12" s="1"/>
  <c r="CA44" i="12"/>
  <c r="CB28" i="12"/>
  <c r="CA48" i="14"/>
  <c r="CA30" i="15"/>
  <c r="CA40" i="15"/>
  <c r="BZ30" i="15"/>
  <c r="BZ33" i="15" s="1"/>
  <c r="CA26" i="13"/>
  <c r="CA44" i="13"/>
  <c r="CA22" i="13"/>
  <c r="CA46" i="14"/>
  <c r="CA36" i="14"/>
  <c r="CB25" i="13"/>
  <c r="CB53" i="13" s="1"/>
  <c r="CA32" i="15"/>
  <c r="CA42" i="15"/>
  <c r="CA49" i="14"/>
  <c r="CA43" i="14"/>
  <c r="CA39" i="13"/>
  <c r="CA32" i="13"/>
  <c r="CA42" i="14"/>
  <c r="CA34" i="14"/>
  <c r="CA39" i="12"/>
  <c r="CA40" i="12"/>
  <c r="CA24" i="14"/>
  <c r="CA23" i="13"/>
  <c r="CA43" i="15"/>
  <c r="BZ43" i="15"/>
  <c r="CA26" i="15"/>
  <c r="BZ38" i="15"/>
  <c r="BZ42" i="15"/>
  <c r="CA25" i="15"/>
  <c r="BZ41" i="15"/>
  <c r="CA24" i="15"/>
  <c r="BZ41" i="13"/>
  <c r="BZ40" i="13"/>
  <c r="CA24" i="13"/>
  <c r="BZ43" i="13"/>
  <c r="BZ46" i="14"/>
  <c r="CA27" i="14"/>
  <c r="CA59" i="14" s="1"/>
  <c r="BZ47" i="14"/>
  <c r="CA28" i="14"/>
  <c r="BZ48" i="14"/>
  <c r="CA29" i="14"/>
  <c r="BZ42" i="14"/>
  <c r="CA23" i="14"/>
  <c r="CA55" i="14" s="1"/>
  <c r="BZ41" i="12"/>
  <c r="CA25" i="12"/>
  <c r="BZ44" i="12"/>
  <c r="CA28" i="12"/>
  <c r="BZ43" i="12"/>
  <c r="CA27" i="12"/>
  <c r="BZ42" i="12"/>
  <c r="CA26" i="12"/>
  <c r="BZ39" i="12"/>
  <c r="CA23" i="12"/>
  <c r="BZ26" i="15"/>
  <c r="BZ25" i="15"/>
  <c r="BZ24" i="13"/>
  <c r="BZ52" i="13" s="1"/>
  <c r="BZ56" i="14"/>
  <c r="BZ24" i="15"/>
  <c r="BY41" i="13"/>
  <c r="BZ25" i="13"/>
  <c r="BZ53" i="13" s="1"/>
  <c r="BY38" i="13"/>
  <c r="BZ22" i="13"/>
  <c r="BZ50" i="13" s="1"/>
  <c r="BY44" i="13"/>
  <c r="BZ28" i="13"/>
  <c r="BZ56" i="13" s="1"/>
  <c r="BY39" i="13"/>
  <c r="BZ23" i="13"/>
  <c r="BZ51" i="13" s="1"/>
  <c r="BY43" i="13"/>
  <c r="BZ27" i="13"/>
  <c r="BZ55" i="13" s="1"/>
  <c r="BY42" i="13"/>
  <c r="BZ26" i="13"/>
  <c r="BZ54" i="13" s="1"/>
  <c r="BZ62" i="14"/>
  <c r="BY32" i="12"/>
  <c r="BZ32" i="12"/>
  <c r="BZ37" i="14" s="1"/>
  <c r="BY40" i="12"/>
  <c r="BZ24" i="12"/>
  <c r="BY22" i="13"/>
  <c r="BY43" i="15"/>
  <c r="BY32" i="15"/>
  <c r="BY39" i="15"/>
  <c r="BY42" i="15"/>
  <c r="BY30" i="15"/>
  <c r="BY40" i="15"/>
  <c r="BY23" i="13"/>
  <c r="BY41" i="15"/>
  <c r="BY32" i="13"/>
  <c r="BY54" i="13" s="1"/>
  <c r="BX39" i="15"/>
  <c r="BY22" i="15"/>
  <c r="BX40" i="15"/>
  <c r="BY23" i="15"/>
  <c r="BX41" i="13"/>
  <c r="BY25" i="13"/>
  <c r="BX43" i="13"/>
  <c r="BY27" i="13"/>
  <c r="BX45" i="14"/>
  <c r="BX38" i="12"/>
  <c r="BZ28" i="14"/>
  <c r="BZ60" i="14" s="1"/>
  <c r="BX47" i="14"/>
  <c r="BZ27" i="14"/>
  <c r="BZ59" i="14" s="1"/>
  <c r="BX46" i="14"/>
  <c r="BY24" i="12"/>
  <c r="BZ23" i="14"/>
  <c r="BZ55" i="14" s="1"/>
  <c r="BY24" i="14"/>
  <c r="BY43" i="14"/>
  <c r="BX49" i="14"/>
  <c r="BY36" i="14"/>
  <c r="BY34" i="14"/>
  <c r="BZ29" i="14"/>
  <c r="BZ61" i="14" s="1"/>
  <c r="BX48" i="14"/>
  <c r="BX43" i="14"/>
  <c r="BY49" i="14"/>
  <c r="BY30" i="14"/>
  <c r="BX38" i="15"/>
  <c r="BW41" i="15"/>
  <c r="BX24" i="15"/>
  <c r="BX52" i="15" s="1"/>
  <c r="BW24" i="15"/>
  <c r="BW52" i="15" s="1"/>
  <c r="BX53" i="15"/>
  <c r="BW43" i="15"/>
  <c r="BX26" i="15"/>
  <c r="BX54" i="15" s="1"/>
  <c r="BW26" i="15"/>
  <c r="BW54" i="15" s="1"/>
  <c r="BX24" i="13"/>
  <c r="BW24" i="13"/>
  <c r="BX22" i="13"/>
  <c r="BW22" i="13"/>
  <c r="BX27" i="13"/>
  <c r="BW27" i="13"/>
  <c r="BW32" i="15"/>
  <c r="BX32" i="13"/>
  <c r="BX33" i="15" s="1"/>
  <c r="BW32" i="13"/>
  <c r="BX28" i="13"/>
  <c r="BW28" i="13"/>
  <c r="BX26" i="13"/>
  <c r="BW26" i="13"/>
  <c r="BW46" i="14"/>
  <c r="BX27" i="14"/>
  <c r="BX59" i="14" s="1"/>
  <c r="BW27" i="14"/>
  <c r="BW59" i="14" s="1"/>
  <c r="BW43" i="14"/>
  <c r="BX24" i="14"/>
  <c r="BX56" i="14" s="1"/>
  <c r="BW24" i="14"/>
  <c r="BW56" i="14" s="1"/>
  <c r="BW49" i="14"/>
  <c r="BX30" i="14"/>
  <c r="BX62" i="14" s="1"/>
  <c r="BW30" i="14"/>
  <c r="BW62" i="14" s="1"/>
  <c r="BW48" i="14"/>
  <c r="BW29" i="14"/>
  <c r="BW61" i="14" s="1"/>
  <c r="BW44" i="14"/>
  <c r="BW25" i="14"/>
  <c r="BW57" i="14" s="1"/>
  <c r="BW47" i="14"/>
  <c r="BX28" i="14"/>
  <c r="BX60" i="14" s="1"/>
  <c r="BW28" i="14"/>
  <c r="BW60" i="14" s="1"/>
  <c r="BW24" i="12"/>
  <c r="BX24" i="12"/>
  <c r="BW28" i="12"/>
  <c r="BX28" i="12"/>
  <c r="BW23" i="12"/>
  <c r="BX23" i="12"/>
  <c r="BW22" i="12"/>
  <c r="BX22" i="12"/>
  <c r="BW27" i="12"/>
  <c r="BX27" i="12"/>
  <c r="BW41" i="12"/>
  <c r="BW36" i="14"/>
  <c r="BW37" i="14"/>
  <c r="BX32" i="12"/>
  <c r="BW42" i="12"/>
  <c r="BW38" i="12"/>
  <c r="BW40" i="12"/>
  <c r="BW40" i="13"/>
  <c r="BW53" i="15"/>
  <c r="BW44" i="12"/>
  <c r="BW43" i="12"/>
  <c r="BW39" i="12"/>
  <c r="BW42" i="13"/>
  <c r="BW43" i="13"/>
  <c r="BW44" i="13"/>
  <c r="BW38" i="13"/>
  <c r="BW39" i="13"/>
  <c r="W122" i="1"/>
  <c r="W113" i="1"/>
  <c r="W138" i="1"/>
  <c r="W131" i="1"/>
  <c r="BW55" i="14"/>
  <c r="V2" i="1"/>
  <c r="V156" i="1"/>
  <c r="V145" i="1"/>
  <c r="V77" i="1"/>
  <c r="V282" i="1"/>
  <c r="V202" i="1"/>
  <c r="V264" i="1"/>
  <c r="W221" i="1"/>
  <c r="W211" i="1"/>
  <c r="W273" i="1"/>
  <c r="W255" i="1"/>
  <c r="W99" i="1"/>
  <c r="W167" i="1"/>
  <c r="W3" i="1"/>
  <c r="W243" i="1"/>
  <c r="W88" i="1"/>
  <c r="W231" i="1"/>
  <c r="W180" i="1"/>
  <c r="W193" i="1"/>
  <c r="W106" i="1"/>
  <c r="W39" i="1"/>
  <c r="CQ282" i="1"/>
  <c r="CP282" i="1"/>
  <c r="EI1" i="13" l="1"/>
  <c r="CO37" i="14"/>
  <c r="CE52" i="13"/>
  <c r="EF1" i="13"/>
  <c r="EE1" i="13"/>
  <c r="BV28" i="1"/>
  <c r="BV29" i="1"/>
  <c r="CF52" i="13"/>
  <c r="CE33" i="15"/>
  <c r="BV188" i="1"/>
  <c r="BV177" i="1"/>
  <c r="BV190" i="1" s="1"/>
  <c r="BX114" i="1"/>
  <c r="BY132" i="1"/>
  <c r="BX101" i="1"/>
  <c r="BY171" i="1"/>
  <c r="BY168" i="1"/>
  <c r="BY173" i="1"/>
  <c r="BX278" i="1"/>
  <c r="BX51" i="1"/>
  <c r="BX259" i="1"/>
  <c r="BX260" i="1"/>
  <c r="BX61" i="1"/>
  <c r="BY260" i="1"/>
  <c r="BY146" i="1"/>
  <c r="BY151" i="1"/>
  <c r="BY195" i="1"/>
  <c r="BY115" i="1"/>
  <c r="BY116" i="1"/>
  <c r="BX200" i="1"/>
  <c r="BX198" i="1"/>
  <c r="BX73" i="1" s="1"/>
  <c r="BX195" i="1"/>
  <c r="BX69" i="1" s="1"/>
  <c r="BX235" i="1"/>
  <c r="BX236" i="1"/>
  <c r="BX241" i="1"/>
  <c r="BX237" i="1"/>
  <c r="BX238" i="1"/>
  <c r="BX146" i="1"/>
  <c r="BX68" i="1" s="1"/>
  <c r="BX151" i="1"/>
  <c r="BX152" i="1"/>
  <c r="BX72" i="1" s="1"/>
  <c r="BX148" i="1"/>
  <c r="BX150" i="1"/>
  <c r="BX66" i="1" s="1"/>
  <c r="BY216" i="1"/>
  <c r="BV205" i="1"/>
  <c r="BY235" i="1"/>
  <c r="BX239" i="1"/>
  <c r="BX234" i="1"/>
  <c r="BX233" i="1"/>
  <c r="BY259" i="1"/>
  <c r="BX274" i="1"/>
  <c r="BX219" i="1"/>
  <c r="BX217" i="1"/>
  <c r="BX216" i="1"/>
  <c r="BX215" i="1"/>
  <c r="BX214" i="1"/>
  <c r="BX213" i="1"/>
  <c r="BX194" i="1"/>
  <c r="BX196" i="1"/>
  <c r="BX50" i="1" s="1"/>
  <c r="BX197" i="1"/>
  <c r="BY172" i="1"/>
  <c r="BY149" i="1"/>
  <c r="BY147" i="1"/>
  <c r="BX147" i="1"/>
  <c r="BX64" i="1" s="1"/>
  <c r="BX149" i="1"/>
  <c r="BY133" i="1"/>
  <c r="BX134" i="1"/>
  <c r="BX133" i="1"/>
  <c r="BX132" i="1"/>
  <c r="BX120" i="1"/>
  <c r="BX116" i="1"/>
  <c r="BX115" i="1"/>
  <c r="BY114" i="1"/>
  <c r="BV126" i="1"/>
  <c r="BX104" i="1"/>
  <c r="BY101" i="1"/>
  <c r="BX262" i="1"/>
  <c r="BW82" i="1"/>
  <c r="BW48" i="1" s="1"/>
  <c r="BV107" i="1"/>
  <c r="BW233" i="1"/>
  <c r="BV182" i="1"/>
  <c r="BW102" i="1"/>
  <c r="BW238" i="1"/>
  <c r="BV125" i="1"/>
  <c r="BV183" i="1"/>
  <c r="BX118" i="1"/>
  <c r="BW236" i="1"/>
  <c r="BW49" i="1" s="1"/>
  <c r="BW83" i="1"/>
  <c r="BW55" i="1" s="1"/>
  <c r="BX82" i="1"/>
  <c r="BX48" i="1" s="1"/>
  <c r="BW212" i="1"/>
  <c r="BV185" i="1"/>
  <c r="BY197" i="1"/>
  <c r="BY215" i="1"/>
  <c r="BY217" i="1"/>
  <c r="BV140" i="1"/>
  <c r="BV123" i="1"/>
  <c r="BV249" i="1"/>
  <c r="BV186" i="1"/>
  <c r="BY169" i="1"/>
  <c r="BY175" i="1"/>
  <c r="BY170" i="1"/>
  <c r="BY234" i="1"/>
  <c r="BY239" i="1"/>
  <c r="BV70" i="1"/>
  <c r="BV127" i="1"/>
  <c r="BV91" i="1"/>
  <c r="BY150" i="1"/>
  <c r="BY152" i="1"/>
  <c r="BY148" i="1"/>
  <c r="BY134" i="1"/>
  <c r="BY84" i="1"/>
  <c r="BY79" i="1"/>
  <c r="BY80" i="1"/>
  <c r="BY78" i="1"/>
  <c r="BV266" i="1"/>
  <c r="BV265" i="1"/>
  <c r="BV139" i="1"/>
  <c r="BV267" i="1"/>
  <c r="BV74" i="1"/>
  <c r="BW232" i="1"/>
  <c r="BV246" i="1"/>
  <c r="BV62" i="1"/>
  <c r="BW194" i="1"/>
  <c r="BV207" i="1"/>
  <c r="BV158" i="1"/>
  <c r="BV157" i="1"/>
  <c r="BV163" i="1"/>
  <c r="BW100" i="1"/>
  <c r="BX46" i="1"/>
  <c r="BY81" i="1"/>
  <c r="BW120" i="1"/>
  <c r="BW126" i="1" s="1"/>
  <c r="BV11" i="1"/>
  <c r="CH22" i="1" s="1"/>
  <c r="BV218" i="1"/>
  <c r="BV228" i="1" s="1"/>
  <c r="BW42" i="1"/>
  <c r="BW275" i="1"/>
  <c r="BW52" i="1"/>
  <c r="BV248" i="1"/>
  <c r="BW219" i="1"/>
  <c r="BW227" i="1" s="1"/>
  <c r="BV160" i="1"/>
  <c r="BV58" i="1"/>
  <c r="BW257" i="1"/>
  <c r="BW51" i="1"/>
  <c r="BW278" i="1"/>
  <c r="BV250" i="1"/>
  <c r="BV95" i="1"/>
  <c r="BW136" i="1"/>
  <c r="BW141" i="1" s="1"/>
  <c r="BW66" i="1"/>
  <c r="BV227" i="1"/>
  <c r="BV92" i="1"/>
  <c r="BY213" i="1"/>
  <c r="BV253" i="1"/>
  <c r="BV8" i="1"/>
  <c r="CH27" i="1" s="1"/>
  <c r="BV240" i="1"/>
  <c r="BV252" i="1" s="1"/>
  <c r="BV93" i="1"/>
  <c r="BV48" i="1"/>
  <c r="BV53" i="1" s="1"/>
  <c r="BW69" i="1"/>
  <c r="BW73" i="1"/>
  <c r="BX42" i="1"/>
  <c r="BW104" i="1"/>
  <c r="BW108" i="1" s="1"/>
  <c r="BW46" i="1"/>
  <c r="BW178" i="1"/>
  <c r="BW189" i="1" s="1"/>
  <c r="BV224" i="1"/>
  <c r="BV7" i="1"/>
  <c r="CH26" i="1" s="1"/>
  <c r="BV209" i="1"/>
  <c r="BV199" i="1"/>
  <c r="BV208" i="1" s="1"/>
  <c r="BW200" i="1"/>
  <c r="BW204" i="1" s="1"/>
  <c r="BV102" i="1"/>
  <c r="BV109" i="1" s="1"/>
  <c r="BV225" i="1"/>
  <c r="BW44" i="1"/>
  <c r="BX15" i="1"/>
  <c r="BX29" i="1" s="1"/>
  <c r="BV245" i="1"/>
  <c r="BV223" i="1"/>
  <c r="BV203" i="1"/>
  <c r="BW274" i="1"/>
  <c r="BW57" i="1"/>
  <c r="BW256" i="1"/>
  <c r="BW56" i="1"/>
  <c r="BW277" i="1"/>
  <c r="BV244" i="1"/>
  <c r="BV222" i="1"/>
  <c r="BW64" i="1"/>
  <c r="BY198" i="1"/>
  <c r="BY118" i="1"/>
  <c r="BV226" i="1"/>
  <c r="BV289" i="1"/>
  <c r="BV279" i="1"/>
  <c r="BV288" i="1" s="1"/>
  <c r="BX44" i="1"/>
  <c r="BV97" i="1"/>
  <c r="BV5" i="1"/>
  <c r="BV85" i="1"/>
  <c r="BV96" i="1" s="1"/>
  <c r="BX52" i="1"/>
  <c r="BX275" i="1"/>
  <c r="BV284" i="1"/>
  <c r="BY174" i="1"/>
  <c r="BV285" i="1"/>
  <c r="BX40" i="1"/>
  <c r="BX86" i="1"/>
  <c r="BX95" i="1" s="1"/>
  <c r="BX232" i="1"/>
  <c r="BW196" i="1"/>
  <c r="BV251" i="1"/>
  <c r="BV283" i="1"/>
  <c r="BV6" i="1"/>
  <c r="BV165" i="1"/>
  <c r="BV153" i="1"/>
  <c r="BV164" i="1" s="1"/>
  <c r="BX83" i="1"/>
  <c r="BV90" i="1"/>
  <c r="BV204" i="1"/>
  <c r="BV271" i="1"/>
  <c r="BV261" i="1"/>
  <c r="BV270" i="1" s="1"/>
  <c r="BV159" i="1"/>
  <c r="BW40" i="1"/>
  <c r="BW86" i="1"/>
  <c r="BW95" i="1" s="1"/>
  <c r="BV206" i="1"/>
  <c r="BV162" i="1"/>
  <c r="BV191" i="1"/>
  <c r="BV10" i="1"/>
  <c r="CH21" i="1" s="1"/>
  <c r="BW14" i="1"/>
  <c r="BW262" i="1"/>
  <c r="BW268" i="1" s="1"/>
  <c r="BW15" i="1"/>
  <c r="BW258" i="1"/>
  <c r="BW60" i="1"/>
  <c r="BW276" i="1"/>
  <c r="BW61" i="1"/>
  <c r="BV287" i="1"/>
  <c r="BV135" i="1"/>
  <c r="BV142" i="1" s="1"/>
  <c r="BV143" i="1"/>
  <c r="BV13" i="1"/>
  <c r="CH24" i="1" s="1"/>
  <c r="BX178" i="1"/>
  <c r="BX189" i="1" s="1"/>
  <c r="BV187" i="1"/>
  <c r="BV129" i="1"/>
  <c r="BV12" i="1"/>
  <c r="CH23" i="1" s="1"/>
  <c r="BV119" i="1"/>
  <c r="BV128" i="1" s="1"/>
  <c r="BW280" i="1"/>
  <c r="BV111" i="1"/>
  <c r="BV9" i="1"/>
  <c r="CH20" i="1" s="1"/>
  <c r="BX154" i="1"/>
  <c r="BV286" i="1"/>
  <c r="BV181" i="1"/>
  <c r="BW72" i="1"/>
  <c r="BW154" i="1"/>
  <c r="BW161" i="1" s="1"/>
  <c r="BW237" i="1"/>
  <c r="BV184" i="1"/>
  <c r="BW214" i="1"/>
  <c r="BV268" i="1"/>
  <c r="BV94" i="1"/>
  <c r="BV124" i="1"/>
  <c r="BW68" i="1"/>
  <c r="BW241" i="1"/>
  <c r="CO54" i="13"/>
  <c r="CY54" i="13"/>
  <c r="CY56" i="13"/>
  <c r="CO51" i="13"/>
  <c r="CV37" i="14"/>
  <c r="CY52" i="13"/>
  <c r="CY51" i="13"/>
  <c r="CY50" i="13"/>
  <c r="CY41" i="13"/>
  <c r="CY53" i="13"/>
  <c r="CY55" i="13"/>
  <c r="CY43" i="13"/>
  <c r="CV60" i="14"/>
  <c r="CX50" i="13"/>
  <c r="CX38" i="13"/>
  <c r="CX56" i="13"/>
  <c r="CX44" i="13"/>
  <c r="CV55" i="13"/>
  <c r="CX39" i="13"/>
  <c r="CX51" i="13"/>
  <c r="CV54" i="15"/>
  <c r="CV57" i="14"/>
  <c r="CV53" i="13"/>
  <c r="CX40" i="13"/>
  <c r="CX52" i="13"/>
  <c r="CX42" i="13"/>
  <c r="CX54" i="13"/>
  <c r="CV58" i="14"/>
  <c r="CV55" i="14"/>
  <c r="CC55" i="13"/>
  <c r="CO50" i="13"/>
  <c r="CO52" i="13"/>
  <c r="CN45" i="13"/>
  <c r="CV36" i="14"/>
  <c r="CV50" i="13"/>
  <c r="CV42" i="13"/>
  <c r="CV41" i="15"/>
  <c r="CV56" i="14"/>
  <c r="CV56" i="13"/>
  <c r="CV39" i="15"/>
  <c r="CV43" i="13"/>
  <c r="CV38" i="13"/>
  <c r="CV44" i="13"/>
  <c r="CV43" i="15"/>
  <c r="CV41" i="13"/>
  <c r="CV32" i="15"/>
  <c r="CV33" i="15"/>
  <c r="CV51" i="13"/>
  <c r="CV40" i="13"/>
  <c r="CV54" i="13"/>
  <c r="CV42" i="15"/>
  <c r="CV61" i="14"/>
  <c r="CV39" i="13"/>
  <c r="CV52" i="13"/>
  <c r="CO33" i="15"/>
  <c r="CO56" i="13"/>
  <c r="CV46" i="14"/>
  <c r="CV59" i="14"/>
  <c r="CV47" i="14"/>
  <c r="CV45" i="14"/>
  <c r="CV42" i="14"/>
  <c r="CV62" i="14"/>
  <c r="CV49" i="14"/>
  <c r="CV44" i="14"/>
  <c r="CR32" i="15"/>
  <c r="CR36" i="14"/>
  <c r="CR42" i="13"/>
  <c r="CR38" i="13"/>
  <c r="CR51" i="13"/>
  <c r="CR40" i="13"/>
  <c r="CV41" i="12"/>
  <c r="CV39" i="12"/>
  <c r="CV42" i="12"/>
  <c r="CV40" i="12"/>
  <c r="CV43" i="12"/>
  <c r="CV44" i="12"/>
  <c r="CR41" i="13"/>
  <c r="CR41" i="15"/>
  <c r="CR42" i="15"/>
  <c r="CR39" i="15"/>
  <c r="CR43" i="15"/>
  <c r="CR43" i="13"/>
  <c r="CR56" i="12"/>
  <c r="CR44" i="12"/>
  <c r="CQ38" i="13"/>
  <c r="CQ43" i="14"/>
  <c r="CQ48" i="14"/>
  <c r="CR55" i="12"/>
  <c r="CR43" i="12"/>
  <c r="CR47" i="14"/>
  <c r="CR45" i="14"/>
  <c r="CR40" i="12"/>
  <c r="CR52" i="12"/>
  <c r="CR39" i="12"/>
  <c r="CR51" i="12"/>
  <c r="CR42" i="12"/>
  <c r="CR54" i="12"/>
  <c r="CR41" i="12"/>
  <c r="CR53" i="12"/>
  <c r="CR49" i="14"/>
  <c r="CR48" i="14"/>
  <c r="CR46" i="14"/>
  <c r="CR43" i="14"/>
  <c r="CO46" i="14"/>
  <c r="CQ53" i="15"/>
  <c r="CQ42" i="15"/>
  <c r="CO47" i="14"/>
  <c r="CO41" i="13"/>
  <c r="CQ56" i="12"/>
  <c r="CQ44" i="12"/>
  <c r="CQ44" i="14"/>
  <c r="CQ39" i="13"/>
  <c r="CQ33" i="15"/>
  <c r="CQ39" i="15"/>
  <c r="CQ50" i="15"/>
  <c r="CQ40" i="12"/>
  <c r="CQ52" i="12"/>
  <c r="CO49" i="14"/>
  <c r="CQ40" i="13"/>
  <c r="CQ42" i="13"/>
  <c r="CQ55" i="12"/>
  <c r="CQ43" i="12"/>
  <c r="CQ54" i="15"/>
  <c r="CQ43" i="15"/>
  <c r="CQ39" i="12"/>
  <c r="CQ51" i="12"/>
  <c r="CO43" i="13"/>
  <c r="CQ41" i="15"/>
  <c r="CQ52" i="15"/>
  <c r="CQ54" i="12"/>
  <c r="CQ42" i="12"/>
  <c r="CO45" i="14"/>
  <c r="CQ41" i="12"/>
  <c r="CQ53" i="12"/>
  <c r="CQ42" i="14"/>
  <c r="CQ44" i="13"/>
  <c r="CO42" i="15"/>
  <c r="CO41" i="15"/>
  <c r="CO39" i="15"/>
  <c r="CO43" i="15"/>
  <c r="CO53" i="13"/>
  <c r="CO55" i="13"/>
  <c r="CO41" i="12"/>
  <c r="CO40" i="12"/>
  <c r="CO39" i="12"/>
  <c r="CO43" i="12"/>
  <c r="CO44" i="12"/>
  <c r="CP37" i="14"/>
  <c r="CO42" i="12"/>
  <c r="CO56" i="14"/>
  <c r="CO61" i="14"/>
  <c r="CO42" i="14"/>
  <c r="CO44" i="14"/>
  <c r="CN41" i="15"/>
  <c r="CO52" i="15"/>
  <c r="CN39" i="15"/>
  <c r="CO50" i="15"/>
  <c r="CN42" i="15"/>
  <c r="CO53" i="15"/>
  <c r="CN43" i="15"/>
  <c r="CO54" i="15"/>
  <c r="CH53" i="13"/>
  <c r="CN42" i="14"/>
  <c r="CO55" i="14"/>
  <c r="CN46" i="14"/>
  <c r="CO59" i="14"/>
  <c r="CN45" i="14"/>
  <c r="CO58" i="14"/>
  <c r="CN47" i="14"/>
  <c r="CO60" i="14"/>
  <c r="CN49" i="14"/>
  <c r="CO62" i="14"/>
  <c r="CN43" i="12"/>
  <c r="CO55" i="12"/>
  <c r="CN44" i="12"/>
  <c r="CO56" i="12"/>
  <c r="CN40" i="12"/>
  <c r="CO52" i="12"/>
  <c r="CN42" i="12"/>
  <c r="CO54" i="12"/>
  <c r="CN39" i="12"/>
  <c r="CN41" i="12"/>
  <c r="CO53" i="12"/>
  <c r="CN44" i="14"/>
  <c r="CM41" i="15"/>
  <c r="CN52" i="15"/>
  <c r="CM42" i="15"/>
  <c r="CN53" i="15"/>
  <c r="CM43" i="13"/>
  <c r="CN55" i="13"/>
  <c r="CM41" i="13"/>
  <c r="CN53" i="13"/>
  <c r="CM49" i="14"/>
  <c r="CN62" i="14"/>
  <c r="CM46" i="14"/>
  <c r="CN59" i="14"/>
  <c r="CM47" i="14"/>
  <c r="CN60" i="14"/>
  <c r="CM48" i="14"/>
  <c r="CN61" i="14"/>
  <c r="CM44" i="12"/>
  <c r="CN56" i="12"/>
  <c r="CM42" i="12"/>
  <c r="CN54" i="12"/>
  <c r="CM41" i="12"/>
  <c r="CN53" i="12"/>
  <c r="CM40" i="12"/>
  <c r="CN52" i="12"/>
  <c r="CM39" i="12"/>
  <c r="CN51" i="12"/>
  <c r="CM43" i="12"/>
  <c r="CN55" i="12"/>
  <c r="CM53" i="13"/>
  <c r="CM61" i="14"/>
  <c r="CN55" i="14"/>
  <c r="CM55" i="13"/>
  <c r="CL30" i="13"/>
  <c r="CL45" i="13"/>
  <c r="CL57" i="13"/>
  <c r="CL26" i="15"/>
  <c r="CL54" i="15" s="1"/>
  <c r="CL43" i="15"/>
  <c r="CL23" i="14"/>
  <c r="CL55" i="14" s="1"/>
  <c r="CL42" i="14"/>
  <c r="CK25" i="15"/>
  <c r="CM53" i="15"/>
  <c r="CK24" i="12"/>
  <c r="CM52" i="12"/>
  <c r="CK30" i="14"/>
  <c r="CM62" i="14"/>
  <c r="CK23" i="12"/>
  <c r="CM51" i="12"/>
  <c r="CK27" i="14"/>
  <c r="CM59" i="14"/>
  <c r="CL24" i="14"/>
  <c r="CL56" i="14" s="1"/>
  <c r="CL43" i="14"/>
  <c r="CK25" i="12"/>
  <c r="CM53" i="12"/>
  <c r="CL44" i="14"/>
  <c r="CL25" i="14"/>
  <c r="CL57" i="14" s="1"/>
  <c r="CK24" i="15"/>
  <c r="CM52" i="15"/>
  <c r="CK27" i="12"/>
  <c r="CM55" i="12"/>
  <c r="CK28" i="14"/>
  <c r="CM60" i="14"/>
  <c r="CK28" i="12"/>
  <c r="CM56" i="12"/>
  <c r="CL45" i="14"/>
  <c r="CL26" i="14"/>
  <c r="CL58" i="14" s="1"/>
  <c r="CL39" i="15"/>
  <c r="CL22" i="15"/>
  <c r="CL50" i="15" s="1"/>
  <c r="CK26" i="12"/>
  <c r="CM54" i="12"/>
  <c r="CK43" i="14"/>
  <c r="CK34" i="14"/>
  <c r="CK46" i="14"/>
  <c r="CK49" i="14"/>
  <c r="CK47" i="14"/>
  <c r="CK48" i="14"/>
  <c r="CK36" i="14"/>
  <c r="CK32" i="12"/>
  <c r="CK43" i="12"/>
  <c r="CK41" i="12"/>
  <c r="CK44" i="12"/>
  <c r="CK42" i="12"/>
  <c r="CK39" i="12"/>
  <c r="CK40" i="12"/>
  <c r="CK45" i="13"/>
  <c r="CK41" i="15"/>
  <c r="CK42" i="15"/>
  <c r="CK52" i="13"/>
  <c r="CK42" i="14"/>
  <c r="CK32" i="15"/>
  <c r="CK51" i="13"/>
  <c r="CK56" i="13"/>
  <c r="CK50" i="13"/>
  <c r="CI32" i="15"/>
  <c r="CI52" i="13"/>
  <c r="CI54" i="13"/>
  <c r="CI41" i="13"/>
  <c r="CI45" i="13" s="1"/>
  <c r="CK53" i="13"/>
  <c r="CI47" i="14"/>
  <c r="CI44" i="14"/>
  <c r="CI46" i="14"/>
  <c r="CI45" i="14"/>
  <c r="CI48" i="14"/>
  <c r="CI49" i="14"/>
  <c r="CI42" i="14"/>
  <c r="CI43" i="14"/>
  <c r="CI43" i="15"/>
  <c r="CI39" i="15"/>
  <c r="CI44" i="12"/>
  <c r="CI43" i="12"/>
  <c r="CI40" i="12"/>
  <c r="CI32" i="12"/>
  <c r="CI24" i="14"/>
  <c r="CI36" i="14"/>
  <c r="CI39" i="12"/>
  <c r="CI38" i="12"/>
  <c r="CI51" i="13"/>
  <c r="CI41" i="12"/>
  <c r="CI34" i="14"/>
  <c r="CI25" i="13"/>
  <c r="CI53" i="13" s="1"/>
  <c r="CI42" i="12"/>
  <c r="BZ54" i="15"/>
  <c r="CE54" i="15"/>
  <c r="CF49" i="15"/>
  <c r="CF50" i="15"/>
  <c r="CH50" i="13"/>
  <c r="CH56" i="13"/>
  <c r="CH52" i="13"/>
  <c r="CH43" i="13"/>
  <c r="CH45" i="13" s="1"/>
  <c r="CI27" i="13"/>
  <c r="CI55" i="13" s="1"/>
  <c r="CI50" i="13"/>
  <c r="CI56" i="13"/>
  <c r="CH27" i="14"/>
  <c r="CI27" i="14"/>
  <c r="CH45" i="14"/>
  <c r="CI26" i="14"/>
  <c r="CH23" i="14"/>
  <c r="CI23" i="14"/>
  <c r="CH48" i="14"/>
  <c r="CI29" i="14"/>
  <c r="CH47" i="14"/>
  <c r="CI28" i="14"/>
  <c r="CH46" i="14"/>
  <c r="CH44" i="12"/>
  <c r="CI28" i="12"/>
  <c r="CH40" i="12"/>
  <c r="CI24" i="12"/>
  <c r="CH41" i="12"/>
  <c r="CI25" i="12"/>
  <c r="CH42" i="12"/>
  <c r="CI26" i="12"/>
  <c r="CH39" i="12"/>
  <c r="CI23" i="12"/>
  <c r="CH38" i="12"/>
  <c r="CI22" i="12"/>
  <c r="CH43" i="12"/>
  <c r="CI27" i="12"/>
  <c r="CH24" i="12"/>
  <c r="CH28" i="12"/>
  <c r="CH51" i="13"/>
  <c r="CH54" i="13"/>
  <c r="CI30" i="13"/>
  <c r="CH25" i="12"/>
  <c r="CH29" i="14"/>
  <c r="CI26" i="15"/>
  <c r="CI22" i="15"/>
  <c r="CH27" i="12"/>
  <c r="CH23" i="12"/>
  <c r="CH28" i="14"/>
  <c r="CH26" i="12"/>
  <c r="CH27" i="13"/>
  <c r="CH55" i="13" s="1"/>
  <c r="CH41" i="15"/>
  <c r="CH42" i="14"/>
  <c r="CG24" i="15"/>
  <c r="CH24" i="15"/>
  <c r="CG25" i="15"/>
  <c r="CH25" i="15"/>
  <c r="CE49" i="15"/>
  <c r="CF51" i="15"/>
  <c r="CF53" i="13"/>
  <c r="CF51" i="13"/>
  <c r="CE53" i="13"/>
  <c r="CG45" i="14"/>
  <c r="CH26" i="14"/>
  <c r="CG24" i="14"/>
  <c r="CH24" i="14"/>
  <c r="CG47" i="14"/>
  <c r="CH34" i="14"/>
  <c r="CG40" i="12"/>
  <c r="CH32" i="12"/>
  <c r="CG38" i="12"/>
  <c r="CH22" i="12"/>
  <c r="CG49" i="14"/>
  <c r="CG41" i="15"/>
  <c r="CG30" i="15"/>
  <c r="CG33" i="15" s="1"/>
  <c r="CG32" i="15"/>
  <c r="CG43" i="15"/>
  <c r="CG43" i="12"/>
  <c r="CG44" i="12"/>
  <c r="CG42" i="14"/>
  <c r="CG32" i="12"/>
  <c r="EI1" i="12" s="1"/>
  <c r="CG48" i="14"/>
  <c r="CG44" i="14"/>
  <c r="CG41" i="13"/>
  <c r="CG45" i="13" s="1"/>
  <c r="CG25" i="13"/>
  <c r="CG53" i="13" s="1"/>
  <c r="CG57" i="13" s="1"/>
  <c r="CG39" i="15"/>
  <c r="CG22" i="15"/>
  <c r="CG36" i="14"/>
  <c r="CG39" i="12"/>
  <c r="CG46" i="14"/>
  <c r="CG38" i="15"/>
  <c r="CG34" i="14"/>
  <c r="EI1" i="14" s="1"/>
  <c r="CG30" i="14"/>
  <c r="CG42" i="12"/>
  <c r="CG43" i="14"/>
  <c r="CG41" i="12"/>
  <c r="CF46" i="14"/>
  <c r="CG27" i="14"/>
  <c r="CF48" i="14"/>
  <c r="CG29" i="14"/>
  <c r="CF42" i="14"/>
  <c r="CG23" i="14"/>
  <c r="CF47" i="14"/>
  <c r="CG28" i="14"/>
  <c r="CG60" i="14" s="1"/>
  <c r="CF43" i="12"/>
  <c r="CG27" i="12"/>
  <c r="CF42" i="12"/>
  <c r="CG26" i="12"/>
  <c r="CF41" i="12"/>
  <c r="CG25" i="12"/>
  <c r="CF23" i="12"/>
  <c r="CG23" i="12"/>
  <c r="CF40" i="12"/>
  <c r="CG24" i="12"/>
  <c r="CF29" i="14"/>
  <c r="CF23" i="14"/>
  <c r="CF27" i="14"/>
  <c r="CF28" i="14"/>
  <c r="CF27" i="12"/>
  <c r="CF25" i="12"/>
  <c r="CF26" i="12"/>
  <c r="CF39" i="12"/>
  <c r="CF24" i="12"/>
  <c r="CG22" i="12"/>
  <c r="CA53" i="15"/>
  <c r="CF53" i="15"/>
  <c r="CF54" i="15"/>
  <c r="CF52" i="15"/>
  <c r="CE54" i="13"/>
  <c r="CE50" i="13"/>
  <c r="CF50" i="13"/>
  <c r="CE56" i="13"/>
  <c r="CE51" i="13"/>
  <c r="CF54" i="13"/>
  <c r="CF55" i="13"/>
  <c r="CE55" i="13"/>
  <c r="CE45" i="13"/>
  <c r="CF56" i="13"/>
  <c r="CE30" i="14"/>
  <c r="CF30" i="14"/>
  <c r="CE42" i="14"/>
  <c r="CF34" i="14"/>
  <c r="CF56" i="14" s="1"/>
  <c r="CE43" i="12"/>
  <c r="CF32" i="12"/>
  <c r="CE28" i="12"/>
  <c r="CF28" i="12"/>
  <c r="CE53" i="15"/>
  <c r="CE52" i="15"/>
  <c r="CE51" i="15"/>
  <c r="CE45" i="14"/>
  <c r="CE44" i="14"/>
  <c r="CE44" i="15"/>
  <c r="CE46" i="14"/>
  <c r="CE48" i="14"/>
  <c r="CE39" i="12"/>
  <c r="CE34" i="14"/>
  <c r="CE43" i="14"/>
  <c r="CE32" i="12"/>
  <c r="CE41" i="12"/>
  <c r="CE24" i="14"/>
  <c r="CE47" i="14"/>
  <c r="CE40" i="12"/>
  <c r="CE38" i="12"/>
  <c r="CE44" i="12"/>
  <c r="CE49" i="14"/>
  <c r="CE42" i="12"/>
  <c r="CC50" i="15"/>
  <c r="CC53" i="15"/>
  <c r="CC54" i="15"/>
  <c r="CD39" i="15"/>
  <c r="CD44" i="15" s="1"/>
  <c r="CE22" i="15"/>
  <c r="CE50" i="15" s="1"/>
  <c r="CD43" i="13"/>
  <c r="BY53" i="13"/>
  <c r="CA56" i="13"/>
  <c r="CC51" i="13"/>
  <c r="CD46" i="14"/>
  <c r="CE27" i="14"/>
  <c r="CD48" i="14"/>
  <c r="CE29" i="14"/>
  <c r="CA60" i="14"/>
  <c r="CD47" i="14"/>
  <c r="CE28" i="14"/>
  <c r="CD23" i="14"/>
  <c r="CE23" i="14"/>
  <c r="CD41" i="12"/>
  <c r="CE25" i="12"/>
  <c r="CD43" i="12"/>
  <c r="CE27" i="12"/>
  <c r="CD42" i="12"/>
  <c r="CE26" i="12"/>
  <c r="CD26" i="12"/>
  <c r="CD40" i="12"/>
  <c r="CE24" i="12"/>
  <c r="CD38" i="12"/>
  <c r="CE22" i="12"/>
  <c r="CD39" i="12"/>
  <c r="CE23" i="12"/>
  <c r="CD27" i="14"/>
  <c r="CD22" i="15"/>
  <c r="CD50" i="15" s="1"/>
  <c r="CD49" i="15"/>
  <c r="CD24" i="12"/>
  <c r="CD27" i="12"/>
  <c r="CD28" i="14"/>
  <c r="CD42" i="14"/>
  <c r="CD51" i="15"/>
  <c r="CD23" i="12"/>
  <c r="CD29" i="14"/>
  <c r="CD27" i="13"/>
  <c r="CD55" i="13" s="1"/>
  <c r="CD41" i="13"/>
  <c r="CE30" i="13"/>
  <c r="CD25" i="13"/>
  <c r="CD53" i="13" s="1"/>
  <c r="CD33" i="15"/>
  <c r="CD52" i="15"/>
  <c r="CD54" i="15"/>
  <c r="CD53" i="15"/>
  <c r="CC30" i="13"/>
  <c r="CC24" i="14"/>
  <c r="CD24" i="14"/>
  <c r="CC42" i="14"/>
  <c r="CD34" i="14"/>
  <c r="CC43" i="12"/>
  <c r="CD32" i="12"/>
  <c r="CC45" i="13"/>
  <c r="CC52" i="13"/>
  <c r="CC44" i="12"/>
  <c r="CC40" i="12"/>
  <c r="CC49" i="14"/>
  <c r="CC33" i="15"/>
  <c r="CC39" i="12"/>
  <c r="CC44" i="14"/>
  <c r="CC56" i="13"/>
  <c r="CC53" i="13"/>
  <c r="CC45" i="14"/>
  <c r="CC54" i="13"/>
  <c r="CC36" i="14"/>
  <c r="CC30" i="14"/>
  <c r="CC34" i="14"/>
  <c r="CC55" i="14" s="1"/>
  <c r="CC46" i="14"/>
  <c r="CC47" i="14"/>
  <c r="CC28" i="12"/>
  <c r="CC48" i="14"/>
  <c r="CC32" i="12"/>
  <c r="CC55" i="12" s="1"/>
  <c r="CC50" i="13"/>
  <c r="CC41" i="12"/>
  <c r="CC44" i="15"/>
  <c r="CC42" i="12"/>
  <c r="CC43" i="14"/>
  <c r="BZ52" i="15"/>
  <c r="CB40" i="15"/>
  <c r="CB44" i="15" s="1"/>
  <c r="CC23" i="15"/>
  <c r="CC51" i="15" s="1"/>
  <c r="CB45" i="13"/>
  <c r="CB45" i="14"/>
  <c r="CC26" i="14"/>
  <c r="CB46" i="14"/>
  <c r="CC27" i="14"/>
  <c r="CC59" i="14" s="1"/>
  <c r="CB44" i="14"/>
  <c r="CC25" i="14"/>
  <c r="CB48" i="14"/>
  <c r="CC29" i="14"/>
  <c r="CA52" i="12"/>
  <c r="CB39" i="12"/>
  <c r="CC23" i="12"/>
  <c r="CA53" i="12"/>
  <c r="CA54" i="12"/>
  <c r="CA55" i="12"/>
  <c r="CB23" i="15"/>
  <c r="CB51" i="15" s="1"/>
  <c r="CC28" i="15"/>
  <c r="CB52" i="12"/>
  <c r="CB27" i="14"/>
  <c r="CB59" i="14" s="1"/>
  <c r="CB37" i="14"/>
  <c r="CB29" i="14"/>
  <c r="CB61" i="14" s="1"/>
  <c r="CB42" i="14"/>
  <c r="CB38" i="12"/>
  <c r="CB23" i="14"/>
  <c r="CB55" i="14" s="1"/>
  <c r="CB23" i="12"/>
  <c r="CB51" i="12" s="1"/>
  <c r="CA54" i="15"/>
  <c r="CB33" i="15"/>
  <c r="CB52" i="15"/>
  <c r="CB54" i="15"/>
  <c r="CB53" i="15"/>
  <c r="CB50" i="15"/>
  <c r="CA38" i="15"/>
  <c r="CA44" i="15" s="1"/>
  <c r="CB21" i="15"/>
  <c r="CB49" i="15" s="1"/>
  <c r="BZ53" i="15"/>
  <c r="CA52" i="15"/>
  <c r="BZ45" i="13"/>
  <c r="CA43" i="13"/>
  <c r="CB27" i="13"/>
  <c r="CB55" i="13" s="1"/>
  <c r="CB57" i="13" s="1"/>
  <c r="CA44" i="14"/>
  <c r="CB25" i="14"/>
  <c r="CB57" i="14" s="1"/>
  <c r="CA45" i="14"/>
  <c r="CB26" i="14"/>
  <c r="CB58" i="14" s="1"/>
  <c r="CA37" i="14"/>
  <c r="CA56" i="12"/>
  <c r="CB55" i="12"/>
  <c r="CB54" i="12"/>
  <c r="CA51" i="12"/>
  <c r="CB56" i="12"/>
  <c r="CA56" i="14"/>
  <c r="CA61" i="14"/>
  <c r="CA27" i="13"/>
  <c r="CA55" i="13" s="1"/>
  <c r="CB28" i="15"/>
  <c r="CA21" i="15"/>
  <c r="CA49" i="15" s="1"/>
  <c r="CA41" i="13"/>
  <c r="CA52" i="13"/>
  <c r="CA51" i="13"/>
  <c r="CA54" i="13"/>
  <c r="CA50" i="13"/>
  <c r="CA25" i="13"/>
  <c r="CA53" i="13" s="1"/>
  <c r="CB22" i="12"/>
  <c r="CB50" i="12" s="1"/>
  <c r="CA33" i="15"/>
  <c r="CA62" i="14"/>
  <c r="BZ40" i="15"/>
  <c r="CA23" i="15"/>
  <c r="CA51" i="15" s="1"/>
  <c r="BZ39" i="15"/>
  <c r="CA22" i="15"/>
  <c r="CA50" i="15" s="1"/>
  <c r="BW50" i="13"/>
  <c r="BY55" i="13"/>
  <c r="BY33" i="15"/>
  <c r="BZ44" i="14"/>
  <c r="CA25" i="14"/>
  <c r="CA57" i="14" s="1"/>
  <c r="BY56" i="14"/>
  <c r="BZ45" i="14"/>
  <c r="CA26" i="14"/>
  <c r="CA58" i="14" s="1"/>
  <c r="BY37" i="14"/>
  <c r="BY52" i="12"/>
  <c r="BZ57" i="13"/>
  <c r="BZ23" i="15"/>
  <c r="BZ51" i="15" s="1"/>
  <c r="CA28" i="15"/>
  <c r="BZ52" i="12"/>
  <c r="BZ26" i="14"/>
  <c r="BZ58" i="14" s="1"/>
  <c r="BZ38" i="12"/>
  <c r="BZ45" i="12" s="1"/>
  <c r="CA32" i="14"/>
  <c r="BZ22" i="15"/>
  <c r="BZ50" i="15" s="1"/>
  <c r="BY50" i="15"/>
  <c r="BY53" i="15"/>
  <c r="BY38" i="15"/>
  <c r="BY44" i="15" s="1"/>
  <c r="BZ21" i="15"/>
  <c r="BZ49" i="15" s="1"/>
  <c r="BX44" i="15"/>
  <c r="BY54" i="15"/>
  <c r="BX51" i="13"/>
  <c r="BY45" i="13"/>
  <c r="BY30" i="13"/>
  <c r="BZ30" i="13"/>
  <c r="BX50" i="13"/>
  <c r="BY62" i="14"/>
  <c r="BY41" i="12"/>
  <c r="BZ25" i="12"/>
  <c r="BZ53" i="12" s="1"/>
  <c r="BY44" i="12"/>
  <c r="BZ28" i="12"/>
  <c r="BZ56" i="12" s="1"/>
  <c r="BY39" i="12"/>
  <c r="BZ23" i="12"/>
  <c r="BZ51" i="12" s="1"/>
  <c r="BY43" i="12"/>
  <c r="BZ27" i="12"/>
  <c r="BZ55" i="12" s="1"/>
  <c r="BY38" i="12"/>
  <c r="BZ22" i="12"/>
  <c r="BZ50" i="12" s="1"/>
  <c r="BY42" i="12"/>
  <c r="BZ26" i="12"/>
  <c r="BZ54" i="12" s="1"/>
  <c r="BY21" i="15"/>
  <c r="BY49" i="15" s="1"/>
  <c r="BY52" i="15"/>
  <c r="BY50" i="13"/>
  <c r="BY51" i="15"/>
  <c r="BY51" i="13"/>
  <c r="BY52" i="13"/>
  <c r="BY56" i="13"/>
  <c r="BX45" i="13"/>
  <c r="BY26" i="12"/>
  <c r="BY54" i="12" s="1"/>
  <c r="BX26" i="12"/>
  <c r="BX54" i="12" s="1"/>
  <c r="BX42" i="12"/>
  <c r="BY47" i="14"/>
  <c r="BY28" i="14"/>
  <c r="BY60" i="14" s="1"/>
  <c r="BY29" i="14"/>
  <c r="BY61" i="14" s="1"/>
  <c r="BY48" i="14"/>
  <c r="BW51" i="12"/>
  <c r="BX29" i="14"/>
  <c r="BX61" i="14" s="1"/>
  <c r="BX42" i="14"/>
  <c r="BX23" i="14"/>
  <c r="BX55" i="14" s="1"/>
  <c r="BY22" i="12"/>
  <c r="BY50" i="12" s="1"/>
  <c r="BY27" i="12"/>
  <c r="BY55" i="12" s="1"/>
  <c r="BX43" i="12"/>
  <c r="BY23" i="14"/>
  <c r="BY55" i="14" s="1"/>
  <c r="BY42" i="14"/>
  <c r="BY25" i="12"/>
  <c r="BY53" i="12" s="1"/>
  <c r="BX41" i="12"/>
  <c r="BX25" i="12"/>
  <c r="BX53" i="12" s="1"/>
  <c r="BY45" i="14"/>
  <c r="BY26" i="14"/>
  <c r="BY58" i="14" s="1"/>
  <c r="BW56" i="13"/>
  <c r="BY28" i="12"/>
  <c r="BY56" i="12" s="1"/>
  <c r="BX44" i="12"/>
  <c r="BZ30" i="12"/>
  <c r="BW50" i="12"/>
  <c r="BY23" i="12"/>
  <c r="BY51" i="12" s="1"/>
  <c r="BX39" i="12"/>
  <c r="BY46" i="14"/>
  <c r="BY27" i="14"/>
  <c r="BY59" i="14" s="1"/>
  <c r="BZ25" i="14"/>
  <c r="BZ57" i="14" s="1"/>
  <c r="BW55" i="12"/>
  <c r="BW53" i="12"/>
  <c r="BW45" i="12"/>
  <c r="BW56" i="12"/>
  <c r="BW54" i="12"/>
  <c r="BX56" i="13"/>
  <c r="BX55" i="13"/>
  <c r="BX37" i="14"/>
  <c r="BW39" i="15"/>
  <c r="BX22" i="15"/>
  <c r="BX50" i="15" s="1"/>
  <c r="BW22" i="15"/>
  <c r="BW50" i="15" s="1"/>
  <c r="BW40" i="15"/>
  <c r="BX23" i="15"/>
  <c r="BX51" i="15" s="1"/>
  <c r="BW23" i="15"/>
  <c r="BW51" i="15" s="1"/>
  <c r="BX21" i="15"/>
  <c r="BX49" i="15" s="1"/>
  <c r="BW21" i="15"/>
  <c r="BW49" i="15" s="1"/>
  <c r="BX54" i="13"/>
  <c r="BW41" i="13"/>
  <c r="BW45" i="13" s="1"/>
  <c r="BX25" i="13"/>
  <c r="BX53" i="13" s="1"/>
  <c r="BW25" i="13"/>
  <c r="BW53" i="13" s="1"/>
  <c r="BX52" i="13"/>
  <c r="BW45" i="14"/>
  <c r="BW50" i="14" s="1"/>
  <c r="BX26" i="14"/>
  <c r="BX58" i="14" s="1"/>
  <c r="BW26" i="14"/>
  <c r="BW58" i="14" s="1"/>
  <c r="BW63" i="14" s="1"/>
  <c r="BX55" i="12"/>
  <c r="BX56" i="12"/>
  <c r="BX51" i="12"/>
  <c r="BX52" i="12"/>
  <c r="BX50" i="12"/>
  <c r="BW30" i="12"/>
  <c r="BX30" i="12"/>
  <c r="BW52" i="12"/>
  <c r="BW51" i="13"/>
  <c r="BW52" i="13"/>
  <c r="BW55" i="13"/>
  <c r="BW33" i="15"/>
  <c r="BW54" i="13"/>
  <c r="BW38" i="15"/>
  <c r="X113" i="1"/>
  <c r="X122" i="1"/>
  <c r="X138" i="1"/>
  <c r="X131" i="1"/>
  <c r="W2" i="1"/>
  <c r="W156" i="1"/>
  <c r="W77" i="1"/>
  <c r="W145" i="1"/>
  <c r="X221" i="1"/>
  <c r="X211" i="1"/>
  <c r="X255" i="1"/>
  <c r="X167" i="1"/>
  <c r="X3" i="1"/>
  <c r="X273" i="1"/>
  <c r="X99" i="1"/>
  <c r="X243" i="1"/>
  <c r="X88" i="1"/>
  <c r="X231" i="1"/>
  <c r="X39" i="1"/>
  <c r="X180" i="1"/>
  <c r="X193" i="1"/>
  <c r="X106" i="1"/>
  <c r="W282" i="1"/>
  <c r="W202" i="1"/>
  <c r="W264" i="1"/>
  <c r="BV19" i="1" l="1"/>
  <c r="CH19" i="1"/>
  <c r="EE1" i="14"/>
  <c r="BV18" i="1"/>
  <c r="CH18" i="1"/>
  <c r="BW29" i="1"/>
  <c r="BW28" i="1"/>
  <c r="CB45" i="12"/>
  <c r="EE1" i="12"/>
  <c r="CR37" i="14"/>
  <c r="CQ56" i="14"/>
  <c r="EF1" i="14"/>
  <c r="EF1" i="12"/>
  <c r="EF1" i="15"/>
  <c r="EE1" i="15"/>
  <c r="BV26" i="1"/>
  <c r="BV24" i="1"/>
  <c r="CE37" i="14"/>
  <c r="CG56" i="12"/>
  <c r="CF37" i="14"/>
  <c r="CC37" i="7"/>
  <c r="CC43" i="9"/>
  <c r="CD32" i="3"/>
  <c r="CD33" i="3"/>
  <c r="CC14" i="17"/>
  <c r="CB20" i="16"/>
  <c r="CA115" i="1" s="1"/>
  <c r="CB21" i="16"/>
  <c r="CA116" i="1" s="1"/>
  <c r="CB19" i="16"/>
  <c r="CA114" i="1" s="1"/>
  <c r="CC21" i="16"/>
  <c r="CC20" i="16"/>
  <c r="CB43" i="9"/>
  <c r="CA235" i="1" s="1"/>
  <c r="CB47" i="9"/>
  <c r="CA239" i="1" s="1"/>
  <c r="CB33" i="4"/>
  <c r="CA168" i="1" s="1"/>
  <c r="CC27" i="3"/>
  <c r="CB29" i="3"/>
  <c r="CA148" i="1" s="1"/>
  <c r="CC33" i="11"/>
  <c r="CC15" i="1"/>
  <c r="CD53" i="10"/>
  <c r="CD41" i="10"/>
  <c r="CD29" i="11"/>
  <c r="CD23" i="8"/>
  <c r="CD26" i="8"/>
  <c r="CD25" i="8"/>
  <c r="CD33" i="4"/>
  <c r="CD39" i="4"/>
  <c r="CD38" i="4"/>
  <c r="CD37" i="4"/>
  <c r="CD14" i="17"/>
  <c r="CD15" i="17"/>
  <c r="CD16" i="17"/>
  <c r="CD23" i="16"/>
  <c r="CD38" i="7"/>
  <c r="CD37" i="7"/>
  <c r="CD178" i="1"/>
  <c r="CE39" i="4"/>
  <c r="CD174" i="1" s="1"/>
  <c r="CE34" i="4"/>
  <c r="CD169" i="1" s="1"/>
  <c r="CE38" i="4"/>
  <c r="CD173" i="1" s="1"/>
  <c r="CE41" i="4"/>
  <c r="CD176" i="1" s="1"/>
  <c r="CE40" i="4"/>
  <c r="CD175" i="1" s="1"/>
  <c r="CE33" i="4"/>
  <c r="CD168" i="1" s="1"/>
  <c r="CE37" i="4"/>
  <c r="CD172" i="1" s="1"/>
  <c r="CE35" i="4"/>
  <c r="CD170" i="1" s="1"/>
  <c r="CD120" i="1"/>
  <c r="CE21" i="16"/>
  <c r="CD116" i="1" s="1"/>
  <c r="CE20" i="16"/>
  <c r="CD115" i="1" s="1"/>
  <c r="CD280" i="1"/>
  <c r="CD275" i="1"/>
  <c r="CD278" i="1"/>
  <c r="CD277" i="1"/>
  <c r="CD276" i="1"/>
  <c r="CD274" i="1"/>
  <c r="CD259" i="1"/>
  <c r="CD260" i="1"/>
  <c r="CD258" i="1"/>
  <c r="CD256" i="1"/>
  <c r="CD257" i="1"/>
  <c r="CE32" i="3"/>
  <c r="CD151" i="1" s="1"/>
  <c r="CE31" i="3"/>
  <c r="CD150" i="1" s="1"/>
  <c r="CE27" i="3"/>
  <c r="CD146" i="1" s="1"/>
  <c r="CE33" i="3"/>
  <c r="CD152" i="1" s="1"/>
  <c r="CE29" i="3"/>
  <c r="CD148" i="1" s="1"/>
  <c r="CE28" i="3"/>
  <c r="CD147" i="1" s="1"/>
  <c r="CD154" i="1"/>
  <c r="CE23" i="8"/>
  <c r="CD195" i="1" s="1"/>
  <c r="CD200" i="1"/>
  <c r="CE26" i="8"/>
  <c r="CD198" i="1" s="1"/>
  <c r="CE25" i="8"/>
  <c r="CD197" i="1" s="1"/>
  <c r="CD219" i="1"/>
  <c r="CE33" i="11"/>
  <c r="CD217" i="1" s="1"/>
  <c r="CE32" i="11"/>
  <c r="CD216" i="1" s="1"/>
  <c r="CE31" i="11"/>
  <c r="CD215" i="1" s="1"/>
  <c r="CE29" i="11"/>
  <c r="CD213" i="1" s="1"/>
  <c r="CE43" i="9"/>
  <c r="CD235" i="1" s="1"/>
  <c r="CE42" i="9"/>
  <c r="CD234" i="1" s="1"/>
  <c r="CD241" i="1"/>
  <c r="CE47" i="9"/>
  <c r="CD239" i="1" s="1"/>
  <c r="CE35" i="7"/>
  <c r="CD101" i="1" s="1"/>
  <c r="CD104" i="1"/>
  <c r="CE37" i="7"/>
  <c r="CD136" i="1"/>
  <c r="CE16" i="17"/>
  <c r="CD134" i="1" s="1"/>
  <c r="CE15" i="17"/>
  <c r="CD133" i="1" s="1"/>
  <c r="CE14" i="17"/>
  <c r="CD132" i="1" s="1"/>
  <c r="CF31" i="3"/>
  <c r="CE150" i="1" s="1"/>
  <c r="CE154" i="1"/>
  <c r="CF30" i="3"/>
  <c r="CE149" i="1" s="1"/>
  <c r="CF27" i="3"/>
  <c r="CE146" i="1" s="1"/>
  <c r="CF33" i="3"/>
  <c r="CE152" i="1" s="1"/>
  <c r="CF32" i="3"/>
  <c r="CE151" i="1" s="1"/>
  <c r="CF29" i="3"/>
  <c r="CE148" i="1" s="1"/>
  <c r="CE200" i="1"/>
  <c r="CF26" i="8"/>
  <c r="CE198" i="1" s="1"/>
  <c r="CF25" i="8"/>
  <c r="CE197" i="1" s="1"/>
  <c r="CF23" i="8"/>
  <c r="CE195" i="1" s="1"/>
  <c r="CE104" i="1"/>
  <c r="CF38" i="7"/>
  <c r="CF37" i="7"/>
  <c r="CF35" i="7"/>
  <c r="CE101" i="1" s="1"/>
  <c r="CF32" i="11"/>
  <c r="CE216" i="1" s="1"/>
  <c r="CF31" i="11"/>
  <c r="CE215" i="1" s="1"/>
  <c r="CE219" i="1"/>
  <c r="CF33" i="11"/>
  <c r="CE217" i="1" s="1"/>
  <c r="CF29" i="11"/>
  <c r="CE213" i="1" s="1"/>
  <c r="CF19" i="16"/>
  <c r="CE114" i="1" s="1"/>
  <c r="CF21" i="16"/>
  <c r="CE116" i="1" s="1"/>
  <c r="CF23" i="16"/>
  <c r="CE118" i="1" s="1"/>
  <c r="CF20" i="16"/>
  <c r="CE115" i="1" s="1"/>
  <c r="CE120" i="1"/>
  <c r="CF41" i="4"/>
  <c r="CE176" i="1" s="1"/>
  <c r="CF40" i="4"/>
  <c r="CE175" i="1" s="1"/>
  <c r="CF35" i="4"/>
  <c r="CE170" i="1" s="1"/>
  <c r="CE178" i="1"/>
  <c r="CF34" i="4"/>
  <c r="CE169" i="1" s="1"/>
  <c r="CF33" i="4"/>
  <c r="CE168" i="1" s="1"/>
  <c r="CF38" i="4"/>
  <c r="CE173" i="1" s="1"/>
  <c r="CF37" i="4"/>
  <c r="CE172" i="1" s="1"/>
  <c r="CE15" i="1"/>
  <c r="CE258" i="1"/>
  <c r="CE275" i="1"/>
  <c r="CE256" i="1"/>
  <c r="CE278" i="1"/>
  <c r="CE257" i="1"/>
  <c r="CE280" i="1"/>
  <c r="CE277" i="1"/>
  <c r="CE276" i="1"/>
  <c r="CE259" i="1"/>
  <c r="CE274" i="1"/>
  <c r="CE260" i="1"/>
  <c r="CE136" i="1"/>
  <c r="CF16" i="17"/>
  <c r="CE134" i="1" s="1"/>
  <c r="CF15" i="17"/>
  <c r="CE133" i="1" s="1"/>
  <c r="CF14" i="17"/>
  <c r="CE132" i="1" s="1"/>
  <c r="CF43" i="9"/>
  <c r="CE235" i="1" s="1"/>
  <c r="CF42" i="9"/>
  <c r="CE234" i="1" s="1"/>
  <c r="CE241" i="1"/>
  <c r="CF47" i="9"/>
  <c r="CE239" i="1" s="1"/>
  <c r="BX251" i="1"/>
  <c r="CA259" i="1"/>
  <c r="CA260" i="1"/>
  <c r="CF28" i="3"/>
  <c r="CE147" i="1" s="1"/>
  <c r="CB25" i="8"/>
  <c r="CA197" i="1" s="1"/>
  <c r="CE30" i="3"/>
  <c r="CD149" i="1" s="1"/>
  <c r="CB14" i="17"/>
  <c r="CA132" i="1" s="1"/>
  <c r="CD29" i="3"/>
  <c r="CD28" i="3"/>
  <c r="CE23" i="16"/>
  <c r="CD118" i="1" s="1"/>
  <c r="CF37" i="6"/>
  <c r="CE79" i="1" s="1"/>
  <c r="CF39" i="6"/>
  <c r="CE81" i="1" s="1"/>
  <c r="CF42" i="6"/>
  <c r="CE84" i="1" s="1"/>
  <c r="CF38" i="6"/>
  <c r="CE80" i="1" s="1"/>
  <c r="CF36" i="6"/>
  <c r="CE78" i="1" s="1"/>
  <c r="CD32" i="11"/>
  <c r="CB31" i="3"/>
  <c r="CA150" i="1" s="1"/>
  <c r="CB33" i="3"/>
  <c r="CA152" i="1" s="1"/>
  <c r="CB34" i="4"/>
  <c r="CA169" i="1" s="1"/>
  <c r="CC32" i="3"/>
  <c r="CC31" i="3"/>
  <c r="CC30" i="3"/>
  <c r="CC28" i="3"/>
  <c r="CC41" i="10"/>
  <c r="CF39" i="4"/>
  <c r="CE174" i="1" s="1"/>
  <c r="CD21" i="16"/>
  <c r="CD20" i="16"/>
  <c r="CE39" i="6"/>
  <c r="CD81" i="1" s="1"/>
  <c r="CE36" i="6"/>
  <c r="CD78" i="1" s="1"/>
  <c r="CE37" i="6"/>
  <c r="CD79" i="1" s="1"/>
  <c r="CE42" i="6"/>
  <c r="CD84" i="1" s="1"/>
  <c r="CE38" i="6"/>
  <c r="CC26" i="8"/>
  <c r="CC25" i="8"/>
  <c r="CB23" i="16"/>
  <c r="CA118" i="1" s="1"/>
  <c r="CB36" i="6"/>
  <c r="CA78" i="1" s="1"/>
  <c r="CB42" i="6"/>
  <c r="CA84" i="1" s="1"/>
  <c r="CB38" i="6"/>
  <c r="CA80" i="1" s="1"/>
  <c r="CD47" i="9"/>
  <c r="CD43" i="9"/>
  <c r="CD42" i="9"/>
  <c r="CB32" i="11"/>
  <c r="CA216" i="1" s="1"/>
  <c r="CB31" i="11"/>
  <c r="CA215" i="1" s="1"/>
  <c r="CC31" i="11"/>
  <c r="CC29" i="11"/>
  <c r="CD34" i="4"/>
  <c r="CD41" i="4"/>
  <c r="CB15" i="17"/>
  <c r="CA133" i="1" s="1"/>
  <c r="CD30" i="3"/>
  <c r="CC33" i="3"/>
  <c r="CE19" i="16"/>
  <c r="CD114" i="1" s="1"/>
  <c r="CB33" i="11"/>
  <c r="CA217" i="1" s="1"/>
  <c r="CC32" i="11"/>
  <c r="CB32" i="3"/>
  <c r="CA151" i="1" s="1"/>
  <c r="CB27" i="3"/>
  <c r="CA146" i="1" s="1"/>
  <c r="CC15" i="17"/>
  <c r="CD38" i="6"/>
  <c r="CC80" i="1" s="1"/>
  <c r="CD42" i="6"/>
  <c r="CC84" i="1" s="1"/>
  <c r="CE39" i="7"/>
  <c r="CE38" i="7"/>
  <c r="CB37" i="6"/>
  <c r="CA79" i="1" s="1"/>
  <c r="CB40" i="6"/>
  <c r="CA82" i="1" s="1"/>
  <c r="CC39" i="7"/>
  <c r="CB42" i="9"/>
  <c r="CA234" i="1" s="1"/>
  <c r="CC41" i="4"/>
  <c r="CB176" i="1" s="1"/>
  <c r="CC33" i="4"/>
  <c r="CC39" i="4"/>
  <c r="CB39" i="4"/>
  <c r="CA174" i="1" s="1"/>
  <c r="CB41" i="4"/>
  <c r="CA176" i="1" s="1"/>
  <c r="CB38" i="4"/>
  <c r="CA173" i="1" s="1"/>
  <c r="CB37" i="4"/>
  <c r="CA172" i="1" s="1"/>
  <c r="CB23" i="8"/>
  <c r="CA195" i="1" s="1"/>
  <c r="CB26" i="8"/>
  <c r="CA198" i="1" s="1"/>
  <c r="CC38" i="6"/>
  <c r="CC41" i="6"/>
  <c r="CC42" i="6"/>
  <c r="CD31" i="11"/>
  <c r="CE41" i="6"/>
  <c r="CD83" i="1" s="1"/>
  <c r="BW250" i="1"/>
  <c r="CB29" i="11"/>
  <c r="CA213" i="1" s="1"/>
  <c r="CD40" i="4"/>
  <c r="CD35" i="4"/>
  <c r="CD31" i="3"/>
  <c r="CD27" i="3"/>
  <c r="CB30" i="3"/>
  <c r="CA149" i="1" s="1"/>
  <c r="CB28" i="3"/>
  <c r="CA147" i="1" s="1"/>
  <c r="CD19" i="16"/>
  <c r="CD39" i="6"/>
  <c r="CC81" i="1" s="1"/>
  <c r="CD36" i="6"/>
  <c r="CC78" i="1" s="1"/>
  <c r="CD37" i="6"/>
  <c r="CC79" i="1" s="1"/>
  <c r="CD40" i="6"/>
  <c r="CC82" i="1" s="1"/>
  <c r="CC23" i="8"/>
  <c r="CD33" i="11"/>
  <c r="CC34" i="4"/>
  <c r="CC40" i="4"/>
  <c r="CC38" i="4"/>
  <c r="CC37" i="4"/>
  <c r="CB35" i="4"/>
  <c r="CA170" i="1" s="1"/>
  <c r="CD39" i="7"/>
  <c r="CD35" i="7"/>
  <c r="CC38" i="7"/>
  <c r="CC35" i="7"/>
  <c r="CC16" i="17"/>
  <c r="CC37" i="6"/>
  <c r="CC39" i="6"/>
  <c r="CC36" i="6"/>
  <c r="CC47" i="9"/>
  <c r="CC42" i="9"/>
  <c r="CC19" i="16"/>
  <c r="CC23" i="16"/>
  <c r="CC35" i="4"/>
  <c r="CC29" i="3"/>
  <c r="BX181" i="1"/>
  <c r="BX177" i="1"/>
  <c r="BX190" i="1" s="1"/>
  <c r="BW186" i="1"/>
  <c r="BW177" i="1"/>
  <c r="BW190" i="1" s="1"/>
  <c r="CB16" i="17"/>
  <c r="CA134" i="1" s="1"/>
  <c r="BZ198" i="1"/>
  <c r="BZ194" i="1"/>
  <c r="BZ239" i="1"/>
  <c r="BZ150" i="1"/>
  <c r="BZ147" i="1"/>
  <c r="BZ152" i="1"/>
  <c r="CB39" i="6"/>
  <c r="CA81" i="1" s="1"/>
  <c r="BZ260" i="1"/>
  <c r="BZ173" i="1"/>
  <c r="BZ171" i="1"/>
  <c r="BX158" i="1"/>
  <c r="BX125" i="1"/>
  <c r="BX136" i="1"/>
  <c r="BX139" i="1" s="1"/>
  <c r="BX203" i="1"/>
  <c r="BX14" i="1"/>
  <c r="BX28" i="1" s="1"/>
  <c r="BX277" i="1"/>
  <c r="BX257" i="1"/>
  <c r="BX266" i="1" s="1"/>
  <c r="BX57" i="1"/>
  <c r="BX276" i="1"/>
  <c r="BX258" i="1"/>
  <c r="BX267" i="1" s="1"/>
  <c r="BX56" i="1"/>
  <c r="BX60" i="1"/>
  <c r="BX62" i="1" s="1"/>
  <c r="BX269" i="1"/>
  <c r="BX280" i="1"/>
  <c r="BX284" i="1" s="1"/>
  <c r="BX256" i="1"/>
  <c r="BX265" i="1" s="1"/>
  <c r="BX212" i="1"/>
  <c r="BX222" i="1" s="1"/>
  <c r="BZ217" i="1"/>
  <c r="BZ213" i="1"/>
  <c r="BZ169" i="1"/>
  <c r="BZ175" i="1"/>
  <c r="BZ149" i="1"/>
  <c r="BZ146" i="1"/>
  <c r="BZ134" i="1"/>
  <c r="BZ116" i="1"/>
  <c r="BX102" i="1"/>
  <c r="BX109" i="1" s="1"/>
  <c r="BX100" i="1"/>
  <c r="BX107" i="1" s="1"/>
  <c r="BZ101" i="1"/>
  <c r="BW182" i="1"/>
  <c r="BW206" i="1"/>
  <c r="BW226" i="1"/>
  <c r="BX224" i="1"/>
  <c r="BX117" i="1"/>
  <c r="BX126" i="1" s="1"/>
  <c r="BY117" i="1"/>
  <c r="BX205" i="1"/>
  <c r="BW203" i="1"/>
  <c r="BW222" i="1"/>
  <c r="BW224" i="1"/>
  <c r="BW139" i="1"/>
  <c r="BW183" i="1"/>
  <c r="BW140" i="1"/>
  <c r="BX74" i="1"/>
  <c r="BW123" i="1"/>
  <c r="BW187" i="1"/>
  <c r="BY83" i="1"/>
  <c r="BY55" i="1" s="1"/>
  <c r="BZ259" i="1"/>
  <c r="BZ118" i="1"/>
  <c r="BZ133" i="1"/>
  <c r="BZ174" i="1"/>
  <c r="BZ170" i="1"/>
  <c r="BW70" i="1"/>
  <c r="BX70" i="1"/>
  <c r="BW74" i="1"/>
  <c r="BW125" i="1"/>
  <c r="BZ81" i="1"/>
  <c r="BZ78" i="1"/>
  <c r="BW107" i="1"/>
  <c r="BW181" i="1"/>
  <c r="BZ216" i="1"/>
  <c r="BZ215" i="1"/>
  <c r="BZ151" i="1"/>
  <c r="BZ148" i="1"/>
  <c r="BW127" i="1"/>
  <c r="BZ197" i="1"/>
  <c r="BZ195" i="1"/>
  <c r="BX183" i="1"/>
  <c r="BX89" i="1"/>
  <c r="BW269" i="1"/>
  <c r="BW58" i="1"/>
  <c r="BW267" i="1"/>
  <c r="BX247" i="1"/>
  <c r="BX244" i="1"/>
  <c r="BV103" i="1"/>
  <c r="BV110" i="1" s="1"/>
  <c r="BX225" i="1"/>
  <c r="BX226" i="1"/>
  <c r="BX186" i="1"/>
  <c r="BX182" i="1"/>
  <c r="BW157" i="1"/>
  <c r="BY232" i="1"/>
  <c r="BW249" i="1"/>
  <c r="BW62" i="1"/>
  <c r="BX227" i="1"/>
  <c r="BY196" i="1"/>
  <c r="BY50" i="1" s="1"/>
  <c r="BX188" i="1"/>
  <c r="BW185" i="1"/>
  <c r="BW188" i="1"/>
  <c r="BX163" i="1"/>
  <c r="BX159" i="1"/>
  <c r="BX157" i="1"/>
  <c r="BW163" i="1"/>
  <c r="BW159" i="1"/>
  <c r="BX108" i="1"/>
  <c r="BW162" i="1"/>
  <c r="BX184" i="1"/>
  <c r="BX271" i="1"/>
  <c r="BW92" i="1"/>
  <c r="BY262" i="1"/>
  <c r="BY268" i="1" s="1"/>
  <c r="BY15" i="1"/>
  <c r="BY29" i="1" s="1"/>
  <c r="BY14" i="1"/>
  <c r="BY28" i="1" s="1"/>
  <c r="BY258" i="1"/>
  <c r="BY60" i="1"/>
  <c r="BX49" i="1"/>
  <c r="BX53" i="1" s="1"/>
  <c r="BX248" i="1"/>
  <c r="BW207" i="1"/>
  <c r="BY214" i="1"/>
  <c r="BX11" i="1"/>
  <c r="BW247" i="1"/>
  <c r="BW90" i="1"/>
  <c r="BW109" i="1"/>
  <c r="BY46" i="1"/>
  <c r="BV23" i="1"/>
  <c r="BV36" i="1"/>
  <c r="BZ115" i="1"/>
  <c r="BZ114" i="1"/>
  <c r="BW246" i="1"/>
  <c r="BW6" i="1"/>
  <c r="BW19" i="1" s="1"/>
  <c r="BW165" i="1"/>
  <c r="BW153" i="1"/>
  <c r="BW164" i="1" s="1"/>
  <c r="BW271" i="1"/>
  <c r="BW261" i="1"/>
  <c r="BW270" i="1" s="1"/>
  <c r="BY104" i="1"/>
  <c r="BY108" i="1" s="1"/>
  <c r="BW94" i="1"/>
  <c r="BY238" i="1"/>
  <c r="BY236" i="1"/>
  <c r="BX246" i="1"/>
  <c r="BZ132" i="1"/>
  <c r="BZ168" i="1"/>
  <c r="BZ172" i="1"/>
  <c r="BY69" i="1"/>
  <c r="BY73" i="1"/>
  <c r="BW158" i="1"/>
  <c r="BX162" i="1"/>
  <c r="BX7" i="1"/>
  <c r="BX26" i="1" s="1"/>
  <c r="BX209" i="1"/>
  <c r="BX199" i="1"/>
  <c r="BX208" i="1" s="1"/>
  <c r="BX111" i="1"/>
  <c r="BX9" i="1"/>
  <c r="BW191" i="1"/>
  <c r="BW10" i="1"/>
  <c r="BX250" i="1"/>
  <c r="BY219" i="1"/>
  <c r="BY223" i="1" s="1"/>
  <c r="BX129" i="1"/>
  <c r="BX12" i="1"/>
  <c r="BX187" i="1"/>
  <c r="BW287" i="1"/>
  <c r="BW244" i="1"/>
  <c r="BW223" i="1"/>
  <c r="BW11" i="1"/>
  <c r="BW218" i="1"/>
  <c r="BW228" i="1" s="1"/>
  <c r="BW91" i="1"/>
  <c r="A7" i="18" s="1"/>
  <c r="BY44" i="1"/>
  <c r="BY66" i="1"/>
  <c r="BV37" i="1"/>
  <c r="BW285" i="1"/>
  <c r="BV21" i="1"/>
  <c r="BV33" i="1"/>
  <c r="BX55" i="1"/>
  <c r="BX94" i="1"/>
  <c r="BW50" i="1"/>
  <c r="BW53" i="1" s="1"/>
  <c r="BW205" i="1"/>
  <c r="BY233" i="1"/>
  <c r="BZ235" i="1"/>
  <c r="BZ234" i="1"/>
  <c r="BX92" i="1"/>
  <c r="BY200" i="1"/>
  <c r="BW265" i="1"/>
  <c r="BX90" i="1"/>
  <c r="BW184" i="1"/>
  <c r="BW248" i="1"/>
  <c r="BX207" i="1"/>
  <c r="BW160" i="1"/>
  <c r="BW129" i="1"/>
  <c r="BW12" i="1"/>
  <c r="BW119" i="1"/>
  <c r="BW128" i="1" s="1"/>
  <c r="BY40" i="1"/>
  <c r="BY86" i="1"/>
  <c r="BY95" i="1" s="1"/>
  <c r="BY136" i="1"/>
  <c r="BY141" i="1" s="1"/>
  <c r="BY64" i="1"/>
  <c r="BY120" i="1"/>
  <c r="BY124" i="1" s="1"/>
  <c r="BW209" i="1"/>
  <c r="BW7" i="1"/>
  <c r="BW199" i="1"/>
  <c r="BW208" i="1" s="1"/>
  <c r="BY277" i="1"/>
  <c r="BY275" i="1"/>
  <c r="BY52" i="1"/>
  <c r="BX124" i="1"/>
  <c r="BX127" i="1"/>
  <c r="BW284" i="1"/>
  <c r="BV229" i="1"/>
  <c r="BY42" i="1"/>
  <c r="BZ79" i="1"/>
  <c r="BZ84" i="1"/>
  <c r="BZ80" i="1"/>
  <c r="BX153" i="1"/>
  <c r="BX164" i="1" s="1"/>
  <c r="BX165" i="1"/>
  <c r="BX6" i="1"/>
  <c r="BX19" i="1" s="1"/>
  <c r="BX191" i="1"/>
  <c r="BX10" i="1"/>
  <c r="BY100" i="1"/>
  <c r="BX97" i="1"/>
  <c r="BX5" i="1"/>
  <c r="BX18" i="1" s="1"/>
  <c r="BX85" i="1"/>
  <c r="BX96" i="1" s="1"/>
  <c r="BY237" i="1"/>
  <c r="BY178" i="1"/>
  <c r="BY189" i="1" s="1"/>
  <c r="BX268" i="1"/>
  <c r="BW286" i="1"/>
  <c r="BX245" i="1"/>
  <c r="BX93" i="1"/>
  <c r="BY276" i="1"/>
  <c r="BY61" i="1"/>
  <c r="BY257" i="1"/>
  <c r="BY51" i="1"/>
  <c r="BY278" i="1"/>
  <c r="BW111" i="1"/>
  <c r="BW9" i="1"/>
  <c r="BW103" i="1"/>
  <c r="BW110" i="1" s="1"/>
  <c r="BX91" i="1"/>
  <c r="BY212" i="1"/>
  <c r="BX223" i="1"/>
  <c r="BW225" i="1"/>
  <c r="BX161" i="1"/>
  <c r="BX204" i="1"/>
  <c r="BX123" i="1"/>
  <c r="BX185" i="1"/>
  <c r="BV22" i="1"/>
  <c r="BV34" i="1"/>
  <c r="BW124" i="1"/>
  <c r="BY82" i="1"/>
  <c r="BY72" i="1"/>
  <c r="BV20" i="1"/>
  <c r="BV32" i="1"/>
  <c r="BW97" i="1"/>
  <c r="BW5" i="1"/>
  <c r="BW18" i="1" s="1"/>
  <c r="BW85" i="1"/>
  <c r="BW96" i="1" s="1"/>
  <c r="BW8" i="1"/>
  <c r="BW253" i="1"/>
  <c r="BW240" i="1"/>
  <c r="BW252" i="1" s="1"/>
  <c r="BW251" i="1"/>
  <c r="BW289" i="1"/>
  <c r="BW279" i="1"/>
  <c r="BW288" i="1" s="1"/>
  <c r="BW89" i="1"/>
  <c r="A6" i="18" s="1"/>
  <c r="BY241" i="1"/>
  <c r="BY247" i="1" s="1"/>
  <c r="BX240" i="1"/>
  <c r="BX252" i="1" s="1"/>
  <c r="BX8" i="1"/>
  <c r="BX253" i="1"/>
  <c r="BW93" i="1"/>
  <c r="A8" i="18" s="1"/>
  <c r="BY194" i="1"/>
  <c r="BW245" i="1"/>
  <c r="BW283" i="1"/>
  <c r="BY274" i="1"/>
  <c r="BY57" i="1"/>
  <c r="BY256" i="1"/>
  <c r="BY56" i="1"/>
  <c r="BY280" i="1"/>
  <c r="BX206" i="1"/>
  <c r="BW13" i="1"/>
  <c r="BW143" i="1"/>
  <c r="BW135" i="1"/>
  <c r="BW142" i="1" s="1"/>
  <c r="BW266" i="1"/>
  <c r="BX160" i="1"/>
  <c r="BX249" i="1"/>
  <c r="BY68" i="1"/>
  <c r="BY154" i="1"/>
  <c r="CY45" i="13"/>
  <c r="CY57" i="13"/>
  <c r="CY32" i="15"/>
  <c r="CY33" i="15"/>
  <c r="CY41" i="12"/>
  <c r="CY42" i="15"/>
  <c r="CY41" i="15"/>
  <c r="CY43" i="15"/>
  <c r="CY47" i="14"/>
  <c r="CX48" i="14"/>
  <c r="CX36" i="14"/>
  <c r="CX43" i="14"/>
  <c r="CX46" i="14"/>
  <c r="CX32" i="15"/>
  <c r="CX33" i="15"/>
  <c r="CV51" i="15"/>
  <c r="CX42" i="14"/>
  <c r="CX41" i="12"/>
  <c r="CX42" i="12"/>
  <c r="CX39" i="12"/>
  <c r="CX60" i="14"/>
  <c r="CX47" i="14"/>
  <c r="CX44" i="12"/>
  <c r="CX41" i="15"/>
  <c r="CX43" i="15"/>
  <c r="CX49" i="14"/>
  <c r="CX41" i="13"/>
  <c r="CX53" i="13"/>
  <c r="CX55" i="13"/>
  <c r="CX43" i="13"/>
  <c r="CX42" i="15"/>
  <c r="CV49" i="15"/>
  <c r="CV50" i="12"/>
  <c r="CX43" i="12"/>
  <c r="CX40" i="12"/>
  <c r="CR54" i="15"/>
  <c r="CO45" i="13"/>
  <c r="CO57" i="13"/>
  <c r="CV45" i="13"/>
  <c r="CV40" i="15"/>
  <c r="CV50" i="14"/>
  <c r="CV53" i="15"/>
  <c r="CV38" i="15"/>
  <c r="CV57" i="13"/>
  <c r="CV52" i="15"/>
  <c r="CV50" i="15"/>
  <c r="CV63" i="14"/>
  <c r="CN50" i="14"/>
  <c r="CV51" i="12"/>
  <c r="CV52" i="12"/>
  <c r="CV55" i="12"/>
  <c r="CV54" i="12"/>
  <c r="CV53" i="12"/>
  <c r="CR54" i="13"/>
  <c r="CR53" i="13"/>
  <c r="CR56" i="13"/>
  <c r="CR52" i="13"/>
  <c r="CR50" i="13"/>
  <c r="CR45" i="13"/>
  <c r="CR55" i="13"/>
  <c r="CR33" i="15"/>
  <c r="CV38" i="12"/>
  <c r="CV45" i="12" s="1"/>
  <c r="CR50" i="15"/>
  <c r="CR52" i="15"/>
  <c r="CR53" i="15"/>
  <c r="CV56" i="12"/>
  <c r="CR61" i="14"/>
  <c r="CR58" i="14"/>
  <c r="CR56" i="14"/>
  <c r="CR51" i="15"/>
  <c r="CR40" i="15"/>
  <c r="CR49" i="15"/>
  <c r="CR38" i="15"/>
  <c r="CR62" i="14"/>
  <c r="CR60" i="14"/>
  <c r="CR59" i="14"/>
  <c r="CQ57" i="14"/>
  <c r="CQ55" i="14"/>
  <c r="CQ37" i="14"/>
  <c r="CR50" i="12"/>
  <c r="CR57" i="12" s="1"/>
  <c r="CR38" i="12"/>
  <c r="CR45" i="12" s="1"/>
  <c r="CQ61" i="14"/>
  <c r="CR42" i="14"/>
  <c r="CR55" i="14"/>
  <c r="CR57" i="14"/>
  <c r="CR44" i="14"/>
  <c r="CQ58" i="14"/>
  <c r="CQ45" i="14"/>
  <c r="CQ56" i="13"/>
  <c r="CQ38" i="15"/>
  <c r="CQ49" i="15"/>
  <c r="CQ50" i="12"/>
  <c r="CQ57" i="12" s="1"/>
  <c r="CQ38" i="12"/>
  <c r="CQ45" i="12" s="1"/>
  <c r="CQ43" i="13"/>
  <c r="CQ55" i="13"/>
  <c r="CQ50" i="13"/>
  <c r="CQ46" i="14"/>
  <c r="CQ59" i="14"/>
  <c r="CQ54" i="13"/>
  <c r="CQ51" i="13"/>
  <c r="CQ52" i="13"/>
  <c r="CQ41" i="13"/>
  <c r="CQ53" i="13"/>
  <c r="CQ40" i="15"/>
  <c r="CQ51" i="15"/>
  <c r="CQ49" i="14"/>
  <c r="CQ62" i="14"/>
  <c r="CQ47" i="14"/>
  <c r="CQ60" i="14"/>
  <c r="CP39" i="15"/>
  <c r="CP50" i="15"/>
  <c r="CP38" i="15"/>
  <c r="CP49" i="15"/>
  <c r="CP43" i="15"/>
  <c r="CP54" i="15"/>
  <c r="CP42" i="15"/>
  <c r="CP53" i="15"/>
  <c r="CP52" i="15"/>
  <c r="CP41" i="15"/>
  <c r="CO40" i="15"/>
  <c r="CP51" i="12"/>
  <c r="CP39" i="12"/>
  <c r="CP56" i="12"/>
  <c r="CP44" i="12"/>
  <c r="CP40" i="12"/>
  <c r="CP52" i="12"/>
  <c r="CP54" i="12"/>
  <c r="CP42" i="12"/>
  <c r="CO51" i="12"/>
  <c r="CP55" i="12"/>
  <c r="CP43" i="12"/>
  <c r="CP41" i="12"/>
  <c r="CP53" i="12"/>
  <c r="CO49" i="15"/>
  <c r="CO57" i="14"/>
  <c r="CO63" i="14" s="1"/>
  <c r="CO50" i="14"/>
  <c r="CO38" i="12"/>
  <c r="CO45" i="12" s="1"/>
  <c r="CN40" i="15"/>
  <c r="CO51" i="15"/>
  <c r="CM57" i="13"/>
  <c r="CM45" i="13"/>
  <c r="CN57" i="13"/>
  <c r="CN38" i="15"/>
  <c r="CM43" i="15"/>
  <c r="CN54" i="15"/>
  <c r="CM39" i="15"/>
  <c r="CN50" i="15"/>
  <c r="CM44" i="14"/>
  <c r="CN57" i="14"/>
  <c r="CM45" i="14"/>
  <c r="CN58" i="14"/>
  <c r="CM57" i="14"/>
  <c r="CM50" i="15"/>
  <c r="CM42" i="14"/>
  <c r="CN49" i="15"/>
  <c r="CM38" i="12"/>
  <c r="CM45" i="12" s="1"/>
  <c r="CM55" i="14"/>
  <c r="CM58" i="14"/>
  <c r="CM54" i="15"/>
  <c r="CK54" i="12"/>
  <c r="CK37" i="14"/>
  <c r="CL26" i="12"/>
  <c r="CL54" i="12" s="1"/>
  <c r="CL42" i="12"/>
  <c r="CL28" i="12"/>
  <c r="CL56" i="12" s="1"/>
  <c r="CL44" i="12"/>
  <c r="CL24" i="15"/>
  <c r="CL52" i="15" s="1"/>
  <c r="CL41" i="15"/>
  <c r="CL30" i="14"/>
  <c r="CL62" i="14" s="1"/>
  <c r="CL49" i="14"/>
  <c r="CL38" i="15"/>
  <c r="CL21" i="15"/>
  <c r="CL49" i="15" s="1"/>
  <c r="CK22" i="12"/>
  <c r="CK50" i="12" s="1"/>
  <c r="CM50" i="12"/>
  <c r="CM57" i="12" s="1"/>
  <c r="CL47" i="14"/>
  <c r="CL28" i="14"/>
  <c r="CL60" i="14" s="1"/>
  <c r="CL46" i="14"/>
  <c r="CL27" i="14"/>
  <c r="CL59" i="14" s="1"/>
  <c r="CL40" i="12"/>
  <c r="CL24" i="12"/>
  <c r="CL52" i="12" s="1"/>
  <c r="CL40" i="15"/>
  <c r="CL23" i="15"/>
  <c r="CL51" i="15" s="1"/>
  <c r="CL27" i="12"/>
  <c r="CL55" i="12" s="1"/>
  <c r="CL43" i="12"/>
  <c r="CL41" i="12"/>
  <c r="CL25" i="12"/>
  <c r="CL53" i="12" s="1"/>
  <c r="CL23" i="12"/>
  <c r="CL51" i="12" s="1"/>
  <c r="CL39" i="12"/>
  <c r="CL25" i="15"/>
  <c r="CL53" i="15" s="1"/>
  <c r="CL42" i="15"/>
  <c r="CI56" i="14"/>
  <c r="CK43" i="15"/>
  <c r="CK26" i="15"/>
  <c r="CK54" i="15" s="1"/>
  <c r="CK40" i="15"/>
  <c r="CK23" i="15"/>
  <c r="CK51" i="15" s="1"/>
  <c r="CK45" i="14"/>
  <c r="CK26" i="14"/>
  <c r="CK58" i="14" s="1"/>
  <c r="CK44" i="14"/>
  <c r="CK25" i="14"/>
  <c r="CK39" i="15"/>
  <c r="CK22" i="15"/>
  <c r="CK50" i="15" s="1"/>
  <c r="CK51" i="12"/>
  <c r="CK52" i="12"/>
  <c r="CK55" i="12"/>
  <c r="CK53" i="12"/>
  <c r="CK56" i="12"/>
  <c r="CK32" i="14"/>
  <c r="CK38" i="12"/>
  <c r="CK45" i="12" s="1"/>
  <c r="CK30" i="12"/>
  <c r="CK21" i="15"/>
  <c r="CK57" i="14"/>
  <c r="CK57" i="13"/>
  <c r="CH57" i="13"/>
  <c r="CI55" i="12"/>
  <c r="CI54" i="12"/>
  <c r="CI56" i="12"/>
  <c r="CH50" i="12"/>
  <c r="CI42" i="15"/>
  <c r="CK53" i="15"/>
  <c r="CI41" i="15"/>
  <c r="CK52" i="15"/>
  <c r="CI25" i="15"/>
  <c r="CI40" i="15"/>
  <c r="CI50" i="14"/>
  <c r="CK61" i="14"/>
  <c r="CK59" i="14"/>
  <c r="CK62" i="14"/>
  <c r="CK55" i="14"/>
  <c r="CK60" i="14"/>
  <c r="CK56" i="14"/>
  <c r="CI53" i="12"/>
  <c r="CI37" i="14"/>
  <c r="CH45" i="12"/>
  <c r="CI50" i="12"/>
  <c r="CI60" i="14"/>
  <c r="CI58" i="14"/>
  <c r="CI51" i="12"/>
  <c r="CI52" i="12"/>
  <c r="CI24" i="15"/>
  <c r="CI38" i="15"/>
  <c r="CI61" i="14"/>
  <c r="CI59" i="14"/>
  <c r="CI45" i="12"/>
  <c r="CI55" i="14"/>
  <c r="CI57" i="13"/>
  <c r="CI62" i="14"/>
  <c r="CH42" i="15"/>
  <c r="CI30" i="15"/>
  <c r="CI50" i="15" s="1"/>
  <c r="CH44" i="14"/>
  <c r="CH50" i="14" s="1"/>
  <c r="CI25" i="14"/>
  <c r="CI57" i="14" s="1"/>
  <c r="CH30" i="12"/>
  <c r="CI30" i="12"/>
  <c r="CE55" i="12"/>
  <c r="CG53" i="12"/>
  <c r="CG37" i="14"/>
  <c r="CH43" i="15"/>
  <c r="CH26" i="15"/>
  <c r="CH32" i="15"/>
  <c r="CH39" i="15"/>
  <c r="CH25" i="14"/>
  <c r="CH57" i="14" s="1"/>
  <c r="CH30" i="15"/>
  <c r="CH33" i="15" s="1"/>
  <c r="CH22" i="15"/>
  <c r="CG21" i="15"/>
  <c r="CG49" i="15" s="1"/>
  <c r="CF55" i="15"/>
  <c r="CG40" i="15"/>
  <c r="CG44" i="15" s="1"/>
  <c r="CG28" i="15"/>
  <c r="CG23" i="15"/>
  <c r="CG51" i="15" s="1"/>
  <c r="CG30" i="13"/>
  <c r="CH30" i="13"/>
  <c r="CE57" i="13"/>
  <c r="CH56" i="14"/>
  <c r="CH58" i="14"/>
  <c r="CH37" i="14"/>
  <c r="CH61" i="14"/>
  <c r="CH55" i="14"/>
  <c r="CH60" i="14"/>
  <c r="CH59" i="14"/>
  <c r="CH62" i="14"/>
  <c r="CH53" i="12"/>
  <c r="CH55" i="12"/>
  <c r="CH56" i="12"/>
  <c r="CH54" i="12"/>
  <c r="CH51" i="12"/>
  <c r="CH52" i="12"/>
  <c r="CG52" i="15"/>
  <c r="CG54" i="15"/>
  <c r="CG59" i="14"/>
  <c r="CG50" i="15"/>
  <c r="CG53" i="15"/>
  <c r="CG52" i="12"/>
  <c r="CG54" i="12"/>
  <c r="CG55" i="14"/>
  <c r="CG50" i="12"/>
  <c r="CG51" i="12"/>
  <c r="CG55" i="12"/>
  <c r="CG61" i="14"/>
  <c r="CG50" i="14"/>
  <c r="CG45" i="12"/>
  <c r="CG62" i="14"/>
  <c r="CG56" i="14"/>
  <c r="CE55" i="15"/>
  <c r="CC55" i="15"/>
  <c r="CF44" i="14"/>
  <c r="CG25" i="14"/>
  <c r="CG57" i="14" s="1"/>
  <c r="CF45" i="14"/>
  <c r="CG26" i="14"/>
  <c r="CG58" i="14" s="1"/>
  <c r="CF56" i="12"/>
  <c r="CF26" i="14"/>
  <c r="CF58" i="14" s="1"/>
  <c r="CF25" i="14"/>
  <c r="CF57" i="14" s="1"/>
  <c r="CF38" i="12"/>
  <c r="CF45" i="12" s="1"/>
  <c r="CG30" i="12"/>
  <c r="CF22" i="12"/>
  <c r="CF50" i="12" s="1"/>
  <c r="CF57" i="13"/>
  <c r="CD45" i="13"/>
  <c r="CF62" i="14"/>
  <c r="BZ50" i="14"/>
  <c r="CC60" i="14"/>
  <c r="CF59" i="14"/>
  <c r="CF60" i="14"/>
  <c r="CF61" i="14"/>
  <c r="CF55" i="14"/>
  <c r="CE56" i="12"/>
  <c r="CE30" i="12"/>
  <c r="CF55" i="12"/>
  <c r="CF54" i="12"/>
  <c r="CF53" i="12"/>
  <c r="CF51" i="12"/>
  <c r="CF52" i="12"/>
  <c r="CE50" i="14"/>
  <c r="CE51" i="12"/>
  <c r="CE61" i="14"/>
  <c r="CE54" i="12"/>
  <c r="CE52" i="12"/>
  <c r="CE53" i="12"/>
  <c r="CE50" i="12"/>
  <c r="CE56" i="14"/>
  <c r="CE59" i="14"/>
  <c r="CE60" i="14"/>
  <c r="CE55" i="14"/>
  <c r="CE45" i="12"/>
  <c r="CE62" i="14"/>
  <c r="CD28" i="15"/>
  <c r="CE28" i="15"/>
  <c r="CD30" i="13"/>
  <c r="CD44" i="14"/>
  <c r="CE25" i="14"/>
  <c r="CE57" i="14" s="1"/>
  <c r="CD45" i="14"/>
  <c r="CE26" i="14"/>
  <c r="CE58" i="14" s="1"/>
  <c r="CD45" i="12"/>
  <c r="CD57" i="13"/>
  <c r="CD55" i="15"/>
  <c r="CD25" i="14"/>
  <c r="CD57" i="14" s="1"/>
  <c r="CD26" i="14"/>
  <c r="CD58" i="14" s="1"/>
  <c r="CC57" i="14"/>
  <c r="CD37" i="14"/>
  <c r="CD60" i="14"/>
  <c r="CD61" i="14"/>
  <c r="CD55" i="14"/>
  <c r="CD59" i="14"/>
  <c r="CD62" i="14"/>
  <c r="CD56" i="14"/>
  <c r="CA50" i="14"/>
  <c r="CC61" i="14"/>
  <c r="CC58" i="14"/>
  <c r="CC62" i="14"/>
  <c r="CC54" i="12"/>
  <c r="CC53" i="12"/>
  <c r="CD55" i="12"/>
  <c r="CD53" i="12"/>
  <c r="CD54" i="12"/>
  <c r="CD51" i="12"/>
  <c r="CD52" i="12"/>
  <c r="CC51" i="12"/>
  <c r="CC52" i="12"/>
  <c r="CC56" i="12"/>
  <c r="CC38" i="12"/>
  <c r="CC45" i="12" s="1"/>
  <c r="CD22" i="12"/>
  <c r="CD50" i="12" s="1"/>
  <c r="CD56" i="12"/>
  <c r="CC50" i="14"/>
  <c r="CC57" i="13"/>
  <c r="CC22" i="12"/>
  <c r="CC50" i="12" s="1"/>
  <c r="CC37" i="14"/>
  <c r="CC56" i="14"/>
  <c r="CB50" i="14"/>
  <c r="CB32" i="14"/>
  <c r="CC32" i="14"/>
  <c r="CB55" i="15"/>
  <c r="CB63" i="14"/>
  <c r="CB57" i="12"/>
  <c r="CA55" i="15"/>
  <c r="CA45" i="13"/>
  <c r="CA30" i="13"/>
  <c r="CB30" i="13"/>
  <c r="BY45" i="12"/>
  <c r="CA63" i="14"/>
  <c r="CA57" i="13"/>
  <c r="CA38" i="12"/>
  <c r="CA45" i="12" s="1"/>
  <c r="CA22" i="12"/>
  <c r="CA50" i="12" s="1"/>
  <c r="CA57" i="12" s="1"/>
  <c r="BZ44" i="15"/>
  <c r="BZ63" i="14"/>
  <c r="BZ57" i="12"/>
  <c r="BZ55" i="15"/>
  <c r="BY28" i="15"/>
  <c r="BZ28" i="15"/>
  <c r="BY57" i="13"/>
  <c r="BX45" i="12"/>
  <c r="BY55" i="15"/>
  <c r="BY57" i="12"/>
  <c r="BX57" i="12"/>
  <c r="BY44" i="14"/>
  <c r="BY50" i="14" s="1"/>
  <c r="BY25" i="14"/>
  <c r="BY57" i="14" s="1"/>
  <c r="BY63" i="14" s="1"/>
  <c r="BX44" i="14"/>
  <c r="BX50" i="14" s="1"/>
  <c r="BX32" i="14"/>
  <c r="BX25" i="14"/>
  <c r="BX57" i="14" s="1"/>
  <c r="BX63" i="14" s="1"/>
  <c r="BY30" i="12"/>
  <c r="BW57" i="12"/>
  <c r="BX57" i="13"/>
  <c r="BX55" i="15"/>
  <c r="BW44" i="15"/>
  <c r="BX28" i="15"/>
  <c r="BW28" i="15"/>
  <c r="BW57" i="13"/>
  <c r="BX30" i="13"/>
  <c r="BW30" i="13"/>
  <c r="BW32" i="14"/>
  <c r="BW55" i="15"/>
  <c r="Y113" i="1"/>
  <c r="Y122" i="1"/>
  <c r="Y138" i="1"/>
  <c r="Y131" i="1"/>
  <c r="X2" i="1"/>
  <c r="X282" i="1"/>
  <c r="X202" i="1"/>
  <c r="X264" i="1"/>
  <c r="Y221" i="1"/>
  <c r="Y211" i="1"/>
  <c r="Y255" i="1"/>
  <c r="Y99" i="1"/>
  <c r="Y3" i="1"/>
  <c r="Y2" i="1" s="1"/>
  <c r="Y273" i="1"/>
  <c r="Y167" i="1"/>
  <c r="Y231" i="1"/>
  <c r="Y39" i="1"/>
  <c r="Y180" i="1"/>
  <c r="Y106" i="1"/>
  <c r="Y193" i="1"/>
  <c r="Y243" i="1"/>
  <c r="Y88" i="1"/>
  <c r="X145" i="1"/>
  <c r="X77" i="1"/>
  <c r="X156" i="1"/>
  <c r="BW26" i="1" l="1"/>
  <c r="BW24" i="1"/>
  <c r="CX61" i="14"/>
  <c r="CC46" i="9"/>
  <c r="CF41" i="9"/>
  <c r="CE233" i="1" s="1"/>
  <c r="CF46" i="9"/>
  <c r="CE238" i="1" s="1"/>
  <c r="CD28" i="11"/>
  <c r="CF24" i="8"/>
  <c r="CE196" i="1" s="1"/>
  <c r="CE28" i="11"/>
  <c r="CD212" i="1" s="1"/>
  <c r="CD262" i="1"/>
  <c r="CD261" i="1" s="1"/>
  <c r="CD15" i="1"/>
  <c r="CD24" i="8"/>
  <c r="CE22" i="8"/>
  <c r="CD194" i="1" s="1"/>
  <c r="CE41" i="10"/>
  <c r="CF28" i="11"/>
  <c r="CE212" i="1" s="1"/>
  <c r="CE279" i="1"/>
  <c r="CD135" i="1"/>
  <c r="CE262" i="1"/>
  <c r="CE261" i="1" s="1"/>
  <c r="CD279" i="1"/>
  <c r="CD80" i="1"/>
  <c r="CD42" i="1" s="1"/>
  <c r="CE153" i="1"/>
  <c r="CF22" i="16"/>
  <c r="CE117" i="1" s="1"/>
  <c r="CE119" i="1" s="1"/>
  <c r="CE135" i="1"/>
  <c r="CF41" i="10"/>
  <c r="CF36" i="7"/>
  <c r="CD153" i="1"/>
  <c r="CF21" i="3"/>
  <c r="CD41" i="9"/>
  <c r="CF41" i="6"/>
  <c r="CE83" i="1" s="1"/>
  <c r="CF40" i="9"/>
  <c r="CE232" i="1" s="1"/>
  <c r="CF40" i="6"/>
  <c r="CE82" i="1" s="1"/>
  <c r="CC30" i="11"/>
  <c r="CE24" i="8"/>
  <c r="CD196" i="1" s="1"/>
  <c r="CE30" i="11"/>
  <c r="CD214" i="1" s="1"/>
  <c r="CF34" i="9"/>
  <c r="CF35" i="10"/>
  <c r="CD56" i="1" s="1"/>
  <c r="CF47" i="10"/>
  <c r="CF28" i="10"/>
  <c r="CE14" i="1" s="1"/>
  <c r="CF13" i="10"/>
  <c r="CF36" i="4"/>
  <c r="CE171" i="1" s="1"/>
  <c r="CE177" i="1" s="1"/>
  <c r="CF22" i="8"/>
  <c r="CE194" i="1" s="1"/>
  <c r="CF22" i="11"/>
  <c r="CF33" i="10"/>
  <c r="CD60" i="1" s="1"/>
  <c r="CF45" i="10"/>
  <c r="CF40" i="10"/>
  <c r="CD57" i="1" s="1"/>
  <c r="CF52" i="10"/>
  <c r="CF25" i="10"/>
  <c r="CG86" i="1"/>
  <c r="CG79" i="1"/>
  <c r="CG81" i="1"/>
  <c r="CG84" i="1"/>
  <c r="CG80" i="1"/>
  <c r="CG78" i="1"/>
  <c r="CF44" i="9"/>
  <c r="CE236" i="1" s="1"/>
  <c r="CF38" i="10"/>
  <c r="CD61" i="1" s="1"/>
  <c r="CF50" i="10"/>
  <c r="CF27" i="4"/>
  <c r="CF34" i="7"/>
  <c r="CE100" i="1" s="1"/>
  <c r="CF16" i="8"/>
  <c r="CF30" i="6"/>
  <c r="CF13" i="16"/>
  <c r="CF8" i="17"/>
  <c r="CF53" i="10"/>
  <c r="CF45" i="9"/>
  <c r="CE237" i="1" s="1"/>
  <c r="CF34" i="10"/>
  <c r="CD51" i="1" s="1"/>
  <c r="CF46" i="10"/>
  <c r="CF51" i="10"/>
  <c r="CF39" i="10"/>
  <c r="CD52" i="1" s="1"/>
  <c r="CF28" i="7"/>
  <c r="CF30" i="11"/>
  <c r="CE214" i="1" s="1"/>
  <c r="BX143" i="1"/>
  <c r="CE25" i="10"/>
  <c r="CD16" i="8"/>
  <c r="CE36" i="4"/>
  <c r="CD171" i="1" s="1"/>
  <c r="CD177" i="1" s="1"/>
  <c r="CE22" i="16"/>
  <c r="CD117" i="1" s="1"/>
  <c r="CD119" i="1" s="1"/>
  <c r="CE34" i="7"/>
  <c r="CD100" i="1" s="1"/>
  <c r="CD36" i="7"/>
  <c r="CD40" i="7" s="1"/>
  <c r="CW2" i="7"/>
  <c r="CW2" i="17"/>
  <c r="CW2" i="16"/>
  <c r="CD89" i="1"/>
  <c r="CE30" i="6"/>
  <c r="CE40" i="6"/>
  <c r="CD82" i="1" s="1"/>
  <c r="CE16" i="8"/>
  <c r="CE44" i="9"/>
  <c r="CD236" i="1" s="1"/>
  <c r="CD40" i="1"/>
  <c r="CD55" i="1"/>
  <c r="CE28" i="10"/>
  <c r="CD14" i="1" s="1"/>
  <c r="CE13" i="10"/>
  <c r="CE38" i="10"/>
  <c r="CE50" i="10"/>
  <c r="CE46" i="9"/>
  <c r="CD238" i="1" s="1"/>
  <c r="CE40" i="9"/>
  <c r="CD232" i="1" s="1"/>
  <c r="CE22" i="11"/>
  <c r="CE13" i="16"/>
  <c r="CD127" i="1"/>
  <c r="CE34" i="9"/>
  <c r="CD46" i="1"/>
  <c r="CE40" i="10"/>
  <c r="CE52" i="10"/>
  <c r="CE28" i="7"/>
  <c r="CE45" i="10"/>
  <c r="CE33" i="10"/>
  <c r="CE8" i="17"/>
  <c r="CD141" i="1"/>
  <c r="CE21" i="3"/>
  <c r="CE45" i="9"/>
  <c r="CD237" i="1" s="1"/>
  <c r="CD44" i="1"/>
  <c r="CE47" i="10"/>
  <c r="CE35" i="10"/>
  <c r="CE39" i="10"/>
  <c r="CE51" i="10"/>
  <c r="CE34" i="10"/>
  <c r="CE46" i="10"/>
  <c r="CE53" i="10"/>
  <c r="CE36" i="7"/>
  <c r="CD102" i="1" s="1"/>
  <c r="CE27" i="4"/>
  <c r="CE41" i="9"/>
  <c r="CD233" i="1" s="1"/>
  <c r="CD44" i="9"/>
  <c r="CD46" i="9"/>
  <c r="CD21" i="3"/>
  <c r="CD13" i="16"/>
  <c r="CD34" i="10"/>
  <c r="CD46" i="10"/>
  <c r="CD25" i="10"/>
  <c r="CD22" i="11"/>
  <c r="CC40" i="1"/>
  <c r="CD45" i="10"/>
  <c r="CD33" i="10"/>
  <c r="CD40" i="10"/>
  <c r="CD52" i="10"/>
  <c r="CD45" i="9"/>
  <c r="CC46" i="1"/>
  <c r="CD41" i="6"/>
  <c r="CC83" i="1" s="1"/>
  <c r="CD47" i="10"/>
  <c r="CD35" i="10"/>
  <c r="CD28" i="10"/>
  <c r="CC14" i="1" s="1"/>
  <c r="CD13" i="10"/>
  <c r="CD34" i="9"/>
  <c r="CD34" i="7"/>
  <c r="CD39" i="10"/>
  <c r="CD51" i="10"/>
  <c r="CD38" i="10"/>
  <c r="CD50" i="10"/>
  <c r="CD40" i="9"/>
  <c r="CD28" i="7"/>
  <c r="CC44" i="1"/>
  <c r="CD27" i="4"/>
  <c r="CD22" i="8"/>
  <c r="CD8" i="17"/>
  <c r="CD30" i="11"/>
  <c r="CC48" i="1"/>
  <c r="CC42" i="1"/>
  <c r="CD30" i="6"/>
  <c r="CC86" i="1"/>
  <c r="CC95" i="1" s="1"/>
  <c r="CD22" i="16"/>
  <c r="CD36" i="4"/>
  <c r="CC41" i="9"/>
  <c r="CC34" i="7"/>
  <c r="CC25" i="10"/>
  <c r="CC36" i="4"/>
  <c r="CC28" i="11"/>
  <c r="CB36" i="4"/>
  <c r="CA171" i="1" s="1"/>
  <c r="CC8" i="17"/>
  <c r="CC27" i="4"/>
  <c r="CC53" i="10"/>
  <c r="CC46" i="10"/>
  <c r="CC34" i="10"/>
  <c r="CC40" i="9"/>
  <c r="CC44" i="9"/>
  <c r="CC34" i="9"/>
  <c r="CC30" i="6"/>
  <c r="CC22" i="11"/>
  <c r="CC45" i="10"/>
  <c r="CC33" i="10"/>
  <c r="CC22" i="8"/>
  <c r="CC52" i="10"/>
  <c r="CC40" i="10"/>
  <c r="CC13" i="10"/>
  <c r="CC28" i="10"/>
  <c r="CC21" i="3"/>
  <c r="CC22" i="16"/>
  <c r="CC45" i="9"/>
  <c r="CC35" i="10"/>
  <c r="CC47" i="10"/>
  <c r="CC51" i="10"/>
  <c r="CC39" i="10"/>
  <c r="CC50" i="10"/>
  <c r="CC38" i="10"/>
  <c r="CC13" i="16"/>
  <c r="CC40" i="6"/>
  <c r="CC24" i="8"/>
  <c r="CC36" i="7"/>
  <c r="CC40" i="7" s="1"/>
  <c r="CC28" i="7"/>
  <c r="CC16" i="8"/>
  <c r="CX55" i="12"/>
  <c r="CB30" i="11"/>
  <c r="CA214" i="1" s="1"/>
  <c r="CB40" i="4"/>
  <c r="CA175" i="1" s="1"/>
  <c r="BY182" i="1"/>
  <c r="BY177" i="1"/>
  <c r="BY190" i="1" s="1"/>
  <c r="CB22" i="8"/>
  <c r="CA194" i="1" s="1"/>
  <c r="CC101" i="1"/>
  <c r="CC104" i="1"/>
  <c r="CB24" i="8"/>
  <c r="CA196" i="1" s="1"/>
  <c r="CA50" i="1" s="1"/>
  <c r="CB28" i="11"/>
  <c r="CA212" i="1" s="1"/>
  <c r="CB22" i="16"/>
  <c r="CA117" i="1" s="1"/>
  <c r="CB44" i="9"/>
  <c r="CA236" i="1" s="1"/>
  <c r="CA49" i="1" s="1"/>
  <c r="BX141" i="1"/>
  <c r="BX135" i="1"/>
  <c r="BX142" i="1" s="1"/>
  <c r="CA64" i="1"/>
  <c r="CA66" i="1"/>
  <c r="CA136" i="1"/>
  <c r="CA141" i="1" s="1"/>
  <c r="CB8" i="17"/>
  <c r="CA42" i="1"/>
  <c r="CA200" i="1"/>
  <c r="CA204" i="1" s="1"/>
  <c r="CB16" i="8"/>
  <c r="CA256" i="1"/>
  <c r="CB47" i="10"/>
  <c r="CB35" i="10"/>
  <c r="CA56" i="1" s="1"/>
  <c r="CA68" i="1"/>
  <c r="CA46" i="1"/>
  <c r="BX140" i="1"/>
  <c r="CB27" i="4"/>
  <c r="CA178" i="1"/>
  <c r="CA189" i="1" s="1"/>
  <c r="CB45" i="9"/>
  <c r="CA237" i="1" s="1"/>
  <c r="CA241" i="1"/>
  <c r="CA251" i="1" s="1"/>
  <c r="CB34" i="9"/>
  <c r="CB41" i="6"/>
  <c r="CA83" i="1" s="1"/>
  <c r="CA276" i="1"/>
  <c r="CB50" i="10"/>
  <c r="CB38" i="10"/>
  <c r="CA61" i="1" s="1"/>
  <c r="CA274" i="1"/>
  <c r="CB40" i="10"/>
  <c r="CA57" i="1" s="1"/>
  <c r="CB52" i="10"/>
  <c r="CB101" i="1"/>
  <c r="CA86" i="1"/>
  <c r="CA89" i="1" s="1"/>
  <c r="CB30" i="6"/>
  <c r="CA69" i="1"/>
  <c r="CA258" i="1"/>
  <c r="CB45" i="10"/>
  <c r="CB33" i="10"/>
  <c r="CA60" i="1" s="1"/>
  <c r="CA72" i="1"/>
  <c r="CB40" i="9"/>
  <c r="CA232" i="1" s="1"/>
  <c r="CA48" i="1"/>
  <c r="CA40" i="1"/>
  <c r="CB41" i="10"/>
  <c r="CA277" i="1"/>
  <c r="CB84" i="1"/>
  <c r="CB80" i="1"/>
  <c r="CB81" i="1"/>
  <c r="CB78" i="1"/>
  <c r="CB79" i="1"/>
  <c r="CA154" i="1"/>
  <c r="CA161" i="1" s="1"/>
  <c r="CB21" i="3"/>
  <c r="CB41" i="9"/>
  <c r="CA233" i="1" s="1"/>
  <c r="CB53" i="10"/>
  <c r="CA278" i="1"/>
  <c r="CB46" i="9"/>
  <c r="CA238" i="1" s="1"/>
  <c r="BX13" i="1"/>
  <c r="BX24" i="1" s="1"/>
  <c r="CA73" i="1"/>
  <c r="CA275" i="1"/>
  <c r="CB39" i="10"/>
  <c r="CA52" i="1" s="1"/>
  <c r="CB51" i="10"/>
  <c r="CA280" i="1"/>
  <c r="CB25" i="10"/>
  <c r="CA219" i="1"/>
  <c r="CA227" i="1" s="1"/>
  <c r="CB22" i="11"/>
  <c r="CA44" i="1"/>
  <c r="CA120" i="1"/>
  <c r="CB13" i="16"/>
  <c r="CA257" i="1"/>
  <c r="CB46" i="10"/>
  <c r="CB34" i="10"/>
  <c r="CA51" i="1" s="1"/>
  <c r="CA15" i="1"/>
  <c r="CA29" i="1" s="1"/>
  <c r="CB28" i="10"/>
  <c r="CA14" i="1" s="1"/>
  <c r="CA28" i="1" s="1"/>
  <c r="CA262" i="1"/>
  <c r="CB13" i="10"/>
  <c r="BX119" i="1"/>
  <c r="BX128" i="1" s="1"/>
  <c r="BX218" i="1"/>
  <c r="BX228" i="1" s="1"/>
  <c r="BX229" i="1" s="1"/>
  <c r="BX58" i="1"/>
  <c r="BX103" i="1"/>
  <c r="BX110" i="1" s="1"/>
  <c r="BX261" i="1"/>
  <c r="BX270" i="1" s="1"/>
  <c r="BX287" i="1"/>
  <c r="BX279" i="1"/>
  <c r="BX288" i="1" s="1"/>
  <c r="BX286" i="1"/>
  <c r="BX289" i="1"/>
  <c r="BX283" i="1"/>
  <c r="BX285" i="1"/>
  <c r="CB104" i="1"/>
  <c r="BY269" i="1"/>
  <c r="BY203" i="1"/>
  <c r="BZ102" i="1"/>
  <c r="BW37" i="1"/>
  <c r="BY266" i="1"/>
  <c r="BY90" i="1"/>
  <c r="BZ117" i="1"/>
  <c r="BY265" i="1"/>
  <c r="BY139" i="1"/>
  <c r="BY94" i="1"/>
  <c r="BY70" i="1"/>
  <c r="BY205" i="1"/>
  <c r="BY58" i="1"/>
  <c r="BY246" i="1"/>
  <c r="BY91" i="1"/>
  <c r="BY89" i="1"/>
  <c r="BY107" i="1"/>
  <c r="BY287" i="1"/>
  <c r="BY285" i="1"/>
  <c r="BY226" i="1"/>
  <c r="BY222" i="1"/>
  <c r="BY251" i="1"/>
  <c r="BY245" i="1"/>
  <c r="BZ238" i="1"/>
  <c r="BZ233" i="1"/>
  <c r="BY286" i="1"/>
  <c r="BY267" i="1"/>
  <c r="BY225" i="1"/>
  <c r="BZ196" i="1"/>
  <c r="BZ50" i="1" s="1"/>
  <c r="BY184" i="1"/>
  <c r="BY186" i="1"/>
  <c r="BY127" i="1"/>
  <c r="BY126" i="1"/>
  <c r="BY125" i="1"/>
  <c r="BZ60" i="1"/>
  <c r="BZ258" i="1"/>
  <c r="BZ61" i="1"/>
  <c r="BZ276" i="1"/>
  <c r="BZ280" i="1"/>
  <c r="BY6" i="1"/>
  <c r="BY19" i="1" s="1"/>
  <c r="BY165" i="1"/>
  <c r="BY153" i="1"/>
  <c r="BY164" i="1" s="1"/>
  <c r="BZ42" i="1"/>
  <c r="BW36" i="1"/>
  <c r="BW23" i="1"/>
  <c r="BZ136" i="1"/>
  <c r="BZ139" i="1" s="1"/>
  <c r="BZ73" i="1"/>
  <c r="BY74" i="1"/>
  <c r="BY289" i="1"/>
  <c r="BY279" i="1"/>
  <c r="BY288" i="1" s="1"/>
  <c r="BZ200" i="1"/>
  <c r="BZ206" i="1" s="1"/>
  <c r="BY93" i="1"/>
  <c r="BY48" i="1"/>
  <c r="BZ46" i="1"/>
  <c r="BY185" i="1"/>
  <c r="BY283" i="1"/>
  <c r="BZ100" i="1"/>
  <c r="BW20" i="1"/>
  <c r="BW32" i="1"/>
  <c r="BZ44" i="1"/>
  <c r="BY284" i="1"/>
  <c r="BY209" i="1"/>
  <c r="BY7" i="1"/>
  <c r="BY26" i="1" s="1"/>
  <c r="BY199" i="1"/>
  <c r="BY208" i="1" s="1"/>
  <c r="BZ232" i="1"/>
  <c r="BY187" i="1"/>
  <c r="BW229" i="1"/>
  <c r="BY49" i="1"/>
  <c r="BY248" i="1"/>
  <c r="BZ57" i="1"/>
  <c r="BZ274" i="1"/>
  <c r="BY160" i="1"/>
  <c r="BY102" i="1"/>
  <c r="BY157" i="1"/>
  <c r="BZ69" i="1"/>
  <c r="BZ68" i="1"/>
  <c r="BZ64" i="1"/>
  <c r="BY191" i="1"/>
  <c r="BY10" i="1"/>
  <c r="BY158" i="1"/>
  <c r="BZ241" i="1"/>
  <c r="BX32" i="1"/>
  <c r="BX20" i="1"/>
  <c r="BZ66" i="1"/>
  <c r="BZ212" i="1"/>
  <c r="BY188" i="1"/>
  <c r="BZ40" i="1"/>
  <c r="BZ86" i="1"/>
  <c r="BZ92" i="1" s="1"/>
  <c r="BY135" i="1"/>
  <c r="BY142" i="1" s="1"/>
  <c r="BY13" i="1"/>
  <c r="BY24" i="1" s="1"/>
  <c r="BY143" i="1"/>
  <c r="BZ236" i="1"/>
  <c r="BY181" i="1"/>
  <c r="BY161" i="1"/>
  <c r="BW22" i="1"/>
  <c r="BW34" i="1"/>
  <c r="BX36" i="1"/>
  <c r="BX23" i="1"/>
  <c r="BW21" i="1"/>
  <c r="BW33" i="1"/>
  <c r="BY250" i="1"/>
  <c r="BZ14" i="1"/>
  <c r="BZ28" i="1" s="1"/>
  <c r="BZ15" i="1"/>
  <c r="BZ29" i="1" s="1"/>
  <c r="BZ262" i="1"/>
  <c r="BZ268" i="1" s="1"/>
  <c r="BY183" i="1"/>
  <c r="BY140" i="1"/>
  <c r="BX22" i="1"/>
  <c r="BX34" i="1"/>
  <c r="BZ120" i="1"/>
  <c r="BZ125" i="1" s="1"/>
  <c r="BZ104" i="1"/>
  <c r="BZ108" i="1" s="1"/>
  <c r="BY253" i="1"/>
  <c r="BY8" i="1"/>
  <c r="BY240" i="1"/>
  <c r="BY252" i="1" s="1"/>
  <c r="BY163" i="1"/>
  <c r="BZ214" i="1"/>
  <c r="BY249" i="1"/>
  <c r="BZ82" i="1"/>
  <c r="BY162" i="1"/>
  <c r="BY12" i="1"/>
  <c r="BY129" i="1"/>
  <c r="BY119" i="1"/>
  <c r="BY128" i="1" s="1"/>
  <c r="BY5" i="1"/>
  <c r="BY18" i="1" s="1"/>
  <c r="BY97" i="1"/>
  <c r="BY85" i="1"/>
  <c r="BY96" i="1" s="1"/>
  <c r="BY123" i="1"/>
  <c r="CW2" i="3"/>
  <c r="CW2" i="9"/>
  <c r="BY92" i="1"/>
  <c r="BY11" i="1"/>
  <c r="BY218" i="1"/>
  <c r="BY228" i="1" s="1"/>
  <c r="BY207" i="1"/>
  <c r="BY9" i="1"/>
  <c r="BY111" i="1"/>
  <c r="BZ51" i="1"/>
  <c r="BZ257" i="1"/>
  <c r="BZ278" i="1"/>
  <c r="BY244" i="1"/>
  <c r="BY227" i="1"/>
  <c r="BY271" i="1"/>
  <c r="BY261" i="1"/>
  <c r="BY270" i="1" s="1"/>
  <c r="BZ72" i="1"/>
  <c r="BZ154" i="1"/>
  <c r="BZ162" i="1" s="1"/>
  <c r="BZ219" i="1"/>
  <c r="BZ226" i="1" s="1"/>
  <c r="BX21" i="1"/>
  <c r="BX33" i="1"/>
  <c r="BZ83" i="1"/>
  <c r="BY159" i="1"/>
  <c r="BZ237" i="1"/>
  <c r="BY204" i="1"/>
  <c r="BZ178" i="1"/>
  <c r="BZ189" i="1" s="1"/>
  <c r="BZ56" i="1"/>
  <c r="BZ256" i="1"/>
  <c r="BZ277" i="1"/>
  <c r="BZ52" i="1"/>
  <c r="BZ275" i="1"/>
  <c r="BY224" i="1"/>
  <c r="BY62" i="1"/>
  <c r="BY206" i="1"/>
  <c r="CX56" i="14"/>
  <c r="CX59" i="14"/>
  <c r="CX51" i="12"/>
  <c r="CX52" i="12"/>
  <c r="CX54" i="15"/>
  <c r="CX55" i="14"/>
  <c r="CX62" i="14"/>
  <c r="CX37" i="14"/>
  <c r="CQ55" i="15"/>
  <c r="CX54" i="12"/>
  <c r="CX56" i="12"/>
  <c r="CX53" i="12"/>
  <c r="CY53" i="15"/>
  <c r="CY43" i="12"/>
  <c r="CY44" i="12"/>
  <c r="CY38" i="12"/>
  <c r="CY39" i="12"/>
  <c r="CY49" i="14"/>
  <c r="CY42" i="12"/>
  <c r="CY43" i="14"/>
  <c r="CY40" i="15"/>
  <c r="CY51" i="15"/>
  <c r="CY44" i="14"/>
  <c r="CY52" i="15"/>
  <c r="CX50" i="15"/>
  <c r="CY48" i="14"/>
  <c r="CY46" i="14"/>
  <c r="CY56" i="12"/>
  <c r="CX45" i="14"/>
  <c r="CY36" i="14"/>
  <c r="CY38" i="15"/>
  <c r="CY49" i="15"/>
  <c r="CY54" i="15"/>
  <c r="CY42" i="14"/>
  <c r="CY40" i="12"/>
  <c r="CX44" i="14"/>
  <c r="CX39" i="15"/>
  <c r="CX58" i="14"/>
  <c r="CX57" i="14"/>
  <c r="CX57" i="13"/>
  <c r="CX53" i="15"/>
  <c r="CX45" i="13"/>
  <c r="CX52" i="15"/>
  <c r="CX49" i="15"/>
  <c r="CX38" i="15"/>
  <c r="CX51" i="15"/>
  <c r="CX40" i="15"/>
  <c r="CX50" i="12"/>
  <c r="CX38" i="12"/>
  <c r="CX45" i="12" s="1"/>
  <c r="CV55" i="15"/>
  <c r="CV44" i="15"/>
  <c r="CN44" i="15"/>
  <c r="CV57" i="12"/>
  <c r="CR57" i="13"/>
  <c r="CR44" i="15"/>
  <c r="CR55" i="15"/>
  <c r="CR63" i="14"/>
  <c r="CR50" i="14"/>
  <c r="CQ63" i="14"/>
  <c r="CQ50" i="14"/>
  <c r="CQ44" i="15"/>
  <c r="CQ45" i="13"/>
  <c r="CQ57" i="13"/>
  <c r="CP40" i="15"/>
  <c r="CP44" i="15" s="1"/>
  <c r="CP51" i="15"/>
  <c r="CP55" i="15" s="1"/>
  <c r="CP50" i="12"/>
  <c r="CP57" i="12" s="1"/>
  <c r="CP38" i="12"/>
  <c r="CP45" i="12" s="1"/>
  <c r="CO55" i="15"/>
  <c r="CO38" i="15"/>
  <c r="CO44" i="15" s="1"/>
  <c r="CN63" i="14"/>
  <c r="CN50" i="12"/>
  <c r="CN57" i="12" s="1"/>
  <c r="CO50" i="12"/>
  <c r="CO57" i="12" s="1"/>
  <c r="CN38" i="12"/>
  <c r="CN45" i="12" s="1"/>
  <c r="CM40" i="15"/>
  <c r="CN51" i="15"/>
  <c r="CN55" i="15" s="1"/>
  <c r="CL50" i="14"/>
  <c r="CM50" i="14"/>
  <c r="CM51" i="15"/>
  <c r="CM38" i="15"/>
  <c r="CM49" i="15"/>
  <c r="CM63" i="14"/>
  <c r="CL28" i="15"/>
  <c r="CL32" i="14"/>
  <c r="CL44" i="15"/>
  <c r="CL55" i="15"/>
  <c r="CL22" i="12"/>
  <c r="CL50" i="12" s="1"/>
  <c r="CL57" i="12" s="1"/>
  <c r="CL38" i="12"/>
  <c r="CL45" i="12" s="1"/>
  <c r="CL63" i="14"/>
  <c r="CK50" i="14"/>
  <c r="CK57" i="12"/>
  <c r="CK63" i="14"/>
  <c r="CK38" i="15"/>
  <c r="CK44" i="15" s="1"/>
  <c r="CK28" i="15"/>
  <c r="CK49" i="15"/>
  <c r="CK55" i="15" s="1"/>
  <c r="CI57" i="12"/>
  <c r="CI44" i="15"/>
  <c r="CH50" i="15"/>
  <c r="CI63" i="14"/>
  <c r="CH40" i="15"/>
  <c r="CI23" i="15"/>
  <c r="CI51" i="15" s="1"/>
  <c r="CH38" i="15"/>
  <c r="CI21" i="15"/>
  <c r="CI49" i="15" s="1"/>
  <c r="CI33" i="15"/>
  <c r="CI52" i="15"/>
  <c r="CI53" i="15"/>
  <c r="CH52" i="15"/>
  <c r="CI54" i="15"/>
  <c r="CH32" i="14"/>
  <c r="CI32" i="14"/>
  <c r="CH57" i="12"/>
  <c r="CH21" i="15"/>
  <c r="CH49" i="15" s="1"/>
  <c r="CH54" i="15"/>
  <c r="CH53" i="15"/>
  <c r="CH63" i="14"/>
  <c r="CH23" i="15"/>
  <c r="CH51" i="15" s="1"/>
  <c r="CG55" i="15"/>
  <c r="CG63" i="14"/>
  <c r="CG57" i="12"/>
  <c r="CD50" i="14"/>
  <c r="CF32" i="14"/>
  <c r="CG32" i="14"/>
  <c r="CF50" i="14"/>
  <c r="CF30" i="12"/>
  <c r="CF57" i="12"/>
  <c r="CF63" i="14"/>
  <c r="CE57" i="12"/>
  <c r="CE63" i="14"/>
  <c r="CD32" i="14"/>
  <c r="CE32" i="14"/>
  <c r="CC57" i="12"/>
  <c r="CD63" i="14"/>
  <c r="CD57" i="12"/>
  <c r="CC63" i="14"/>
  <c r="CC30" i="12"/>
  <c r="CD30" i="12"/>
  <c r="CA30" i="12"/>
  <c r="CB30" i="12"/>
  <c r="BY32" i="14"/>
  <c r="BZ32" i="14"/>
  <c r="Z122" i="1"/>
  <c r="Z113" i="1"/>
  <c r="Z138" i="1"/>
  <c r="Z131" i="1"/>
  <c r="Y156" i="1"/>
  <c r="Y77" i="1"/>
  <c r="Y145" i="1"/>
  <c r="Z221" i="1"/>
  <c r="Z211" i="1"/>
  <c r="Z3" i="1"/>
  <c r="Z2" i="1" s="1"/>
  <c r="Z167" i="1"/>
  <c r="Z273" i="1"/>
  <c r="Z255" i="1"/>
  <c r="Z99" i="1"/>
  <c r="Z180" i="1"/>
  <c r="Z193" i="1"/>
  <c r="Z106" i="1"/>
  <c r="Z243" i="1"/>
  <c r="Z88" i="1"/>
  <c r="Z231" i="1"/>
  <c r="Z39" i="1"/>
  <c r="Y282" i="1"/>
  <c r="Y202" i="1"/>
  <c r="Y264" i="1"/>
  <c r="CI120" i="1" l="1"/>
  <c r="CI104" i="1"/>
  <c r="CI136" i="1"/>
  <c r="CI154" i="1"/>
  <c r="CI241" i="1"/>
  <c r="CG90" i="1"/>
  <c r="CY62" i="14"/>
  <c r="CG91" i="1"/>
  <c r="CG89" i="1"/>
  <c r="CG82" i="1"/>
  <c r="CG48" i="1" s="1"/>
  <c r="CG234" i="1"/>
  <c r="CG241" i="1"/>
  <c r="CG114" i="1"/>
  <c r="CG116" i="1"/>
  <c r="CG115" i="1"/>
  <c r="CG136" i="1"/>
  <c r="CG133" i="1"/>
  <c r="CE199" i="1"/>
  <c r="CG104" i="1"/>
  <c r="CD85" i="1"/>
  <c r="CD96" i="1" s="1"/>
  <c r="CD218" i="1"/>
  <c r="CD103" i="1"/>
  <c r="CE218" i="1"/>
  <c r="CD199" i="1"/>
  <c r="CE85" i="1"/>
  <c r="CD240" i="1"/>
  <c r="CE240" i="1"/>
  <c r="CG93" i="1"/>
  <c r="CF40" i="7"/>
  <c r="CE102" i="1"/>
  <c r="CE103" i="1" s="1"/>
  <c r="CG46" i="1"/>
  <c r="CG95" i="1"/>
  <c r="CG92" i="1"/>
  <c r="CG44" i="1"/>
  <c r="CG40" i="1"/>
  <c r="CG42" i="1"/>
  <c r="CG5" i="1"/>
  <c r="CG18" i="1" s="1"/>
  <c r="CG97" i="1"/>
  <c r="CD126" i="1"/>
  <c r="CG120" i="1"/>
  <c r="CG101" i="1"/>
  <c r="CG83" i="1"/>
  <c r="CG132" i="1"/>
  <c r="CD95" i="1"/>
  <c r="CD125" i="1"/>
  <c r="CD123" i="1"/>
  <c r="CD93" i="1"/>
  <c r="CD48" i="1"/>
  <c r="CD9" i="1"/>
  <c r="CD111" i="1"/>
  <c r="CD91" i="1"/>
  <c r="CD97" i="1"/>
  <c r="CD5" i="1"/>
  <c r="CD18" i="1" s="1"/>
  <c r="CD13" i="1"/>
  <c r="CD142" i="1"/>
  <c r="CD143" i="1"/>
  <c r="CD108" i="1"/>
  <c r="CD90" i="1"/>
  <c r="CE40" i="7"/>
  <c r="CD109" i="1"/>
  <c r="CD139" i="1"/>
  <c r="CD129" i="1"/>
  <c r="CD12" i="1"/>
  <c r="CD128" i="1"/>
  <c r="CD124" i="1"/>
  <c r="CD94" i="1"/>
  <c r="CD92" i="1"/>
  <c r="CD107" i="1"/>
  <c r="CD140" i="1"/>
  <c r="CC91" i="1"/>
  <c r="CC55" i="1"/>
  <c r="CC94" i="1"/>
  <c r="CC5" i="1"/>
  <c r="CC18" i="1" s="1"/>
  <c r="CC97" i="1"/>
  <c r="CC85" i="1"/>
  <c r="CC96" i="1" s="1"/>
  <c r="CC93" i="1"/>
  <c r="CC92" i="1"/>
  <c r="CC90" i="1"/>
  <c r="CC89" i="1"/>
  <c r="CA186" i="1"/>
  <c r="CA177" i="1"/>
  <c r="CA190" i="1" s="1"/>
  <c r="CA93" i="1"/>
  <c r="BZ181" i="1"/>
  <c r="BZ177" i="1"/>
  <c r="BZ190" i="1" s="1"/>
  <c r="CC111" i="1"/>
  <c r="CC9" i="1"/>
  <c r="CC20" i="1" s="1"/>
  <c r="CC108" i="1"/>
  <c r="CA74" i="1"/>
  <c r="CC239" i="1"/>
  <c r="CC235" i="1"/>
  <c r="CA62" i="1"/>
  <c r="CA205" i="1"/>
  <c r="CC149" i="1"/>
  <c r="CC133" i="1"/>
  <c r="CC134" i="1"/>
  <c r="CC132" i="1"/>
  <c r="CA139" i="1"/>
  <c r="CC100" i="1"/>
  <c r="CC107" i="1" s="1"/>
  <c r="CA126" i="1"/>
  <c r="CA182" i="1"/>
  <c r="CA181" i="1"/>
  <c r="CA188" i="1"/>
  <c r="CA183" i="1"/>
  <c r="CA187" i="1"/>
  <c r="CA184" i="1"/>
  <c r="CB82" i="1"/>
  <c r="CB48" i="1" s="1"/>
  <c r="CA207" i="1"/>
  <c r="CA246" i="1"/>
  <c r="CA90" i="1"/>
  <c r="CA247" i="1"/>
  <c r="CA244" i="1"/>
  <c r="CA140" i="1"/>
  <c r="CA248" i="1"/>
  <c r="CA203" i="1"/>
  <c r="CA249" i="1"/>
  <c r="CA206" i="1"/>
  <c r="CA92" i="1"/>
  <c r="CA159" i="1"/>
  <c r="CA250" i="1"/>
  <c r="CA245" i="1"/>
  <c r="CA70" i="1"/>
  <c r="CA266" i="1"/>
  <c r="CA124" i="1"/>
  <c r="CA284" i="1"/>
  <c r="CA287" i="1"/>
  <c r="BX37" i="1"/>
  <c r="CB151" i="1"/>
  <c r="CB148" i="1"/>
  <c r="CB132" i="1"/>
  <c r="CB134" i="1"/>
  <c r="CA225" i="1"/>
  <c r="CA125" i="1"/>
  <c r="CB46" i="1"/>
  <c r="CA224" i="1"/>
  <c r="CA226" i="1"/>
  <c r="CA285" i="1"/>
  <c r="CA160" i="1"/>
  <c r="CA97" i="1"/>
  <c r="CA5" i="1"/>
  <c r="CA18" i="1" s="1"/>
  <c r="CA85" i="1"/>
  <c r="CA96" i="1" s="1"/>
  <c r="CA127" i="1"/>
  <c r="CA162" i="1"/>
  <c r="CA95" i="1"/>
  <c r="CA265" i="1"/>
  <c r="CA104" i="1"/>
  <c r="CB28" i="7"/>
  <c r="CB83" i="1"/>
  <c r="CA268" i="1"/>
  <c r="CA261" i="1"/>
  <c r="CA270" i="1" s="1"/>
  <c r="CA271" i="1"/>
  <c r="CB40" i="1"/>
  <c r="CA286" i="1"/>
  <c r="CA53" i="1"/>
  <c r="CA163" i="1"/>
  <c r="CA267" i="1"/>
  <c r="CA55" i="1"/>
  <c r="CA58" i="1" s="1"/>
  <c r="CA94" i="1"/>
  <c r="CA10" i="1"/>
  <c r="CA191" i="1"/>
  <c r="CA157" i="1"/>
  <c r="CA11" i="1"/>
  <c r="CA218" i="1"/>
  <c r="CA228" i="1" s="1"/>
  <c r="CA283" i="1"/>
  <c r="CA209" i="1"/>
  <c r="CA7" i="1"/>
  <c r="CA26" i="1" s="1"/>
  <c r="CA199" i="1"/>
  <c r="CA208" i="1" s="1"/>
  <c r="CA13" i="1"/>
  <c r="CA135" i="1"/>
  <c r="CA142" i="1" s="1"/>
  <c r="CA143" i="1"/>
  <c r="CB44" i="1"/>
  <c r="CA185" i="1"/>
  <c r="CA253" i="1"/>
  <c r="CA8" i="1"/>
  <c r="CA240" i="1"/>
  <c r="CA252" i="1" s="1"/>
  <c r="CA222" i="1"/>
  <c r="CA91" i="1"/>
  <c r="CB239" i="1"/>
  <c r="CB235" i="1"/>
  <c r="CB234" i="1"/>
  <c r="CA129" i="1"/>
  <c r="CA12" i="1"/>
  <c r="CA119" i="1"/>
  <c r="CA128" i="1" s="1"/>
  <c r="CA289" i="1"/>
  <c r="CA279" i="1"/>
  <c r="CA288" i="1" s="1"/>
  <c r="CA6" i="1"/>
  <c r="CA19" i="1" s="1"/>
  <c r="CA165" i="1"/>
  <c r="CA153" i="1"/>
  <c r="CA164" i="1" s="1"/>
  <c r="CB42" i="1"/>
  <c r="CB86" i="1"/>
  <c r="CB89" i="1" s="1"/>
  <c r="CA123" i="1"/>
  <c r="CA223" i="1"/>
  <c r="CA269" i="1"/>
  <c r="CA158" i="1"/>
  <c r="CB102" i="1"/>
  <c r="CB109" i="1" s="1"/>
  <c r="CB100" i="1"/>
  <c r="CB107" i="1" s="1"/>
  <c r="CB108" i="1"/>
  <c r="CB111" i="1"/>
  <c r="CB9" i="1"/>
  <c r="BZ284" i="1"/>
  <c r="CB147" i="1"/>
  <c r="BZ287" i="1"/>
  <c r="BZ286" i="1"/>
  <c r="BZ250" i="1"/>
  <c r="BZ70" i="1"/>
  <c r="BZ74" i="1"/>
  <c r="BY53" i="1"/>
  <c r="CB136" i="1"/>
  <c r="BZ251" i="1"/>
  <c r="CW2" i="4"/>
  <c r="CW2" i="10"/>
  <c r="CW2" i="8"/>
  <c r="CB241" i="1"/>
  <c r="CB146" i="1"/>
  <c r="BZ188" i="1"/>
  <c r="BZ184" i="1"/>
  <c r="CW2" i="11"/>
  <c r="BZ249" i="1"/>
  <c r="BZ141" i="1"/>
  <c r="BZ205" i="1"/>
  <c r="BZ245" i="1"/>
  <c r="BZ265" i="1"/>
  <c r="BZ283" i="1"/>
  <c r="BY229" i="1"/>
  <c r="BZ204" i="1"/>
  <c r="BZ203" i="1"/>
  <c r="BZ163" i="1"/>
  <c r="BY20" i="1"/>
  <c r="BY32" i="1"/>
  <c r="BZ93" i="1"/>
  <c r="BZ48" i="1"/>
  <c r="BZ185" i="1"/>
  <c r="BZ49" i="1"/>
  <c r="BZ248" i="1"/>
  <c r="BZ182" i="1"/>
  <c r="BZ143" i="1"/>
  <c r="BZ13" i="1"/>
  <c r="BZ24" i="1" s="1"/>
  <c r="BZ135" i="1"/>
  <c r="BZ142" i="1" s="1"/>
  <c r="BZ267" i="1"/>
  <c r="BZ161" i="1"/>
  <c r="BZ8" i="1"/>
  <c r="BZ253" i="1"/>
  <c r="BZ240" i="1"/>
  <c r="BZ252" i="1" s="1"/>
  <c r="BZ158" i="1"/>
  <c r="BZ90" i="1"/>
  <c r="BZ183" i="1"/>
  <c r="BZ160" i="1"/>
  <c r="BZ95" i="1"/>
  <c r="BZ91" i="1"/>
  <c r="BZ289" i="1"/>
  <c r="BZ279" i="1"/>
  <c r="BZ288" i="1" s="1"/>
  <c r="BZ11" i="1"/>
  <c r="BZ22" i="1" s="1"/>
  <c r="BZ218" i="1"/>
  <c r="BZ228" i="1" s="1"/>
  <c r="BZ227" i="1"/>
  <c r="BZ129" i="1"/>
  <c r="BZ12" i="1"/>
  <c r="BZ127" i="1"/>
  <c r="BZ89" i="1"/>
  <c r="BZ225" i="1"/>
  <c r="BZ187" i="1"/>
  <c r="BZ224" i="1"/>
  <c r="BZ266" i="1"/>
  <c r="BZ261" i="1"/>
  <c r="BZ270" i="1" s="1"/>
  <c r="BZ271" i="1"/>
  <c r="BZ123" i="1"/>
  <c r="BY37" i="1"/>
  <c r="BZ85" i="1"/>
  <c r="BZ96" i="1" s="1"/>
  <c r="BZ126" i="1"/>
  <c r="BY103" i="1"/>
  <c r="BY110" i="1" s="1"/>
  <c r="BY109" i="1"/>
  <c r="BZ269" i="1"/>
  <c r="BZ285" i="1"/>
  <c r="BZ10" i="1"/>
  <c r="BZ191" i="1"/>
  <c r="BZ6" i="1"/>
  <c r="BZ19" i="1" s="1"/>
  <c r="BZ165" i="1"/>
  <c r="BY22" i="1"/>
  <c r="BY34" i="1"/>
  <c r="BY23" i="1"/>
  <c r="BY36" i="1"/>
  <c r="BZ223" i="1"/>
  <c r="BZ103" i="1"/>
  <c r="BZ110" i="1" s="1"/>
  <c r="BZ111" i="1"/>
  <c r="BZ9" i="1"/>
  <c r="BZ124" i="1"/>
  <c r="BZ119" i="1"/>
  <c r="BZ128" i="1" s="1"/>
  <c r="BZ157" i="1"/>
  <c r="BZ247" i="1"/>
  <c r="BZ107" i="1"/>
  <c r="BZ186" i="1"/>
  <c r="BZ94" i="1"/>
  <c r="BZ55" i="1"/>
  <c r="BZ58" i="1" s="1"/>
  <c r="BZ159" i="1"/>
  <c r="BZ5" i="1"/>
  <c r="BZ18" i="1" s="1"/>
  <c r="BZ97" i="1"/>
  <c r="BZ222" i="1"/>
  <c r="BY33" i="1"/>
  <c r="BY21" i="1"/>
  <c r="BZ153" i="1"/>
  <c r="BZ164" i="1" s="1"/>
  <c r="BZ244" i="1"/>
  <c r="BZ109" i="1"/>
  <c r="BZ246" i="1"/>
  <c r="BZ209" i="1"/>
  <c r="BZ7" i="1"/>
  <c r="BZ199" i="1"/>
  <c r="BZ208" i="1" s="1"/>
  <c r="BZ207" i="1"/>
  <c r="BZ62" i="1"/>
  <c r="BZ140" i="1"/>
  <c r="CX63" i="14"/>
  <c r="CX50" i="14"/>
  <c r="CX57" i="12"/>
  <c r="CY51" i="12"/>
  <c r="CY55" i="12"/>
  <c r="CY54" i="12"/>
  <c r="CY45" i="12"/>
  <c r="CY52" i="12"/>
  <c r="CY50" i="12"/>
  <c r="CY53" i="12"/>
  <c r="CY37" i="14"/>
  <c r="CY55" i="14"/>
  <c r="CY39" i="15"/>
  <c r="CY44" i="15" s="1"/>
  <c r="CY50" i="15"/>
  <c r="CY55" i="15" s="1"/>
  <c r="CY45" i="14"/>
  <c r="CY50" i="14" s="1"/>
  <c r="CY58" i="14"/>
  <c r="CY60" i="14"/>
  <c r="CY56" i="14"/>
  <c r="CY59" i="14"/>
  <c r="CY57" i="14"/>
  <c r="CY61" i="14"/>
  <c r="CX55" i="15"/>
  <c r="CX44" i="15"/>
  <c r="CM44" i="15"/>
  <c r="CM55" i="15"/>
  <c r="CL30" i="12"/>
  <c r="CH44" i="15"/>
  <c r="CI55" i="15"/>
  <c r="CH55" i="15"/>
  <c r="CH28" i="15"/>
  <c r="CI28" i="15"/>
  <c r="AA113" i="1"/>
  <c r="AA122" i="1"/>
  <c r="AA138" i="1"/>
  <c r="AA131" i="1"/>
  <c r="Z145" i="1"/>
  <c r="Z156" i="1"/>
  <c r="Z77" i="1"/>
  <c r="AA221" i="1"/>
  <c r="AA211" i="1"/>
  <c r="AA99" i="1"/>
  <c r="AA3" i="1"/>
  <c r="AA2" i="1" s="1"/>
  <c r="AA273" i="1"/>
  <c r="AA167" i="1"/>
  <c r="AA255" i="1"/>
  <c r="AA193" i="1"/>
  <c r="AA106" i="1"/>
  <c r="AA88" i="1"/>
  <c r="AA39" i="1"/>
  <c r="AA243" i="1"/>
  <c r="AA231" i="1"/>
  <c r="AA180" i="1"/>
  <c r="Z282" i="1"/>
  <c r="Z264" i="1"/>
  <c r="Z202" i="1"/>
  <c r="CY9" i="7" l="1"/>
  <c r="CI275" i="1"/>
  <c r="CI276" i="1"/>
  <c r="CI260" i="1"/>
  <c r="CI280" i="1"/>
  <c r="CI257" i="1"/>
  <c r="CI274" i="1"/>
  <c r="CI256" i="1"/>
  <c r="CI277" i="1"/>
  <c r="CI200" i="1"/>
  <c r="CI178" i="1"/>
  <c r="CI129" i="1"/>
  <c r="CI12" i="1"/>
  <c r="CI23" i="1" s="1"/>
  <c r="CI219" i="1"/>
  <c r="CI259" i="1"/>
  <c r="CI278" i="1"/>
  <c r="CI258" i="1"/>
  <c r="CI143" i="1"/>
  <c r="CI13" i="1"/>
  <c r="CI165" i="1"/>
  <c r="CI6" i="1"/>
  <c r="CI8" i="1"/>
  <c r="CI27" i="1" s="1"/>
  <c r="CI253" i="1"/>
  <c r="CI9" i="1"/>
  <c r="CI32" i="1" s="1"/>
  <c r="A10" i="18" s="1"/>
  <c r="CI111" i="1"/>
  <c r="CI19" i="16"/>
  <c r="CH114" i="1" s="1"/>
  <c r="CJ19" i="16"/>
  <c r="CI114" i="1" s="1"/>
  <c r="CI20" i="16"/>
  <c r="CH115" i="1" s="1"/>
  <c r="CH124" i="1" s="1"/>
  <c r="CJ20" i="16"/>
  <c r="CI115" i="1" s="1"/>
  <c r="CI124" i="1" s="1"/>
  <c r="CY9" i="16"/>
  <c r="CI21" i="16"/>
  <c r="CH116" i="1" s="1"/>
  <c r="CH125" i="1" s="1"/>
  <c r="CJ21" i="16"/>
  <c r="CI116" i="1" s="1"/>
  <c r="CI125" i="1" s="1"/>
  <c r="CI23" i="16"/>
  <c r="CH118" i="1" s="1"/>
  <c r="CH127" i="1" s="1"/>
  <c r="CJ23" i="16"/>
  <c r="CI118" i="1" s="1"/>
  <c r="CI127" i="1" s="1"/>
  <c r="CY6" i="16"/>
  <c r="CJ35" i="7"/>
  <c r="CI101" i="1" s="1"/>
  <c r="CI108" i="1" s="1"/>
  <c r="CJ33" i="3"/>
  <c r="CI152" i="1" s="1"/>
  <c r="CI41" i="9"/>
  <c r="CH233" i="1" s="1"/>
  <c r="CH245" i="1" s="1"/>
  <c r="CJ41" i="9"/>
  <c r="CI233" i="1" s="1"/>
  <c r="CI245" i="1" s="1"/>
  <c r="CI31" i="3"/>
  <c r="CH150" i="1" s="1"/>
  <c r="CJ31" i="3"/>
  <c r="CI150" i="1" s="1"/>
  <c r="CI30" i="3"/>
  <c r="CH149" i="1" s="1"/>
  <c r="CH160" i="1" s="1"/>
  <c r="CJ30" i="3"/>
  <c r="CI149" i="1" s="1"/>
  <c r="CI160" i="1" s="1"/>
  <c r="CY12" i="3"/>
  <c r="CY10" i="3"/>
  <c r="CY32" i="3" s="1"/>
  <c r="CJ32" i="3"/>
  <c r="CI151" i="1" s="1"/>
  <c r="CI162" i="1" s="1"/>
  <c r="CI43" i="9"/>
  <c r="CH235" i="1" s="1"/>
  <c r="CH247" i="1" s="1"/>
  <c r="CJ43" i="9"/>
  <c r="CI235" i="1" s="1"/>
  <c r="CI247" i="1" s="1"/>
  <c r="CY24" i="7"/>
  <c r="CY4" i="17"/>
  <c r="CY14" i="17" s="1"/>
  <c r="CJ14" i="17"/>
  <c r="CI132" i="1" s="1"/>
  <c r="CI139" i="1" s="1"/>
  <c r="CI45" i="9"/>
  <c r="CH237" i="1" s="1"/>
  <c r="CH249" i="1" s="1"/>
  <c r="CI38" i="7"/>
  <c r="CJ38" i="7"/>
  <c r="CY17" i="3"/>
  <c r="CI47" i="9"/>
  <c r="CH239" i="1" s="1"/>
  <c r="CH251" i="1" s="1"/>
  <c r="CJ47" i="9"/>
  <c r="CI239" i="1" s="1"/>
  <c r="CI251" i="1" s="1"/>
  <c r="CJ15" i="17"/>
  <c r="CI133" i="1" s="1"/>
  <c r="CI140" i="1" s="1"/>
  <c r="CY4" i="3"/>
  <c r="CY28" i="3" s="1"/>
  <c r="CJ28" i="3"/>
  <c r="CI147" i="1" s="1"/>
  <c r="CI40" i="9"/>
  <c r="CH232" i="1" s="1"/>
  <c r="CJ40" i="9"/>
  <c r="CI232" i="1" s="1"/>
  <c r="CI244" i="1" s="1"/>
  <c r="CY22" i="7"/>
  <c r="CY5" i="3"/>
  <c r="CY29" i="3" s="1"/>
  <c r="CJ29" i="3"/>
  <c r="CI148" i="1" s="1"/>
  <c r="CI159" i="1" s="1"/>
  <c r="CY7" i="3"/>
  <c r="CJ27" i="3"/>
  <c r="CI146" i="1" s="1"/>
  <c r="CI42" i="9"/>
  <c r="CH234" i="1" s="1"/>
  <c r="CH246" i="1" s="1"/>
  <c r="CJ42" i="9"/>
  <c r="CI234" i="1" s="1"/>
  <c r="CI246" i="1" s="1"/>
  <c r="CY6" i="7"/>
  <c r="CY37" i="7" s="1"/>
  <c r="CJ37" i="7"/>
  <c r="CY23" i="7"/>
  <c r="CY6" i="17"/>
  <c r="CY16" i="17" s="1"/>
  <c r="CJ16" i="17"/>
  <c r="CI134" i="1" s="1"/>
  <c r="CI141" i="1" s="1"/>
  <c r="CY11" i="3"/>
  <c r="CY15" i="3"/>
  <c r="CI44" i="9"/>
  <c r="CH236" i="1" s="1"/>
  <c r="CY15" i="7"/>
  <c r="CY30" i="7"/>
  <c r="FO15" i="15" s="1"/>
  <c r="CJ28" i="7"/>
  <c r="CY21" i="7"/>
  <c r="CY13" i="3"/>
  <c r="CY14" i="3"/>
  <c r="CY23" i="3"/>
  <c r="GH16" i="12" s="1"/>
  <c r="CY6" i="3"/>
  <c r="CY33" i="3" s="1"/>
  <c r="CI33" i="3"/>
  <c r="CH152" i="1" s="1"/>
  <c r="CI27" i="3"/>
  <c r="CH146" i="1" s="1"/>
  <c r="CY18" i="3"/>
  <c r="CY8" i="3"/>
  <c r="CY30" i="3" s="1"/>
  <c r="CY5" i="17"/>
  <c r="CY15" i="17" s="1"/>
  <c r="CI15" i="17"/>
  <c r="CH133" i="1" s="1"/>
  <c r="CH140" i="1" s="1"/>
  <c r="CY5" i="16"/>
  <c r="CY15" i="16"/>
  <c r="CY8" i="16"/>
  <c r="CY12" i="7"/>
  <c r="CY11" i="7"/>
  <c r="CY7" i="7"/>
  <c r="CY17" i="7"/>
  <c r="CI35" i="7"/>
  <c r="CH101" i="1" s="1"/>
  <c r="CH108" i="1" s="1"/>
  <c r="CG239" i="1"/>
  <c r="CG251" i="1" s="1"/>
  <c r="CG149" i="1"/>
  <c r="CG148" i="1"/>
  <c r="CG151" i="1"/>
  <c r="CG134" i="1"/>
  <c r="CG135" i="1" s="1"/>
  <c r="CG142" i="1" s="1"/>
  <c r="CG118" i="1"/>
  <c r="CG124" i="1"/>
  <c r="CG246" i="1"/>
  <c r="CG123" i="1"/>
  <c r="CG219" i="1"/>
  <c r="CG275" i="1"/>
  <c r="CG172" i="1"/>
  <c r="CG174" i="1"/>
  <c r="CG198" i="1"/>
  <c r="CG117" i="1"/>
  <c r="CG126" i="1" s="1"/>
  <c r="CG13" i="1"/>
  <c r="CG24" i="1" s="1"/>
  <c r="CG143" i="1"/>
  <c r="CG94" i="1"/>
  <c r="CG55" i="1"/>
  <c r="CG125" i="1"/>
  <c r="CG139" i="1"/>
  <c r="CG111" i="1"/>
  <c r="CG9" i="1"/>
  <c r="CG140" i="1"/>
  <c r="CG108" i="1"/>
  <c r="CG85" i="1"/>
  <c r="CG96" i="1" s="1"/>
  <c r="CG12" i="1"/>
  <c r="CG129" i="1"/>
  <c r="CG8" i="1"/>
  <c r="CG27" i="1" s="1"/>
  <c r="CG253" i="1"/>
  <c r="CF90" i="1"/>
  <c r="CG236" i="1"/>
  <c r="CG237" i="1"/>
  <c r="CG249" i="1" s="1"/>
  <c r="CG238" i="1"/>
  <c r="CG250" i="1" s="1"/>
  <c r="CG233" i="1"/>
  <c r="CG245" i="1" s="1"/>
  <c r="CG232" i="1"/>
  <c r="CG244" i="1" s="1"/>
  <c r="CG235" i="1"/>
  <c r="CG247" i="1" s="1"/>
  <c r="CF68" i="1"/>
  <c r="CG146" i="1"/>
  <c r="CF66" i="1"/>
  <c r="CG150" i="1"/>
  <c r="CF64" i="1"/>
  <c r="CG147" i="1"/>
  <c r="CF159" i="1"/>
  <c r="CG154" i="1"/>
  <c r="CF72" i="1"/>
  <c r="CG152" i="1"/>
  <c r="CG100" i="1"/>
  <c r="CG107" i="1" s="1"/>
  <c r="CG217" i="1"/>
  <c r="CG197" i="1"/>
  <c r="CF89" i="1"/>
  <c r="CF40" i="1"/>
  <c r="CF42" i="1"/>
  <c r="CF91" i="1"/>
  <c r="CF95" i="1"/>
  <c r="CF46" i="1"/>
  <c r="CF44" i="1"/>
  <c r="CF92" i="1"/>
  <c r="CF5" i="1"/>
  <c r="CF18" i="1" s="1"/>
  <c r="CF97" i="1"/>
  <c r="CE253" i="1"/>
  <c r="CF49" i="1"/>
  <c r="CE92" i="1"/>
  <c r="CE44" i="1"/>
  <c r="CE91" i="1"/>
  <c r="CE42" i="1"/>
  <c r="CD37" i="1"/>
  <c r="CD24" i="1"/>
  <c r="CE95" i="1"/>
  <c r="CE46" i="1"/>
  <c r="CE97" i="1"/>
  <c r="CE5" i="1"/>
  <c r="CE18" i="1" s="1"/>
  <c r="CE90" i="1"/>
  <c r="CE89" i="1"/>
  <c r="CE40" i="1"/>
  <c r="CD32" i="1"/>
  <c r="CD20" i="1"/>
  <c r="CD36" i="1"/>
  <c r="CD23" i="1"/>
  <c r="CF48" i="1"/>
  <c r="CD110" i="1"/>
  <c r="CE64" i="1"/>
  <c r="CE68" i="1"/>
  <c r="CD8" i="1"/>
  <c r="CD27" i="1" s="1"/>
  <c r="CD6" i="1"/>
  <c r="CD19" i="1" s="1"/>
  <c r="CC234" i="1"/>
  <c r="CC238" i="1"/>
  <c r="CC147" i="1"/>
  <c r="CC64" i="1" s="1"/>
  <c r="CC148" i="1"/>
  <c r="CC146" i="1"/>
  <c r="CC68" i="1" s="1"/>
  <c r="CC151" i="1"/>
  <c r="CC236" i="1"/>
  <c r="CC49" i="1" s="1"/>
  <c r="CC232" i="1"/>
  <c r="CC136" i="1"/>
  <c r="CC140" i="1" s="1"/>
  <c r="CB154" i="1"/>
  <c r="CB162" i="1" s="1"/>
  <c r="CC233" i="1"/>
  <c r="CC102" i="1"/>
  <c r="CC109" i="1" s="1"/>
  <c r="CB152" i="1"/>
  <c r="CB72" i="1" s="1"/>
  <c r="CC152" i="1"/>
  <c r="CC32" i="1"/>
  <c r="CC237" i="1"/>
  <c r="CB150" i="1"/>
  <c r="CB66" i="1" s="1"/>
  <c r="CC150" i="1"/>
  <c r="CC241" i="1"/>
  <c r="CC213" i="1"/>
  <c r="CC195" i="1"/>
  <c r="CC175" i="1"/>
  <c r="CC114" i="1"/>
  <c r="CC116" i="1"/>
  <c r="CC115" i="1"/>
  <c r="CB115" i="1"/>
  <c r="CC120" i="1"/>
  <c r="CB118" i="1"/>
  <c r="CC118" i="1"/>
  <c r="CB91" i="1"/>
  <c r="CB251" i="1"/>
  <c r="CA36" i="1"/>
  <c r="CA23" i="1"/>
  <c r="CB90" i="1"/>
  <c r="CA33" i="1"/>
  <c r="CA21" i="1"/>
  <c r="CB197" i="1"/>
  <c r="CA37" i="1"/>
  <c r="CA24" i="1"/>
  <c r="CA229" i="1"/>
  <c r="CB256" i="1"/>
  <c r="CB260" i="1"/>
  <c r="CA34" i="1"/>
  <c r="CA22" i="1"/>
  <c r="CB94" i="1"/>
  <c r="CB55" i="1"/>
  <c r="CB169" i="1"/>
  <c r="CB172" i="1"/>
  <c r="CB175" i="1"/>
  <c r="CB5" i="1"/>
  <c r="CB18" i="1" s="1"/>
  <c r="CB97" i="1"/>
  <c r="CB85" i="1"/>
  <c r="CB96" i="1" s="1"/>
  <c r="CB92" i="1"/>
  <c r="CB93" i="1"/>
  <c r="CA111" i="1"/>
  <c r="CA9" i="1"/>
  <c r="CB95" i="1"/>
  <c r="CB238" i="1"/>
  <c r="CB250" i="1" s="1"/>
  <c r="CB246" i="1"/>
  <c r="CB139" i="1"/>
  <c r="CB143" i="1"/>
  <c r="CB13" i="1"/>
  <c r="CB68" i="1"/>
  <c r="CB20" i="1"/>
  <c r="CB141" i="1"/>
  <c r="CB253" i="1"/>
  <c r="CB8" i="1"/>
  <c r="CB27" i="1" s="1"/>
  <c r="CB64" i="1"/>
  <c r="CB247" i="1"/>
  <c r="CB103" i="1"/>
  <c r="CB110" i="1" s="1"/>
  <c r="CB173" i="1"/>
  <c r="CB237" i="1"/>
  <c r="CB249" i="1" s="1"/>
  <c r="CB236" i="1"/>
  <c r="CB232" i="1"/>
  <c r="CB244" i="1" s="1"/>
  <c r="CB233" i="1"/>
  <c r="CB245" i="1" s="1"/>
  <c r="CB116" i="1"/>
  <c r="CY36" i="6"/>
  <c r="BZ53" i="1"/>
  <c r="CB38" i="7"/>
  <c r="CB37" i="7"/>
  <c r="CB36" i="7"/>
  <c r="CA102" i="1" s="1"/>
  <c r="CA109" i="1" s="1"/>
  <c r="CB35" i="7"/>
  <c r="CA101" i="1" s="1"/>
  <c r="CA108" i="1" s="1"/>
  <c r="CB39" i="7"/>
  <c r="CW30" i="6"/>
  <c r="CB280" i="1"/>
  <c r="CB276" i="1"/>
  <c r="CB274" i="1"/>
  <c r="CB149" i="1"/>
  <c r="CB198" i="1"/>
  <c r="CB195" i="1"/>
  <c r="CB171" i="1"/>
  <c r="CY37" i="6"/>
  <c r="CY42" i="6"/>
  <c r="CY38" i="6"/>
  <c r="BZ33" i="1"/>
  <c r="BZ21" i="1"/>
  <c r="CW34" i="9"/>
  <c r="BZ36" i="1"/>
  <c r="BZ23" i="1"/>
  <c r="BZ37" i="1"/>
  <c r="BZ34" i="1"/>
  <c r="BZ26" i="1"/>
  <c r="BZ32" i="1"/>
  <c r="BZ20" i="1"/>
  <c r="BZ229" i="1"/>
  <c r="CW8" i="17"/>
  <c r="CJ8" i="17" s="1"/>
  <c r="CW21" i="3"/>
  <c r="CJ21" i="3" s="1"/>
  <c r="CW13" i="16"/>
  <c r="CJ13" i="16" s="1"/>
  <c r="CY63" i="14"/>
  <c r="CY57" i="12"/>
  <c r="AB122" i="1"/>
  <c r="AB113" i="1"/>
  <c r="AB138" i="1"/>
  <c r="AB131" i="1"/>
  <c r="AB221" i="1"/>
  <c r="AB211" i="1"/>
  <c r="AB273" i="1"/>
  <c r="AB3" i="1"/>
  <c r="AB2" i="1" s="1"/>
  <c r="AB167" i="1"/>
  <c r="AB255" i="1"/>
  <c r="AB99" i="1"/>
  <c r="AB243" i="1"/>
  <c r="AB231" i="1"/>
  <c r="AB180" i="1"/>
  <c r="AB193" i="1"/>
  <c r="AB106" i="1"/>
  <c r="AB88" i="1"/>
  <c r="AB39" i="1"/>
  <c r="AA145" i="1"/>
  <c r="AA77" i="1"/>
  <c r="AA156" i="1"/>
  <c r="AA282" i="1"/>
  <c r="AA202" i="1"/>
  <c r="AA264" i="1"/>
  <c r="CI36" i="1" l="1"/>
  <c r="A13" i="18" s="1"/>
  <c r="CI209" i="1"/>
  <c r="CI7" i="1"/>
  <c r="CI26" i="1" s="1"/>
  <c r="CH66" i="1"/>
  <c r="CH161" i="1"/>
  <c r="CH157" i="1"/>
  <c r="CH68" i="1"/>
  <c r="CH163" i="1"/>
  <c r="CH72" i="1"/>
  <c r="CH123" i="1"/>
  <c r="CI153" i="1"/>
  <c r="CI164" i="1" s="1"/>
  <c r="CH244" i="1"/>
  <c r="CH248" i="1"/>
  <c r="CH49" i="1"/>
  <c r="CI284" i="1"/>
  <c r="CI64" i="1"/>
  <c r="CI158" i="1"/>
  <c r="CI163" i="1"/>
  <c r="CI72" i="1"/>
  <c r="CI283" i="1"/>
  <c r="CI287" i="1"/>
  <c r="CI285" i="1"/>
  <c r="CI289" i="1"/>
  <c r="CI279" i="1"/>
  <c r="CI288" i="1" s="1"/>
  <c r="CI10" i="1"/>
  <c r="CI33" i="1" s="1"/>
  <c r="A11" i="18" s="1"/>
  <c r="CI191" i="1"/>
  <c r="CI123" i="1"/>
  <c r="CI262" i="1"/>
  <c r="CI268" i="1" s="1"/>
  <c r="CI15" i="1"/>
  <c r="CI29" i="1" s="1"/>
  <c r="CI11" i="1"/>
  <c r="CI37" i="1"/>
  <c r="A14" i="18" s="1"/>
  <c r="CI24" i="1"/>
  <c r="CI66" i="1"/>
  <c r="CI161" i="1"/>
  <c r="CI157" i="1"/>
  <c r="CI68" i="1"/>
  <c r="CI286" i="1"/>
  <c r="CI135" i="1"/>
  <c r="CI142" i="1" s="1"/>
  <c r="CY7" i="16"/>
  <c r="CY21" i="16" s="1"/>
  <c r="CY11" i="16"/>
  <c r="CY23" i="16" s="1"/>
  <c r="CY4" i="16"/>
  <c r="CY19" i="16" s="1"/>
  <c r="CJ22" i="16"/>
  <c r="CI117" i="1" s="1"/>
  <c r="CI126" i="1" s="1"/>
  <c r="CY10" i="17"/>
  <c r="CI16" i="17"/>
  <c r="CH134" i="1" s="1"/>
  <c r="CH141" i="1" s="1"/>
  <c r="CI29" i="3"/>
  <c r="CH148" i="1" s="1"/>
  <c r="CH159" i="1" s="1"/>
  <c r="A2" i="18" s="1"/>
  <c r="CI14" i="17"/>
  <c r="CH132" i="1" s="1"/>
  <c r="CI28" i="3"/>
  <c r="CH147" i="1" s="1"/>
  <c r="CJ44" i="9"/>
  <c r="CI236" i="1" s="1"/>
  <c r="CJ45" i="9"/>
  <c r="CI237" i="1" s="1"/>
  <c r="CI249" i="1" s="1"/>
  <c r="CI28" i="7"/>
  <c r="CI32" i="3"/>
  <c r="CH151" i="1" s="1"/>
  <c r="CH162" i="1" s="1"/>
  <c r="CI46" i="9"/>
  <c r="CH238" i="1" s="1"/>
  <c r="CH250" i="1" s="1"/>
  <c r="CY13" i="7"/>
  <c r="CI39" i="4"/>
  <c r="CH174" i="1" s="1"/>
  <c r="CH187" i="1" s="1"/>
  <c r="CJ39" i="4"/>
  <c r="CI174" i="1" s="1"/>
  <c r="CI187" i="1" s="1"/>
  <c r="CI41" i="10"/>
  <c r="CJ41" i="10"/>
  <c r="CJ46" i="9"/>
  <c r="CI238" i="1" s="1"/>
  <c r="CI250" i="1" s="1"/>
  <c r="CI30" i="6"/>
  <c r="CJ30" i="6"/>
  <c r="CI23" i="8"/>
  <c r="CH195" i="1" s="1"/>
  <c r="CJ23" i="8"/>
  <c r="CI195" i="1" s="1"/>
  <c r="CY29" i="4"/>
  <c r="GH17" i="14" s="1"/>
  <c r="CY22" i="4"/>
  <c r="CI34" i="9"/>
  <c r="CJ34" i="9"/>
  <c r="CJ26" i="8"/>
  <c r="CI198" i="1" s="1"/>
  <c r="CI40" i="4"/>
  <c r="CH175" i="1" s="1"/>
  <c r="CH188" i="1" s="1"/>
  <c r="CJ40" i="4"/>
  <c r="CI175" i="1" s="1"/>
  <c r="CI188" i="1" s="1"/>
  <c r="CY20" i="4"/>
  <c r="CJ34" i="7"/>
  <c r="CI100" i="1" s="1"/>
  <c r="CI32" i="11"/>
  <c r="CH216" i="1" s="1"/>
  <c r="CH226" i="1" s="1"/>
  <c r="CJ32" i="11"/>
  <c r="CI216" i="1" s="1"/>
  <c r="CI226" i="1" s="1"/>
  <c r="CY21" i="4"/>
  <c r="CI33" i="11"/>
  <c r="CH217" i="1" s="1"/>
  <c r="CH227" i="1" s="1"/>
  <c r="CJ33" i="11"/>
  <c r="CI217" i="1" s="1"/>
  <c r="CI227" i="1" s="1"/>
  <c r="CY24" i="4"/>
  <c r="CI34" i="10"/>
  <c r="CH51" i="1" s="1"/>
  <c r="CI37" i="7"/>
  <c r="CY9" i="3"/>
  <c r="CY31" i="3" s="1"/>
  <c r="FG10" i="12" s="1"/>
  <c r="CI25" i="8"/>
  <c r="CH197" i="1" s="1"/>
  <c r="CH206" i="1" s="1"/>
  <c r="CJ25" i="8"/>
  <c r="CI197" i="1" s="1"/>
  <c r="CI206" i="1" s="1"/>
  <c r="CI36" i="4"/>
  <c r="CH171" i="1" s="1"/>
  <c r="CH184" i="1" s="1"/>
  <c r="CJ36" i="4"/>
  <c r="CI171" i="1" s="1"/>
  <c r="CI184" i="1" s="1"/>
  <c r="CI41" i="4"/>
  <c r="CH176" i="1" s="1"/>
  <c r="CH189" i="1" s="1"/>
  <c r="CJ41" i="4"/>
  <c r="CI176" i="1" s="1"/>
  <c r="CI189" i="1" s="1"/>
  <c r="CY16" i="4"/>
  <c r="CY18" i="4"/>
  <c r="CI29" i="11"/>
  <c r="CH213" i="1" s="1"/>
  <c r="CH223" i="1" s="1"/>
  <c r="CJ29" i="11"/>
  <c r="CI213" i="1" s="1"/>
  <c r="CI223" i="1" s="1"/>
  <c r="CY12" i="4"/>
  <c r="CY38" i="4" s="1"/>
  <c r="CJ38" i="4"/>
  <c r="CI173" i="1" s="1"/>
  <c r="CI186" i="1" s="1"/>
  <c r="CI34" i="4"/>
  <c r="CH169" i="1" s="1"/>
  <c r="CH182" i="1" s="1"/>
  <c r="CJ34" i="4"/>
  <c r="CI169" i="1" s="1"/>
  <c r="CI182" i="1" s="1"/>
  <c r="CJ53" i="10"/>
  <c r="CJ36" i="7"/>
  <c r="CY6" i="4"/>
  <c r="CY37" i="4" s="1"/>
  <c r="CJ37" i="4"/>
  <c r="CI172" i="1" s="1"/>
  <c r="CI185" i="1" s="1"/>
  <c r="CI31" i="11"/>
  <c r="CH215" i="1" s="1"/>
  <c r="CH225" i="1" s="1"/>
  <c r="CJ31" i="11"/>
  <c r="CI215" i="1" s="1"/>
  <c r="CI225" i="1" s="1"/>
  <c r="CI33" i="4"/>
  <c r="CH168" i="1" s="1"/>
  <c r="CJ33" i="4"/>
  <c r="CI168" i="1" s="1"/>
  <c r="CI181" i="1" s="1"/>
  <c r="CI35" i="4"/>
  <c r="CH170" i="1" s="1"/>
  <c r="CH183" i="1" s="1"/>
  <c r="CJ35" i="4"/>
  <c r="CI170" i="1" s="1"/>
  <c r="CI183" i="1" s="1"/>
  <c r="CY14" i="4"/>
  <c r="CI28" i="10"/>
  <c r="CH14" i="1" s="1"/>
  <c r="CH28" i="1" s="1"/>
  <c r="CJ28" i="10"/>
  <c r="CI14" i="1" s="1"/>
  <c r="CI28" i="1" s="1"/>
  <c r="FF16" i="12"/>
  <c r="FJ16" i="12"/>
  <c r="GI16" i="12"/>
  <c r="GI32" i="12" s="1"/>
  <c r="FE16" i="12"/>
  <c r="FS16" i="12"/>
  <c r="FK16" i="12"/>
  <c r="CI26" i="8"/>
  <c r="CH198" i="1" s="1"/>
  <c r="ES16" i="12"/>
  <c r="EY16" i="12"/>
  <c r="EV16" i="12"/>
  <c r="FL16" i="12"/>
  <c r="EW16" i="12"/>
  <c r="FW16" i="12"/>
  <c r="FB16" i="12"/>
  <c r="FD16" i="12"/>
  <c r="GG16" i="12"/>
  <c r="GH32" i="12" s="1"/>
  <c r="FM16" i="12"/>
  <c r="GF16" i="12"/>
  <c r="FY16" i="12"/>
  <c r="FG16" i="12"/>
  <c r="FH16" i="12"/>
  <c r="FU16" i="12"/>
  <c r="FV16" i="12"/>
  <c r="EJ32" i="12"/>
  <c r="FP16" i="12"/>
  <c r="FN16" i="12"/>
  <c r="ER16" i="12"/>
  <c r="GA16" i="12"/>
  <c r="FT16" i="12"/>
  <c r="GC16" i="12"/>
  <c r="GD16" i="12"/>
  <c r="FR16" i="12"/>
  <c r="FA16" i="12"/>
  <c r="FC16" i="12"/>
  <c r="FZ16" i="12"/>
  <c r="ET16" i="12"/>
  <c r="GB16" i="12"/>
  <c r="FI16" i="12"/>
  <c r="EQ16" i="12"/>
  <c r="FX16" i="12"/>
  <c r="GE16" i="12"/>
  <c r="FQ16" i="12"/>
  <c r="EU16" i="12"/>
  <c r="EX16" i="12"/>
  <c r="FO16" i="12"/>
  <c r="EZ16" i="12"/>
  <c r="CI21" i="3"/>
  <c r="CY21" i="3" s="1"/>
  <c r="CI8" i="17"/>
  <c r="CY8" i="17" s="1"/>
  <c r="FF15" i="15"/>
  <c r="FF32" i="15" s="1"/>
  <c r="EZ15" i="15"/>
  <c r="EZ32" i="15" s="1"/>
  <c r="EK32" i="15"/>
  <c r="FL15" i="15"/>
  <c r="FU15" i="15"/>
  <c r="FU32" i="15" s="1"/>
  <c r="FS15" i="15"/>
  <c r="FW15" i="15"/>
  <c r="FW32" i="15" s="1"/>
  <c r="FB15" i="15"/>
  <c r="FB32" i="15" s="1"/>
  <c r="ET15" i="15"/>
  <c r="ET32" i="15" s="1"/>
  <c r="EL32" i="15"/>
  <c r="GD15" i="15"/>
  <c r="GD32" i="15" s="1"/>
  <c r="EQ15" i="15"/>
  <c r="EO32" i="15"/>
  <c r="EJ30" i="15"/>
  <c r="EW15" i="15"/>
  <c r="EW32" i="15" s="1"/>
  <c r="FR15" i="15"/>
  <c r="FR32" i="15" s="1"/>
  <c r="FK15" i="15"/>
  <c r="FK32" i="15" s="1"/>
  <c r="FM15" i="15"/>
  <c r="FM32" i="15" s="1"/>
  <c r="EU15" i="15"/>
  <c r="EU32" i="15" s="1"/>
  <c r="GB15" i="15"/>
  <c r="GB32" i="15" s="1"/>
  <c r="GH15" i="15"/>
  <c r="GH32" i="15" s="1"/>
  <c r="FT15" i="15"/>
  <c r="FT32" i="15" s="1"/>
  <c r="FC15" i="15"/>
  <c r="GI15" i="15"/>
  <c r="GI32" i="15" s="1"/>
  <c r="EM32" i="15"/>
  <c r="GC15" i="15"/>
  <c r="ES15" i="15"/>
  <c r="FJ15" i="15"/>
  <c r="FJ32" i="15" s="1"/>
  <c r="EN32" i="15"/>
  <c r="EP32" i="15"/>
  <c r="FZ15" i="15"/>
  <c r="FI15" i="15"/>
  <c r="FI32" i="15" s="1"/>
  <c r="FA15" i="15"/>
  <c r="FA32" i="15" s="1"/>
  <c r="GE15" i="15"/>
  <c r="GE32" i="15" s="1"/>
  <c r="FE15" i="15"/>
  <c r="FE32" i="15" s="1"/>
  <c r="FP15" i="15"/>
  <c r="FP32" i="15" s="1"/>
  <c r="FH15" i="15"/>
  <c r="GA15" i="15"/>
  <c r="FD15" i="15"/>
  <c r="FD32" i="15" s="1"/>
  <c r="EY15" i="15"/>
  <c r="FQ15" i="15"/>
  <c r="FX15" i="15"/>
  <c r="FN15" i="15"/>
  <c r="FO30" i="15" s="1"/>
  <c r="GG15" i="15"/>
  <c r="FY15" i="15"/>
  <c r="ER15" i="15"/>
  <c r="ER32" i="15" s="1"/>
  <c r="FG15" i="15"/>
  <c r="FG32" i="15" s="1"/>
  <c r="FV15" i="15"/>
  <c r="FV32" i="15" s="1"/>
  <c r="EX15" i="15"/>
  <c r="EX32" i="15" s="1"/>
  <c r="EV15" i="15"/>
  <c r="EV32" i="15" s="1"/>
  <c r="GF15" i="15"/>
  <c r="CY13" i="16"/>
  <c r="CI36" i="7"/>
  <c r="CI34" i="7"/>
  <c r="CH100" i="1" s="1"/>
  <c r="CI22" i="16"/>
  <c r="CH117" i="1" s="1"/>
  <c r="CH126" i="1" s="1"/>
  <c r="CG141" i="1"/>
  <c r="GD11" i="12"/>
  <c r="GB11" i="12"/>
  <c r="FV11" i="12"/>
  <c r="FN11" i="12"/>
  <c r="FH11" i="12"/>
  <c r="FD11" i="12"/>
  <c r="EX11" i="12"/>
  <c r="GI11" i="12"/>
  <c r="GC11" i="12"/>
  <c r="GA11" i="12"/>
  <c r="FU11" i="12"/>
  <c r="FM11" i="12"/>
  <c r="FG11" i="12"/>
  <c r="GH11" i="12"/>
  <c r="FZ11" i="12"/>
  <c r="FR11" i="12"/>
  <c r="FP11" i="12"/>
  <c r="EZ11" i="12"/>
  <c r="ER11" i="12"/>
  <c r="EQ11" i="12"/>
  <c r="GG11" i="12"/>
  <c r="FY11" i="12"/>
  <c r="FO11" i="12"/>
  <c r="FF11" i="12"/>
  <c r="EY11" i="12"/>
  <c r="GF11" i="12"/>
  <c r="FX11" i="12"/>
  <c r="FL11" i="12"/>
  <c r="FE11" i="12"/>
  <c r="EW11" i="12"/>
  <c r="FK11" i="12"/>
  <c r="FC11" i="12"/>
  <c r="EU11" i="12"/>
  <c r="FJ11" i="12"/>
  <c r="FB11" i="12"/>
  <c r="ET11" i="12"/>
  <c r="ES11" i="12"/>
  <c r="FI11" i="12"/>
  <c r="FA11" i="12"/>
  <c r="GE11" i="12"/>
  <c r="FW11" i="12"/>
  <c r="EV11" i="12"/>
  <c r="FQ11" i="12"/>
  <c r="FT11" i="12"/>
  <c r="FS11" i="12"/>
  <c r="GH7" i="12"/>
  <c r="FX7" i="12"/>
  <c r="FR7" i="12"/>
  <c r="FP7" i="12"/>
  <c r="FJ7" i="12"/>
  <c r="FF7" i="12"/>
  <c r="EZ7" i="12"/>
  <c r="EQ7" i="12"/>
  <c r="GG7" i="12"/>
  <c r="FW7" i="12"/>
  <c r="FO7" i="12"/>
  <c r="FI7" i="12"/>
  <c r="FZ7" i="12"/>
  <c r="FN7" i="12"/>
  <c r="FA7" i="12"/>
  <c r="GI7" i="12"/>
  <c r="FY7" i="12"/>
  <c r="FM7" i="12"/>
  <c r="EY7" i="12"/>
  <c r="EU7" i="12"/>
  <c r="ET7" i="12"/>
  <c r="GF7" i="12"/>
  <c r="FV7" i="12"/>
  <c r="FL7" i="12"/>
  <c r="FE7" i="12"/>
  <c r="EX7" i="12"/>
  <c r="ES7" i="12"/>
  <c r="GE7" i="12"/>
  <c r="FU7" i="12"/>
  <c r="FD7" i="12"/>
  <c r="GD7" i="12"/>
  <c r="FT7" i="12"/>
  <c r="FC7" i="12"/>
  <c r="GC7" i="12"/>
  <c r="FS7" i="12"/>
  <c r="FQ7" i="12"/>
  <c r="FB7" i="12"/>
  <c r="FK7" i="12"/>
  <c r="EW7" i="12"/>
  <c r="ER7" i="12"/>
  <c r="FH7" i="12"/>
  <c r="EV7" i="12"/>
  <c r="FG7" i="12"/>
  <c r="GB7" i="12"/>
  <c r="GA7" i="12"/>
  <c r="GG8" i="12"/>
  <c r="FY8" i="12"/>
  <c r="FS8" i="12"/>
  <c r="FQ8" i="12"/>
  <c r="FK8" i="12"/>
  <c r="FA8" i="12"/>
  <c r="GF8" i="12"/>
  <c r="FX8" i="12"/>
  <c r="FR8" i="12"/>
  <c r="FP8" i="12"/>
  <c r="FJ8" i="12"/>
  <c r="GC8" i="12"/>
  <c r="FW8" i="12"/>
  <c r="FM8" i="12"/>
  <c r="FD8" i="12"/>
  <c r="EW8" i="12"/>
  <c r="EU8" i="12"/>
  <c r="ET8" i="12"/>
  <c r="FV8" i="12"/>
  <c r="FL8" i="12"/>
  <c r="FC8" i="12"/>
  <c r="EV8" i="12"/>
  <c r="ES8" i="12"/>
  <c r="GI8" i="12"/>
  <c r="FU8" i="12"/>
  <c r="FI8" i="12"/>
  <c r="FB8" i="12"/>
  <c r="ER8" i="12"/>
  <c r="GB8" i="12"/>
  <c r="FH8" i="12"/>
  <c r="GA8" i="12"/>
  <c r="FG8" i="12"/>
  <c r="FF8" i="12"/>
  <c r="FZ8" i="12"/>
  <c r="FE8" i="12"/>
  <c r="GH8" i="12"/>
  <c r="FT8" i="12"/>
  <c r="EZ8" i="12"/>
  <c r="GE8" i="12"/>
  <c r="EQ8" i="12"/>
  <c r="GD8" i="12"/>
  <c r="FO8" i="12"/>
  <c r="EY8" i="12"/>
  <c r="FN8" i="12"/>
  <c r="EX8" i="12"/>
  <c r="GD7" i="13"/>
  <c r="FX7" i="13"/>
  <c r="FR7" i="13"/>
  <c r="FO7" i="13"/>
  <c r="FI7" i="13"/>
  <c r="FC7" i="13"/>
  <c r="EW7" i="13"/>
  <c r="GG7" i="13"/>
  <c r="FZ7" i="13"/>
  <c r="FS7" i="13"/>
  <c r="FJ7" i="13"/>
  <c r="FB7" i="13"/>
  <c r="EU7" i="13"/>
  <c r="GF7" i="13"/>
  <c r="FY7" i="13"/>
  <c r="FQ7" i="13"/>
  <c r="FP7" i="13"/>
  <c r="FH7" i="13"/>
  <c r="FA7" i="13"/>
  <c r="ET7" i="13"/>
  <c r="GA7" i="13"/>
  <c r="FK7" i="13"/>
  <c r="EY7" i="13"/>
  <c r="FW7" i="13"/>
  <c r="FG7" i="13"/>
  <c r="EX7" i="13"/>
  <c r="GH7" i="13"/>
  <c r="FV7" i="13"/>
  <c r="GC7" i="13"/>
  <c r="FL7" i="13"/>
  <c r="ES7" i="13"/>
  <c r="GB7" i="13"/>
  <c r="FF7" i="13"/>
  <c r="ER7" i="13"/>
  <c r="FU7" i="13"/>
  <c r="FE7" i="13"/>
  <c r="EQ7" i="13"/>
  <c r="EZ7" i="13"/>
  <c r="EV7" i="13"/>
  <c r="GI7" i="13"/>
  <c r="FN7" i="13"/>
  <c r="GE7" i="13"/>
  <c r="FT7" i="13"/>
  <c r="FM7" i="13"/>
  <c r="FD7" i="13"/>
  <c r="GG8" i="13"/>
  <c r="GA8" i="13"/>
  <c r="FU8" i="13"/>
  <c r="FM8" i="13"/>
  <c r="FG8" i="13"/>
  <c r="FA8" i="13"/>
  <c r="EU8" i="13"/>
  <c r="FY8" i="13"/>
  <c r="FR8" i="13"/>
  <c r="FN8" i="13"/>
  <c r="FF8" i="13"/>
  <c r="EY8" i="13"/>
  <c r="ER8" i="13"/>
  <c r="GE8" i="13"/>
  <c r="FX8" i="13"/>
  <c r="FQ8" i="13"/>
  <c r="FL8" i="13"/>
  <c r="FE8" i="13"/>
  <c r="EX8" i="13"/>
  <c r="EQ8" i="13"/>
  <c r="GH8" i="13"/>
  <c r="FV8" i="13"/>
  <c r="FJ8" i="13"/>
  <c r="EZ8" i="13"/>
  <c r="GF8" i="13"/>
  <c r="GD8" i="13"/>
  <c r="FT8" i="13"/>
  <c r="FI8" i="13"/>
  <c r="EW8" i="13"/>
  <c r="GC8" i="13"/>
  <c r="FS8" i="13"/>
  <c r="FK8" i="13"/>
  <c r="ET8" i="13"/>
  <c r="FH8" i="13"/>
  <c r="ES8" i="13"/>
  <c r="GI8" i="13"/>
  <c r="GB8" i="13"/>
  <c r="FD8" i="13"/>
  <c r="FB8" i="13"/>
  <c r="EV8" i="13"/>
  <c r="FZ8" i="13"/>
  <c r="FW8" i="13"/>
  <c r="FP8" i="13"/>
  <c r="FO8" i="13"/>
  <c r="FC8" i="13"/>
  <c r="GG6" i="13"/>
  <c r="GA6" i="13"/>
  <c r="FU6" i="13"/>
  <c r="GI6" i="13"/>
  <c r="FZ6" i="13"/>
  <c r="FS6" i="13"/>
  <c r="FO6" i="13"/>
  <c r="FI6" i="13"/>
  <c r="FC6" i="13"/>
  <c r="EW6" i="13"/>
  <c r="EQ6" i="13"/>
  <c r="FY6" i="13"/>
  <c r="FR6" i="13"/>
  <c r="FN6" i="13"/>
  <c r="FH6" i="13"/>
  <c r="FB6" i="13"/>
  <c r="EV6" i="13"/>
  <c r="GD6" i="13"/>
  <c r="FT6" i="13"/>
  <c r="FL6" i="13"/>
  <c r="FD6" i="13"/>
  <c r="ET6" i="13"/>
  <c r="GC6" i="13"/>
  <c r="FQ6" i="13"/>
  <c r="FK6" i="13"/>
  <c r="FA6" i="13"/>
  <c r="ES6" i="13"/>
  <c r="GB6" i="13"/>
  <c r="GF6" i="13"/>
  <c r="FW6" i="13"/>
  <c r="FM6" i="13"/>
  <c r="EY6" i="13"/>
  <c r="FV6" i="13"/>
  <c r="FJ6" i="13"/>
  <c r="EX6" i="13"/>
  <c r="FG6" i="13"/>
  <c r="EU6" i="13"/>
  <c r="GE6" i="13"/>
  <c r="FE6" i="13"/>
  <c r="GH6" i="13"/>
  <c r="FX6" i="13"/>
  <c r="EZ6" i="13"/>
  <c r="ER6" i="13"/>
  <c r="FP6" i="13"/>
  <c r="FF6" i="13"/>
  <c r="GI12" i="12"/>
  <c r="GC12" i="12"/>
  <c r="FW12" i="12"/>
  <c r="FO12" i="12"/>
  <c r="FI12" i="12"/>
  <c r="FE12" i="12"/>
  <c r="EY12" i="12"/>
  <c r="EU12" i="12"/>
  <c r="ES12" i="12"/>
  <c r="GH12" i="12"/>
  <c r="GB12" i="12"/>
  <c r="FV12" i="12"/>
  <c r="FN12" i="12"/>
  <c r="FH12" i="12"/>
  <c r="FY12" i="12"/>
  <c r="FM12" i="12"/>
  <c r="FC12" i="12"/>
  <c r="EV12" i="12"/>
  <c r="FX12" i="12"/>
  <c r="FL12" i="12"/>
  <c r="FB12" i="12"/>
  <c r="GG12" i="12"/>
  <c r="FU12" i="12"/>
  <c r="FK12" i="12"/>
  <c r="FA12" i="12"/>
  <c r="GF12" i="12"/>
  <c r="FT12" i="12"/>
  <c r="ET12" i="12"/>
  <c r="GE12" i="12"/>
  <c r="FS12" i="12"/>
  <c r="FQ12" i="12"/>
  <c r="FF12" i="12"/>
  <c r="GD12" i="12"/>
  <c r="FR12" i="12"/>
  <c r="FP12" i="12"/>
  <c r="FD12" i="12"/>
  <c r="ER12" i="12"/>
  <c r="EQ12" i="12"/>
  <c r="FJ12" i="12"/>
  <c r="EZ12" i="12"/>
  <c r="FG12" i="12"/>
  <c r="GA12" i="12"/>
  <c r="FZ12" i="12"/>
  <c r="EX12" i="12"/>
  <c r="EW12" i="12"/>
  <c r="GI9" i="15"/>
  <c r="GC9" i="15"/>
  <c r="FW9" i="15"/>
  <c r="FQ9" i="15"/>
  <c r="FK9" i="15"/>
  <c r="FE9" i="15"/>
  <c r="EY9" i="15"/>
  <c r="ES9" i="15"/>
  <c r="GG9" i="15"/>
  <c r="FZ9" i="15"/>
  <c r="FS9" i="15"/>
  <c r="FL9" i="15"/>
  <c r="FD9" i="15"/>
  <c r="EW9" i="15"/>
  <c r="GD9" i="15"/>
  <c r="FU9" i="15"/>
  <c r="FM9" i="15"/>
  <c r="FC9" i="15"/>
  <c r="EU9" i="15"/>
  <c r="GB9" i="15"/>
  <c r="FT9" i="15"/>
  <c r="FJ9" i="15"/>
  <c r="FB9" i="15"/>
  <c r="ET9" i="15"/>
  <c r="FY9" i="15"/>
  <c r="FN9" i="15"/>
  <c r="EZ9" i="15"/>
  <c r="FX9" i="15"/>
  <c r="FI9" i="15"/>
  <c r="EX9" i="15"/>
  <c r="GH9" i="15"/>
  <c r="FV9" i="15"/>
  <c r="FH9" i="15"/>
  <c r="EV9" i="15"/>
  <c r="FP9" i="15"/>
  <c r="EQ9" i="15"/>
  <c r="FO9" i="15"/>
  <c r="GF9" i="15"/>
  <c r="FG9" i="15"/>
  <c r="FA9" i="15"/>
  <c r="ER9" i="15"/>
  <c r="GE9" i="15"/>
  <c r="GA9" i="15"/>
  <c r="FR9" i="15"/>
  <c r="FF9" i="15"/>
  <c r="GF9" i="12"/>
  <c r="FZ9" i="12"/>
  <c r="FT9" i="12"/>
  <c r="FL9" i="12"/>
  <c r="FB9" i="12"/>
  <c r="EV9" i="12"/>
  <c r="ET9" i="12"/>
  <c r="GE9" i="12"/>
  <c r="FY9" i="12"/>
  <c r="FS9" i="12"/>
  <c r="FQ9" i="12"/>
  <c r="FK9" i="12"/>
  <c r="GD9" i="12"/>
  <c r="FV9" i="12"/>
  <c r="FJ9" i="12"/>
  <c r="EZ9" i="12"/>
  <c r="ES9" i="12"/>
  <c r="GC9" i="12"/>
  <c r="FU9" i="12"/>
  <c r="FI9" i="12"/>
  <c r="FF9" i="12"/>
  <c r="EY9" i="12"/>
  <c r="ER9" i="12"/>
  <c r="GB9" i="12"/>
  <c r="FR9" i="12"/>
  <c r="FP9" i="12"/>
  <c r="FH9" i="12"/>
  <c r="FE9" i="12"/>
  <c r="EX9" i="12"/>
  <c r="GI9" i="12"/>
  <c r="FO9" i="12"/>
  <c r="EW9" i="12"/>
  <c r="GH9" i="12"/>
  <c r="FN9" i="12"/>
  <c r="GG9" i="12"/>
  <c r="FM9" i="12"/>
  <c r="EU9" i="12"/>
  <c r="GA9" i="12"/>
  <c r="FG9" i="12"/>
  <c r="FD9" i="12"/>
  <c r="EQ9" i="12"/>
  <c r="FX9" i="12"/>
  <c r="FW9" i="12"/>
  <c r="FC9" i="12"/>
  <c r="FA9" i="12"/>
  <c r="FO32" i="15"/>
  <c r="GG12" i="13"/>
  <c r="GA12" i="13"/>
  <c r="FU12" i="13"/>
  <c r="FK12" i="13"/>
  <c r="FE12" i="13"/>
  <c r="EY12" i="13"/>
  <c r="ES12" i="13"/>
  <c r="GF12" i="13"/>
  <c r="GD12" i="13"/>
  <c r="FW12" i="13"/>
  <c r="FO12" i="13"/>
  <c r="FH12" i="13"/>
  <c r="FA12" i="13"/>
  <c r="ET12" i="13"/>
  <c r="GI12" i="13"/>
  <c r="GC12" i="13"/>
  <c r="FV12" i="13"/>
  <c r="FN12" i="13"/>
  <c r="FG12" i="13"/>
  <c r="EZ12" i="13"/>
  <c r="ER12" i="13"/>
  <c r="GH12" i="13"/>
  <c r="FZ12" i="13"/>
  <c r="FQ12" i="13"/>
  <c r="FL12" i="13"/>
  <c r="FB12" i="13"/>
  <c r="FY12" i="13"/>
  <c r="FJ12" i="13"/>
  <c r="EX12" i="13"/>
  <c r="FX12" i="13"/>
  <c r="FI12" i="13"/>
  <c r="EW12" i="13"/>
  <c r="FS12" i="13"/>
  <c r="FD12" i="13"/>
  <c r="FR12" i="13"/>
  <c r="FC12" i="13"/>
  <c r="EV12" i="13"/>
  <c r="GB12" i="13"/>
  <c r="FM12" i="13"/>
  <c r="FT12" i="13"/>
  <c r="FF12" i="13"/>
  <c r="EU12" i="13"/>
  <c r="EQ12" i="13"/>
  <c r="FP12" i="13"/>
  <c r="GE12" i="13"/>
  <c r="CG119" i="1"/>
  <c r="CG128" i="1" s="1"/>
  <c r="CG127" i="1"/>
  <c r="CG36" i="1"/>
  <c r="CG23" i="1"/>
  <c r="CG32" i="1"/>
  <c r="CG20" i="1"/>
  <c r="EI42" i="12"/>
  <c r="CG200" i="1"/>
  <c r="CG207" i="1" s="1"/>
  <c r="EI41" i="12"/>
  <c r="EI40" i="12"/>
  <c r="EI43" i="12"/>
  <c r="EI44" i="12"/>
  <c r="EI39" i="12"/>
  <c r="CG15" i="1"/>
  <c r="CG29" i="1" s="1"/>
  <c r="CG256" i="1"/>
  <c r="CG274" i="1"/>
  <c r="CG257" i="1"/>
  <c r="CG213" i="1"/>
  <c r="CG223" i="1" s="1"/>
  <c r="CG195" i="1"/>
  <c r="CG175" i="1"/>
  <c r="CG170" i="1"/>
  <c r="CG171" i="1"/>
  <c r="EE44" i="13"/>
  <c r="EE44" i="12"/>
  <c r="CG11" i="1"/>
  <c r="CG22" i="1" s="1"/>
  <c r="CG102" i="1"/>
  <c r="CG240" i="1"/>
  <c r="CG252" i="1" s="1"/>
  <c r="CG214" i="1"/>
  <c r="CG224" i="1" s="1"/>
  <c r="CG163" i="1"/>
  <c r="CG72" i="1"/>
  <c r="CG158" i="1"/>
  <c r="CG64" i="1"/>
  <c r="CG37" i="1"/>
  <c r="CG73" i="1"/>
  <c r="CG6" i="1"/>
  <c r="CG19" i="1" s="1"/>
  <c r="CG165" i="1"/>
  <c r="CG153" i="1"/>
  <c r="CG164" i="1" s="1"/>
  <c r="CG248" i="1"/>
  <c r="CG49" i="1"/>
  <c r="CG68" i="1"/>
  <c r="CG157" i="1"/>
  <c r="CG162" i="1"/>
  <c r="CG262" i="1"/>
  <c r="CG161" i="1"/>
  <c r="CG66" i="1"/>
  <c r="CG160" i="1"/>
  <c r="CG227" i="1"/>
  <c r="CG159" i="1"/>
  <c r="CF157" i="1"/>
  <c r="CF162" i="1"/>
  <c r="CF158" i="1"/>
  <c r="CF6" i="1"/>
  <c r="CF19" i="1" s="1"/>
  <c r="CF165" i="1"/>
  <c r="CF160" i="1"/>
  <c r="CF287" i="1"/>
  <c r="CG278" i="1"/>
  <c r="CG51" i="1"/>
  <c r="CG52" i="1"/>
  <c r="CG258" i="1"/>
  <c r="CG57" i="1"/>
  <c r="CF289" i="1"/>
  <c r="CG280" i="1"/>
  <c r="CG289" i="1" s="1"/>
  <c r="CG260" i="1"/>
  <c r="CG276" i="1"/>
  <c r="CG259" i="1"/>
  <c r="CG215" i="1"/>
  <c r="CG225" i="1" s="1"/>
  <c r="CF226" i="1"/>
  <c r="CG216" i="1"/>
  <c r="CG226" i="1" s="1"/>
  <c r="CF73" i="1"/>
  <c r="CF74" i="1" s="1"/>
  <c r="CF204" i="1"/>
  <c r="CF206" i="1"/>
  <c r="CG168" i="1"/>
  <c r="CF183" i="1"/>
  <c r="CG178" i="1"/>
  <c r="CG176" i="1"/>
  <c r="CG173" i="1"/>
  <c r="CG169" i="1"/>
  <c r="CF163" i="1"/>
  <c r="CF161" i="1"/>
  <c r="CE246" i="1"/>
  <c r="CE247" i="1"/>
  <c r="ED43" i="12"/>
  <c r="ED44" i="12"/>
  <c r="ED40" i="12"/>
  <c r="ED41" i="12"/>
  <c r="CF189" i="1"/>
  <c r="CY20" i="16"/>
  <c r="ED42" i="12"/>
  <c r="CF139" i="1"/>
  <c r="CY39" i="6"/>
  <c r="EC44" i="13"/>
  <c r="EC38" i="13"/>
  <c r="EC39" i="13"/>
  <c r="CF225" i="1"/>
  <c r="EB42" i="12"/>
  <c r="EA39" i="12"/>
  <c r="EB43" i="12"/>
  <c r="CF164" i="1"/>
  <c r="EB44" i="12"/>
  <c r="EB41" i="12"/>
  <c r="EB40" i="12"/>
  <c r="EC51" i="13"/>
  <c r="EA43" i="12"/>
  <c r="EA41" i="12"/>
  <c r="CE251" i="1"/>
  <c r="EA44" i="12"/>
  <c r="EA40" i="12"/>
  <c r="CF108" i="1"/>
  <c r="CE8" i="1"/>
  <c r="CE27" i="1" s="1"/>
  <c r="CE245" i="1"/>
  <c r="CF141" i="1"/>
  <c r="CF250" i="1"/>
  <c r="CF129" i="1"/>
  <c r="CF12" i="1"/>
  <c r="CF94" i="1"/>
  <c r="CF55" i="1"/>
  <c r="CF248" i="1"/>
  <c r="CF253" i="1"/>
  <c r="CF8" i="1"/>
  <c r="CF27" i="1" s="1"/>
  <c r="EA44" i="13"/>
  <c r="EA38" i="13"/>
  <c r="CF223" i="1"/>
  <c r="CF9" i="1"/>
  <c r="CF20" i="1" s="1"/>
  <c r="CF111" i="1"/>
  <c r="CF249" i="1"/>
  <c r="CF252" i="1"/>
  <c r="CF244" i="1"/>
  <c r="CF245" i="1"/>
  <c r="CF124" i="1"/>
  <c r="CF123" i="1"/>
  <c r="CF143" i="1"/>
  <c r="CF13" i="1"/>
  <c r="CF142" i="1"/>
  <c r="EA39" i="13"/>
  <c r="CF209" i="1"/>
  <c r="CF7" i="1"/>
  <c r="CF26" i="1" s="1"/>
  <c r="CF127" i="1"/>
  <c r="CF140" i="1"/>
  <c r="CF93" i="1"/>
  <c r="CF251" i="1"/>
  <c r="CF96" i="1"/>
  <c r="CF11" i="1"/>
  <c r="EA42" i="12"/>
  <c r="EA41" i="13"/>
  <c r="CF227" i="1"/>
  <c r="CF125" i="1"/>
  <c r="CF247" i="1"/>
  <c r="CF246" i="1"/>
  <c r="CD251" i="1"/>
  <c r="CE107" i="1"/>
  <c r="CE250" i="1"/>
  <c r="CE249" i="1"/>
  <c r="CE139" i="1"/>
  <c r="CE125" i="1"/>
  <c r="CE123" i="1"/>
  <c r="CE186" i="1"/>
  <c r="CY27" i="3"/>
  <c r="CE140" i="1"/>
  <c r="CE284" i="1"/>
  <c r="CF107" i="1"/>
  <c r="CF61" i="1"/>
  <c r="CF52" i="1"/>
  <c r="CF60" i="1"/>
  <c r="CF57" i="1"/>
  <c r="CF51" i="1"/>
  <c r="CE226" i="1"/>
  <c r="CF222" i="1"/>
  <c r="CF224" i="1"/>
  <c r="CF203" i="1"/>
  <c r="CE141" i="1"/>
  <c r="CE124" i="1"/>
  <c r="CE126" i="1"/>
  <c r="CF126" i="1"/>
  <c r="CE227" i="1"/>
  <c r="CE9" i="1"/>
  <c r="CE111" i="1"/>
  <c r="CE93" i="1"/>
  <c r="CE48" i="1"/>
  <c r="CE143" i="1"/>
  <c r="CE142" i="1"/>
  <c r="CE13" i="1"/>
  <c r="CE108" i="1"/>
  <c r="CE55" i="1"/>
  <c r="CE94" i="1"/>
  <c r="CE96" i="1"/>
  <c r="CE127" i="1"/>
  <c r="CE129" i="1"/>
  <c r="CE128" i="1"/>
  <c r="CE12" i="1"/>
  <c r="DZ40" i="13"/>
  <c r="DY44" i="13"/>
  <c r="CD244" i="1"/>
  <c r="CD253" i="1"/>
  <c r="CD245" i="1"/>
  <c r="CD246" i="1"/>
  <c r="CD247" i="1"/>
  <c r="CD250" i="1"/>
  <c r="CD162" i="1"/>
  <c r="CE248" i="1"/>
  <c r="CE49" i="1"/>
  <c r="CE29" i="1"/>
  <c r="CE11" i="1"/>
  <c r="CE22" i="1" s="1"/>
  <c r="CE164" i="1"/>
  <c r="CE165" i="1"/>
  <c r="CE6" i="1"/>
  <c r="CE157" i="1"/>
  <c r="CE158" i="1"/>
  <c r="CE163" i="1"/>
  <c r="CE72" i="1"/>
  <c r="CE161" i="1"/>
  <c r="CE66" i="1"/>
  <c r="CE160" i="1"/>
  <c r="CE159" i="1"/>
  <c r="CD160" i="1"/>
  <c r="CE162" i="1"/>
  <c r="CD165" i="1"/>
  <c r="CD163" i="1"/>
  <c r="CD161" i="1"/>
  <c r="CD72" i="1"/>
  <c r="CD159" i="1"/>
  <c r="CE222" i="1"/>
  <c r="CD225" i="1"/>
  <c r="CE225" i="1"/>
  <c r="CD223" i="1"/>
  <c r="CE223" i="1"/>
  <c r="CD209" i="1"/>
  <c r="CD191" i="1"/>
  <c r="CD66" i="1"/>
  <c r="DW43" i="12"/>
  <c r="DW41" i="12"/>
  <c r="DW39" i="12"/>
  <c r="DW40" i="12"/>
  <c r="CD248" i="1"/>
  <c r="CD49" i="1"/>
  <c r="CD157" i="1"/>
  <c r="CD68" i="1"/>
  <c r="CD64" i="1"/>
  <c r="CD158" i="1"/>
  <c r="CD164" i="1"/>
  <c r="CD11" i="1"/>
  <c r="CD249" i="1"/>
  <c r="CC260" i="1"/>
  <c r="CD289" i="1"/>
  <c r="CD224" i="1"/>
  <c r="CC217" i="1"/>
  <c r="CD227" i="1"/>
  <c r="CC216" i="1"/>
  <c r="CD226" i="1"/>
  <c r="CC215" i="1"/>
  <c r="CC212" i="1"/>
  <c r="CC198" i="1"/>
  <c r="CC73" i="1" s="1"/>
  <c r="CC197" i="1"/>
  <c r="CC172" i="1"/>
  <c r="CC169" i="1"/>
  <c r="CC174" i="1"/>
  <c r="CC176" i="1"/>
  <c r="CC173" i="1"/>
  <c r="CC170" i="1"/>
  <c r="CC171" i="1"/>
  <c r="CB157" i="1"/>
  <c r="CB160" i="1"/>
  <c r="CC127" i="1"/>
  <c r="CC125" i="1"/>
  <c r="CC196" i="1"/>
  <c r="CC50" i="1" s="1"/>
  <c r="CB161" i="1"/>
  <c r="CB163" i="1"/>
  <c r="CC219" i="1"/>
  <c r="CC57" i="1"/>
  <c r="CC274" i="1"/>
  <c r="CC61" i="1"/>
  <c r="CC276" i="1"/>
  <c r="CC280" i="1"/>
  <c r="CC289" i="1" s="1"/>
  <c r="CC124" i="1"/>
  <c r="CC69" i="1"/>
  <c r="CC70" i="1" s="1"/>
  <c r="CB278" i="1"/>
  <c r="CB287" i="1" s="1"/>
  <c r="CB258" i="1"/>
  <c r="CC248" i="1"/>
  <c r="CC8" i="1"/>
  <c r="CC27" i="1" s="1"/>
  <c r="CC253" i="1"/>
  <c r="CC249" i="1"/>
  <c r="CC13" i="1"/>
  <c r="CC135" i="1"/>
  <c r="CC142" i="1" s="1"/>
  <c r="CC143" i="1"/>
  <c r="CB165" i="1"/>
  <c r="CB259" i="1"/>
  <c r="CC259" i="1"/>
  <c r="CC251" i="1"/>
  <c r="CC72" i="1"/>
  <c r="CC244" i="1"/>
  <c r="CC103" i="1"/>
  <c r="CC110" i="1" s="1"/>
  <c r="CB158" i="1"/>
  <c r="CB6" i="1"/>
  <c r="CB19" i="1" s="1"/>
  <c r="CB178" i="1"/>
  <c r="CB189" i="1" s="1"/>
  <c r="CC178" i="1"/>
  <c r="CC29" i="1"/>
  <c r="CC262" i="1"/>
  <c r="CC271" i="1" s="1"/>
  <c r="CC28" i="1"/>
  <c r="CC66" i="1"/>
  <c r="CC240" i="1"/>
  <c r="CC252" i="1" s="1"/>
  <c r="CC247" i="1"/>
  <c r="CC194" i="1"/>
  <c r="CB257" i="1"/>
  <c r="CC56" i="1"/>
  <c r="CC256" i="1"/>
  <c r="CC277" i="1"/>
  <c r="CC139" i="1"/>
  <c r="CC245" i="1"/>
  <c r="CB275" i="1"/>
  <c r="CB284" i="1" s="1"/>
  <c r="CB159" i="1"/>
  <c r="CC129" i="1"/>
  <c r="CC12" i="1"/>
  <c r="CC123" i="1"/>
  <c r="CB168" i="1"/>
  <c r="CC168" i="1"/>
  <c r="CB200" i="1"/>
  <c r="CB204" i="1" s="1"/>
  <c r="CC141" i="1"/>
  <c r="CC250" i="1"/>
  <c r="CC154" i="1"/>
  <c r="CC163" i="1" s="1"/>
  <c r="CC246" i="1"/>
  <c r="CB120" i="1"/>
  <c r="CB124" i="1" s="1"/>
  <c r="CB117" i="1"/>
  <c r="CC117" i="1"/>
  <c r="CC126" i="1" s="1"/>
  <c r="CB32" i="1"/>
  <c r="CA32" i="1"/>
  <c r="CA20" i="1"/>
  <c r="CB133" i="1"/>
  <c r="CB140" i="1" s="1"/>
  <c r="CB283" i="1"/>
  <c r="CB73" i="1"/>
  <c r="CB74" i="1" s="1"/>
  <c r="CB277" i="1"/>
  <c r="CB286" i="1" s="1"/>
  <c r="CB69" i="1"/>
  <c r="CB70" i="1" s="1"/>
  <c r="CB285" i="1"/>
  <c r="CB248" i="1"/>
  <c r="CB49" i="1"/>
  <c r="CB153" i="1"/>
  <c r="CB164" i="1" s="1"/>
  <c r="CB240" i="1"/>
  <c r="CB252" i="1" s="1"/>
  <c r="CB15" i="1"/>
  <c r="CB29" i="1" s="1"/>
  <c r="CB262" i="1"/>
  <c r="CB289" i="1"/>
  <c r="CB37" i="1"/>
  <c r="CB24" i="1"/>
  <c r="CB34" i="7"/>
  <c r="CA100" i="1" s="1"/>
  <c r="CB40" i="7"/>
  <c r="CB174" i="1"/>
  <c r="CB196" i="1"/>
  <c r="CB212" i="1"/>
  <c r="CB56" i="1"/>
  <c r="CB57" i="1"/>
  <c r="CB52" i="1"/>
  <c r="CB60" i="1"/>
  <c r="CB61" i="1"/>
  <c r="CB51" i="1"/>
  <c r="CB14" i="1"/>
  <c r="CB28" i="1" s="1"/>
  <c r="CB215" i="1"/>
  <c r="CB216" i="1"/>
  <c r="CB217" i="1"/>
  <c r="CB213" i="1"/>
  <c r="CB194" i="1"/>
  <c r="CB170" i="1"/>
  <c r="CY22" i="16"/>
  <c r="CB114" i="1"/>
  <c r="CY41" i="6"/>
  <c r="CY39" i="7"/>
  <c r="CY38" i="7"/>
  <c r="CW28" i="7"/>
  <c r="CY40" i="6"/>
  <c r="CW16" i="8"/>
  <c r="CW13" i="10"/>
  <c r="CW25" i="10"/>
  <c r="CW22" i="11"/>
  <c r="CW27" i="4"/>
  <c r="CJ27" i="4" s="1"/>
  <c r="AC122" i="1"/>
  <c r="AC113" i="1"/>
  <c r="AC138" i="1"/>
  <c r="AC131" i="1"/>
  <c r="AB282" i="1"/>
  <c r="AB202" i="1"/>
  <c r="AB264" i="1"/>
  <c r="AB156" i="1"/>
  <c r="AB145" i="1"/>
  <c r="AB77" i="1"/>
  <c r="AC221" i="1"/>
  <c r="AC211" i="1"/>
  <c r="AC167" i="1"/>
  <c r="AC255" i="1"/>
  <c r="AC273" i="1"/>
  <c r="AC99" i="1"/>
  <c r="AC3" i="1"/>
  <c r="AC2" i="1" s="1"/>
  <c r="AC243" i="1"/>
  <c r="AC88" i="1"/>
  <c r="AC231" i="1"/>
  <c r="AC39" i="1"/>
  <c r="AC180" i="1"/>
  <c r="AC193" i="1"/>
  <c r="AC106" i="1"/>
  <c r="CY30" i="6" l="1"/>
  <c r="CI266" i="1"/>
  <c r="A5" i="18"/>
  <c r="A3" i="18"/>
  <c r="CH153" i="1"/>
  <c r="CH164" i="1" s="1"/>
  <c r="CH107" i="1"/>
  <c r="CH204" i="1"/>
  <c r="CH69" i="1"/>
  <c r="CH70" i="1" s="1"/>
  <c r="CI269" i="1"/>
  <c r="CH240" i="1"/>
  <c r="CH252" i="1" s="1"/>
  <c r="CI40" i="7"/>
  <c r="CH102" i="1"/>
  <c r="CH109" i="1" s="1"/>
  <c r="CH73" i="1"/>
  <c r="CH74" i="1" s="1"/>
  <c r="CH207" i="1"/>
  <c r="CH181" i="1"/>
  <c r="CH64" i="1"/>
  <c r="CH158" i="1"/>
  <c r="A1" i="18" s="1"/>
  <c r="CH139" i="1"/>
  <c r="CH135" i="1"/>
  <c r="CH142" i="1" s="1"/>
  <c r="CI267" i="1"/>
  <c r="CH119" i="1"/>
  <c r="CH128" i="1" s="1"/>
  <c r="CI265" i="1"/>
  <c r="CJ40" i="7"/>
  <c r="CI102" i="1"/>
  <c r="CI109" i="1" s="1"/>
  <c r="CI107" i="1"/>
  <c r="CI248" i="1"/>
  <c r="CI49" i="1"/>
  <c r="CI119" i="1"/>
  <c r="CI128" i="1" s="1"/>
  <c r="CI240" i="1"/>
  <c r="CI252" i="1" s="1"/>
  <c r="CI34" i="1"/>
  <c r="A12" i="18" s="1"/>
  <c r="CI22" i="1"/>
  <c r="CI177" i="1"/>
  <c r="CI190" i="1" s="1"/>
  <c r="CI204" i="1"/>
  <c r="CI69" i="1"/>
  <c r="CI70" i="1" s="1"/>
  <c r="CI73" i="1"/>
  <c r="CI74" i="1" s="1"/>
  <c r="CI207" i="1"/>
  <c r="CI261" i="1"/>
  <c r="CI270" i="1" s="1"/>
  <c r="CI271" i="1"/>
  <c r="GB10" i="12"/>
  <c r="GB42" i="12" s="1"/>
  <c r="CI38" i="4"/>
  <c r="CH173" i="1" s="1"/>
  <c r="CH186" i="1" s="1"/>
  <c r="A4" i="18" s="1"/>
  <c r="CY28" i="7"/>
  <c r="CI28" i="11"/>
  <c r="CH212" i="1" s="1"/>
  <c r="CY9" i="4"/>
  <c r="CY36" i="4" s="1"/>
  <c r="CY13" i="4"/>
  <c r="CY34" i="4" s="1"/>
  <c r="FX7" i="14" s="1"/>
  <c r="CJ28" i="11"/>
  <c r="CI212" i="1" s="1"/>
  <c r="CY7" i="4"/>
  <c r="CY33" i="4" s="1"/>
  <c r="ET6" i="14" s="1"/>
  <c r="CJ24" i="8"/>
  <c r="CI196" i="1" s="1"/>
  <c r="CI30" i="11"/>
  <c r="CH214" i="1" s="1"/>
  <c r="CH224" i="1" s="1"/>
  <c r="CY15" i="4"/>
  <c r="CY39" i="4" s="1"/>
  <c r="GF12" i="14" s="1"/>
  <c r="CY10" i="4"/>
  <c r="CY40" i="4" s="1"/>
  <c r="FX13" i="14" s="1"/>
  <c r="CI22" i="8"/>
  <c r="CH194" i="1" s="1"/>
  <c r="EN42" i="12"/>
  <c r="CI24" i="8"/>
  <c r="CH196" i="1" s="1"/>
  <c r="ET10" i="12"/>
  <c r="ET42" i="12" s="1"/>
  <c r="FM10" i="12"/>
  <c r="CY4" i="4"/>
  <c r="CY35" i="4" s="1"/>
  <c r="CI46" i="10"/>
  <c r="FS10" i="12"/>
  <c r="FS42" i="12" s="1"/>
  <c r="FK10" i="12"/>
  <c r="FK42" i="12" s="1"/>
  <c r="FW10" i="12"/>
  <c r="FW42" i="12" s="1"/>
  <c r="CI37" i="4"/>
  <c r="CH172" i="1" s="1"/>
  <c r="CH185" i="1" s="1"/>
  <c r="GC10" i="12"/>
  <c r="FE10" i="12"/>
  <c r="FE42" i="12" s="1"/>
  <c r="EX10" i="12"/>
  <c r="EX42" i="12" s="1"/>
  <c r="EQ10" i="12"/>
  <c r="GG10" i="12"/>
  <c r="GG42" i="12" s="1"/>
  <c r="EP42" i="12"/>
  <c r="FU10" i="12"/>
  <c r="GF10" i="12"/>
  <c r="GF42" i="12" s="1"/>
  <c r="FF10" i="12"/>
  <c r="FF42" i="12" s="1"/>
  <c r="FV10" i="12"/>
  <c r="FV42" i="12" s="1"/>
  <c r="FX10" i="12"/>
  <c r="FX42" i="12" s="1"/>
  <c r="FB10" i="12"/>
  <c r="EV10" i="12"/>
  <c r="FL10" i="12"/>
  <c r="FL42" i="12" s="1"/>
  <c r="GA10" i="12"/>
  <c r="CJ39" i="10"/>
  <c r="CI52" i="1" s="1"/>
  <c r="CJ51" i="10"/>
  <c r="CI22" i="11"/>
  <c r="CJ22" i="11"/>
  <c r="GI10" i="12"/>
  <c r="GI42" i="12" s="1"/>
  <c r="EM42" i="12"/>
  <c r="EU10" i="12"/>
  <c r="FO10" i="12"/>
  <c r="FP10" i="12"/>
  <c r="FP42" i="12" s="1"/>
  <c r="FI10" i="12"/>
  <c r="FI42" i="12" s="1"/>
  <c r="FZ10" i="12"/>
  <c r="FZ42" i="12" s="1"/>
  <c r="FC10" i="12"/>
  <c r="CJ47" i="10"/>
  <c r="CJ35" i="10"/>
  <c r="CI56" i="1" s="1"/>
  <c r="CJ38" i="10"/>
  <c r="CI61" i="1" s="1"/>
  <c r="CJ50" i="10"/>
  <c r="CI13" i="10"/>
  <c r="CJ13" i="10"/>
  <c r="CI16" i="8"/>
  <c r="CJ16" i="8"/>
  <c r="EZ10" i="12"/>
  <c r="ER10" i="12"/>
  <c r="ER42" i="12" s="1"/>
  <c r="CJ40" i="10"/>
  <c r="CI57" i="1" s="1"/>
  <c r="CJ52" i="10"/>
  <c r="CJ30" i="11"/>
  <c r="CI214" i="1" s="1"/>
  <c r="CI224" i="1" s="1"/>
  <c r="CJ34" i="10"/>
  <c r="CI51" i="1" s="1"/>
  <c r="CJ46" i="10"/>
  <c r="GH10" i="12"/>
  <c r="GH42" i="12" s="1"/>
  <c r="FN10" i="12"/>
  <c r="FN42" i="12" s="1"/>
  <c r="EO42" i="12"/>
  <c r="FA10" i="12"/>
  <c r="FA42" i="12" s="1"/>
  <c r="FH10" i="12"/>
  <c r="FH26" i="12" s="1"/>
  <c r="FD10" i="12"/>
  <c r="FD42" i="12" s="1"/>
  <c r="FT10" i="12"/>
  <c r="EW10" i="12"/>
  <c r="EW42" i="12" s="1"/>
  <c r="GE10" i="12"/>
  <c r="GE42" i="12" s="1"/>
  <c r="CJ33" i="10"/>
  <c r="CI60" i="1" s="1"/>
  <c r="CJ45" i="10"/>
  <c r="CI25" i="10"/>
  <c r="CJ25" i="10"/>
  <c r="FJ10" i="12"/>
  <c r="FJ42" i="12" s="1"/>
  <c r="ES10" i="12"/>
  <c r="EY10" i="12"/>
  <c r="EY42" i="12" s="1"/>
  <c r="FY10" i="12"/>
  <c r="FR10" i="12"/>
  <c r="FR42" i="12" s="1"/>
  <c r="FQ10" i="12"/>
  <c r="FQ42" i="12" s="1"/>
  <c r="GD10" i="12"/>
  <c r="CJ22" i="8"/>
  <c r="CI194" i="1" s="1"/>
  <c r="FO32" i="12"/>
  <c r="FX32" i="12"/>
  <c r="EX32" i="12"/>
  <c r="FY39" i="12"/>
  <c r="FG32" i="12"/>
  <c r="EJ1" i="12"/>
  <c r="FT32" i="12"/>
  <c r="EO32" i="12"/>
  <c r="FD32" i="12"/>
  <c r="FK32" i="12"/>
  <c r="FJ32" i="12"/>
  <c r="GC30" i="15"/>
  <c r="GA41" i="12"/>
  <c r="FS39" i="12"/>
  <c r="FS32" i="12"/>
  <c r="FE32" i="12"/>
  <c r="FF32" i="12"/>
  <c r="CI39" i="10"/>
  <c r="CH52" i="1" s="1"/>
  <c r="CI51" i="10"/>
  <c r="CI50" i="10"/>
  <c r="CI38" i="10"/>
  <c r="CH61" i="1" s="1"/>
  <c r="CI52" i="10"/>
  <c r="CI40" i="10"/>
  <c r="CH57" i="1" s="1"/>
  <c r="CI45" i="10"/>
  <c r="CI33" i="10"/>
  <c r="CH60" i="1" s="1"/>
  <c r="FF17" i="14"/>
  <c r="FF36" i="14" s="1"/>
  <c r="CI35" i="10"/>
  <c r="CH56" i="1" s="1"/>
  <c r="CI47" i="10"/>
  <c r="EO36" i="14"/>
  <c r="CI53" i="10"/>
  <c r="FL17" i="14"/>
  <c r="FL36" i="14" s="1"/>
  <c r="FH17" i="14"/>
  <c r="FH36" i="14" s="1"/>
  <c r="EN32" i="12"/>
  <c r="ES32" i="12"/>
  <c r="ER32" i="12"/>
  <c r="FQ17" i="14"/>
  <c r="FQ36" i="14" s="1"/>
  <c r="EK36" i="14"/>
  <c r="FA17" i="14"/>
  <c r="FA36" i="14" s="1"/>
  <c r="GF17" i="14"/>
  <c r="GF36" i="14" s="1"/>
  <c r="FR32" i="12"/>
  <c r="FZ32" i="12"/>
  <c r="FM32" i="12"/>
  <c r="FP32" i="12"/>
  <c r="FY32" i="12"/>
  <c r="FW32" i="12"/>
  <c r="GB30" i="15"/>
  <c r="FL32" i="12"/>
  <c r="FB32" i="12"/>
  <c r="GE32" i="12"/>
  <c r="FW43" i="12"/>
  <c r="EV32" i="12"/>
  <c r="GB32" i="12"/>
  <c r="EL32" i="12"/>
  <c r="FQ32" i="12"/>
  <c r="ET32" i="12"/>
  <c r="GD32" i="12"/>
  <c r="FC32" i="12"/>
  <c r="GA32" i="12"/>
  <c r="GG32" i="12"/>
  <c r="EW32" i="12"/>
  <c r="FH32" i="12"/>
  <c r="FN32" i="12"/>
  <c r="EK30" i="15"/>
  <c r="GC32" i="12"/>
  <c r="EQ32" i="12"/>
  <c r="EK32" i="12"/>
  <c r="EK1" i="12" s="1"/>
  <c r="EY32" i="12"/>
  <c r="FU32" i="12"/>
  <c r="FA32" i="12"/>
  <c r="EP32" i="12"/>
  <c r="FI32" i="12"/>
  <c r="GF32" i="12"/>
  <c r="EU32" i="12"/>
  <c r="EM32" i="12"/>
  <c r="FT17" i="14"/>
  <c r="FT36" i="14" s="1"/>
  <c r="GI17" i="14"/>
  <c r="GI36" i="14" s="1"/>
  <c r="FZ17" i="14"/>
  <c r="FZ36" i="14" s="1"/>
  <c r="ET17" i="14"/>
  <c r="ET36" i="14" s="1"/>
  <c r="FU17" i="14"/>
  <c r="FU36" i="14" s="1"/>
  <c r="GF30" i="15"/>
  <c r="GC17" i="14"/>
  <c r="GC36" i="14" s="1"/>
  <c r="EY17" i="14"/>
  <c r="EY36" i="14" s="1"/>
  <c r="FM17" i="14"/>
  <c r="FM36" i="14" s="1"/>
  <c r="EJ34" i="14"/>
  <c r="EX17" i="14"/>
  <c r="FC17" i="14"/>
  <c r="FC36" i="14" s="1"/>
  <c r="EU17" i="14"/>
  <c r="GA17" i="14"/>
  <c r="GA36" i="14" s="1"/>
  <c r="FP17" i="14"/>
  <c r="FN17" i="14"/>
  <c r="EZ17" i="14"/>
  <c r="EZ36" i="14" s="1"/>
  <c r="EQ17" i="14"/>
  <c r="EQ36" i="14" s="1"/>
  <c r="ER17" i="14"/>
  <c r="EL36" i="14"/>
  <c r="FI17" i="14"/>
  <c r="FI36" i="14" s="1"/>
  <c r="FJ17" i="14"/>
  <c r="FJ36" i="14" s="1"/>
  <c r="FD17" i="14"/>
  <c r="FD36" i="14" s="1"/>
  <c r="GG17" i="14"/>
  <c r="FV17" i="14"/>
  <c r="FV36" i="14" s="1"/>
  <c r="EZ32" i="12"/>
  <c r="FS17" i="14"/>
  <c r="FS36" i="14" s="1"/>
  <c r="FE17" i="14"/>
  <c r="FO17" i="14"/>
  <c r="FO36" i="14" s="1"/>
  <c r="EW17" i="14"/>
  <c r="EW36" i="14" s="1"/>
  <c r="FR17" i="14"/>
  <c r="FW17" i="14"/>
  <c r="FW36" i="14" s="1"/>
  <c r="FK17" i="14"/>
  <c r="FK36" i="14" s="1"/>
  <c r="EV17" i="14"/>
  <c r="GB17" i="14"/>
  <c r="FV32" i="12"/>
  <c r="EP36" i="14"/>
  <c r="EM36" i="14"/>
  <c r="FY17" i="14"/>
  <c r="FY36" i="14" s="1"/>
  <c r="ES17" i="14"/>
  <c r="ES36" i="14" s="1"/>
  <c r="FG17" i="14"/>
  <c r="FG36" i="14" s="1"/>
  <c r="GD17" i="14"/>
  <c r="GD36" i="14" s="1"/>
  <c r="GE17" i="14"/>
  <c r="FX17" i="14"/>
  <c r="FX36" i="14" s="1"/>
  <c r="FB17" i="14"/>
  <c r="CI27" i="4"/>
  <c r="CY27" i="4" s="1"/>
  <c r="FX30" i="15"/>
  <c r="EZ30" i="15"/>
  <c r="FB30" i="15"/>
  <c r="FI30" i="15"/>
  <c r="EJ32" i="15"/>
  <c r="ET30" i="15"/>
  <c r="EL30" i="15"/>
  <c r="GH30" i="15"/>
  <c r="GH33" i="15" s="1"/>
  <c r="EQ30" i="15"/>
  <c r="FS30" i="15"/>
  <c r="FC30" i="15"/>
  <c r="FL30" i="15"/>
  <c r="GF32" i="15"/>
  <c r="FK30" i="15"/>
  <c r="FF30" i="15"/>
  <c r="EY32" i="15"/>
  <c r="ER30" i="15"/>
  <c r="FQ30" i="15"/>
  <c r="FY30" i="15"/>
  <c r="GE30" i="15"/>
  <c r="FT30" i="15"/>
  <c r="FY32" i="15"/>
  <c r="FL32" i="15"/>
  <c r="FR30" i="15"/>
  <c r="FP30" i="15"/>
  <c r="FN30" i="15"/>
  <c r="FM30" i="15"/>
  <c r="FQ32" i="15"/>
  <c r="FU30" i="15"/>
  <c r="FX32" i="15"/>
  <c r="FC32" i="15"/>
  <c r="FK41" i="15"/>
  <c r="FS32" i="15"/>
  <c r="EQ32" i="15"/>
  <c r="GD30" i="15"/>
  <c r="EL41" i="15"/>
  <c r="FG30" i="15"/>
  <c r="FH30" i="15"/>
  <c r="FZ30" i="15"/>
  <c r="EN30" i="15"/>
  <c r="EO30" i="15"/>
  <c r="FW30" i="15"/>
  <c r="FZ32" i="15"/>
  <c r="FV30" i="15"/>
  <c r="EM30" i="15"/>
  <c r="FN32" i="15"/>
  <c r="FH32" i="15"/>
  <c r="EW30" i="15"/>
  <c r="EY30" i="15"/>
  <c r="GG30" i="15"/>
  <c r="GG33" i="15" s="1"/>
  <c r="GA30" i="15"/>
  <c r="FJ30" i="15"/>
  <c r="EX30" i="15"/>
  <c r="ES30" i="15"/>
  <c r="FD30" i="15"/>
  <c r="EU30" i="15"/>
  <c r="ES32" i="15"/>
  <c r="GA32" i="15"/>
  <c r="FE30" i="15"/>
  <c r="FA30" i="15"/>
  <c r="GC32" i="15"/>
  <c r="GG32" i="15"/>
  <c r="EV30" i="15"/>
  <c r="GI30" i="15"/>
  <c r="GI33" i="15" s="1"/>
  <c r="EP30" i="15"/>
  <c r="CG204" i="1"/>
  <c r="CG7" i="1"/>
  <c r="CG26" i="1" s="1"/>
  <c r="FK23" i="12"/>
  <c r="FF28" i="12"/>
  <c r="GI10" i="13"/>
  <c r="GG10" i="13"/>
  <c r="GA10" i="13"/>
  <c r="FU10" i="13"/>
  <c r="FO10" i="13"/>
  <c r="FI10" i="13"/>
  <c r="FC10" i="13"/>
  <c r="EW10" i="13"/>
  <c r="EQ10" i="13"/>
  <c r="GE10" i="13"/>
  <c r="FX10" i="13"/>
  <c r="FQ10" i="13"/>
  <c r="FN10" i="13"/>
  <c r="FG10" i="13"/>
  <c r="EZ10" i="13"/>
  <c r="ES10" i="13"/>
  <c r="GD10" i="13"/>
  <c r="FW10" i="13"/>
  <c r="FM10" i="13"/>
  <c r="FF10" i="13"/>
  <c r="EY10" i="13"/>
  <c r="ER10" i="13"/>
  <c r="FY10" i="13"/>
  <c r="FK10" i="13"/>
  <c r="FA10" i="13"/>
  <c r="FV10" i="13"/>
  <c r="FJ10" i="13"/>
  <c r="EX10" i="13"/>
  <c r="FT10" i="13"/>
  <c r="GB10" i="13"/>
  <c r="FL10" i="13"/>
  <c r="EU10" i="13"/>
  <c r="FZ10" i="13"/>
  <c r="FH10" i="13"/>
  <c r="ET10" i="13"/>
  <c r="GH10" i="13"/>
  <c r="FS10" i="13"/>
  <c r="FE10" i="13"/>
  <c r="FB10" i="13"/>
  <c r="EV10" i="13"/>
  <c r="GC10" i="13"/>
  <c r="FR10" i="13"/>
  <c r="GF10" i="13"/>
  <c r="FP10" i="13"/>
  <c r="FD10" i="13"/>
  <c r="FP44" i="13"/>
  <c r="FP28" i="13"/>
  <c r="FP56" i="13" s="1"/>
  <c r="EQ41" i="12"/>
  <c r="EQ25" i="12"/>
  <c r="FO41" i="12"/>
  <c r="FO25" i="12"/>
  <c r="FI41" i="12"/>
  <c r="FI25" i="12"/>
  <c r="FY25" i="12"/>
  <c r="FY41" i="12"/>
  <c r="FF41" i="15"/>
  <c r="FF24" i="15"/>
  <c r="FX41" i="15"/>
  <c r="FX24" i="15"/>
  <c r="EP41" i="15"/>
  <c r="EP24" i="15"/>
  <c r="EM28" i="12"/>
  <c r="EM44" i="12"/>
  <c r="EU28" i="12"/>
  <c r="EU44" i="12"/>
  <c r="ER38" i="13"/>
  <c r="ER22" i="13"/>
  <c r="ER50" i="13" s="1"/>
  <c r="ER57" i="13" s="1"/>
  <c r="ET38" i="13"/>
  <c r="ET22" i="13"/>
  <c r="ET50" i="13" s="1"/>
  <c r="ET57" i="13" s="1"/>
  <c r="FC24" i="13"/>
  <c r="FC52" i="13" s="1"/>
  <c r="FC40" i="13"/>
  <c r="GE24" i="13"/>
  <c r="GE52" i="13" s="1"/>
  <c r="GE40" i="13"/>
  <c r="GI39" i="13"/>
  <c r="GI23" i="13"/>
  <c r="GI51" i="13" s="1"/>
  <c r="FX39" i="13"/>
  <c r="FX23" i="13"/>
  <c r="FX51" i="13" s="1"/>
  <c r="FB40" i="12"/>
  <c r="FB24" i="12"/>
  <c r="FA40" i="12"/>
  <c r="FA24" i="12"/>
  <c r="GD39" i="12"/>
  <c r="GD23" i="12"/>
  <c r="FS27" i="12"/>
  <c r="FS43" i="12"/>
  <c r="GA43" i="12"/>
  <c r="GA27" i="12"/>
  <c r="EW44" i="13"/>
  <c r="EW28" i="13"/>
  <c r="EW56" i="13" s="1"/>
  <c r="FA25" i="12"/>
  <c r="FA41" i="12"/>
  <c r="GB25" i="12"/>
  <c r="GB41" i="12"/>
  <c r="FZ41" i="12"/>
  <c r="FZ25" i="12"/>
  <c r="GF41" i="15"/>
  <c r="GF24" i="15"/>
  <c r="EJ24" i="15"/>
  <c r="EJ52" i="15" s="1"/>
  <c r="EJ41" i="15"/>
  <c r="EU24" i="15"/>
  <c r="EU41" i="15"/>
  <c r="EW41" i="15"/>
  <c r="EW24" i="15"/>
  <c r="GA44" i="12"/>
  <c r="GA28" i="12"/>
  <c r="FV28" i="12"/>
  <c r="FV44" i="12"/>
  <c r="EZ38" i="13"/>
  <c r="EZ22" i="13"/>
  <c r="EZ50" i="13" s="1"/>
  <c r="EZ57" i="13" s="1"/>
  <c r="FA38" i="13"/>
  <c r="FA22" i="13"/>
  <c r="FA50" i="13" s="1"/>
  <c r="FA57" i="13" s="1"/>
  <c r="FB22" i="13"/>
  <c r="FB50" i="13" s="1"/>
  <c r="FB57" i="13" s="1"/>
  <c r="FB38" i="13"/>
  <c r="FO40" i="13"/>
  <c r="FO24" i="13"/>
  <c r="FO52" i="13" s="1"/>
  <c r="ES40" i="13"/>
  <c r="ES24" i="13"/>
  <c r="ES52" i="13" s="1"/>
  <c r="EM40" i="13"/>
  <c r="EM24" i="13"/>
  <c r="EM52" i="13" s="1"/>
  <c r="EX40" i="13"/>
  <c r="EX24" i="13"/>
  <c r="EX52" i="13" s="1"/>
  <c r="EK40" i="13"/>
  <c r="EK24" i="13"/>
  <c r="EK52" i="13" s="1"/>
  <c r="FU40" i="13"/>
  <c r="FU24" i="13"/>
  <c r="FU52" i="13" s="1"/>
  <c r="FF23" i="13"/>
  <c r="FF51" i="13" s="1"/>
  <c r="FF39" i="13"/>
  <c r="EY23" i="13"/>
  <c r="EY51" i="13" s="1"/>
  <c r="EY39" i="13"/>
  <c r="EU39" i="13"/>
  <c r="EU23" i="13"/>
  <c r="EU51" i="13" s="1"/>
  <c r="GA24" i="12"/>
  <c r="GA40" i="12"/>
  <c r="FR24" i="12"/>
  <c r="FR40" i="12"/>
  <c r="GC23" i="12"/>
  <c r="GC39" i="12"/>
  <c r="EO39" i="12"/>
  <c r="EO23" i="12"/>
  <c r="EJ26" i="12"/>
  <c r="EJ54" i="12" s="1"/>
  <c r="EJ42" i="12"/>
  <c r="FW27" i="12"/>
  <c r="FV43" i="12"/>
  <c r="FV27" i="12"/>
  <c r="FC44" i="13"/>
  <c r="FC28" i="13"/>
  <c r="FC56" i="13" s="1"/>
  <c r="FY28" i="13"/>
  <c r="FY56" i="13" s="1"/>
  <c r="FY44" i="13"/>
  <c r="GH28" i="13"/>
  <c r="GH56" i="13" s="1"/>
  <c r="GH44" i="13"/>
  <c r="FV44" i="13"/>
  <c r="FV28" i="13"/>
  <c r="FV56" i="13" s="1"/>
  <c r="FH28" i="13"/>
  <c r="FH56" i="13" s="1"/>
  <c r="FH44" i="13"/>
  <c r="GG28" i="13"/>
  <c r="GG56" i="13" s="1"/>
  <c r="GG44" i="13"/>
  <c r="EM41" i="12"/>
  <c r="EM25" i="12"/>
  <c r="ET41" i="12"/>
  <c r="ET25" i="12"/>
  <c r="GA41" i="15"/>
  <c r="GA24" i="15"/>
  <c r="FD41" i="15"/>
  <c r="FD24" i="15"/>
  <c r="FS28" i="12"/>
  <c r="FS44" i="12"/>
  <c r="EN38" i="13"/>
  <c r="EN22" i="13"/>
  <c r="EN50" i="13" s="1"/>
  <c r="EW38" i="13"/>
  <c r="EW22" i="13"/>
  <c r="EW50" i="13" s="1"/>
  <c r="EW57" i="13" s="1"/>
  <c r="EO40" i="13"/>
  <c r="EO24" i="13"/>
  <c r="EO52" i="13" s="1"/>
  <c r="EZ39" i="13"/>
  <c r="EZ23" i="13"/>
  <c r="EZ51" i="13" s="1"/>
  <c r="EM39" i="13"/>
  <c r="EM23" i="13"/>
  <c r="EM51" i="13" s="1"/>
  <c r="FP39" i="13"/>
  <c r="FP23" i="13"/>
  <c r="FP51" i="13" s="1"/>
  <c r="EX40" i="12"/>
  <c r="EX24" i="12"/>
  <c r="EJ40" i="12"/>
  <c r="EJ24" i="12"/>
  <c r="EJ52" i="12" s="1"/>
  <c r="FL24" i="12"/>
  <c r="FL40" i="12"/>
  <c r="FX24" i="12"/>
  <c r="FX40" i="12"/>
  <c r="GA23" i="12"/>
  <c r="GA39" i="12"/>
  <c r="FD39" i="12"/>
  <c r="FD23" i="12"/>
  <c r="FI39" i="12"/>
  <c r="FI23" i="12"/>
  <c r="EN43" i="12"/>
  <c r="EN27" i="12"/>
  <c r="EW43" i="12"/>
  <c r="EW27" i="12"/>
  <c r="EP27" i="12"/>
  <c r="EP43" i="12"/>
  <c r="EQ43" i="12"/>
  <c r="EQ27" i="12"/>
  <c r="GB43" i="12"/>
  <c r="GB27" i="12"/>
  <c r="GI6" i="12"/>
  <c r="GC6" i="12"/>
  <c r="FW6" i="12"/>
  <c r="FO6" i="12"/>
  <c r="FI6" i="12"/>
  <c r="FE6" i="12"/>
  <c r="EY6" i="12"/>
  <c r="EU6" i="12"/>
  <c r="ES6" i="12"/>
  <c r="GH6" i="12"/>
  <c r="GB6" i="12"/>
  <c r="FV6" i="12"/>
  <c r="FN6" i="12"/>
  <c r="FH6" i="12"/>
  <c r="GG6" i="12"/>
  <c r="GA6" i="12"/>
  <c r="FS6" i="12"/>
  <c r="FQ6" i="12"/>
  <c r="FG6" i="12"/>
  <c r="FD6" i="12"/>
  <c r="EW6" i="12"/>
  <c r="GF6" i="12"/>
  <c r="FZ6" i="12"/>
  <c r="FR6" i="12"/>
  <c r="FP6" i="12"/>
  <c r="FC6" i="12"/>
  <c r="EV6" i="12"/>
  <c r="GE6" i="12"/>
  <c r="FY6" i="12"/>
  <c r="FM6" i="12"/>
  <c r="FB6" i="12"/>
  <c r="ET6" i="12"/>
  <c r="FL6" i="12"/>
  <c r="FA6" i="12"/>
  <c r="FK6" i="12"/>
  <c r="EZ6" i="12"/>
  <c r="FJ6" i="12"/>
  <c r="EX6" i="12"/>
  <c r="GD6" i="12"/>
  <c r="FX6" i="12"/>
  <c r="FF6" i="12"/>
  <c r="EQ6" i="12"/>
  <c r="FU6" i="12"/>
  <c r="ER6" i="12"/>
  <c r="FT6" i="12"/>
  <c r="FF44" i="13"/>
  <c r="FF28" i="13"/>
  <c r="FF56" i="13" s="1"/>
  <c r="FR28" i="13"/>
  <c r="FR56" i="13" s="1"/>
  <c r="FR44" i="13"/>
  <c r="FX28" i="13"/>
  <c r="FX56" i="13" s="1"/>
  <c r="FX44" i="13"/>
  <c r="EP28" i="13"/>
  <c r="EP56" i="13" s="1"/>
  <c r="EP44" i="13"/>
  <c r="EK44" i="13"/>
  <c r="EK28" i="13"/>
  <c r="EK56" i="13" s="1"/>
  <c r="GC28" i="13"/>
  <c r="GC56" i="13" s="1"/>
  <c r="GC44" i="13"/>
  <c r="FO44" i="13"/>
  <c r="FO28" i="13"/>
  <c r="FO56" i="13" s="1"/>
  <c r="EY28" i="13"/>
  <c r="EY56" i="13" s="1"/>
  <c r="EY44" i="13"/>
  <c r="FO33" i="15"/>
  <c r="FC41" i="12"/>
  <c r="FC25" i="12"/>
  <c r="GA25" i="12"/>
  <c r="FN25" i="12"/>
  <c r="FN41" i="12"/>
  <c r="FE25" i="12"/>
  <c r="FE41" i="12"/>
  <c r="ER41" i="12"/>
  <c r="ER25" i="12"/>
  <c r="EL25" i="12"/>
  <c r="EL41" i="12"/>
  <c r="FK41" i="12"/>
  <c r="FK25" i="12"/>
  <c r="EV25" i="12"/>
  <c r="EV41" i="12"/>
  <c r="GE24" i="15"/>
  <c r="GE41" i="15"/>
  <c r="FO41" i="15"/>
  <c r="FO24" i="15"/>
  <c r="FO52" i="15" s="1"/>
  <c r="GH41" i="15"/>
  <c r="GH24" i="15"/>
  <c r="EZ41" i="15"/>
  <c r="EZ24" i="15"/>
  <c r="FK24" i="15"/>
  <c r="FJ41" i="15"/>
  <c r="FJ24" i="15"/>
  <c r="FM24" i="15"/>
  <c r="FM41" i="15"/>
  <c r="FL24" i="15"/>
  <c r="FL41" i="15"/>
  <c r="EY24" i="15"/>
  <c r="EY41" i="15"/>
  <c r="GI24" i="15"/>
  <c r="GI41" i="15"/>
  <c r="FG44" i="12"/>
  <c r="FG28" i="12"/>
  <c r="FP28" i="12"/>
  <c r="FP44" i="12"/>
  <c r="GE28" i="12"/>
  <c r="GE44" i="12"/>
  <c r="FU28" i="12"/>
  <c r="FU44" i="12"/>
  <c r="FL44" i="12"/>
  <c r="FL28" i="12"/>
  <c r="FM44" i="12"/>
  <c r="FM28" i="12"/>
  <c r="GH28" i="12"/>
  <c r="GH56" i="12" s="1"/>
  <c r="GH44" i="12"/>
  <c r="FI28" i="12"/>
  <c r="FI44" i="12"/>
  <c r="FF38" i="13"/>
  <c r="FF22" i="13"/>
  <c r="FF50" i="13" s="1"/>
  <c r="FF57" i="13" s="1"/>
  <c r="GH22" i="13"/>
  <c r="GH50" i="13" s="1"/>
  <c r="GH57" i="13" s="1"/>
  <c r="GH38" i="13"/>
  <c r="FJ38" i="13"/>
  <c r="FJ22" i="13"/>
  <c r="FJ50" i="13" s="1"/>
  <c r="FJ57" i="13" s="1"/>
  <c r="FW22" i="13"/>
  <c r="FW50" i="13" s="1"/>
  <c r="FW57" i="13" s="1"/>
  <c r="FW38" i="13"/>
  <c r="FQ22" i="13"/>
  <c r="FQ50" i="13" s="1"/>
  <c r="FQ57" i="13" s="1"/>
  <c r="FQ38" i="13"/>
  <c r="FT38" i="13"/>
  <c r="FT22" i="13"/>
  <c r="FT50" i="13" s="1"/>
  <c r="FT57" i="13" s="1"/>
  <c r="FN22" i="13"/>
  <c r="FN50" i="13" s="1"/>
  <c r="FN57" i="13" s="1"/>
  <c r="FN38" i="13"/>
  <c r="FC38" i="13"/>
  <c r="FC22" i="13"/>
  <c r="FC50" i="13" s="1"/>
  <c r="FC57" i="13" s="1"/>
  <c r="FU38" i="13"/>
  <c r="FU22" i="13"/>
  <c r="FU50" i="13" s="1"/>
  <c r="FU57" i="13" s="1"/>
  <c r="FP40" i="13"/>
  <c r="FP24" i="13"/>
  <c r="FP52" i="13" s="1"/>
  <c r="EP40" i="13"/>
  <c r="EP24" i="13"/>
  <c r="EP52" i="13" s="1"/>
  <c r="ET40" i="13"/>
  <c r="ET24" i="13"/>
  <c r="ET52" i="13" s="1"/>
  <c r="FI24" i="13"/>
  <c r="FI52" i="13" s="1"/>
  <c r="FI40" i="13"/>
  <c r="FJ24" i="13"/>
  <c r="FJ52" i="13" s="1"/>
  <c r="FJ40" i="13"/>
  <c r="FL40" i="13"/>
  <c r="FL24" i="13"/>
  <c r="FL52" i="13" s="1"/>
  <c r="EY40" i="13"/>
  <c r="EY24" i="13"/>
  <c r="EY52" i="13" s="1"/>
  <c r="EU40" i="13"/>
  <c r="EU24" i="13"/>
  <c r="EU52" i="13" s="1"/>
  <c r="GG24" i="13"/>
  <c r="GG52" i="13" s="1"/>
  <c r="GG40" i="13"/>
  <c r="EK39" i="13"/>
  <c r="EK23" i="13"/>
  <c r="EK51" i="13" s="1"/>
  <c r="EQ39" i="13"/>
  <c r="EQ23" i="13"/>
  <c r="EQ51" i="13" s="1"/>
  <c r="ES23" i="13"/>
  <c r="ES51" i="13" s="1"/>
  <c r="ES39" i="13"/>
  <c r="EX39" i="13"/>
  <c r="EX23" i="13"/>
  <c r="EX51" i="13" s="1"/>
  <c r="GA23" i="13"/>
  <c r="GA51" i="13" s="1"/>
  <c r="GA39" i="13"/>
  <c r="FQ23" i="13"/>
  <c r="FQ51" i="13" s="1"/>
  <c r="FQ39" i="13"/>
  <c r="FJ39" i="13"/>
  <c r="FJ23" i="13"/>
  <c r="FJ51" i="13" s="1"/>
  <c r="FI39" i="13"/>
  <c r="FI23" i="13"/>
  <c r="FI51" i="13" s="1"/>
  <c r="FN40" i="12"/>
  <c r="FN24" i="12"/>
  <c r="EQ40" i="12"/>
  <c r="EQ24" i="12"/>
  <c r="FE40" i="12"/>
  <c r="FE24" i="12"/>
  <c r="FH40" i="12"/>
  <c r="FH24" i="12"/>
  <c r="GI40" i="12"/>
  <c r="GI24" i="12"/>
  <c r="GI52" i="12" s="1"/>
  <c r="FV24" i="12"/>
  <c r="FV40" i="12"/>
  <c r="FW40" i="12"/>
  <c r="FW24" i="12"/>
  <c r="GF40" i="12"/>
  <c r="GF24" i="12"/>
  <c r="FS40" i="12"/>
  <c r="FS24" i="12"/>
  <c r="GB39" i="12"/>
  <c r="GB23" i="12"/>
  <c r="EP39" i="12"/>
  <c r="EP23" i="12"/>
  <c r="FU23" i="12"/>
  <c r="FU39" i="12"/>
  <c r="FV23" i="12"/>
  <c r="FV39" i="12"/>
  <c r="FO39" i="12"/>
  <c r="FO23" i="12"/>
  <c r="EZ39" i="12"/>
  <c r="EZ23" i="12"/>
  <c r="GH23" i="12"/>
  <c r="GH51" i="12" s="1"/>
  <c r="GH39" i="12"/>
  <c r="EL42" i="12"/>
  <c r="EL26" i="12"/>
  <c r="EK26" i="12"/>
  <c r="EK42" i="12"/>
  <c r="FK39" i="12"/>
  <c r="FT43" i="12"/>
  <c r="FT27" i="12"/>
  <c r="FI27" i="12"/>
  <c r="FI43" i="12"/>
  <c r="FJ27" i="12"/>
  <c r="FJ43" i="12"/>
  <c r="FE27" i="12"/>
  <c r="FE43" i="12"/>
  <c r="EY43" i="12"/>
  <c r="EY27" i="12"/>
  <c r="ER43" i="12"/>
  <c r="ER27" i="12"/>
  <c r="FG43" i="12"/>
  <c r="FG27" i="12"/>
  <c r="EX43" i="12"/>
  <c r="EX27" i="12"/>
  <c r="GD27" i="12"/>
  <c r="GD43" i="12"/>
  <c r="GD11" i="13"/>
  <c r="FX11" i="13"/>
  <c r="FR11" i="13"/>
  <c r="FM11" i="13"/>
  <c r="FG11" i="13"/>
  <c r="FA11" i="13"/>
  <c r="EU11" i="13"/>
  <c r="GE11" i="13"/>
  <c r="FW11" i="13"/>
  <c r="FK11" i="13"/>
  <c r="FD11" i="13"/>
  <c r="EW11" i="13"/>
  <c r="GH11" i="13"/>
  <c r="GC11" i="13"/>
  <c r="FV11" i="13"/>
  <c r="FJ11" i="13"/>
  <c r="FC11" i="13"/>
  <c r="EV11" i="13"/>
  <c r="FT11" i="13"/>
  <c r="FL11" i="13"/>
  <c r="EZ11" i="13"/>
  <c r="EQ11" i="13"/>
  <c r="GI11" i="13"/>
  <c r="GG11" i="13"/>
  <c r="GB11" i="13"/>
  <c r="FS11" i="13"/>
  <c r="FI11" i="13"/>
  <c r="EY11" i="13"/>
  <c r="GF11" i="13"/>
  <c r="GA11" i="13"/>
  <c r="FQ11" i="13"/>
  <c r="FH11" i="13"/>
  <c r="FO11" i="13"/>
  <c r="ET11" i="13"/>
  <c r="FN11" i="13"/>
  <c r="ES11" i="13"/>
  <c r="FZ11" i="13"/>
  <c r="FF11" i="13"/>
  <c r="ER11" i="13"/>
  <c r="FB11" i="13"/>
  <c r="EX11" i="13"/>
  <c r="FY11" i="13"/>
  <c r="FU11" i="13"/>
  <c r="FP11" i="13"/>
  <c r="FE11" i="13"/>
  <c r="FQ28" i="13"/>
  <c r="FQ56" i="13" s="1"/>
  <c r="FQ44" i="13"/>
  <c r="FJ41" i="12"/>
  <c r="FJ25" i="12"/>
  <c r="FG41" i="15"/>
  <c r="FG24" i="15"/>
  <c r="FQ24" i="15"/>
  <c r="FQ41" i="15"/>
  <c r="EQ28" i="12"/>
  <c r="EQ44" i="12"/>
  <c r="GF28" i="12"/>
  <c r="GF44" i="12"/>
  <c r="FN44" i="12"/>
  <c r="FN28" i="12"/>
  <c r="GC44" i="12"/>
  <c r="GC28" i="12"/>
  <c r="EM38" i="13"/>
  <c r="EM22" i="13"/>
  <c r="EM50" i="13" s="1"/>
  <c r="EV22" i="13"/>
  <c r="EV50" i="13" s="1"/>
  <c r="EV57" i="13" s="1"/>
  <c r="EV38" i="13"/>
  <c r="FS22" i="13"/>
  <c r="FS50" i="13" s="1"/>
  <c r="FS57" i="13" s="1"/>
  <c r="FS38" i="13"/>
  <c r="GI40" i="13"/>
  <c r="GI24" i="13"/>
  <c r="GI52" i="13" s="1"/>
  <c r="FR24" i="13"/>
  <c r="FR52" i="13" s="1"/>
  <c r="FR40" i="13"/>
  <c r="ER39" i="13"/>
  <c r="ER23" i="13"/>
  <c r="ER51" i="13" s="1"/>
  <c r="EP23" i="13"/>
  <c r="EP51" i="13" s="1"/>
  <c r="EP39" i="13"/>
  <c r="EO39" i="13"/>
  <c r="EO23" i="13"/>
  <c r="EO51" i="13" s="1"/>
  <c r="EO40" i="12"/>
  <c r="EO24" i="12"/>
  <c r="FG24" i="12"/>
  <c r="FG40" i="12"/>
  <c r="EV24" i="12"/>
  <c r="EV40" i="12"/>
  <c r="FP40" i="12"/>
  <c r="FP24" i="12"/>
  <c r="EL39" i="12"/>
  <c r="EL23" i="12"/>
  <c r="FH39" i="12"/>
  <c r="FH23" i="12"/>
  <c r="EX39" i="12"/>
  <c r="EX23" i="12"/>
  <c r="EU39" i="12"/>
  <c r="EU23" i="12"/>
  <c r="EJ39" i="12"/>
  <c r="EJ23" i="12"/>
  <c r="EJ51" i="12" s="1"/>
  <c r="FP23" i="12"/>
  <c r="FP39" i="12"/>
  <c r="ES27" i="12"/>
  <c r="ES43" i="12"/>
  <c r="GF43" i="12"/>
  <c r="GF27" i="12"/>
  <c r="FY27" i="12"/>
  <c r="FY43" i="12"/>
  <c r="FR43" i="12"/>
  <c r="FR27" i="12"/>
  <c r="FN27" i="12"/>
  <c r="FN43" i="12"/>
  <c r="EQ44" i="13"/>
  <c r="EQ28" i="13"/>
  <c r="EQ56" i="13" s="1"/>
  <c r="FZ44" i="13"/>
  <c r="FZ28" i="13"/>
  <c r="FZ56" i="13" s="1"/>
  <c r="EM44" i="13"/>
  <c r="EM28" i="13"/>
  <c r="EM56" i="13" s="1"/>
  <c r="GH36" i="14"/>
  <c r="GG25" i="12"/>
  <c r="GG41" i="12"/>
  <c r="FV25" i="12"/>
  <c r="FV41" i="12"/>
  <c r="FH41" i="15"/>
  <c r="FH24" i="15"/>
  <c r="EM41" i="15"/>
  <c r="EM24" i="15"/>
  <c r="FQ28" i="12"/>
  <c r="FQ44" i="12"/>
  <c r="EV44" i="12"/>
  <c r="EV28" i="12"/>
  <c r="GI44" i="12"/>
  <c r="GI28" i="12"/>
  <c r="GI56" i="12" s="1"/>
  <c r="EJ33" i="15"/>
  <c r="EY38" i="13"/>
  <c r="EY22" i="13"/>
  <c r="EY50" i="13" s="1"/>
  <c r="EY57" i="13" s="1"/>
  <c r="FZ38" i="13"/>
  <c r="FZ22" i="13"/>
  <c r="FZ50" i="13" s="1"/>
  <c r="FZ57" i="13" s="1"/>
  <c r="EN40" i="13"/>
  <c r="EN24" i="13"/>
  <c r="EN52" i="13" s="1"/>
  <c r="EV23" i="13"/>
  <c r="EV51" i="13" s="1"/>
  <c r="EV39" i="13"/>
  <c r="GD39" i="13"/>
  <c r="GD23" i="13"/>
  <c r="GD51" i="13" s="1"/>
  <c r="FC40" i="12"/>
  <c r="FC24" i="12"/>
  <c r="EM39" i="12"/>
  <c r="EM23" i="12"/>
  <c r="EN39" i="12"/>
  <c r="EN23" i="12"/>
  <c r="EY23" i="12"/>
  <c r="EY39" i="12"/>
  <c r="FG42" i="12"/>
  <c r="ET27" i="12"/>
  <c r="ET43" i="12"/>
  <c r="FZ43" i="12"/>
  <c r="FZ27" i="12"/>
  <c r="FI44" i="13"/>
  <c r="FI28" i="13"/>
  <c r="FI56" i="13" s="1"/>
  <c r="ES44" i="13"/>
  <c r="ES28" i="13"/>
  <c r="ES56" i="13" s="1"/>
  <c r="EX25" i="12"/>
  <c r="EX41" i="12"/>
  <c r="GD41" i="12"/>
  <c r="GD25" i="12"/>
  <c r="ES24" i="15"/>
  <c r="ES41" i="15"/>
  <c r="FB44" i="12"/>
  <c r="FB28" i="12"/>
  <c r="FX22" i="13"/>
  <c r="FX50" i="13" s="1"/>
  <c r="FX57" i="13" s="1"/>
  <c r="FX38" i="13"/>
  <c r="EX38" i="13"/>
  <c r="EX22" i="13"/>
  <c r="EX50" i="13" s="1"/>
  <c r="EX57" i="13" s="1"/>
  <c r="FM22" i="13"/>
  <c r="FM50" i="13" s="1"/>
  <c r="FM57" i="13" s="1"/>
  <c r="FM38" i="13"/>
  <c r="FL38" i="13"/>
  <c r="FL22" i="13"/>
  <c r="FL50" i="13" s="1"/>
  <c r="FL57" i="13" s="1"/>
  <c r="FH38" i="13"/>
  <c r="FH22" i="13"/>
  <c r="FH50" i="13" s="1"/>
  <c r="FH57" i="13" s="1"/>
  <c r="GI22" i="13"/>
  <c r="GI50" i="13" s="1"/>
  <c r="GI57" i="13" s="1"/>
  <c r="GI38" i="13"/>
  <c r="FB40" i="13"/>
  <c r="FB24" i="13"/>
  <c r="FB52" i="13" s="1"/>
  <c r="FH40" i="13"/>
  <c r="FH24" i="13"/>
  <c r="FH52" i="13" s="1"/>
  <c r="EW40" i="13"/>
  <c r="EW24" i="13"/>
  <c r="EW52" i="13" s="1"/>
  <c r="EZ40" i="13"/>
  <c r="EZ24" i="13"/>
  <c r="EZ52" i="13" s="1"/>
  <c r="FE40" i="13"/>
  <c r="FE24" i="13"/>
  <c r="FE52" i="13" s="1"/>
  <c r="GA40" i="13"/>
  <c r="GA24" i="13"/>
  <c r="GA52" i="13" s="1"/>
  <c r="FC39" i="13"/>
  <c r="FC23" i="13"/>
  <c r="FC51" i="13" s="1"/>
  <c r="EP40" i="12"/>
  <c r="EP24" i="12"/>
  <c r="EW39" i="12"/>
  <c r="EW23" i="12"/>
  <c r="FL23" i="12"/>
  <c r="FL39" i="12"/>
  <c r="FB43" i="12"/>
  <c r="FB27" i="12"/>
  <c r="GH27" i="12"/>
  <c r="GH55" i="12" s="1"/>
  <c r="GH43" i="12"/>
  <c r="GG10" i="15"/>
  <c r="GA10" i="15"/>
  <c r="FU10" i="15"/>
  <c r="FO10" i="15"/>
  <c r="FI10" i="15"/>
  <c r="FC10" i="15"/>
  <c r="EW10" i="15"/>
  <c r="EW42" i="15" s="1"/>
  <c r="EQ10" i="15"/>
  <c r="GH10" i="15"/>
  <c r="FZ10" i="15"/>
  <c r="FS10" i="15"/>
  <c r="FL10" i="15"/>
  <c r="FE10" i="15"/>
  <c r="EX10" i="15"/>
  <c r="GI10" i="15"/>
  <c r="GE10" i="15"/>
  <c r="FW10" i="15"/>
  <c r="FN10" i="15"/>
  <c r="FF10" i="15"/>
  <c r="EV10" i="15"/>
  <c r="GD10" i="15"/>
  <c r="FV10" i="15"/>
  <c r="FM10" i="15"/>
  <c r="FD10" i="15"/>
  <c r="EU10" i="15"/>
  <c r="GB10" i="15"/>
  <c r="FP10" i="15"/>
  <c r="FA10" i="15"/>
  <c r="FY10" i="15"/>
  <c r="FK10" i="15"/>
  <c r="EZ10" i="15"/>
  <c r="FX10" i="15"/>
  <c r="FJ10" i="15"/>
  <c r="EY10" i="15"/>
  <c r="FR10" i="15"/>
  <c r="ES10" i="15"/>
  <c r="FQ10" i="15"/>
  <c r="ER10" i="15"/>
  <c r="FH10" i="15"/>
  <c r="FB10" i="15"/>
  <c r="ET10" i="15"/>
  <c r="GF10" i="15"/>
  <c r="GF42" i="15" s="1"/>
  <c r="GC10" i="15"/>
  <c r="FT10" i="15"/>
  <c r="FG10" i="15"/>
  <c r="GD10" i="14"/>
  <c r="FX10" i="14"/>
  <c r="FR10" i="14"/>
  <c r="FM10" i="14"/>
  <c r="FG10" i="14"/>
  <c r="FA10" i="14"/>
  <c r="EX10" i="14"/>
  <c r="ER10" i="14"/>
  <c r="GC10" i="14"/>
  <c r="FV10" i="14"/>
  <c r="FK10" i="14"/>
  <c r="FD10" i="14"/>
  <c r="EY10" i="14"/>
  <c r="GI10" i="14"/>
  <c r="GB10" i="14"/>
  <c r="FU10" i="14"/>
  <c r="FJ10" i="14"/>
  <c r="FC10" i="14"/>
  <c r="EW10" i="14"/>
  <c r="EQ10" i="14"/>
  <c r="GH10" i="14"/>
  <c r="FY10" i="14"/>
  <c r="FI10" i="14"/>
  <c r="EV10" i="14"/>
  <c r="GG10" i="14"/>
  <c r="FW10" i="14"/>
  <c r="FH10" i="14"/>
  <c r="EU10" i="14"/>
  <c r="GF10" i="14"/>
  <c r="FT10" i="14"/>
  <c r="FF10" i="14"/>
  <c r="ET10" i="14"/>
  <c r="FS10" i="14"/>
  <c r="FO10" i="14"/>
  <c r="FQ10" i="14"/>
  <c r="FN10" i="14"/>
  <c r="FP10" i="14"/>
  <c r="FL10" i="14"/>
  <c r="GE10" i="14"/>
  <c r="FE10" i="14"/>
  <c r="ES10" i="14"/>
  <c r="GA10" i="14"/>
  <c r="FB10" i="14"/>
  <c r="FZ10" i="14"/>
  <c r="EZ10" i="14"/>
  <c r="GD9" i="13"/>
  <c r="FX9" i="13"/>
  <c r="FR9" i="13"/>
  <c r="FK9" i="13"/>
  <c r="FE9" i="13"/>
  <c r="EY9" i="13"/>
  <c r="ES9" i="13"/>
  <c r="GH9" i="13"/>
  <c r="FY9" i="13"/>
  <c r="FQ9" i="13"/>
  <c r="FJ9" i="13"/>
  <c r="FC9" i="13"/>
  <c r="EV9" i="13"/>
  <c r="GG9" i="13"/>
  <c r="GE9" i="13"/>
  <c r="FW9" i="13"/>
  <c r="FP9" i="13"/>
  <c r="FI9" i="13"/>
  <c r="FB9" i="13"/>
  <c r="EU9" i="13"/>
  <c r="GB9" i="13"/>
  <c r="FS9" i="13"/>
  <c r="FL9" i="13"/>
  <c r="EZ9" i="13"/>
  <c r="GA9" i="13"/>
  <c r="FH9" i="13"/>
  <c r="EX9" i="13"/>
  <c r="GI9" i="13"/>
  <c r="FZ9" i="13"/>
  <c r="FU9" i="13"/>
  <c r="FM9" i="13"/>
  <c r="ET9" i="13"/>
  <c r="FT9" i="13"/>
  <c r="FG9" i="13"/>
  <c r="ER9" i="13"/>
  <c r="FF9" i="13"/>
  <c r="EQ9" i="13"/>
  <c r="GF9" i="13"/>
  <c r="GC9" i="13"/>
  <c r="FA9" i="13"/>
  <c r="FV9" i="13"/>
  <c r="EW9" i="13"/>
  <c r="FO9" i="13"/>
  <c r="FN9" i="13"/>
  <c r="FD9" i="13"/>
  <c r="FT44" i="13"/>
  <c r="FT28" i="13"/>
  <c r="FT56" i="13" s="1"/>
  <c r="FD44" i="13"/>
  <c r="FD28" i="13"/>
  <c r="FD56" i="13" s="1"/>
  <c r="EJ28" i="13"/>
  <c r="EJ56" i="13" s="1"/>
  <c r="EJ44" i="13"/>
  <c r="FB44" i="13"/>
  <c r="FB28" i="13"/>
  <c r="FB56" i="13" s="1"/>
  <c r="ER28" i="13"/>
  <c r="ER56" i="13" s="1"/>
  <c r="ER44" i="13"/>
  <c r="GI28" i="13"/>
  <c r="GI56" i="13" s="1"/>
  <c r="GI44" i="13"/>
  <c r="FW28" i="13"/>
  <c r="FW56" i="13" s="1"/>
  <c r="FW44" i="13"/>
  <c r="FE44" i="13"/>
  <c r="FE28" i="13"/>
  <c r="FE56" i="13" s="1"/>
  <c r="FW25" i="12"/>
  <c r="FW41" i="12"/>
  <c r="EO41" i="12"/>
  <c r="EO25" i="12"/>
  <c r="GH25" i="12"/>
  <c r="GH53" i="12" s="1"/>
  <c r="GH41" i="12"/>
  <c r="FH25" i="12"/>
  <c r="FH41" i="12"/>
  <c r="EY25" i="12"/>
  <c r="EY41" i="12"/>
  <c r="ES41" i="12"/>
  <c r="ES25" i="12"/>
  <c r="FQ41" i="12"/>
  <c r="FQ25" i="12"/>
  <c r="FB25" i="12"/>
  <c r="FB41" i="12"/>
  <c r="ER24" i="15"/>
  <c r="ER41" i="15"/>
  <c r="EQ41" i="15"/>
  <c r="EQ24" i="15"/>
  <c r="EX41" i="15"/>
  <c r="EX24" i="15"/>
  <c r="FN41" i="15"/>
  <c r="FN24" i="15"/>
  <c r="FT41" i="15"/>
  <c r="FT24" i="15"/>
  <c r="FU24" i="15"/>
  <c r="FU41" i="15"/>
  <c r="FS41" i="15"/>
  <c r="FS24" i="15"/>
  <c r="FE24" i="15"/>
  <c r="FE41" i="15"/>
  <c r="EW44" i="12"/>
  <c r="EW28" i="12"/>
  <c r="EZ44" i="12"/>
  <c r="EZ28" i="12"/>
  <c r="FR28" i="12"/>
  <c r="FR44" i="12"/>
  <c r="ET28" i="12"/>
  <c r="ET44" i="12"/>
  <c r="GG44" i="12"/>
  <c r="GG28" i="12"/>
  <c r="FX28" i="12"/>
  <c r="FX44" i="12"/>
  <c r="FY28" i="12"/>
  <c r="FY44" i="12"/>
  <c r="EL44" i="12"/>
  <c r="EL28" i="12"/>
  <c r="FO28" i="12"/>
  <c r="FO44" i="12"/>
  <c r="FP38" i="13"/>
  <c r="FP22" i="13"/>
  <c r="FP50" i="13" s="1"/>
  <c r="FP57" i="13" s="1"/>
  <c r="FE38" i="13"/>
  <c r="FE22" i="13"/>
  <c r="FE50" i="13" s="1"/>
  <c r="FE57" i="13" s="1"/>
  <c r="FV38" i="13"/>
  <c r="FV22" i="13"/>
  <c r="FV50" i="13" s="1"/>
  <c r="FV57" i="13" s="1"/>
  <c r="GF22" i="13"/>
  <c r="GF50" i="13" s="1"/>
  <c r="GF57" i="13" s="1"/>
  <c r="GF38" i="13"/>
  <c r="GC22" i="13"/>
  <c r="GC50" i="13" s="1"/>
  <c r="GC57" i="13" s="1"/>
  <c r="GC38" i="13"/>
  <c r="GD22" i="13"/>
  <c r="GD50" i="13" s="1"/>
  <c r="GD57" i="13" s="1"/>
  <c r="GD38" i="13"/>
  <c r="FR22" i="13"/>
  <c r="FR50" i="13" s="1"/>
  <c r="FR57" i="13" s="1"/>
  <c r="FR38" i="13"/>
  <c r="FI38" i="13"/>
  <c r="FI22" i="13"/>
  <c r="FI50" i="13" s="1"/>
  <c r="FI57" i="13" s="1"/>
  <c r="GA38" i="13"/>
  <c r="GA22" i="13"/>
  <c r="GA50" i="13" s="1"/>
  <c r="GA57" i="13" s="1"/>
  <c r="FW24" i="13"/>
  <c r="FW52" i="13" s="1"/>
  <c r="FW40" i="13"/>
  <c r="FD24" i="13"/>
  <c r="FD52" i="13" s="1"/>
  <c r="FD40" i="13"/>
  <c r="FK40" i="13"/>
  <c r="FK24" i="13"/>
  <c r="FK52" i="13" s="1"/>
  <c r="FT24" i="13"/>
  <c r="FT52" i="13" s="1"/>
  <c r="FT40" i="13"/>
  <c r="FV40" i="13"/>
  <c r="FV24" i="13"/>
  <c r="FV52" i="13" s="1"/>
  <c r="FQ24" i="13"/>
  <c r="FQ52" i="13" s="1"/>
  <c r="FQ40" i="13"/>
  <c r="FF40" i="13"/>
  <c r="FF24" i="13"/>
  <c r="FF52" i="13" s="1"/>
  <c r="FA24" i="13"/>
  <c r="FA52" i="13" s="1"/>
  <c r="FA40" i="13"/>
  <c r="FD39" i="13"/>
  <c r="FD23" i="13"/>
  <c r="FD51" i="13" s="1"/>
  <c r="FN23" i="13"/>
  <c r="FN51" i="13" s="1"/>
  <c r="FN39" i="13"/>
  <c r="FE39" i="13"/>
  <c r="FE23" i="13"/>
  <c r="FE51" i="13" s="1"/>
  <c r="FL39" i="13"/>
  <c r="FL23" i="13"/>
  <c r="FL51" i="13" s="1"/>
  <c r="FG39" i="13"/>
  <c r="FG23" i="13"/>
  <c r="FG51" i="13" s="1"/>
  <c r="EN23" i="13"/>
  <c r="EN51" i="13" s="1"/>
  <c r="EN39" i="13"/>
  <c r="FY39" i="13"/>
  <c r="FY23" i="13"/>
  <c r="FY51" i="13" s="1"/>
  <c r="FS39" i="13"/>
  <c r="FS23" i="13"/>
  <c r="FS51" i="13" s="1"/>
  <c r="FO39" i="13"/>
  <c r="FO23" i="13"/>
  <c r="FO51" i="13" s="1"/>
  <c r="EY24" i="12"/>
  <c r="EY40" i="12"/>
  <c r="GE40" i="12"/>
  <c r="GE24" i="12"/>
  <c r="FZ40" i="12"/>
  <c r="FZ24" i="12"/>
  <c r="GB40" i="12"/>
  <c r="GB24" i="12"/>
  <c r="EL40" i="12"/>
  <c r="EL24" i="12"/>
  <c r="ET40" i="12"/>
  <c r="ET24" i="12"/>
  <c r="GC24" i="12"/>
  <c r="GC40" i="12"/>
  <c r="EK40" i="12"/>
  <c r="EK24" i="12"/>
  <c r="FY40" i="12"/>
  <c r="FY24" i="12"/>
  <c r="FG39" i="12"/>
  <c r="FG23" i="12"/>
  <c r="FB23" i="12"/>
  <c r="FB39" i="12"/>
  <c r="FC39" i="12"/>
  <c r="FC23" i="12"/>
  <c r="GE39" i="12"/>
  <c r="GE23" i="12"/>
  <c r="GF23" i="12"/>
  <c r="GF39" i="12"/>
  <c r="GI23" i="12"/>
  <c r="GI51" i="12" s="1"/>
  <c r="GI39" i="12"/>
  <c r="FW23" i="12"/>
  <c r="FW39" i="12"/>
  <c r="FF39" i="12"/>
  <c r="FF23" i="12"/>
  <c r="FF44" i="12"/>
  <c r="FQ43" i="12"/>
  <c r="FQ27" i="12"/>
  <c r="EL27" i="12"/>
  <c r="EL43" i="12"/>
  <c r="EK27" i="12"/>
  <c r="EK43" i="12"/>
  <c r="FL43" i="12"/>
  <c r="FL27" i="12"/>
  <c r="FF27" i="12"/>
  <c r="FF43" i="12"/>
  <c r="EZ27" i="12"/>
  <c r="EZ43" i="12"/>
  <c r="FM43" i="12"/>
  <c r="FM27" i="12"/>
  <c r="FD27" i="12"/>
  <c r="FD43" i="12"/>
  <c r="GB44" i="13"/>
  <c r="GB28" i="13"/>
  <c r="GB56" i="13" s="1"/>
  <c r="EN28" i="13"/>
  <c r="EN56" i="13" s="1"/>
  <c r="EN44" i="13"/>
  <c r="EX44" i="13"/>
  <c r="EX28" i="13"/>
  <c r="EX56" i="13" s="1"/>
  <c r="FG28" i="13"/>
  <c r="FG56" i="13" s="1"/>
  <c r="FG44" i="13"/>
  <c r="ET28" i="13"/>
  <c r="ET56" i="13" s="1"/>
  <c r="ET44" i="13"/>
  <c r="GF28" i="13"/>
  <c r="GF56" i="13" s="1"/>
  <c r="GF44" i="13"/>
  <c r="FU44" i="13"/>
  <c r="FU28" i="13"/>
  <c r="FU56" i="13" s="1"/>
  <c r="EP41" i="12"/>
  <c r="EP25" i="12"/>
  <c r="FM25" i="12"/>
  <c r="FM41" i="12"/>
  <c r="FR41" i="12"/>
  <c r="FR25" i="12"/>
  <c r="FT41" i="12"/>
  <c r="FT25" i="12"/>
  <c r="EV41" i="15"/>
  <c r="EV24" i="15"/>
  <c r="EL24" i="15"/>
  <c r="EK24" i="15"/>
  <c r="EK41" i="15"/>
  <c r="GG41" i="15"/>
  <c r="GG24" i="15"/>
  <c r="FZ44" i="12"/>
  <c r="FZ28" i="12"/>
  <c r="EP28" i="12"/>
  <c r="EP44" i="12"/>
  <c r="EU22" i="13"/>
  <c r="EU50" i="13" s="1"/>
  <c r="EU57" i="13" s="1"/>
  <c r="EU38" i="13"/>
  <c r="ES38" i="13"/>
  <c r="ES22" i="13"/>
  <c r="ES50" i="13" s="1"/>
  <c r="ES57" i="13" s="1"/>
  <c r="EK38" i="13"/>
  <c r="EK22" i="13"/>
  <c r="EK50" i="13" s="1"/>
  <c r="FZ24" i="13"/>
  <c r="FZ52" i="13" s="1"/>
  <c r="FZ40" i="13"/>
  <c r="GC24" i="13"/>
  <c r="GC52" i="13" s="1"/>
  <c r="GC40" i="13"/>
  <c r="GF24" i="13"/>
  <c r="GF52" i="13" s="1"/>
  <c r="GF40" i="13"/>
  <c r="EQ24" i="13"/>
  <c r="EQ52" i="13" s="1"/>
  <c r="EQ40" i="13"/>
  <c r="FM40" i="13"/>
  <c r="FM24" i="13"/>
  <c r="FM52" i="13" s="1"/>
  <c r="FT23" i="13"/>
  <c r="FT51" i="13" s="1"/>
  <c r="FT39" i="13"/>
  <c r="FV23" i="13"/>
  <c r="FV51" i="13" s="1"/>
  <c r="FV39" i="13"/>
  <c r="FA39" i="13"/>
  <c r="FA23" i="13"/>
  <c r="FA51" i="13" s="1"/>
  <c r="GG39" i="13"/>
  <c r="GG23" i="13"/>
  <c r="GG51" i="13" s="1"/>
  <c r="FT40" i="12"/>
  <c r="FT24" i="12"/>
  <c r="EW40" i="12"/>
  <c r="EW24" i="12"/>
  <c r="FN39" i="12"/>
  <c r="FN23" i="12"/>
  <c r="FC43" i="12"/>
  <c r="FC27" i="12"/>
  <c r="EV44" i="13"/>
  <c r="EV28" i="13"/>
  <c r="EV56" i="13" s="1"/>
  <c r="FJ28" i="13"/>
  <c r="FJ56" i="13" s="1"/>
  <c r="FJ44" i="13"/>
  <c r="FN44" i="13"/>
  <c r="FN28" i="13"/>
  <c r="FN56" i="13" s="1"/>
  <c r="FA28" i="13"/>
  <c r="FA56" i="13" s="1"/>
  <c r="FA44" i="13"/>
  <c r="GA44" i="13"/>
  <c r="GA28" i="13"/>
  <c r="GA56" i="13" s="1"/>
  <c r="FD41" i="12"/>
  <c r="FD25" i="12"/>
  <c r="GI25" i="12"/>
  <c r="GI53" i="12" s="1"/>
  <c r="GI41" i="12"/>
  <c r="FU25" i="12"/>
  <c r="GE25" i="12"/>
  <c r="GE41" i="12"/>
  <c r="FR24" i="15"/>
  <c r="FR41" i="15"/>
  <c r="ET41" i="15"/>
  <c r="ET24" i="15"/>
  <c r="FW24" i="15"/>
  <c r="FW41" i="15"/>
  <c r="ER28" i="12"/>
  <c r="ER44" i="12"/>
  <c r="FA28" i="12"/>
  <c r="FA44" i="12"/>
  <c r="EN28" i="12"/>
  <c r="EN44" i="12"/>
  <c r="EY44" i="12"/>
  <c r="EY28" i="12"/>
  <c r="FG22" i="13"/>
  <c r="FG50" i="13" s="1"/>
  <c r="FG57" i="13" s="1"/>
  <c r="FG38" i="13"/>
  <c r="FD38" i="13"/>
  <c r="FD22" i="13"/>
  <c r="FD50" i="13" s="1"/>
  <c r="FD57" i="13" s="1"/>
  <c r="EQ38" i="13"/>
  <c r="EQ22" i="13"/>
  <c r="EQ50" i="13" s="1"/>
  <c r="EV40" i="13"/>
  <c r="EV24" i="13"/>
  <c r="EV52" i="13" s="1"/>
  <c r="FY24" i="13"/>
  <c r="FY52" i="13" s="1"/>
  <c r="FY40" i="13"/>
  <c r="GE39" i="13"/>
  <c r="GE23" i="13"/>
  <c r="GE51" i="13" s="1"/>
  <c r="GH39" i="13"/>
  <c r="GH23" i="13"/>
  <c r="GH51" i="13" s="1"/>
  <c r="FH39" i="13"/>
  <c r="FH23" i="13"/>
  <c r="FH51" i="13" s="1"/>
  <c r="EW23" i="13"/>
  <c r="EW51" i="13" s="1"/>
  <c r="EW39" i="13"/>
  <c r="GD40" i="12"/>
  <c r="GD24" i="12"/>
  <c r="GH24" i="12"/>
  <c r="GH52" i="12" s="1"/>
  <c r="GH40" i="12"/>
  <c r="FI40" i="12"/>
  <c r="FI24" i="12"/>
  <c r="FD40" i="12"/>
  <c r="FD24" i="12"/>
  <c r="FK24" i="12"/>
  <c r="FK40" i="12"/>
  <c r="ER39" i="12"/>
  <c r="ER23" i="12"/>
  <c r="FE39" i="12"/>
  <c r="FE23" i="12"/>
  <c r="FZ39" i="12"/>
  <c r="FZ23" i="12"/>
  <c r="FS23" i="12"/>
  <c r="FR39" i="12"/>
  <c r="FR23" i="12"/>
  <c r="EJ27" i="12"/>
  <c r="EJ55" i="12" s="1"/>
  <c r="EJ43" i="12"/>
  <c r="GE27" i="12"/>
  <c r="GE43" i="12"/>
  <c r="FK43" i="12"/>
  <c r="FK27" i="12"/>
  <c r="EO27" i="12"/>
  <c r="EO43" i="12"/>
  <c r="GG27" i="12"/>
  <c r="GG43" i="12"/>
  <c r="GC43" i="12"/>
  <c r="GC27" i="12"/>
  <c r="GH11" i="14"/>
  <c r="GB11" i="14"/>
  <c r="FV11" i="14"/>
  <c r="FP11" i="14"/>
  <c r="FO11" i="14"/>
  <c r="FI11" i="14"/>
  <c r="FC11" i="14"/>
  <c r="EV11" i="14"/>
  <c r="GE11" i="14"/>
  <c r="FX11" i="14"/>
  <c r="FQ11" i="14"/>
  <c r="FJ11" i="14"/>
  <c r="FB11" i="14"/>
  <c r="EX11" i="14"/>
  <c r="GD11" i="14"/>
  <c r="FW11" i="14"/>
  <c r="FH11" i="14"/>
  <c r="FA11" i="14"/>
  <c r="EW11" i="14"/>
  <c r="FZ11" i="14"/>
  <c r="FN11" i="14"/>
  <c r="FE11" i="14"/>
  <c r="GI11" i="14"/>
  <c r="FY11" i="14"/>
  <c r="FM11" i="14"/>
  <c r="FD11" i="14"/>
  <c r="EY11" i="14"/>
  <c r="GG11" i="14"/>
  <c r="FU11" i="14"/>
  <c r="FL11" i="14"/>
  <c r="EZ11" i="14"/>
  <c r="EU11" i="14"/>
  <c r="FT11" i="14"/>
  <c r="ET11" i="14"/>
  <c r="EQ11" i="14"/>
  <c r="FS11" i="14"/>
  <c r="ES11" i="14"/>
  <c r="FR11" i="14"/>
  <c r="ER11" i="14"/>
  <c r="GF11" i="14"/>
  <c r="FK11" i="14"/>
  <c r="GC11" i="14"/>
  <c r="FG11" i="14"/>
  <c r="GA11" i="14"/>
  <c r="FF11" i="14"/>
  <c r="EU44" i="13"/>
  <c r="EU28" i="13"/>
  <c r="EU56" i="13" s="1"/>
  <c r="FG25" i="12"/>
  <c r="FG41" i="12"/>
  <c r="EJ41" i="12"/>
  <c r="EJ25" i="12"/>
  <c r="EJ53" i="12" s="1"/>
  <c r="EK41" i="12"/>
  <c r="EK25" i="12"/>
  <c r="GC25" i="12"/>
  <c r="GC41" i="12"/>
  <c r="GF41" i="12"/>
  <c r="GF25" i="12"/>
  <c r="EO41" i="15"/>
  <c r="EO24" i="15"/>
  <c r="FV41" i="15"/>
  <c r="FV24" i="15"/>
  <c r="EN41" i="15"/>
  <c r="EN24" i="15"/>
  <c r="FB41" i="15"/>
  <c r="FB24" i="15"/>
  <c r="FC24" i="15"/>
  <c r="FC41" i="15"/>
  <c r="GC24" i="15"/>
  <c r="GC41" i="15"/>
  <c r="EK28" i="12"/>
  <c r="EK44" i="12"/>
  <c r="FD28" i="12"/>
  <c r="FD44" i="12"/>
  <c r="FK28" i="12"/>
  <c r="FK44" i="12"/>
  <c r="FC44" i="12"/>
  <c r="FC28" i="12"/>
  <c r="GB28" i="12"/>
  <c r="GB44" i="12"/>
  <c r="FE44" i="12"/>
  <c r="FE28" i="12"/>
  <c r="FK22" i="13"/>
  <c r="FK50" i="13" s="1"/>
  <c r="FK57" i="13" s="1"/>
  <c r="FK38" i="13"/>
  <c r="EJ40" i="13"/>
  <c r="EJ24" i="13"/>
  <c r="EJ52" i="13" s="1"/>
  <c r="ER24" i="13"/>
  <c r="ER52" i="13" s="1"/>
  <c r="ER40" i="13"/>
  <c r="EJ39" i="13"/>
  <c r="EJ23" i="13"/>
  <c r="EJ51" i="13" s="1"/>
  <c r="GB23" i="13"/>
  <c r="GB51" i="13" s="1"/>
  <c r="GB39" i="13"/>
  <c r="FK39" i="13"/>
  <c r="FK23" i="13"/>
  <c r="FK51" i="13" s="1"/>
  <c r="FB23" i="13"/>
  <c r="FB51" i="13" s="1"/>
  <c r="FB39" i="13"/>
  <c r="EN40" i="12"/>
  <c r="EN24" i="12"/>
  <c r="FU24" i="12"/>
  <c r="FU40" i="12"/>
  <c r="FM24" i="12"/>
  <c r="FM40" i="12"/>
  <c r="FQ24" i="12"/>
  <c r="FQ40" i="12"/>
  <c r="EK39" i="12"/>
  <c r="EK23" i="12"/>
  <c r="FM39" i="12"/>
  <c r="FM23" i="12"/>
  <c r="EQ39" i="12"/>
  <c r="EQ23" i="12"/>
  <c r="FY23" i="12"/>
  <c r="FX39" i="12"/>
  <c r="FX23" i="12"/>
  <c r="FA27" i="12"/>
  <c r="FA43" i="12"/>
  <c r="GI43" i="12"/>
  <c r="GI27" i="12"/>
  <c r="GI55" i="12" s="1"/>
  <c r="GG11" i="15"/>
  <c r="GA11" i="15"/>
  <c r="FU11" i="15"/>
  <c r="FO11" i="15"/>
  <c r="GI11" i="15"/>
  <c r="GF11" i="15"/>
  <c r="FZ11" i="15"/>
  <c r="FT11" i="15"/>
  <c r="GD11" i="15"/>
  <c r="FV11" i="15"/>
  <c r="FM11" i="15"/>
  <c r="FG11" i="15"/>
  <c r="FA11" i="15"/>
  <c r="EU11" i="15"/>
  <c r="GH11" i="15"/>
  <c r="FW11" i="15"/>
  <c r="FL11" i="15"/>
  <c r="FE11" i="15"/>
  <c r="EX11" i="15"/>
  <c r="EQ11" i="15"/>
  <c r="GC11" i="15"/>
  <c r="FQ11" i="15"/>
  <c r="FH11" i="15"/>
  <c r="EY11" i="15"/>
  <c r="GB11" i="15"/>
  <c r="FP11" i="15"/>
  <c r="FF11" i="15"/>
  <c r="EW11" i="15"/>
  <c r="FR11" i="15"/>
  <c r="FC11" i="15"/>
  <c r="ER11" i="15"/>
  <c r="FN11" i="15"/>
  <c r="FB11" i="15"/>
  <c r="GE11" i="15"/>
  <c r="FK11" i="15"/>
  <c r="EZ11" i="15"/>
  <c r="FX11" i="15"/>
  <c r="ET11" i="15"/>
  <c r="ET43" i="15" s="1"/>
  <c r="FS11" i="15"/>
  <c r="ES11" i="15"/>
  <c r="FJ11" i="15"/>
  <c r="FD11" i="15"/>
  <c r="EV11" i="15"/>
  <c r="FY11" i="15"/>
  <c r="FI11" i="15"/>
  <c r="GE28" i="13"/>
  <c r="GE56" i="13" s="1"/>
  <c r="GE44" i="13"/>
  <c r="FM28" i="13"/>
  <c r="FM56" i="13" s="1"/>
  <c r="FM44" i="13"/>
  <c r="FS28" i="13"/>
  <c r="FS56" i="13" s="1"/>
  <c r="FS44" i="13"/>
  <c r="EO44" i="13"/>
  <c r="EO28" i="13"/>
  <c r="EO56" i="13" s="1"/>
  <c r="FL44" i="13"/>
  <c r="FL28" i="13"/>
  <c r="FL56" i="13" s="1"/>
  <c r="EZ28" i="13"/>
  <c r="EZ56" i="13" s="1"/>
  <c r="EZ44" i="13"/>
  <c r="EL44" i="13"/>
  <c r="EL28" i="13"/>
  <c r="EL56" i="13" s="1"/>
  <c r="GD28" i="13"/>
  <c r="GD56" i="13" s="1"/>
  <c r="GD44" i="13"/>
  <c r="FK28" i="13"/>
  <c r="FK56" i="13" s="1"/>
  <c r="FK44" i="13"/>
  <c r="EN41" i="12"/>
  <c r="EN25" i="12"/>
  <c r="FX41" i="12"/>
  <c r="FX25" i="12"/>
  <c r="EU41" i="12"/>
  <c r="EU25" i="12"/>
  <c r="EW41" i="12"/>
  <c r="EW25" i="12"/>
  <c r="FP41" i="12"/>
  <c r="FP25" i="12"/>
  <c r="FF41" i="12"/>
  <c r="FF25" i="12"/>
  <c r="EZ41" i="12"/>
  <c r="EZ25" i="12"/>
  <c r="FS41" i="12"/>
  <c r="FS25" i="12"/>
  <c r="FL25" i="12"/>
  <c r="FL41" i="12"/>
  <c r="FA24" i="15"/>
  <c r="FA41" i="15"/>
  <c r="FP41" i="15"/>
  <c r="FP24" i="15"/>
  <c r="FI41" i="15"/>
  <c r="FI24" i="15"/>
  <c r="FY24" i="15"/>
  <c r="FY41" i="15"/>
  <c r="GB41" i="15"/>
  <c r="GB24" i="15"/>
  <c r="GD41" i="15"/>
  <c r="GD24" i="15"/>
  <c r="FZ41" i="15"/>
  <c r="FZ24" i="15"/>
  <c r="EX28" i="12"/>
  <c r="EX44" i="12"/>
  <c r="FJ28" i="12"/>
  <c r="FJ44" i="12"/>
  <c r="GD44" i="12"/>
  <c r="GD28" i="12"/>
  <c r="FT44" i="12"/>
  <c r="FT28" i="12"/>
  <c r="EJ28" i="12"/>
  <c r="EJ56" i="12" s="1"/>
  <c r="EJ44" i="12"/>
  <c r="EO28" i="12"/>
  <c r="EO44" i="12"/>
  <c r="FH44" i="12"/>
  <c r="FH28" i="12"/>
  <c r="ES28" i="12"/>
  <c r="ES44" i="12"/>
  <c r="FW44" i="12"/>
  <c r="FW28" i="12"/>
  <c r="EO38" i="13"/>
  <c r="EO22" i="13"/>
  <c r="EO50" i="13" s="1"/>
  <c r="GE22" i="13"/>
  <c r="GE50" i="13" s="1"/>
  <c r="GE57" i="13" s="1"/>
  <c r="GE38" i="13"/>
  <c r="EJ22" i="13"/>
  <c r="EJ50" i="13" s="1"/>
  <c r="EJ38" i="13"/>
  <c r="GB38" i="13"/>
  <c r="GB22" i="13"/>
  <c r="GB50" i="13" s="1"/>
  <c r="GB57" i="13" s="1"/>
  <c r="EL38" i="13"/>
  <c r="EL22" i="13"/>
  <c r="EL50" i="13" s="1"/>
  <c r="EP38" i="13"/>
  <c r="EP22" i="13"/>
  <c r="EP50" i="13" s="1"/>
  <c r="FY22" i="13"/>
  <c r="FY50" i="13" s="1"/>
  <c r="FY57" i="13" s="1"/>
  <c r="FY38" i="13"/>
  <c r="FO38" i="13"/>
  <c r="FO22" i="13"/>
  <c r="FO50" i="13" s="1"/>
  <c r="FO57" i="13" s="1"/>
  <c r="GG22" i="13"/>
  <c r="GG50" i="13" s="1"/>
  <c r="GG57" i="13" s="1"/>
  <c r="GG38" i="13"/>
  <c r="EL24" i="13"/>
  <c r="EL52" i="13" s="1"/>
  <c r="EL40" i="13"/>
  <c r="GB40" i="13"/>
  <c r="GB24" i="13"/>
  <c r="GB52" i="13" s="1"/>
  <c r="FS24" i="13"/>
  <c r="FS52" i="13" s="1"/>
  <c r="FS40" i="13"/>
  <c r="GD24" i="13"/>
  <c r="GD52" i="13" s="1"/>
  <c r="GD40" i="13"/>
  <c r="GH24" i="13"/>
  <c r="GH52" i="13" s="1"/>
  <c r="GH40" i="13"/>
  <c r="FX24" i="13"/>
  <c r="FX52" i="13" s="1"/>
  <c r="FX40" i="13"/>
  <c r="FN40" i="13"/>
  <c r="FN24" i="13"/>
  <c r="FN52" i="13" s="1"/>
  <c r="FG40" i="13"/>
  <c r="FG24" i="13"/>
  <c r="FG52" i="13" s="1"/>
  <c r="FM39" i="13"/>
  <c r="FM23" i="13"/>
  <c r="FM51" i="13" s="1"/>
  <c r="EL39" i="13"/>
  <c r="EL23" i="13"/>
  <c r="EL51" i="13" s="1"/>
  <c r="FU23" i="13"/>
  <c r="FU51" i="13" s="1"/>
  <c r="FU39" i="13"/>
  <c r="GC39" i="13"/>
  <c r="GC23" i="13"/>
  <c r="GC51" i="13" s="1"/>
  <c r="FW39" i="13"/>
  <c r="FW23" i="13"/>
  <c r="FW51" i="13" s="1"/>
  <c r="ET39" i="13"/>
  <c r="ET23" i="13"/>
  <c r="ET51" i="13" s="1"/>
  <c r="GF23" i="13"/>
  <c r="GF51" i="13" s="1"/>
  <c r="GF39" i="13"/>
  <c r="FZ23" i="13"/>
  <c r="FZ51" i="13" s="1"/>
  <c r="FZ39" i="13"/>
  <c r="FR39" i="13"/>
  <c r="FR23" i="13"/>
  <c r="FR51" i="13" s="1"/>
  <c r="FO40" i="12"/>
  <c r="FO24" i="12"/>
  <c r="EZ24" i="12"/>
  <c r="EZ40" i="12"/>
  <c r="FF40" i="12"/>
  <c r="FF24" i="12"/>
  <c r="ER40" i="12"/>
  <c r="ER24" i="12"/>
  <c r="ES40" i="12"/>
  <c r="ES24" i="12"/>
  <c r="EU40" i="12"/>
  <c r="EU24" i="12"/>
  <c r="FJ40" i="12"/>
  <c r="FJ24" i="12"/>
  <c r="EM40" i="12"/>
  <c r="EM24" i="12"/>
  <c r="GG24" i="12"/>
  <c r="GG40" i="12"/>
  <c r="EV23" i="12"/>
  <c r="EV39" i="12"/>
  <c r="FQ23" i="12"/>
  <c r="FQ39" i="12"/>
  <c r="FT39" i="12"/>
  <c r="FT23" i="12"/>
  <c r="ES39" i="12"/>
  <c r="ES23" i="12"/>
  <c r="ET39" i="12"/>
  <c r="ET23" i="12"/>
  <c r="FA39" i="12"/>
  <c r="FA23" i="12"/>
  <c r="GG23" i="12"/>
  <c r="GG39" i="12"/>
  <c r="FJ23" i="12"/>
  <c r="FJ39" i="12"/>
  <c r="FU41" i="12"/>
  <c r="EV43" i="12"/>
  <c r="EV27" i="12"/>
  <c r="EM27" i="12"/>
  <c r="EM43" i="12"/>
  <c r="EU43" i="12"/>
  <c r="EU27" i="12"/>
  <c r="FX43" i="12"/>
  <c r="FX27" i="12"/>
  <c r="FO27" i="12"/>
  <c r="FO43" i="12"/>
  <c r="FP27" i="12"/>
  <c r="FP43" i="12"/>
  <c r="FU27" i="12"/>
  <c r="FU43" i="12"/>
  <c r="FH27" i="12"/>
  <c r="FH43" i="12"/>
  <c r="CG206" i="1"/>
  <c r="CG209" i="1"/>
  <c r="EI56" i="12"/>
  <c r="EI52" i="12"/>
  <c r="CG194" i="1"/>
  <c r="CG203" i="1" s="1"/>
  <c r="EI38" i="12"/>
  <c r="EI45" i="12" s="1"/>
  <c r="EI50" i="12"/>
  <c r="CG56" i="1"/>
  <c r="CG58" i="1" s="1"/>
  <c r="CG69" i="1"/>
  <c r="CG70" i="1" s="1"/>
  <c r="EI53" i="12"/>
  <c r="EI54" i="12"/>
  <c r="EI51" i="12"/>
  <c r="EI55" i="12"/>
  <c r="CG287" i="1"/>
  <c r="EE43" i="12"/>
  <c r="EE43" i="13"/>
  <c r="EE49" i="14"/>
  <c r="EI38" i="13"/>
  <c r="EF40" i="13"/>
  <c r="EF42" i="12"/>
  <c r="EF39" i="13"/>
  <c r="EI40" i="13"/>
  <c r="EE38" i="12"/>
  <c r="EE41" i="12"/>
  <c r="EE42" i="13"/>
  <c r="EF44" i="13"/>
  <c r="EF39" i="12"/>
  <c r="EF44" i="12"/>
  <c r="EI44" i="13"/>
  <c r="EE40" i="13"/>
  <c r="EE42" i="12"/>
  <c r="EE39" i="13"/>
  <c r="EF40" i="12"/>
  <c r="EF43" i="12"/>
  <c r="EF53" i="12"/>
  <c r="EF41" i="12"/>
  <c r="EE41" i="13"/>
  <c r="EE38" i="13"/>
  <c r="EE52" i="15"/>
  <c r="EF41" i="15"/>
  <c r="EE41" i="15"/>
  <c r="CG268" i="1"/>
  <c r="CG267" i="1"/>
  <c r="EE40" i="12"/>
  <c r="EF38" i="13"/>
  <c r="EI39" i="13"/>
  <c r="EE39" i="12"/>
  <c r="ED40" i="13"/>
  <c r="ED36" i="14"/>
  <c r="ED38" i="12"/>
  <c r="ED39" i="12"/>
  <c r="CG283" i="1"/>
  <c r="CG196" i="1"/>
  <c r="CG50" i="1" s="1"/>
  <c r="CG53" i="1" s="1"/>
  <c r="CG182" i="1"/>
  <c r="CG271" i="1"/>
  <c r="CG261" i="1"/>
  <c r="CG270" i="1" s="1"/>
  <c r="CG74" i="1"/>
  <c r="CG109" i="1"/>
  <c r="CG103" i="1"/>
  <c r="CG110" i="1" s="1"/>
  <c r="CG181" i="1"/>
  <c r="CG285" i="1"/>
  <c r="CG184" i="1"/>
  <c r="CG284" i="1"/>
  <c r="CG10" i="1"/>
  <c r="CG191" i="1"/>
  <c r="CG177" i="1"/>
  <c r="CG190" i="1" s="1"/>
  <c r="CG269" i="1"/>
  <c r="CG266" i="1"/>
  <c r="CG186" i="1"/>
  <c r="CG188" i="1"/>
  <c r="CG185" i="1"/>
  <c r="CG187" i="1"/>
  <c r="CG277" i="1"/>
  <c r="CG286" i="1" s="1"/>
  <c r="CG189" i="1"/>
  <c r="CG183" i="1"/>
  <c r="CG265" i="1"/>
  <c r="CF283" i="1"/>
  <c r="CF207" i="1"/>
  <c r="ED43" i="13"/>
  <c r="CF284" i="1"/>
  <c r="CF285" i="1"/>
  <c r="CF286" i="1"/>
  <c r="CF181" i="1"/>
  <c r="CF56" i="1"/>
  <c r="CF58" i="1" s="1"/>
  <c r="CG61" i="1"/>
  <c r="CG60" i="1"/>
  <c r="CG212" i="1"/>
  <c r="CF69" i="1"/>
  <c r="CF70" i="1" s="1"/>
  <c r="CF185" i="1"/>
  <c r="CF186" i="1"/>
  <c r="CF191" i="1"/>
  <c r="CF182" i="1"/>
  <c r="CF10" i="1"/>
  <c r="CF21" i="1" s="1"/>
  <c r="CF187" i="1"/>
  <c r="CF184" i="1"/>
  <c r="CF188" i="1"/>
  <c r="CE289" i="1"/>
  <c r="ED44" i="13"/>
  <c r="ED39" i="13"/>
  <c r="ED32" i="15"/>
  <c r="ED41" i="13"/>
  <c r="ED42" i="13"/>
  <c r="ED41" i="15"/>
  <c r="ED38" i="13"/>
  <c r="EC32" i="15"/>
  <c r="EC41" i="13"/>
  <c r="EC1" i="13"/>
  <c r="EC40" i="13"/>
  <c r="EC56" i="13"/>
  <c r="EC40" i="12"/>
  <c r="EC43" i="12"/>
  <c r="EC41" i="12"/>
  <c r="EC44" i="12"/>
  <c r="EC53" i="13"/>
  <c r="EC55" i="12"/>
  <c r="EC56" i="12"/>
  <c r="EC42" i="15"/>
  <c r="EC54" i="12"/>
  <c r="EC53" i="12"/>
  <c r="EC43" i="15"/>
  <c r="EC44" i="14"/>
  <c r="EC51" i="12"/>
  <c r="EC41" i="15"/>
  <c r="EC52" i="12"/>
  <c r="EC42" i="12"/>
  <c r="EC52" i="13"/>
  <c r="EC39" i="12"/>
  <c r="EC50" i="13"/>
  <c r="EB54" i="12"/>
  <c r="EB1" i="12"/>
  <c r="EB52" i="12"/>
  <c r="EB56" i="12"/>
  <c r="EB55" i="12"/>
  <c r="EB53" i="12"/>
  <c r="CF62" i="1"/>
  <c r="CF288" i="1"/>
  <c r="EB39" i="13"/>
  <c r="EB39" i="12"/>
  <c r="EB51" i="12"/>
  <c r="EB36" i="14"/>
  <c r="EB43" i="13"/>
  <c r="EB44" i="13"/>
  <c r="EB38" i="13"/>
  <c r="EB41" i="13"/>
  <c r="EB42" i="13"/>
  <c r="EB50" i="12"/>
  <c r="EB38" i="12"/>
  <c r="EB40" i="13"/>
  <c r="EA43" i="13"/>
  <c r="EA40" i="13"/>
  <c r="CF208" i="1"/>
  <c r="CF128" i="1"/>
  <c r="EA56" i="13"/>
  <c r="EA43" i="15"/>
  <c r="CF37" i="1"/>
  <c r="CF24" i="1"/>
  <c r="EA32" i="15"/>
  <c r="CF109" i="1"/>
  <c r="CF205" i="1"/>
  <c r="CF50" i="1"/>
  <c r="CF53" i="1" s="1"/>
  <c r="EB54" i="13"/>
  <c r="CF29" i="1"/>
  <c r="EA41" i="15"/>
  <c r="EA52" i="13"/>
  <c r="EA42" i="15"/>
  <c r="CF228" i="1"/>
  <c r="CF229" i="1" s="1"/>
  <c r="CF36" i="1"/>
  <c r="CF23" i="1"/>
  <c r="CF190" i="1"/>
  <c r="CF34" i="1"/>
  <c r="CF22" i="1"/>
  <c r="EA55" i="12"/>
  <c r="CF32" i="1"/>
  <c r="DZ32" i="15"/>
  <c r="EA33" i="15"/>
  <c r="EA53" i="13"/>
  <c r="DZ38" i="13"/>
  <c r="EA50" i="13"/>
  <c r="EA51" i="13"/>
  <c r="EA54" i="12"/>
  <c r="EA52" i="12"/>
  <c r="EA56" i="12"/>
  <c r="EA51" i="12"/>
  <c r="EA53" i="12"/>
  <c r="CE188" i="1"/>
  <c r="CE285" i="1"/>
  <c r="CE189" i="1"/>
  <c r="CE184" i="1"/>
  <c r="CE185" i="1"/>
  <c r="CE187" i="1"/>
  <c r="CE286" i="1"/>
  <c r="CE10" i="1"/>
  <c r="CE21" i="1" s="1"/>
  <c r="CE181" i="1"/>
  <c r="DY39" i="13"/>
  <c r="DY41" i="13"/>
  <c r="CE283" i="1"/>
  <c r="CE182" i="1"/>
  <c r="CE183" i="1"/>
  <c r="CE28" i="1"/>
  <c r="CE191" i="1"/>
  <c r="DY38" i="13"/>
  <c r="CY35" i="7"/>
  <c r="DZ38" i="12"/>
  <c r="CY36" i="7"/>
  <c r="DY42" i="12"/>
  <c r="CF28" i="1"/>
  <c r="CE224" i="1"/>
  <c r="DY53" i="12"/>
  <c r="DY43" i="12"/>
  <c r="DY40" i="12"/>
  <c r="DY44" i="12"/>
  <c r="DZ39" i="13"/>
  <c r="DY38" i="12"/>
  <c r="DY39" i="12"/>
  <c r="CE36" i="1"/>
  <c r="CE23" i="1"/>
  <c r="DZ43" i="12"/>
  <c r="DZ41" i="13"/>
  <c r="DZ39" i="12"/>
  <c r="DZ41" i="15"/>
  <c r="DZ42" i="13"/>
  <c r="DY41" i="12"/>
  <c r="DZ44" i="13"/>
  <c r="DZ41" i="12"/>
  <c r="DZ42" i="12"/>
  <c r="CE32" i="1"/>
  <c r="CE20" i="1"/>
  <c r="DZ36" i="14"/>
  <c r="DY43" i="13"/>
  <c r="CE37" i="1"/>
  <c r="CE24" i="1"/>
  <c r="DZ44" i="12"/>
  <c r="DZ40" i="12"/>
  <c r="DY40" i="13"/>
  <c r="DX40" i="13"/>
  <c r="DX39" i="13"/>
  <c r="DX38" i="13"/>
  <c r="DX42" i="13"/>
  <c r="DW44" i="13"/>
  <c r="DX44" i="13"/>
  <c r="DX41" i="13"/>
  <c r="DW44" i="12"/>
  <c r="DX50" i="13"/>
  <c r="DW41" i="13"/>
  <c r="DW43" i="13"/>
  <c r="DW39" i="13"/>
  <c r="DX56" i="13"/>
  <c r="DW38" i="13"/>
  <c r="DX53" i="13"/>
  <c r="DX32" i="15"/>
  <c r="DX41" i="15"/>
  <c r="DX43" i="12"/>
  <c r="DX38" i="12"/>
  <c r="DX40" i="12"/>
  <c r="DX44" i="12"/>
  <c r="DX36" i="14"/>
  <c r="DX41" i="12"/>
  <c r="DX39" i="12"/>
  <c r="DX42" i="12"/>
  <c r="DW42" i="12"/>
  <c r="DW38" i="12"/>
  <c r="DW40" i="13"/>
  <c r="DX52" i="13"/>
  <c r="CD188" i="1"/>
  <c r="CD185" i="1"/>
  <c r="CD181" i="1"/>
  <c r="CD184" i="1"/>
  <c r="CE266" i="1"/>
  <c r="CD183" i="1"/>
  <c r="CE267" i="1"/>
  <c r="CE252" i="1"/>
  <c r="CE244" i="1"/>
  <c r="CE270" i="1"/>
  <c r="CE271" i="1"/>
  <c r="CE268" i="1"/>
  <c r="CE265" i="1"/>
  <c r="CE269" i="1"/>
  <c r="CE190" i="1"/>
  <c r="CE73" i="1"/>
  <c r="CE74" i="1" s="1"/>
  <c r="CE50" i="1"/>
  <c r="CE207" i="1"/>
  <c r="CD207" i="1"/>
  <c r="CE69" i="1"/>
  <c r="CE70" i="1" s="1"/>
  <c r="CE19" i="1"/>
  <c r="CD204" i="1"/>
  <c r="CD7" i="1"/>
  <c r="CD26" i="1" s="1"/>
  <c r="CD73" i="1"/>
  <c r="CD74" i="1" s="1"/>
  <c r="CD206" i="1"/>
  <c r="CD186" i="1"/>
  <c r="CD187" i="1"/>
  <c r="CD10" i="1"/>
  <c r="CD33" i="1" s="1"/>
  <c r="CD189" i="1"/>
  <c r="CD182" i="1"/>
  <c r="CE58" i="1"/>
  <c r="CE62" i="1"/>
  <c r="CD69" i="1"/>
  <c r="CD70" i="1" s="1"/>
  <c r="DW56" i="12"/>
  <c r="DW52" i="12"/>
  <c r="DW51" i="12"/>
  <c r="DW53" i="12"/>
  <c r="DW55" i="12"/>
  <c r="DW50" i="12"/>
  <c r="DW54" i="12"/>
  <c r="CD287" i="1"/>
  <c r="CB267" i="1"/>
  <c r="CD29" i="1"/>
  <c r="CD284" i="1"/>
  <c r="CD252" i="1"/>
  <c r="CD58" i="1"/>
  <c r="CD205" i="1"/>
  <c r="CD50" i="1"/>
  <c r="CD53" i="1" s="1"/>
  <c r="CD283" i="1"/>
  <c r="CD288" i="1"/>
  <c r="CD286" i="1"/>
  <c r="CD190" i="1"/>
  <c r="CD285" i="1"/>
  <c r="CD22" i="1"/>
  <c r="CB185" i="1"/>
  <c r="CD28" i="1"/>
  <c r="CC58" i="1"/>
  <c r="CD62" i="1"/>
  <c r="CC227" i="1"/>
  <c r="CC214" i="1"/>
  <c r="CC224" i="1" s="1"/>
  <c r="CC189" i="1"/>
  <c r="CC225" i="1"/>
  <c r="CC223" i="1"/>
  <c r="CB203" i="1"/>
  <c r="CB184" i="1"/>
  <c r="CB187" i="1"/>
  <c r="CB186" i="1"/>
  <c r="CB188" i="1"/>
  <c r="CB209" i="1"/>
  <c r="CB207" i="1"/>
  <c r="CB183" i="1"/>
  <c r="CB182" i="1"/>
  <c r="CC177" i="1"/>
  <c r="CC190" i="1" s="1"/>
  <c r="CB126" i="1"/>
  <c r="CC188" i="1"/>
  <c r="CB10" i="1"/>
  <c r="CB33" i="1" s="1"/>
  <c r="CB177" i="1"/>
  <c r="CB191" i="1"/>
  <c r="CC222" i="1"/>
  <c r="CC161" i="1"/>
  <c r="CB206" i="1"/>
  <c r="CB181" i="1"/>
  <c r="CC268" i="1"/>
  <c r="CB7" i="1"/>
  <c r="CB26" i="1" s="1"/>
  <c r="CC269" i="1"/>
  <c r="CC265" i="1"/>
  <c r="CC258" i="1"/>
  <c r="CC267" i="1" s="1"/>
  <c r="CC60" i="1"/>
  <c r="CC62" i="1" s="1"/>
  <c r="CC283" i="1"/>
  <c r="CC36" i="1"/>
  <c r="CC23" i="1"/>
  <c r="CC37" i="1"/>
  <c r="CC24" i="1"/>
  <c r="CC200" i="1"/>
  <c r="CC257" i="1"/>
  <c r="CC51" i="1"/>
  <c r="CC278" i="1"/>
  <c r="CC287" i="1" s="1"/>
  <c r="CC285" i="1"/>
  <c r="CC165" i="1"/>
  <c r="CC6" i="1"/>
  <c r="CC19" i="1" s="1"/>
  <c r="CC153" i="1"/>
  <c r="CC164" i="1" s="1"/>
  <c r="CC160" i="1"/>
  <c r="CC162" i="1"/>
  <c r="CC159" i="1"/>
  <c r="CC157" i="1"/>
  <c r="CC158" i="1"/>
  <c r="CC74" i="1"/>
  <c r="CC226" i="1"/>
  <c r="CC11" i="1"/>
  <c r="CC275" i="1"/>
  <c r="CC284" i="1" s="1"/>
  <c r="CC52" i="1"/>
  <c r="CC286" i="1"/>
  <c r="CC119" i="1"/>
  <c r="CC128" i="1" s="1"/>
  <c r="CB129" i="1"/>
  <c r="CB12" i="1"/>
  <c r="CB125" i="1"/>
  <c r="CB127" i="1"/>
  <c r="CB135" i="1"/>
  <c r="CB142" i="1" s="1"/>
  <c r="CB62" i="1"/>
  <c r="CB268" i="1"/>
  <c r="CB219" i="1"/>
  <c r="CB225" i="1" s="1"/>
  <c r="CB279" i="1"/>
  <c r="CB288" i="1" s="1"/>
  <c r="CB205" i="1"/>
  <c r="CB50" i="1"/>
  <c r="CB53" i="1" s="1"/>
  <c r="CB123" i="1"/>
  <c r="CB119" i="1"/>
  <c r="CB128" i="1" s="1"/>
  <c r="CB271" i="1"/>
  <c r="CB261" i="1"/>
  <c r="CB270" i="1" s="1"/>
  <c r="CB269" i="1"/>
  <c r="CB265" i="1"/>
  <c r="CB58" i="1"/>
  <c r="CA107" i="1"/>
  <c r="CA103" i="1"/>
  <c r="CA110" i="1" s="1"/>
  <c r="CB199" i="1"/>
  <c r="CB208" i="1" s="1"/>
  <c r="CB266" i="1"/>
  <c r="CY34" i="7"/>
  <c r="CB214" i="1"/>
  <c r="AD122" i="1"/>
  <c r="AD113" i="1"/>
  <c r="AD138" i="1"/>
  <c r="AD131" i="1"/>
  <c r="AC156" i="1"/>
  <c r="AC145" i="1"/>
  <c r="AC77" i="1"/>
  <c r="AC282" i="1"/>
  <c r="AC202" i="1"/>
  <c r="AC264" i="1"/>
  <c r="AD221" i="1"/>
  <c r="AD211" i="1"/>
  <c r="AD273" i="1"/>
  <c r="AD255" i="1"/>
  <c r="AD3" i="1"/>
  <c r="AD2" i="1" s="1"/>
  <c r="AD99" i="1"/>
  <c r="AD167" i="1"/>
  <c r="AD243" i="1"/>
  <c r="AD88" i="1"/>
  <c r="AD231" i="1"/>
  <c r="AD39" i="1"/>
  <c r="AD180" i="1"/>
  <c r="AD193" i="1"/>
  <c r="AD106" i="1"/>
  <c r="EM1" i="12" l="1"/>
  <c r="EL1" i="12"/>
  <c r="A9" i="18"/>
  <c r="EU26" i="12"/>
  <c r="EU54" i="12" s="1"/>
  <c r="CI62" i="1"/>
  <c r="GG12" i="14"/>
  <c r="GG48" i="14" s="1"/>
  <c r="CH177" i="1"/>
  <c r="CH190" i="1" s="1"/>
  <c r="CH203" i="1"/>
  <c r="CH199" i="1"/>
  <c r="CH208" i="1" s="1"/>
  <c r="CH58" i="1"/>
  <c r="CH62" i="1"/>
  <c r="CI58" i="1"/>
  <c r="CH222" i="1"/>
  <c r="CH218" i="1"/>
  <c r="CH228" i="1" s="1"/>
  <c r="CI103" i="1"/>
  <c r="CI110" i="1" s="1"/>
  <c r="CH103" i="1"/>
  <c r="CH110" i="1" s="1"/>
  <c r="CH50" i="1"/>
  <c r="CH53" i="1" s="1"/>
  <c r="CH205" i="1"/>
  <c r="CI222" i="1"/>
  <c r="CI218" i="1"/>
  <c r="CI228" i="1" s="1"/>
  <c r="CI203" i="1"/>
  <c r="CI199" i="1"/>
  <c r="CI208" i="1" s="1"/>
  <c r="CI50" i="1"/>
  <c r="CI53" i="1" s="1"/>
  <c r="CI205" i="1"/>
  <c r="EO29" i="14"/>
  <c r="EX7" i="14"/>
  <c r="EX43" i="14" s="1"/>
  <c r="FR12" i="14"/>
  <c r="FR48" i="14" s="1"/>
  <c r="GB26" i="12"/>
  <c r="GB54" i="12" s="1"/>
  <c r="FZ7" i="14"/>
  <c r="FZ43" i="14" s="1"/>
  <c r="GC7" i="14"/>
  <c r="GC43" i="14" s="1"/>
  <c r="FS26" i="12"/>
  <c r="FS54" i="12" s="1"/>
  <c r="GC26" i="12"/>
  <c r="GC54" i="12" s="1"/>
  <c r="FQ13" i="14"/>
  <c r="FQ49" i="14" s="1"/>
  <c r="FI6" i="14"/>
  <c r="FI42" i="14" s="1"/>
  <c r="EY6" i="14"/>
  <c r="EY42" i="14" s="1"/>
  <c r="FW13" i="14"/>
  <c r="FW49" i="14" s="1"/>
  <c r="FV6" i="14"/>
  <c r="FV42" i="14" s="1"/>
  <c r="FJ6" i="14"/>
  <c r="FN6" i="14"/>
  <c r="FN42" i="14" s="1"/>
  <c r="GH6" i="14"/>
  <c r="GH42" i="14" s="1"/>
  <c r="FY6" i="14"/>
  <c r="FY42" i="14" s="1"/>
  <c r="EQ13" i="14"/>
  <c r="EQ49" i="14" s="1"/>
  <c r="FU6" i="14"/>
  <c r="GI6" i="14"/>
  <c r="GI42" i="14" s="1"/>
  <c r="FP6" i="14"/>
  <c r="FP42" i="14" s="1"/>
  <c r="EZ13" i="14"/>
  <c r="EZ49" i="14" s="1"/>
  <c r="FL6" i="14"/>
  <c r="FL42" i="14" s="1"/>
  <c r="EW6" i="14"/>
  <c r="EW42" i="14" s="1"/>
  <c r="FE6" i="14"/>
  <c r="FE42" i="14" s="1"/>
  <c r="FO13" i="14"/>
  <c r="FO49" i="14" s="1"/>
  <c r="GE6" i="14"/>
  <c r="GE42" i="14" s="1"/>
  <c r="FH6" i="14"/>
  <c r="FH42" i="14" s="1"/>
  <c r="FK6" i="14"/>
  <c r="FK42" i="14" s="1"/>
  <c r="FU13" i="14"/>
  <c r="FU49" i="14" s="1"/>
  <c r="FJ52" i="12"/>
  <c r="FM12" i="14"/>
  <c r="FM48" i="14" s="1"/>
  <c r="GB12" i="14"/>
  <c r="GB48" i="14" s="1"/>
  <c r="EY12" i="14"/>
  <c r="EY48" i="14" s="1"/>
  <c r="EZ12" i="14"/>
  <c r="EZ48" i="14" s="1"/>
  <c r="FG12" i="14"/>
  <c r="FG48" i="14" s="1"/>
  <c r="FA26" i="12"/>
  <c r="FA54" i="12" s="1"/>
  <c r="FP7" i="14"/>
  <c r="FP43" i="14" s="1"/>
  <c r="EO55" i="12"/>
  <c r="GH12" i="14"/>
  <c r="GH48" i="14" s="1"/>
  <c r="FF12" i="14"/>
  <c r="FF48" i="14" s="1"/>
  <c r="FS12" i="14"/>
  <c r="FS48" i="14" s="1"/>
  <c r="FK7" i="14"/>
  <c r="FK43" i="14" s="1"/>
  <c r="GD7" i="14"/>
  <c r="FN12" i="14"/>
  <c r="FN48" i="14" s="1"/>
  <c r="GA7" i="14"/>
  <c r="GA43" i="14" s="1"/>
  <c r="FW7" i="14"/>
  <c r="FX24" i="14" s="1"/>
  <c r="FB12" i="14"/>
  <c r="FB48" i="14" s="1"/>
  <c r="ER12" i="14"/>
  <c r="ER48" i="14" s="1"/>
  <c r="EM29" i="14"/>
  <c r="ET12" i="14"/>
  <c r="ET48" i="14" s="1"/>
  <c r="FU12" i="14"/>
  <c r="FU48" i="14" s="1"/>
  <c r="FJ12" i="14"/>
  <c r="FJ48" i="14" s="1"/>
  <c r="EQ12" i="14"/>
  <c r="EQ48" i="14" s="1"/>
  <c r="FE12" i="14"/>
  <c r="FE48" i="14" s="1"/>
  <c r="EM43" i="14"/>
  <c r="EN43" i="14"/>
  <c r="FA7" i="14"/>
  <c r="FA43" i="14" s="1"/>
  <c r="FU7" i="14"/>
  <c r="FS7" i="14"/>
  <c r="FS43" i="14" s="1"/>
  <c r="FI7" i="14"/>
  <c r="FV7" i="14"/>
  <c r="FV43" i="14" s="1"/>
  <c r="GB7" i="14"/>
  <c r="FQ7" i="14"/>
  <c r="FC12" i="14"/>
  <c r="FP12" i="14"/>
  <c r="FP48" i="14" s="1"/>
  <c r="EW12" i="14"/>
  <c r="EW48" i="14" s="1"/>
  <c r="FK12" i="14"/>
  <c r="FK48" i="14" s="1"/>
  <c r="FT26" i="12"/>
  <c r="FT54" i="12" s="1"/>
  <c r="EY7" i="14"/>
  <c r="EY43" i="14" s="1"/>
  <c r="GE7" i="14"/>
  <c r="GE43" i="14" s="1"/>
  <c r="FF7" i="14"/>
  <c r="GH7" i="14"/>
  <c r="EW7" i="14"/>
  <c r="FD7" i="14"/>
  <c r="FD43" i="14" s="1"/>
  <c r="EZ7" i="14"/>
  <c r="EZ43" i="14" s="1"/>
  <c r="EO43" i="14"/>
  <c r="GF7" i="14"/>
  <c r="GF43" i="14" s="1"/>
  <c r="FM7" i="14"/>
  <c r="FM43" i="14" s="1"/>
  <c r="ES12" i="14"/>
  <c r="FV12" i="14"/>
  <c r="FX12" i="14"/>
  <c r="FX48" i="14" s="1"/>
  <c r="GD12" i="14"/>
  <c r="GD48" i="14" s="1"/>
  <c r="FQ12" i="14"/>
  <c r="FQ48" i="14" s="1"/>
  <c r="FA12" i="14"/>
  <c r="FY12" i="14"/>
  <c r="FY48" i="14" s="1"/>
  <c r="FT12" i="14"/>
  <c r="FT48" i="14" s="1"/>
  <c r="EX55" i="12"/>
  <c r="FE7" i="14"/>
  <c r="FE43" i="14" s="1"/>
  <c r="EQ7" i="14"/>
  <c r="EQ43" i="14" s="1"/>
  <c r="ES7" i="14"/>
  <c r="FG7" i="14"/>
  <c r="FG43" i="14" s="1"/>
  <c r="EZ42" i="12"/>
  <c r="EU7" i="14"/>
  <c r="EU43" i="14" s="1"/>
  <c r="GI7" i="14"/>
  <c r="FC7" i="14"/>
  <c r="FC43" i="14" s="1"/>
  <c r="FN7" i="14"/>
  <c r="FH7" i="14"/>
  <c r="ET7" i="14"/>
  <c r="EP43" i="14"/>
  <c r="FR7" i="14"/>
  <c r="EU12" i="14"/>
  <c r="EU48" i="14" s="1"/>
  <c r="FD12" i="14"/>
  <c r="FI12" i="14"/>
  <c r="FI48" i="14" s="1"/>
  <c r="GA12" i="14"/>
  <c r="GA48" i="14" s="1"/>
  <c r="FH12" i="14"/>
  <c r="FH48" i="14" s="1"/>
  <c r="GE12" i="14"/>
  <c r="GF29" i="14" s="1"/>
  <c r="FZ12" i="14"/>
  <c r="GG7" i="14"/>
  <c r="GG43" i="14" s="1"/>
  <c r="FY7" i="14"/>
  <c r="FY24" i="14" s="1"/>
  <c r="FJ7" i="14"/>
  <c r="FJ43" i="14" s="1"/>
  <c r="EV7" i="14"/>
  <c r="FL7" i="14"/>
  <c r="FT7" i="14"/>
  <c r="FO7" i="14"/>
  <c r="FB7" i="14"/>
  <c r="FB43" i="14" s="1"/>
  <c r="ER7" i="14"/>
  <c r="ER43" i="14" s="1"/>
  <c r="FL12" i="14"/>
  <c r="EX12" i="14"/>
  <c r="EX48" i="14" s="1"/>
  <c r="FW12" i="14"/>
  <c r="GC12" i="14"/>
  <c r="GC48" i="14" s="1"/>
  <c r="EV12" i="14"/>
  <c r="EV48" i="14" s="1"/>
  <c r="GI12" i="14"/>
  <c r="GI48" i="14" s="1"/>
  <c r="FO12" i="14"/>
  <c r="FO48" i="14" s="1"/>
  <c r="EZ6" i="14"/>
  <c r="EQ6" i="14"/>
  <c r="FR6" i="14"/>
  <c r="GC6" i="14"/>
  <c r="GC42" i="14" s="1"/>
  <c r="FW6" i="14"/>
  <c r="FT6" i="14"/>
  <c r="EY13" i="14"/>
  <c r="EY49" i="14" s="1"/>
  <c r="FV13" i="14"/>
  <c r="EX13" i="14"/>
  <c r="EX49" i="14" s="1"/>
  <c r="GA26" i="12"/>
  <c r="GA54" i="12" s="1"/>
  <c r="ES53" i="12"/>
  <c r="FA6" i="14"/>
  <c r="FA42" i="14" s="1"/>
  <c r="FM6" i="14"/>
  <c r="ER6" i="14"/>
  <c r="ER42" i="14" s="1"/>
  <c r="FG6" i="14"/>
  <c r="FG42" i="14" s="1"/>
  <c r="GB6" i="14"/>
  <c r="GB42" i="14" s="1"/>
  <c r="EM23" i="14"/>
  <c r="GD6" i="14"/>
  <c r="FZ6" i="14"/>
  <c r="FZ42" i="14" s="1"/>
  <c r="FI13" i="14"/>
  <c r="FI49" i="14" s="1"/>
  <c r="EU13" i="14"/>
  <c r="EU49" i="14" s="1"/>
  <c r="FA13" i="14"/>
  <c r="FA49" i="14" s="1"/>
  <c r="GA42" i="12"/>
  <c r="EX6" i="14"/>
  <c r="FD6" i="14"/>
  <c r="FD42" i="14" s="1"/>
  <c r="GG6" i="14"/>
  <c r="FF6" i="14"/>
  <c r="FF42" i="14" s="1"/>
  <c r="FQ6" i="14"/>
  <c r="ES6" i="14"/>
  <c r="ET23" i="14" s="1"/>
  <c r="EU6" i="14"/>
  <c r="EU42" i="14" s="1"/>
  <c r="EN42" i="14"/>
  <c r="GF6" i="14"/>
  <c r="FK13" i="14"/>
  <c r="FK49" i="14" s="1"/>
  <c r="EV13" i="14"/>
  <c r="EV49" i="14" s="1"/>
  <c r="GD13" i="14"/>
  <c r="GD49" i="14" s="1"/>
  <c r="FE26" i="12"/>
  <c r="FE54" i="12" s="1"/>
  <c r="EV6" i="14"/>
  <c r="EV42" i="14" s="1"/>
  <c r="FS6" i="14"/>
  <c r="FX6" i="14"/>
  <c r="FO6" i="14"/>
  <c r="FO42" i="14" s="1"/>
  <c r="GA6" i="14"/>
  <c r="GA42" i="14" s="1"/>
  <c r="FB6" i="14"/>
  <c r="FB42" i="14" s="1"/>
  <c r="FC6" i="14"/>
  <c r="FT13" i="14"/>
  <c r="FT49" i="14" s="1"/>
  <c r="FF13" i="14"/>
  <c r="FF49" i="14" s="1"/>
  <c r="ET26" i="12"/>
  <c r="ET54" i="12" s="1"/>
  <c r="FM26" i="12"/>
  <c r="FM54" i="12" s="1"/>
  <c r="FD26" i="12"/>
  <c r="FD54" i="12" s="1"/>
  <c r="FZ52" i="12"/>
  <c r="GB13" i="14"/>
  <c r="GB49" i="14" s="1"/>
  <c r="GC13" i="14"/>
  <c r="GC49" i="14" s="1"/>
  <c r="FC42" i="12"/>
  <c r="EW13" i="14"/>
  <c r="FJ13" i="14"/>
  <c r="EN49" i="14"/>
  <c r="EO49" i="14"/>
  <c r="FL13" i="14"/>
  <c r="FL49" i="14" s="1"/>
  <c r="FP13" i="14"/>
  <c r="FP49" i="14" s="1"/>
  <c r="GI13" i="14"/>
  <c r="GI49" i="14" s="1"/>
  <c r="FM13" i="14"/>
  <c r="FM49" i="14" s="1"/>
  <c r="FS13" i="14"/>
  <c r="FS49" i="14" s="1"/>
  <c r="GF13" i="14"/>
  <c r="GF49" i="14" s="1"/>
  <c r="EM30" i="14"/>
  <c r="FE13" i="14"/>
  <c r="FE49" i="14" s="1"/>
  <c r="FG13" i="14"/>
  <c r="FG49" i="14" s="1"/>
  <c r="FF26" i="12"/>
  <c r="FF54" i="12" s="1"/>
  <c r="FE51" i="12"/>
  <c r="FH13" i="14"/>
  <c r="FH49" i="14" s="1"/>
  <c r="GE13" i="14"/>
  <c r="ES13" i="14"/>
  <c r="ES49" i="14" s="1"/>
  <c r="ET13" i="14"/>
  <c r="ET49" i="14" s="1"/>
  <c r="FY13" i="14"/>
  <c r="FZ13" i="14"/>
  <c r="FZ49" i="14" s="1"/>
  <c r="EP30" i="14"/>
  <c r="FR13" i="14"/>
  <c r="FY26" i="12"/>
  <c r="FY54" i="12" s="1"/>
  <c r="ES42" i="12"/>
  <c r="FN13" i="14"/>
  <c r="FN49" i="14" s="1"/>
  <c r="FR51" i="12"/>
  <c r="FG26" i="12"/>
  <c r="FG54" i="12" s="1"/>
  <c r="GA13" i="14"/>
  <c r="FB13" i="14"/>
  <c r="FC13" i="14"/>
  <c r="FD13" i="14"/>
  <c r="FD49" i="14" s="1"/>
  <c r="GG13" i="14"/>
  <c r="GH13" i="14"/>
  <c r="ER13" i="14"/>
  <c r="ER49" i="14" s="1"/>
  <c r="GC42" i="12"/>
  <c r="FM42" i="12"/>
  <c r="GG26" i="12"/>
  <c r="GG54" i="12" s="1"/>
  <c r="GE26" i="12"/>
  <c r="GE54" i="12" s="1"/>
  <c r="EQ26" i="12"/>
  <c r="EQ54" i="12" s="1"/>
  <c r="FJ26" i="12"/>
  <c r="FJ54" i="12" s="1"/>
  <c r="FK26" i="12"/>
  <c r="FK54" i="12" s="1"/>
  <c r="GH26" i="12"/>
  <c r="GH54" i="12" s="1"/>
  <c r="FO56" i="12"/>
  <c r="FX56" i="12"/>
  <c r="GI26" i="12"/>
  <c r="GI54" i="12" s="1"/>
  <c r="EX26" i="12"/>
  <c r="EX54" i="12" s="1"/>
  <c r="ES26" i="12"/>
  <c r="ES54" i="12" s="1"/>
  <c r="EX56" i="12"/>
  <c r="EQ42" i="12"/>
  <c r="FR26" i="12"/>
  <c r="FR54" i="12" s="1"/>
  <c r="EU42" i="12"/>
  <c r="FX26" i="12"/>
  <c r="FX54" i="12" s="1"/>
  <c r="EX52" i="12"/>
  <c r="EO34" i="14"/>
  <c r="EO37" i="14" s="1"/>
  <c r="EV26" i="12"/>
  <c r="EV54" i="12" s="1"/>
  <c r="FU26" i="12"/>
  <c r="FU54" i="12" s="1"/>
  <c r="EY26" i="12"/>
  <c r="EY54" i="12" s="1"/>
  <c r="GI1" i="12"/>
  <c r="FT42" i="12"/>
  <c r="FL26" i="12"/>
  <c r="FL54" i="12" s="1"/>
  <c r="EM26" i="12"/>
  <c r="EM54" i="12" s="1"/>
  <c r="EO26" i="12"/>
  <c r="EO54" i="12" s="1"/>
  <c r="EN26" i="12"/>
  <c r="EN54" i="12" s="1"/>
  <c r="GG34" i="14"/>
  <c r="GG37" i="14" s="1"/>
  <c r="FC26" i="12"/>
  <c r="FC54" i="12" s="1"/>
  <c r="EX53" i="12"/>
  <c r="EX51" i="12"/>
  <c r="GF26" i="12"/>
  <c r="GF54" i="12" s="1"/>
  <c r="FO26" i="12"/>
  <c r="FO54" i="12" s="1"/>
  <c r="FQ26" i="12"/>
  <c r="FQ54" i="12" s="1"/>
  <c r="FI26" i="12"/>
  <c r="FI54" i="12" s="1"/>
  <c r="GD26" i="12"/>
  <c r="GD54" i="12" s="1"/>
  <c r="FN26" i="12"/>
  <c r="FN54" i="12" s="1"/>
  <c r="FV26" i="12"/>
  <c r="FV54" i="12" s="1"/>
  <c r="ER26" i="12"/>
  <c r="ER54" i="12" s="1"/>
  <c r="EZ26" i="12"/>
  <c r="EZ54" i="12" s="1"/>
  <c r="FU42" i="12"/>
  <c r="FX55" i="12"/>
  <c r="FY42" i="12"/>
  <c r="EP26" i="12"/>
  <c r="EP54" i="12" s="1"/>
  <c r="FB26" i="12"/>
  <c r="FB54" i="12" s="1"/>
  <c r="FO53" i="12"/>
  <c r="FO42" i="12"/>
  <c r="FZ26" i="12"/>
  <c r="FZ54" i="12" s="1"/>
  <c r="FH42" i="12"/>
  <c r="FG55" i="12"/>
  <c r="FB42" i="12"/>
  <c r="GD42" i="12"/>
  <c r="FX53" i="12"/>
  <c r="FX51" i="12"/>
  <c r="FO55" i="12"/>
  <c r="EW26" i="12"/>
  <c r="EW54" i="12" s="1"/>
  <c r="FP26" i="12"/>
  <c r="FP54" i="12" s="1"/>
  <c r="FO52" i="12"/>
  <c r="EV42" i="12"/>
  <c r="FX52" i="12"/>
  <c r="FW26" i="12"/>
  <c r="FW54" i="12" s="1"/>
  <c r="FO51" i="12"/>
  <c r="FG53" i="12"/>
  <c r="FG52" i="12"/>
  <c r="GG55" i="12"/>
  <c r="FG51" i="12"/>
  <c r="FZ53" i="12"/>
  <c r="FG56" i="12"/>
  <c r="FT53" i="12"/>
  <c r="GE56" i="12"/>
  <c r="FT51" i="12"/>
  <c r="FT52" i="12"/>
  <c r="FT55" i="12"/>
  <c r="FT56" i="12"/>
  <c r="CG34" i="1"/>
  <c r="EV51" i="12"/>
  <c r="EO56" i="12"/>
  <c r="GC52" i="15"/>
  <c r="FD52" i="12"/>
  <c r="FR56" i="12"/>
  <c r="FK56" i="12"/>
  <c r="ES52" i="12"/>
  <c r="FS51" i="12"/>
  <c r="FD53" i="12"/>
  <c r="EO53" i="12"/>
  <c r="EN51" i="12"/>
  <c r="EO52" i="12"/>
  <c r="FD51" i="12"/>
  <c r="ES56" i="12"/>
  <c r="FS53" i="12"/>
  <c r="FR53" i="12"/>
  <c r="FY56" i="12"/>
  <c r="FK51" i="12"/>
  <c r="FD56" i="12"/>
  <c r="FD55" i="12"/>
  <c r="ES55" i="12"/>
  <c r="ES51" i="12"/>
  <c r="ER52" i="12"/>
  <c r="FE56" i="12"/>
  <c r="FK52" i="12"/>
  <c r="EN56" i="12"/>
  <c r="FZ56" i="12"/>
  <c r="EL52" i="15"/>
  <c r="FW51" i="12"/>
  <c r="FA1" i="15"/>
  <c r="EO51" i="12"/>
  <c r="FQ1" i="12"/>
  <c r="FY1" i="15"/>
  <c r="FP1" i="15"/>
  <c r="EM1" i="15"/>
  <c r="EX1" i="15"/>
  <c r="FK1" i="15"/>
  <c r="ET1" i="15"/>
  <c r="FE1" i="15"/>
  <c r="FD1" i="15"/>
  <c r="EV1" i="15"/>
  <c r="EZ1" i="15"/>
  <c r="FZ1" i="15"/>
  <c r="FS1" i="15"/>
  <c r="GB1" i="15"/>
  <c r="EO1" i="15"/>
  <c r="GA1" i="15"/>
  <c r="ES1" i="15"/>
  <c r="FH1" i="15"/>
  <c r="ER1" i="15"/>
  <c r="FX1" i="15"/>
  <c r="FU1" i="15"/>
  <c r="FT1" i="15"/>
  <c r="FO1" i="15"/>
  <c r="EW1" i="15"/>
  <c r="FM1" i="15"/>
  <c r="EQ1" i="15"/>
  <c r="EU1" i="15"/>
  <c r="FF1" i="15"/>
  <c r="GF33" i="15"/>
  <c r="GI1" i="15"/>
  <c r="EN1" i="15"/>
  <c r="GF1" i="15"/>
  <c r="EY1" i="15"/>
  <c r="GD1" i="15"/>
  <c r="EP1" i="15"/>
  <c r="GC1" i="15"/>
  <c r="FV1" i="15"/>
  <c r="FL1" i="15"/>
  <c r="FW1" i="15"/>
  <c r="FI1" i="15"/>
  <c r="GE1" i="15"/>
  <c r="FG1" i="15"/>
  <c r="FB1" i="15"/>
  <c r="FJ1" i="15"/>
  <c r="FQ1" i="15"/>
  <c r="FN1" i="15"/>
  <c r="FC1" i="15"/>
  <c r="FR1" i="15"/>
  <c r="EV33" i="15"/>
  <c r="GA33" i="15"/>
  <c r="FS33" i="15"/>
  <c r="FI33" i="15"/>
  <c r="EU33" i="15"/>
  <c r="FV33" i="15"/>
  <c r="FT33" i="15"/>
  <c r="FF33" i="15"/>
  <c r="EQ33" i="15"/>
  <c r="FB33" i="15"/>
  <c r="GB33" i="15"/>
  <c r="FD33" i="15"/>
  <c r="EY33" i="15"/>
  <c r="FG33" i="15"/>
  <c r="FN33" i="15"/>
  <c r="GE33" i="15"/>
  <c r="FK33" i="15"/>
  <c r="EZ33" i="15"/>
  <c r="FW33" i="15"/>
  <c r="FY33" i="15"/>
  <c r="EL33" i="15"/>
  <c r="FX33" i="15"/>
  <c r="EX33" i="15"/>
  <c r="EO33" i="15"/>
  <c r="GD33" i="15"/>
  <c r="FU33" i="15"/>
  <c r="FR33" i="15"/>
  <c r="FQ33" i="15"/>
  <c r="FL33" i="15"/>
  <c r="ET33" i="15"/>
  <c r="EN33" i="15"/>
  <c r="ER33" i="15"/>
  <c r="FC33" i="15"/>
  <c r="EK33" i="15"/>
  <c r="GC33" i="15"/>
  <c r="EJ1" i="14"/>
  <c r="EU52" i="12"/>
  <c r="FI52" i="15"/>
  <c r="FJ56" i="12"/>
  <c r="ER51" i="12"/>
  <c r="FE55" i="12"/>
  <c r="FK55" i="12"/>
  <c r="ER56" i="12"/>
  <c r="GG53" i="12"/>
  <c r="ER55" i="12"/>
  <c r="ER53" i="12"/>
  <c r="FJ51" i="12"/>
  <c r="EK56" i="12"/>
  <c r="FZ51" i="12"/>
  <c r="GB52" i="12"/>
  <c r="GF56" i="12"/>
  <c r="EU55" i="12"/>
  <c r="EU53" i="12"/>
  <c r="FQ52" i="12"/>
  <c r="FM55" i="12"/>
  <c r="FL55" i="12"/>
  <c r="FQ55" i="12"/>
  <c r="EW56" i="12"/>
  <c r="EW52" i="12"/>
  <c r="FY1" i="12"/>
  <c r="FE52" i="12"/>
  <c r="EN1" i="12"/>
  <c r="EW51" i="12"/>
  <c r="FL1" i="12"/>
  <c r="ET1" i="12"/>
  <c r="FJ53" i="12"/>
  <c r="FF1" i="12"/>
  <c r="FJ55" i="12"/>
  <c r="EY1" i="12"/>
  <c r="GA1" i="12"/>
  <c r="FC1" i="12"/>
  <c r="GD1" i="12"/>
  <c r="FZ1" i="12"/>
  <c r="EP1" i="12"/>
  <c r="FE1" i="12"/>
  <c r="FX1" i="12"/>
  <c r="EW1" i="12"/>
  <c r="FI1" i="12"/>
  <c r="EX1" i="12"/>
  <c r="FB1" i="12"/>
  <c r="EZ1" i="12"/>
  <c r="FT1" i="12"/>
  <c r="EO1" i="12"/>
  <c r="FO1" i="12"/>
  <c r="FP1" i="12"/>
  <c r="FM1" i="12"/>
  <c r="GE1" i="12"/>
  <c r="GC1" i="12"/>
  <c r="EU1" i="12"/>
  <c r="FH1" i="12"/>
  <c r="FN1" i="12"/>
  <c r="FA1" i="12"/>
  <c r="FU1" i="12"/>
  <c r="EV1" i="12"/>
  <c r="FV1" i="12"/>
  <c r="FG1" i="12"/>
  <c r="ES1" i="12"/>
  <c r="FK1" i="12"/>
  <c r="GB1" i="12"/>
  <c r="EQ1" i="12"/>
  <c r="ER1" i="12"/>
  <c r="FJ1" i="12"/>
  <c r="FD1" i="12"/>
  <c r="GF1" i="12"/>
  <c r="GG1" i="12"/>
  <c r="GH1" i="12"/>
  <c r="FS1" i="12"/>
  <c r="FW1" i="12"/>
  <c r="FR1" i="12"/>
  <c r="FK53" i="12"/>
  <c r="FY52" i="15"/>
  <c r="EN53" i="12"/>
  <c r="FY51" i="12"/>
  <c r="FH54" i="12"/>
  <c r="EN52" i="12"/>
  <c r="FY52" i="12"/>
  <c r="FH51" i="12"/>
  <c r="FC52" i="12"/>
  <c r="FS56" i="12"/>
  <c r="FS52" i="12"/>
  <c r="FR55" i="12"/>
  <c r="FS55" i="12"/>
  <c r="FM53" i="12"/>
  <c r="FN52" i="12"/>
  <c r="EW55" i="12"/>
  <c r="FQ51" i="12"/>
  <c r="FM52" i="12"/>
  <c r="EY56" i="12"/>
  <c r="FQ53" i="12"/>
  <c r="FZ55" i="12"/>
  <c r="FN56" i="12"/>
  <c r="EY55" i="12"/>
  <c r="FL56" i="12"/>
  <c r="FL52" i="12"/>
  <c r="FM51" i="12"/>
  <c r="EJ43" i="14"/>
  <c r="FN51" i="12"/>
  <c r="FN55" i="12"/>
  <c r="EL54" i="12"/>
  <c r="EZ51" i="12"/>
  <c r="FL53" i="12"/>
  <c r="EW53" i="12"/>
  <c r="EL55" i="12"/>
  <c r="FF51" i="12"/>
  <c r="EL52" i="12"/>
  <c r="FL51" i="12"/>
  <c r="FQ56" i="12"/>
  <c r="EU51" i="12"/>
  <c r="EL51" i="12"/>
  <c r="FE53" i="12"/>
  <c r="FP55" i="12"/>
  <c r="FQ52" i="15"/>
  <c r="FP56" i="12"/>
  <c r="FL34" i="14"/>
  <c r="EK34" i="14"/>
  <c r="GE51" i="12"/>
  <c r="FF53" i="12"/>
  <c r="EL34" i="14"/>
  <c r="EY52" i="12"/>
  <c r="EY53" i="12"/>
  <c r="EJ42" i="14"/>
  <c r="ET55" i="12"/>
  <c r="EY51" i="12"/>
  <c r="FF56" i="12"/>
  <c r="FF52" i="12"/>
  <c r="ET51" i="12"/>
  <c r="FC52" i="15"/>
  <c r="FB34" i="14"/>
  <c r="FP52" i="12"/>
  <c r="FP53" i="12"/>
  <c r="FF55" i="12"/>
  <c r="EL56" i="12"/>
  <c r="GD53" i="12"/>
  <c r="FP51" i="12"/>
  <c r="GD55" i="12"/>
  <c r="FM56" i="12"/>
  <c r="EL53" i="12"/>
  <c r="FN53" i="12"/>
  <c r="FB52" i="12"/>
  <c r="EQ55" i="12"/>
  <c r="FR52" i="12"/>
  <c r="FF34" i="14"/>
  <c r="FV52" i="12"/>
  <c r="EN55" i="12"/>
  <c r="FQ34" i="14"/>
  <c r="GH34" i="14"/>
  <c r="GH37" i="14" s="1"/>
  <c r="FY55" i="12"/>
  <c r="FY53" i="12"/>
  <c r="FS34" i="14"/>
  <c r="GF53" i="12"/>
  <c r="FR34" i="14"/>
  <c r="EQ56" i="12"/>
  <c r="GF52" i="12"/>
  <c r="EZ52" i="15"/>
  <c r="FX34" i="14"/>
  <c r="FF52" i="15"/>
  <c r="EU34" i="14"/>
  <c r="GB52" i="15"/>
  <c r="EK51" i="12"/>
  <c r="GG52" i="12"/>
  <c r="FW56" i="12"/>
  <c r="EQ51" i="12"/>
  <c r="FI52" i="12"/>
  <c r="GG56" i="12"/>
  <c r="FW53" i="12"/>
  <c r="GF55" i="12"/>
  <c r="EM34" i="14"/>
  <c r="GG51" i="12"/>
  <c r="EK55" i="12"/>
  <c r="EZ53" i="12"/>
  <c r="GB56" i="12"/>
  <c r="EK52" i="12"/>
  <c r="GA34" i="14"/>
  <c r="GB51" i="12"/>
  <c r="FW52" i="12"/>
  <c r="EZ55" i="12"/>
  <c r="FH52" i="15"/>
  <c r="EZ52" i="12"/>
  <c r="FB52" i="15"/>
  <c r="EK53" i="12"/>
  <c r="GF51" i="12"/>
  <c r="EK54" i="12"/>
  <c r="GB55" i="12"/>
  <c r="FW55" i="12"/>
  <c r="GB53" i="12"/>
  <c r="FB51" i="12"/>
  <c r="ET56" i="12"/>
  <c r="ET53" i="12"/>
  <c r="EK52" i="15"/>
  <c r="FB53" i="12"/>
  <c r="FB56" i="12"/>
  <c r="ER34" i="14"/>
  <c r="FU53" i="12"/>
  <c r="ET52" i="12"/>
  <c r="FB55" i="12"/>
  <c r="EM56" i="12"/>
  <c r="ER36" i="14"/>
  <c r="EQ53" i="12"/>
  <c r="FH55" i="12"/>
  <c r="EP34" i="14"/>
  <c r="GA52" i="12"/>
  <c r="EV55" i="12"/>
  <c r="FH56" i="12"/>
  <c r="FP52" i="15"/>
  <c r="GG36" i="14"/>
  <c r="EQ34" i="14"/>
  <c r="GE55" i="12"/>
  <c r="EP53" i="12"/>
  <c r="EU36" i="14"/>
  <c r="EY46" i="14"/>
  <c r="FZ34" i="14"/>
  <c r="EP55" i="12"/>
  <c r="GD51" i="12"/>
  <c r="FX52" i="15"/>
  <c r="FI53" i="12"/>
  <c r="FC51" i="12"/>
  <c r="FV53" i="12"/>
  <c r="FI55" i="12"/>
  <c r="EQ52" i="12"/>
  <c r="EW47" i="14"/>
  <c r="GD52" i="12"/>
  <c r="FW52" i="15"/>
  <c r="GE53" i="12"/>
  <c r="GE52" i="12"/>
  <c r="EN34" i="14"/>
  <c r="FH52" i="12"/>
  <c r="FI56" i="12"/>
  <c r="GA53" i="12"/>
  <c r="GI34" i="14"/>
  <c r="GI37" i="14" s="1"/>
  <c r="FV55" i="12"/>
  <c r="FV56" i="12"/>
  <c r="GA55" i="12"/>
  <c r="FR36" i="14"/>
  <c r="GA51" i="12"/>
  <c r="FC56" i="12"/>
  <c r="EV52" i="12"/>
  <c r="EP51" i="12"/>
  <c r="FI51" i="12"/>
  <c r="GD56" i="12"/>
  <c r="FC55" i="12"/>
  <c r="EP56" i="12"/>
  <c r="FN52" i="15"/>
  <c r="FH53" i="12"/>
  <c r="EN36" i="14"/>
  <c r="EP52" i="12"/>
  <c r="EV56" i="12"/>
  <c r="FV51" i="12"/>
  <c r="EV53" i="12"/>
  <c r="FC53" i="12"/>
  <c r="GA56" i="12"/>
  <c r="GE34" i="14"/>
  <c r="FW34" i="14"/>
  <c r="GF34" i="14"/>
  <c r="GE36" i="14"/>
  <c r="GC55" i="12"/>
  <c r="GC53" i="12"/>
  <c r="GC52" i="12"/>
  <c r="FA52" i="12"/>
  <c r="GC51" i="12"/>
  <c r="GC56" i="12"/>
  <c r="FA34" i="14"/>
  <c r="EU56" i="12"/>
  <c r="GB34" i="14"/>
  <c r="FD34" i="14"/>
  <c r="FO34" i="14"/>
  <c r="EM55" i="12"/>
  <c r="EO52" i="15"/>
  <c r="FH34" i="14"/>
  <c r="FA56" i="12"/>
  <c r="FG34" i="14"/>
  <c r="FU51" i="12"/>
  <c r="GC34" i="14"/>
  <c r="GD34" i="14"/>
  <c r="FE36" i="14"/>
  <c r="FC34" i="14"/>
  <c r="FT34" i="14"/>
  <c r="FU34" i="14"/>
  <c r="EM52" i="12"/>
  <c r="EZ34" i="14"/>
  <c r="EZ37" i="14" s="1"/>
  <c r="FP34" i="14"/>
  <c r="FU56" i="12"/>
  <c r="FL52" i="15"/>
  <c r="FA51" i="12"/>
  <c r="ET52" i="15"/>
  <c r="FE52" i="15"/>
  <c r="FU55" i="12"/>
  <c r="FR52" i="15"/>
  <c r="EM51" i="12"/>
  <c r="FA53" i="12"/>
  <c r="GB36" i="14"/>
  <c r="FA55" i="12"/>
  <c r="FU52" i="12"/>
  <c r="FU52" i="15"/>
  <c r="EM53" i="12"/>
  <c r="ES34" i="14"/>
  <c r="EW34" i="14"/>
  <c r="EY34" i="14"/>
  <c r="FK34" i="14"/>
  <c r="FE34" i="14"/>
  <c r="FE37" i="14" s="1"/>
  <c r="FB36" i="14"/>
  <c r="EX34" i="14"/>
  <c r="EJ48" i="14"/>
  <c r="EV36" i="14"/>
  <c r="EJ49" i="14"/>
  <c r="FJ34" i="14"/>
  <c r="EX36" i="14"/>
  <c r="FV34" i="14"/>
  <c r="FI34" i="14"/>
  <c r="FY34" i="14"/>
  <c r="EJ36" i="14"/>
  <c r="EJ46" i="14"/>
  <c r="EV34" i="14"/>
  <c r="FN36" i="14"/>
  <c r="ET34" i="14"/>
  <c r="GF52" i="15"/>
  <c r="EJ47" i="14"/>
  <c r="EZ56" i="12"/>
  <c r="FS52" i="15"/>
  <c r="FM34" i="14"/>
  <c r="FN34" i="14"/>
  <c r="FP36" i="14"/>
  <c r="FK52" i="15"/>
  <c r="GG52" i="15"/>
  <c r="FT52" i="15"/>
  <c r="EQ52" i="15"/>
  <c r="GE52" i="15"/>
  <c r="EU52" i="15"/>
  <c r="FV52" i="15"/>
  <c r="GH52" i="15"/>
  <c r="FP33" i="15"/>
  <c r="FM33" i="15"/>
  <c r="FH33" i="15"/>
  <c r="ER52" i="15"/>
  <c r="EM52" i="15"/>
  <c r="EN52" i="15"/>
  <c r="FZ33" i="15"/>
  <c r="EM33" i="15"/>
  <c r="FZ52" i="15"/>
  <c r="GA52" i="15"/>
  <c r="FM52" i="15"/>
  <c r="EY52" i="15"/>
  <c r="FD52" i="15"/>
  <c r="GD52" i="15"/>
  <c r="FG52" i="15"/>
  <c r="EW33" i="15"/>
  <c r="ES33" i="15"/>
  <c r="ES52" i="15"/>
  <c r="FE33" i="15"/>
  <c r="EP33" i="15"/>
  <c r="EX52" i="15"/>
  <c r="EP52" i="15"/>
  <c r="FA52" i="15"/>
  <c r="FA33" i="15"/>
  <c r="EW52" i="15"/>
  <c r="FJ52" i="15"/>
  <c r="FJ33" i="15"/>
  <c r="GI52" i="15"/>
  <c r="EV52" i="15"/>
  <c r="GA14" i="13"/>
  <c r="FE14" i="13"/>
  <c r="FW14" i="13"/>
  <c r="FT14" i="13"/>
  <c r="GG14" i="13"/>
  <c r="FY14" i="13"/>
  <c r="GF14" i="13"/>
  <c r="FO14" i="13"/>
  <c r="GH14" i="13"/>
  <c r="EX14" i="13"/>
  <c r="FP14" i="13"/>
  <c r="GD14" i="13"/>
  <c r="GB14" i="13"/>
  <c r="FK14" i="13"/>
  <c r="FZ14" i="13"/>
  <c r="ET14" i="13"/>
  <c r="FI14" i="13"/>
  <c r="EV14" i="13"/>
  <c r="EQ14" i="13"/>
  <c r="EZ14" i="13"/>
  <c r="FG14" i="13"/>
  <c r="FA14" i="13"/>
  <c r="FB14" i="13"/>
  <c r="ES14" i="13"/>
  <c r="GE14" i="13"/>
  <c r="GI14" i="13"/>
  <c r="FV14" i="13"/>
  <c r="EZ26" i="15"/>
  <c r="EZ54" i="15" s="1"/>
  <c r="EZ43" i="15"/>
  <c r="ER26" i="15"/>
  <c r="ER54" i="15" s="1"/>
  <c r="ER43" i="15"/>
  <c r="FF43" i="15"/>
  <c r="FF26" i="15"/>
  <c r="FF54" i="15" s="1"/>
  <c r="FQ43" i="15"/>
  <c r="FQ26" i="15"/>
  <c r="FQ54" i="15" s="1"/>
  <c r="FM26" i="15"/>
  <c r="FM54" i="15" s="1"/>
  <c r="FM43" i="15"/>
  <c r="FG47" i="14"/>
  <c r="FG28" i="14"/>
  <c r="FR47" i="14"/>
  <c r="FR28" i="14"/>
  <c r="FT28" i="14"/>
  <c r="FT47" i="14"/>
  <c r="EM28" i="14"/>
  <c r="EM47" i="14"/>
  <c r="EK28" i="14"/>
  <c r="EK47" i="14"/>
  <c r="FJ47" i="14"/>
  <c r="FJ28" i="14"/>
  <c r="GC25" i="13"/>
  <c r="GC53" i="13" s="1"/>
  <c r="GC41" i="13"/>
  <c r="FR41" i="13"/>
  <c r="FR25" i="13"/>
  <c r="FR53" i="13" s="1"/>
  <c r="EU46" i="14"/>
  <c r="EU27" i="14"/>
  <c r="GD46" i="14"/>
  <c r="GD27" i="14"/>
  <c r="EN42" i="15"/>
  <c r="EN25" i="15"/>
  <c r="EN53" i="15" s="1"/>
  <c r="EL49" i="14"/>
  <c r="EL30" i="14"/>
  <c r="EP43" i="13"/>
  <c r="EP27" i="13"/>
  <c r="EP55" i="13" s="1"/>
  <c r="FQ22" i="12"/>
  <c r="FQ50" i="12" s="1"/>
  <c r="FQ57" i="12" s="1"/>
  <c r="FQ38" i="12"/>
  <c r="FQ45" i="12" s="1"/>
  <c r="FQ14" i="12"/>
  <c r="FS26" i="13"/>
  <c r="FS54" i="13" s="1"/>
  <c r="FS42" i="13"/>
  <c r="FL42" i="13"/>
  <c r="FL26" i="13"/>
  <c r="FL54" i="13" s="1"/>
  <c r="EY42" i="13"/>
  <c r="EY26" i="13"/>
  <c r="EY54" i="13" s="1"/>
  <c r="FX26" i="13"/>
  <c r="FX54" i="13" s="1"/>
  <c r="FX42" i="13"/>
  <c r="GH43" i="15"/>
  <c r="GH26" i="15"/>
  <c r="GH54" i="15" s="1"/>
  <c r="GC47" i="14"/>
  <c r="GC28" i="14"/>
  <c r="EP47" i="14"/>
  <c r="EP28" i="14"/>
  <c r="EU47" i="14"/>
  <c r="EU28" i="14"/>
  <c r="EY47" i="14"/>
  <c r="EY28" i="14"/>
  <c r="FE28" i="14"/>
  <c r="FE47" i="14"/>
  <c r="FO47" i="14"/>
  <c r="FO28" i="14"/>
  <c r="FS41" i="13"/>
  <c r="FS25" i="13"/>
  <c r="FS53" i="13" s="1"/>
  <c r="EM25" i="13"/>
  <c r="EM53" i="13" s="1"/>
  <c r="EM41" i="13"/>
  <c r="GA46" i="14"/>
  <c r="GA27" i="14"/>
  <c r="FF46" i="14"/>
  <c r="FF27" i="14"/>
  <c r="FY27" i="14"/>
  <c r="FY46" i="14"/>
  <c r="FU46" i="14"/>
  <c r="FU27" i="14"/>
  <c r="FA46" i="14"/>
  <c r="FA27" i="14"/>
  <c r="FB42" i="15"/>
  <c r="FB25" i="15"/>
  <c r="FB53" i="15" s="1"/>
  <c r="FY25" i="15"/>
  <c r="FY53" i="15" s="1"/>
  <c r="FY42" i="15"/>
  <c r="EU25" i="15"/>
  <c r="EU53" i="15" s="1"/>
  <c r="EU42" i="15"/>
  <c r="EP25" i="15"/>
  <c r="EP53" i="15" s="1"/>
  <c r="EP42" i="15"/>
  <c r="GH42" i="15"/>
  <c r="GH25" i="15"/>
  <c r="GH53" i="15" s="1"/>
  <c r="FO42" i="15"/>
  <c r="FO25" i="15"/>
  <c r="FO53" i="15" s="1"/>
  <c r="FU27" i="13"/>
  <c r="FU55" i="13" s="1"/>
  <c r="FU43" i="13"/>
  <c r="EU27" i="13"/>
  <c r="EU55" i="13" s="1"/>
  <c r="EU43" i="13"/>
  <c r="EX22" i="12"/>
  <c r="EX50" i="12" s="1"/>
  <c r="EX57" i="12" s="1"/>
  <c r="EX38" i="12"/>
  <c r="EX45" i="12" s="1"/>
  <c r="EX14" i="12"/>
  <c r="FC22" i="12"/>
  <c r="FC50" i="12" s="1"/>
  <c r="FC57" i="12" s="1"/>
  <c r="FC38" i="12"/>
  <c r="FC14" i="12"/>
  <c r="FE38" i="12"/>
  <c r="FE45" i="12" s="1"/>
  <c r="FE22" i="12"/>
  <c r="FE50" i="12" s="1"/>
  <c r="FE57" i="12" s="1"/>
  <c r="FE14" i="12"/>
  <c r="GH26" i="13"/>
  <c r="GH54" i="13" s="1"/>
  <c r="GH42" i="13"/>
  <c r="FO42" i="13"/>
  <c r="FO26" i="13"/>
  <c r="FO54" i="13" s="1"/>
  <c r="FU43" i="15"/>
  <c r="FU26" i="15"/>
  <c r="FU54" i="15" s="1"/>
  <c r="FX47" i="14"/>
  <c r="FX28" i="14"/>
  <c r="EK41" i="13"/>
  <c r="EK25" i="13"/>
  <c r="EK53" i="13" s="1"/>
  <c r="FH25" i="13"/>
  <c r="FH53" i="13" s="1"/>
  <c r="FH41" i="13"/>
  <c r="ES41" i="13"/>
  <c r="ES25" i="13"/>
  <c r="ES53" i="13" s="1"/>
  <c r="FW27" i="14"/>
  <c r="FW46" i="14"/>
  <c r="GB46" i="14"/>
  <c r="GB27" i="14"/>
  <c r="FH25" i="15"/>
  <c r="FH53" i="15" s="1"/>
  <c r="FH42" i="15"/>
  <c r="EK25" i="15"/>
  <c r="EK53" i="15" s="1"/>
  <c r="EK42" i="15"/>
  <c r="EK23" i="14"/>
  <c r="EK42" i="14"/>
  <c r="EL29" i="14"/>
  <c r="EL48" i="14"/>
  <c r="EK48" i="14"/>
  <c r="EK29" i="14"/>
  <c r="EJ43" i="13"/>
  <c r="EJ27" i="13"/>
  <c r="EJ55" i="13" s="1"/>
  <c r="FF27" i="13"/>
  <c r="FF55" i="13" s="1"/>
  <c r="FF43" i="13"/>
  <c r="FH43" i="13"/>
  <c r="FH27" i="13"/>
  <c r="FH55" i="13" s="1"/>
  <c r="FI43" i="13"/>
  <c r="FI27" i="13"/>
  <c r="FI55" i="13" s="1"/>
  <c r="EZ43" i="13"/>
  <c r="EZ27" i="13"/>
  <c r="EZ55" i="13" s="1"/>
  <c r="FA43" i="13"/>
  <c r="FA27" i="13"/>
  <c r="FA55" i="13" s="1"/>
  <c r="FB38" i="12"/>
  <c r="FB22" i="12"/>
  <c r="FB50" i="12" s="1"/>
  <c r="FB57" i="12" s="1"/>
  <c r="FB14" i="12"/>
  <c r="EN22" i="12"/>
  <c r="EN50" i="12" s="1"/>
  <c r="EN57" i="12" s="1"/>
  <c r="EN38" i="12"/>
  <c r="EN45" i="12" s="1"/>
  <c r="FI22" i="12"/>
  <c r="FI50" i="12" s="1"/>
  <c r="FI57" i="12" s="1"/>
  <c r="FI38" i="12"/>
  <c r="FI45" i="12" s="1"/>
  <c r="FI14" i="12"/>
  <c r="FD42" i="13"/>
  <c r="FD26" i="13"/>
  <c r="FD54" i="13" s="1"/>
  <c r="FA42" i="13"/>
  <c r="FA26" i="13"/>
  <c r="FA54" i="13" s="1"/>
  <c r="FU42" i="13"/>
  <c r="FU26" i="13"/>
  <c r="FU54" i="13" s="1"/>
  <c r="GI6" i="15"/>
  <c r="GH6" i="15"/>
  <c r="GB6" i="15"/>
  <c r="FV6" i="15"/>
  <c r="FP6" i="15"/>
  <c r="FJ6" i="15"/>
  <c r="FD6" i="15"/>
  <c r="EX6" i="15"/>
  <c r="ER6" i="15"/>
  <c r="GG6" i="15"/>
  <c r="FZ6" i="15"/>
  <c r="FS6" i="15"/>
  <c r="FL6" i="15"/>
  <c r="FE6" i="15"/>
  <c r="EW6" i="15"/>
  <c r="GF6" i="15"/>
  <c r="FY6" i="15"/>
  <c r="FR6" i="15"/>
  <c r="FK6" i="15"/>
  <c r="FC6" i="15"/>
  <c r="EV6" i="15"/>
  <c r="GD6" i="15"/>
  <c r="FT6" i="15"/>
  <c r="FH6" i="15"/>
  <c r="EY6" i="15"/>
  <c r="GC6" i="15"/>
  <c r="FQ6" i="15"/>
  <c r="FG6" i="15"/>
  <c r="EU6" i="15"/>
  <c r="GA6" i="15"/>
  <c r="FO6" i="15"/>
  <c r="FF6" i="15"/>
  <c r="ET6" i="15"/>
  <c r="FW6" i="15"/>
  <c r="FA6" i="15"/>
  <c r="FU6" i="15"/>
  <c r="EZ6" i="15"/>
  <c r="FN6" i="15"/>
  <c r="ES6" i="15"/>
  <c r="FI6" i="15"/>
  <c r="FB6" i="15"/>
  <c r="EQ6" i="15"/>
  <c r="GE6" i="15"/>
  <c r="FX6" i="15"/>
  <c r="FM6" i="15"/>
  <c r="GG7" i="15"/>
  <c r="GF7" i="15"/>
  <c r="FZ7" i="15"/>
  <c r="FZ39" i="15" s="1"/>
  <c r="FT7" i="15"/>
  <c r="FN7" i="15"/>
  <c r="FH7" i="15"/>
  <c r="FB7" i="15"/>
  <c r="EV7" i="15"/>
  <c r="EP39" i="15"/>
  <c r="GA7" i="15"/>
  <c r="FS7" i="15"/>
  <c r="FL7" i="15"/>
  <c r="FE7" i="15"/>
  <c r="EX7" i="15"/>
  <c r="EQ7" i="15"/>
  <c r="GH7" i="15"/>
  <c r="FY7" i="15"/>
  <c r="FR7" i="15"/>
  <c r="FK7" i="15"/>
  <c r="FD7" i="15"/>
  <c r="EW7" i="15"/>
  <c r="FW7" i="15"/>
  <c r="FM7" i="15"/>
  <c r="FA7" i="15"/>
  <c r="ER7" i="15"/>
  <c r="GE7" i="15"/>
  <c r="FV7" i="15"/>
  <c r="FJ7" i="15"/>
  <c r="EZ7" i="15"/>
  <c r="GD7" i="15"/>
  <c r="FU7" i="15"/>
  <c r="FI7" i="15"/>
  <c r="EY7" i="15"/>
  <c r="FP7" i="15"/>
  <c r="ET7" i="15"/>
  <c r="FO7" i="15"/>
  <c r="ES7" i="15"/>
  <c r="GC7" i="15"/>
  <c r="FG7" i="15"/>
  <c r="FC7" i="15"/>
  <c r="GI7" i="15"/>
  <c r="EU7" i="15"/>
  <c r="GB7" i="15"/>
  <c r="FX7" i="15"/>
  <c r="FQ7" i="15"/>
  <c r="FF7" i="15"/>
  <c r="EV43" i="15"/>
  <c r="EV26" i="15"/>
  <c r="EV54" i="15" s="1"/>
  <c r="EM26" i="15"/>
  <c r="EM54" i="15" s="1"/>
  <c r="EM43" i="15"/>
  <c r="EJ26" i="15"/>
  <c r="EJ54" i="15" s="1"/>
  <c r="EJ43" i="15"/>
  <c r="EP43" i="15"/>
  <c r="EP26" i="15"/>
  <c r="EP54" i="15" s="1"/>
  <c r="EX26" i="15"/>
  <c r="EX54" i="15" s="1"/>
  <c r="EX43" i="15"/>
  <c r="EU43" i="15"/>
  <c r="EU26" i="15"/>
  <c r="EU54" i="15" s="1"/>
  <c r="FT43" i="15"/>
  <c r="FT26" i="15"/>
  <c r="FT54" i="15" s="1"/>
  <c r="GA26" i="15"/>
  <c r="GA54" i="15" s="1"/>
  <c r="GA43" i="15"/>
  <c r="EK24" i="14"/>
  <c r="EK43" i="14"/>
  <c r="FF28" i="14"/>
  <c r="FF47" i="14"/>
  <c r="GF28" i="14"/>
  <c r="GF47" i="14"/>
  <c r="FS28" i="14"/>
  <c r="FS47" i="14"/>
  <c r="FL47" i="14"/>
  <c r="FL28" i="14"/>
  <c r="FM47" i="14"/>
  <c r="FM28" i="14"/>
  <c r="FZ28" i="14"/>
  <c r="FZ47" i="14"/>
  <c r="EN28" i="14"/>
  <c r="EN47" i="14"/>
  <c r="GE28" i="14"/>
  <c r="GE47" i="14"/>
  <c r="FV28" i="14"/>
  <c r="FV47" i="14"/>
  <c r="EU14" i="13"/>
  <c r="FR14" i="13"/>
  <c r="GC14" i="13"/>
  <c r="EW41" i="13"/>
  <c r="EW25" i="13"/>
  <c r="EW53" i="13" s="1"/>
  <c r="FF41" i="13"/>
  <c r="FF25" i="13"/>
  <c r="FF53" i="13" s="1"/>
  <c r="FU25" i="13"/>
  <c r="FU53" i="13" s="1"/>
  <c r="FU41" i="13"/>
  <c r="GA25" i="13"/>
  <c r="GA53" i="13" s="1"/>
  <c r="GA41" i="13"/>
  <c r="EJ41" i="13"/>
  <c r="EJ25" i="13"/>
  <c r="EJ53" i="13" s="1"/>
  <c r="FW25" i="13"/>
  <c r="FW53" i="13" s="1"/>
  <c r="FW41" i="13"/>
  <c r="FJ41" i="13"/>
  <c r="FJ25" i="13"/>
  <c r="FJ53" i="13" s="1"/>
  <c r="EY41" i="13"/>
  <c r="EY25" i="13"/>
  <c r="EY53" i="13" s="1"/>
  <c r="EM46" i="14"/>
  <c r="EM27" i="14"/>
  <c r="ES27" i="14"/>
  <c r="ES46" i="14"/>
  <c r="FQ46" i="14"/>
  <c r="FQ27" i="14"/>
  <c r="GF27" i="14"/>
  <c r="GF46" i="14"/>
  <c r="GG46" i="14"/>
  <c r="GG27" i="14"/>
  <c r="EQ27" i="14"/>
  <c r="EQ46" i="14"/>
  <c r="GI27" i="14"/>
  <c r="GI46" i="14"/>
  <c r="GC46" i="14"/>
  <c r="GC27" i="14"/>
  <c r="FM46" i="14"/>
  <c r="FM27" i="14"/>
  <c r="GC42" i="15"/>
  <c r="GC25" i="15"/>
  <c r="GC53" i="15" s="1"/>
  <c r="ER42" i="15"/>
  <c r="ER25" i="15"/>
  <c r="ER53" i="15" s="1"/>
  <c r="FX25" i="15"/>
  <c r="FX53" i="15" s="1"/>
  <c r="FX42" i="15"/>
  <c r="FA25" i="15"/>
  <c r="FA53" i="15" s="1"/>
  <c r="FA42" i="15"/>
  <c r="FM25" i="15"/>
  <c r="FM53" i="15" s="1"/>
  <c r="FM42" i="15"/>
  <c r="FN42" i="15"/>
  <c r="FN25" i="15"/>
  <c r="FN53" i="15" s="1"/>
  <c r="FE42" i="15"/>
  <c r="FE25" i="15"/>
  <c r="FE53" i="15" s="1"/>
  <c r="EQ25" i="15"/>
  <c r="EQ53" i="15" s="1"/>
  <c r="EQ42" i="15"/>
  <c r="GA25" i="15"/>
  <c r="GA53" i="15" s="1"/>
  <c r="GA42" i="15"/>
  <c r="EL23" i="14"/>
  <c r="EL42" i="14"/>
  <c r="FS14" i="13"/>
  <c r="EL27" i="13"/>
  <c r="EL55" i="13" s="1"/>
  <c r="EL43" i="13"/>
  <c r="FZ27" i="13"/>
  <c r="FZ55" i="13" s="1"/>
  <c r="FZ43" i="13"/>
  <c r="FQ43" i="13"/>
  <c r="FQ27" i="13"/>
  <c r="FQ55" i="13" s="1"/>
  <c r="FS43" i="13"/>
  <c r="FS27" i="13"/>
  <c r="FS55" i="13" s="1"/>
  <c r="FL43" i="13"/>
  <c r="FL27" i="13"/>
  <c r="FL55" i="13" s="1"/>
  <c r="FV27" i="13"/>
  <c r="FV55" i="13" s="1"/>
  <c r="FV43" i="13"/>
  <c r="FK43" i="13"/>
  <c r="FK27" i="13"/>
  <c r="FK55" i="13" s="1"/>
  <c r="FG43" i="13"/>
  <c r="FG27" i="13"/>
  <c r="FG55" i="13" s="1"/>
  <c r="FT38" i="12"/>
  <c r="FT22" i="12"/>
  <c r="FT50" i="12" s="1"/>
  <c r="FT57" i="12" s="1"/>
  <c r="FT14" i="12"/>
  <c r="FX22" i="12"/>
  <c r="FX50" i="12" s="1"/>
  <c r="FX57" i="12" s="1"/>
  <c r="FX38" i="12"/>
  <c r="FX45" i="12" s="1"/>
  <c r="FX14" i="12"/>
  <c r="EZ38" i="12"/>
  <c r="EZ22" i="12"/>
  <c r="EZ50" i="12" s="1"/>
  <c r="EZ57" i="12" s="1"/>
  <c r="EZ14" i="12"/>
  <c r="FM38" i="12"/>
  <c r="FM22" i="12"/>
  <c r="FM50" i="12" s="1"/>
  <c r="FM57" i="12" s="1"/>
  <c r="FM14" i="12"/>
  <c r="FR22" i="12"/>
  <c r="FR50" i="12" s="1"/>
  <c r="FR57" i="12" s="1"/>
  <c r="FR38" i="12"/>
  <c r="FR45" i="12" s="1"/>
  <c r="FR14" i="12"/>
  <c r="EW38" i="12"/>
  <c r="EW45" i="12" s="1"/>
  <c r="EW22" i="12"/>
  <c r="EW50" i="12" s="1"/>
  <c r="EW57" i="12" s="1"/>
  <c r="EW14" i="12"/>
  <c r="GG38" i="12"/>
  <c r="GG45" i="12" s="1"/>
  <c r="GG22" i="12"/>
  <c r="GG50" i="12" s="1"/>
  <c r="GG57" i="12" s="1"/>
  <c r="GG14" i="12"/>
  <c r="EL38" i="12"/>
  <c r="EL45" i="12" s="1"/>
  <c r="EL22" i="12"/>
  <c r="EL50" i="12" s="1"/>
  <c r="FO22" i="12"/>
  <c r="FO50" i="12" s="1"/>
  <c r="FO57" i="12" s="1"/>
  <c r="FO38" i="12"/>
  <c r="FO14" i="12"/>
  <c r="FP42" i="13"/>
  <c r="FP26" i="13"/>
  <c r="FP54" i="13" s="1"/>
  <c r="FB26" i="13"/>
  <c r="FB54" i="13" s="1"/>
  <c r="FB42" i="13"/>
  <c r="FH42" i="13"/>
  <c r="FH26" i="13"/>
  <c r="FH54" i="13" s="1"/>
  <c r="EN42" i="13"/>
  <c r="EN26" i="13"/>
  <c r="EN54" i="13" s="1"/>
  <c r="FK26" i="13"/>
  <c r="FK54" i="13" s="1"/>
  <c r="FK42" i="13"/>
  <c r="FW26" i="13"/>
  <c r="FW54" i="13" s="1"/>
  <c r="FW42" i="13"/>
  <c r="FG42" i="13"/>
  <c r="FG26" i="13"/>
  <c r="FG54" i="13" s="1"/>
  <c r="EQ42" i="13"/>
  <c r="EQ26" i="13"/>
  <c r="EQ54" i="13" s="1"/>
  <c r="GA42" i="13"/>
  <c r="GA26" i="13"/>
  <c r="GA54" i="13" s="1"/>
  <c r="FJ43" i="15"/>
  <c r="FJ26" i="15"/>
  <c r="FJ54" i="15" s="1"/>
  <c r="GI26" i="15"/>
  <c r="GI54" i="15" s="1"/>
  <c r="GI43" i="15"/>
  <c r="FI47" i="14"/>
  <c r="FI28" i="14"/>
  <c r="FT25" i="13"/>
  <c r="FT53" i="13" s="1"/>
  <c r="FT41" i="13"/>
  <c r="FB27" i="14"/>
  <c r="FB46" i="14"/>
  <c r="FR42" i="15"/>
  <c r="FR25" i="15"/>
  <c r="FR53" i="15" s="1"/>
  <c r="EK27" i="13"/>
  <c r="EK55" i="13" s="1"/>
  <c r="EK43" i="13"/>
  <c r="ET43" i="13"/>
  <c r="ET27" i="13"/>
  <c r="ET55" i="13" s="1"/>
  <c r="EM43" i="13"/>
  <c r="EM27" i="13"/>
  <c r="EM55" i="13" s="1"/>
  <c r="EV43" i="13"/>
  <c r="EV27" i="13"/>
  <c r="EV55" i="13" s="1"/>
  <c r="EO43" i="13"/>
  <c r="EO27" i="13"/>
  <c r="EO55" i="13" s="1"/>
  <c r="EP22" i="12"/>
  <c r="EP50" i="12" s="1"/>
  <c r="EP57" i="12" s="1"/>
  <c r="EP38" i="12"/>
  <c r="EP45" i="12" s="1"/>
  <c r="EV38" i="12"/>
  <c r="EV22" i="12"/>
  <c r="EV50" i="12" s="1"/>
  <c r="EV57" i="12" s="1"/>
  <c r="EV14" i="12"/>
  <c r="FV22" i="12"/>
  <c r="FV50" i="12" s="1"/>
  <c r="FV57" i="12" s="1"/>
  <c r="FV38" i="12"/>
  <c r="FV45" i="12" s="1"/>
  <c r="FV14" i="12"/>
  <c r="GI38" i="12"/>
  <c r="GI45" i="12" s="1"/>
  <c r="GI22" i="12"/>
  <c r="GI50" i="12" s="1"/>
  <c r="GI57" i="12" s="1"/>
  <c r="GI14" i="12"/>
  <c r="GC26" i="13"/>
  <c r="GC54" i="13" s="1"/>
  <c r="GC42" i="13"/>
  <c r="FV42" i="13"/>
  <c r="FV26" i="13"/>
  <c r="FV54" i="13" s="1"/>
  <c r="FI26" i="13"/>
  <c r="FI54" i="13" s="1"/>
  <c r="FI42" i="13"/>
  <c r="GE8" i="15"/>
  <c r="FY8" i="15"/>
  <c r="FS8" i="15"/>
  <c r="FM8" i="15"/>
  <c r="FG8" i="15"/>
  <c r="FA8" i="15"/>
  <c r="EU8" i="15"/>
  <c r="GG8" i="15"/>
  <c r="FZ8" i="15"/>
  <c r="FR8" i="15"/>
  <c r="FR40" i="15" s="1"/>
  <c r="FK8" i="15"/>
  <c r="FD8" i="15"/>
  <c r="EW8" i="15"/>
  <c r="GB8" i="15"/>
  <c r="FT8" i="15"/>
  <c r="FJ8" i="15"/>
  <c r="FB8" i="15"/>
  <c r="ES8" i="15"/>
  <c r="GI8" i="15"/>
  <c r="GA8" i="15"/>
  <c r="FQ8" i="15"/>
  <c r="FI8" i="15"/>
  <c r="EZ8" i="15"/>
  <c r="ER8" i="15"/>
  <c r="FW8" i="15"/>
  <c r="FL8" i="15"/>
  <c r="EX8" i="15"/>
  <c r="GH8" i="15"/>
  <c r="FV8" i="15"/>
  <c r="FH8" i="15"/>
  <c r="EV8" i="15"/>
  <c r="GF8" i="15"/>
  <c r="FU8" i="15"/>
  <c r="FF8" i="15"/>
  <c r="ET8" i="15"/>
  <c r="FO8" i="15"/>
  <c r="FN8" i="15"/>
  <c r="GD8" i="15"/>
  <c r="FE8" i="15"/>
  <c r="EY8" i="15"/>
  <c r="EQ8" i="15"/>
  <c r="GC8" i="15"/>
  <c r="FX8" i="15"/>
  <c r="FP8" i="15"/>
  <c r="FC8" i="15"/>
  <c r="ET26" i="15"/>
  <c r="ET54" i="15" s="1"/>
  <c r="ES43" i="15"/>
  <c r="ES26" i="15"/>
  <c r="ES54" i="15" s="1"/>
  <c r="FP43" i="15"/>
  <c r="FP26" i="15"/>
  <c r="FP54" i="15" s="1"/>
  <c r="FV43" i="15"/>
  <c r="FV26" i="15"/>
  <c r="FV54" i="15" s="1"/>
  <c r="FW47" i="14"/>
  <c r="FW28" i="14"/>
  <c r="ET41" i="13"/>
  <c r="ET25" i="13"/>
  <c r="ET53" i="13" s="1"/>
  <c r="FX41" i="13"/>
  <c r="FX25" i="13"/>
  <c r="FX53" i="13" s="1"/>
  <c r="FP46" i="14"/>
  <c r="FP27" i="14"/>
  <c r="FK27" i="14"/>
  <c r="FK46" i="14"/>
  <c r="FG25" i="15"/>
  <c r="FG53" i="15" s="1"/>
  <c r="FG42" i="15"/>
  <c r="EW25" i="15"/>
  <c r="EW53" i="15" s="1"/>
  <c r="EV42" i="15"/>
  <c r="EV25" i="15"/>
  <c r="EV53" i="15" s="1"/>
  <c r="EK49" i="14"/>
  <c r="EK30" i="14"/>
  <c r="ER43" i="13"/>
  <c r="ER27" i="13"/>
  <c r="ER55" i="13" s="1"/>
  <c r="EY43" i="13"/>
  <c r="EY27" i="13"/>
  <c r="EY55" i="13" s="1"/>
  <c r="FC27" i="13"/>
  <c r="FC55" i="13" s="1"/>
  <c r="FC43" i="13"/>
  <c r="GD43" i="13"/>
  <c r="GD27" i="13"/>
  <c r="GD55" i="13" s="1"/>
  <c r="EQ22" i="12"/>
  <c r="EQ50" i="12" s="1"/>
  <c r="EQ38" i="12"/>
  <c r="EQ14" i="12"/>
  <c r="ET22" i="12"/>
  <c r="ET50" i="12" s="1"/>
  <c r="ET57" i="12" s="1"/>
  <c r="ET38" i="12"/>
  <c r="ET45" i="12" s="1"/>
  <c r="ET14" i="12"/>
  <c r="FS22" i="12"/>
  <c r="FS50" i="12" s="1"/>
  <c r="FS57" i="12" s="1"/>
  <c r="FS38" i="12"/>
  <c r="FS45" i="12" s="1"/>
  <c r="FS14" i="12"/>
  <c r="GB38" i="12"/>
  <c r="GB45" i="12" s="1"/>
  <c r="GB22" i="12"/>
  <c r="GB50" i="12" s="1"/>
  <c r="GB57" i="12" s="1"/>
  <c r="GB14" i="12"/>
  <c r="ES26" i="13"/>
  <c r="ES54" i="13" s="1"/>
  <c r="ES42" i="13"/>
  <c r="GE43" i="15"/>
  <c r="GE26" i="15"/>
  <c r="GE54" i="15" s="1"/>
  <c r="EO26" i="15"/>
  <c r="EO54" i="15" s="1"/>
  <c r="EO43" i="15"/>
  <c r="EL43" i="14"/>
  <c r="EL24" i="14"/>
  <c r="FK47" i="14"/>
  <c r="FK28" i="14"/>
  <c r="ES47" i="14"/>
  <c r="ES28" i="14"/>
  <c r="FD28" i="14"/>
  <c r="FD47" i="14"/>
  <c r="FN28" i="14"/>
  <c r="FN47" i="14"/>
  <c r="FP47" i="14"/>
  <c r="FP28" i="14"/>
  <c r="GB25" i="13"/>
  <c r="GB53" i="13" s="1"/>
  <c r="GB41" i="13"/>
  <c r="FV46" i="14"/>
  <c r="FV27" i="14"/>
  <c r="FT42" i="15"/>
  <c r="FT25" i="15"/>
  <c r="FT53" i="15" s="1"/>
  <c r="EO25" i="15"/>
  <c r="EO53" i="15" s="1"/>
  <c r="EO42" i="15"/>
  <c r="FD42" i="15"/>
  <c r="FD25" i="15"/>
  <c r="FD53" i="15" s="1"/>
  <c r="FF25" i="15"/>
  <c r="FF53" i="15" s="1"/>
  <c r="FF42" i="15"/>
  <c r="FU42" i="15"/>
  <c r="FU25" i="15"/>
  <c r="FU53" i="15" s="1"/>
  <c r="ET42" i="14"/>
  <c r="FX49" i="14"/>
  <c r="FJ43" i="13"/>
  <c r="FJ27" i="13"/>
  <c r="FJ55" i="13" s="1"/>
  <c r="FJ22" i="12"/>
  <c r="FJ50" i="12" s="1"/>
  <c r="FJ57" i="12" s="1"/>
  <c r="FJ38" i="12"/>
  <c r="FJ45" i="12" s="1"/>
  <c r="FJ14" i="12"/>
  <c r="FP22" i="12"/>
  <c r="FP50" i="12" s="1"/>
  <c r="FP57" i="12" s="1"/>
  <c r="FP38" i="12"/>
  <c r="FP45" i="12" s="1"/>
  <c r="FP14" i="12"/>
  <c r="GH22" i="12"/>
  <c r="GH50" i="12" s="1"/>
  <c r="GH57" i="12" s="1"/>
  <c r="GH38" i="12"/>
  <c r="GH45" i="12" s="1"/>
  <c r="GH14" i="12"/>
  <c r="ET26" i="13"/>
  <c r="ET54" i="13" s="1"/>
  <c r="ET42" i="13"/>
  <c r="FT42" i="13"/>
  <c r="FT26" i="13"/>
  <c r="FT54" i="13" s="1"/>
  <c r="FM42" i="13"/>
  <c r="FM26" i="13"/>
  <c r="FM54" i="13" s="1"/>
  <c r="EZ26" i="13"/>
  <c r="EZ54" i="13" s="1"/>
  <c r="EZ42" i="13"/>
  <c r="EJ30" i="13"/>
  <c r="FD43" i="15"/>
  <c r="FD26" i="15"/>
  <c r="FD54" i="15" s="1"/>
  <c r="FX26" i="15"/>
  <c r="FX54" i="15" s="1"/>
  <c r="FX43" i="15"/>
  <c r="FB43" i="15"/>
  <c r="FB26" i="15"/>
  <c r="FB54" i="15" s="1"/>
  <c r="EN26" i="15"/>
  <c r="EN54" i="15" s="1"/>
  <c r="EN43" i="15"/>
  <c r="EY43" i="15"/>
  <c r="EY26" i="15"/>
  <c r="EY54" i="15" s="1"/>
  <c r="FE43" i="15"/>
  <c r="FE26" i="15"/>
  <c r="FE54" i="15" s="1"/>
  <c r="FA26" i="15"/>
  <c r="FA54" i="15" s="1"/>
  <c r="FA43" i="15"/>
  <c r="FZ43" i="15"/>
  <c r="FZ26" i="15"/>
  <c r="FZ54" i="15" s="1"/>
  <c r="GG43" i="15"/>
  <c r="GG26" i="15"/>
  <c r="GG54" i="15" s="1"/>
  <c r="GA47" i="14"/>
  <c r="GA28" i="14"/>
  <c r="EO47" i="14"/>
  <c r="EO28" i="14"/>
  <c r="EQ47" i="14"/>
  <c r="EQ28" i="14"/>
  <c r="FU28" i="14"/>
  <c r="FU47" i="14"/>
  <c r="FY28" i="14"/>
  <c r="FY47" i="14"/>
  <c r="EX47" i="14"/>
  <c r="EX28" i="14"/>
  <c r="EW28" i="14"/>
  <c r="EV47" i="14"/>
  <c r="EV28" i="14"/>
  <c r="GB47" i="14"/>
  <c r="GB28" i="14"/>
  <c r="FD14" i="13"/>
  <c r="FV25" i="13"/>
  <c r="FV53" i="13" s="1"/>
  <c r="FV41" i="13"/>
  <c r="ER41" i="13"/>
  <c r="ER25" i="13"/>
  <c r="ER53" i="13" s="1"/>
  <c r="FZ25" i="13"/>
  <c r="FZ53" i="13" s="1"/>
  <c r="FZ41" i="13"/>
  <c r="EP41" i="13"/>
  <c r="EP25" i="13"/>
  <c r="EP53" i="13" s="1"/>
  <c r="EN41" i="13"/>
  <c r="EN25" i="13"/>
  <c r="EN53" i="13" s="1"/>
  <c r="GE41" i="13"/>
  <c r="GE25" i="13"/>
  <c r="GE53" i="13" s="1"/>
  <c r="FQ41" i="13"/>
  <c r="FQ25" i="13"/>
  <c r="FQ53" i="13" s="1"/>
  <c r="FE41" i="13"/>
  <c r="FE25" i="13"/>
  <c r="FE53" i="13" s="1"/>
  <c r="EZ27" i="14"/>
  <c r="EZ46" i="14"/>
  <c r="FE46" i="14"/>
  <c r="FE27" i="14"/>
  <c r="FO46" i="14"/>
  <c r="FO27" i="14"/>
  <c r="EK27" i="14"/>
  <c r="EK46" i="14"/>
  <c r="EO46" i="14"/>
  <c r="EO27" i="14"/>
  <c r="EW46" i="14"/>
  <c r="EW27" i="14"/>
  <c r="EL27" i="14"/>
  <c r="EL46" i="14"/>
  <c r="EP27" i="14"/>
  <c r="EP46" i="14"/>
  <c r="FR46" i="14"/>
  <c r="FR27" i="14"/>
  <c r="FQ25" i="15"/>
  <c r="FQ53" i="15" s="1"/>
  <c r="FQ42" i="15"/>
  <c r="EL42" i="15"/>
  <c r="EL25" i="15"/>
  <c r="EL53" i="15" s="1"/>
  <c r="FP42" i="15"/>
  <c r="FP25" i="15"/>
  <c r="FP53" i="15" s="1"/>
  <c r="FV42" i="15"/>
  <c r="FV25" i="15"/>
  <c r="FV53" i="15" s="1"/>
  <c r="FW42" i="15"/>
  <c r="FW25" i="15"/>
  <c r="FW53" i="15" s="1"/>
  <c r="FL42" i="15"/>
  <c r="FL25" i="15"/>
  <c r="FL53" i="15" s="1"/>
  <c r="GG42" i="15"/>
  <c r="GG25" i="15"/>
  <c r="GG53" i="15" s="1"/>
  <c r="FE43" i="13"/>
  <c r="FE27" i="13"/>
  <c r="FE55" i="13" s="1"/>
  <c r="FY43" i="13"/>
  <c r="FY27" i="13"/>
  <c r="FY55" i="13" s="1"/>
  <c r="ES43" i="13"/>
  <c r="ES27" i="13"/>
  <c r="ES55" i="13" s="1"/>
  <c r="GA27" i="13"/>
  <c r="GA55" i="13" s="1"/>
  <c r="GA43" i="13"/>
  <c r="GB27" i="13"/>
  <c r="GB55" i="13" s="1"/>
  <c r="GB43" i="13"/>
  <c r="FT27" i="13"/>
  <c r="FT55" i="13" s="1"/>
  <c r="FT43" i="13"/>
  <c r="GC27" i="13"/>
  <c r="GC55" i="13" s="1"/>
  <c r="GC43" i="13"/>
  <c r="FW43" i="13"/>
  <c r="FW27" i="13"/>
  <c r="FW55" i="13" s="1"/>
  <c r="FM27" i="13"/>
  <c r="FM55" i="13" s="1"/>
  <c r="FM43" i="13"/>
  <c r="ER22" i="12"/>
  <c r="ER50" i="12" s="1"/>
  <c r="ER57" i="12" s="1"/>
  <c r="ER38" i="12"/>
  <c r="ER45" i="12" s="1"/>
  <c r="ER14" i="12"/>
  <c r="GD22" i="12"/>
  <c r="GD50" i="12" s="1"/>
  <c r="GD57" i="12" s="1"/>
  <c r="GD38" i="12"/>
  <c r="GD14" i="12"/>
  <c r="FK22" i="12"/>
  <c r="FK50" i="12" s="1"/>
  <c r="FK57" i="12" s="1"/>
  <c r="FK38" i="12"/>
  <c r="FK45" i="12" s="1"/>
  <c r="FK14" i="12"/>
  <c r="FY22" i="12"/>
  <c r="FY50" i="12" s="1"/>
  <c r="FY57" i="12" s="1"/>
  <c r="FY38" i="12"/>
  <c r="FY14" i="12"/>
  <c r="FZ38" i="12"/>
  <c r="FZ45" i="12" s="1"/>
  <c r="FZ22" i="12"/>
  <c r="FZ50" i="12" s="1"/>
  <c r="FZ57" i="12" s="1"/>
  <c r="FZ14" i="12"/>
  <c r="FD38" i="12"/>
  <c r="FD45" i="12" s="1"/>
  <c r="FD22" i="12"/>
  <c r="FD50" i="12" s="1"/>
  <c r="FD57" i="12" s="1"/>
  <c r="FD14" i="12"/>
  <c r="FH38" i="12"/>
  <c r="FH22" i="12"/>
  <c r="FH50" i="12" s="1"/>
  <c r="FH57" i="12" s="1"/>
  <c r="FH14" i="12"/>
  <c r="ES22" i="12"/>
  <c r="ES50" i="12" s="1"/>
  <c r="ES57" i="12" s="1"/>
  <c r="ES38" i="12"/>
  <c r="ES14" i="12"/>
  <c r="FW38" i="12"/>
  <c r="FW45" i="12" s="1"/>
  <c r="FW22" i="12"/>
  <c r="FW50" i="12" s="1"/>
  <c r="FW57" i="12" s="1"/>
  <c r="FW14" i="12"/>
  <c r="ER14" i="13"/>
  <c r="GF26" i="13"/>
  <c r="GF54" i="13" s="1"/>
  <c r="GF42" i="13"/>
  <c r="EP42" i="13"/>
  <c r="EP26" i="13"/>
  <c r="EP54" i="13" s="1"/>
  <c r="FZ26" i="13"/>
  <c r="FZ54" i="13" s="1"/>
  <c r="FZ42" i="13"/>
  <c r="EX42" i="13"/>
  <c r="EX26" i="13"/>
  <c r="EX54" i="13" s="1"/>
  <c r="FY26" i="13"/>
  <c r="FY54" i="13" s="1"/>
  <c r="FY42" i="13"/>
  <c r="GD26" i="13"/>
  <c r="GD54" i="13" s="1"/>
  <c r="GD42" i="13"/>
  <c r="FN42" i="13"/>
  <c r="FN26" i="13"/>
  <c r="FN54" i="13" s="1"/>
  <c r="EW42" i="13"/>
  <c r="EW26" i="13"/>
  <c r="EW54" i="13" s="1"/>
  <c r="GG26" i="13"/>
  <c r="GG54" i="13" s="1"/>
  <c r="GG42" i="13"/>
  <c r="FW26" i="15"/>
  <c r="FW54" i="15" s="1"/>
  <c r="FW43" i="15"/>
  <c r="FH47" i="14"/>
  <c r="FH28" i="14"/>
  <c r="FN25" i="13"/>
  <c r="FN53" i="13" s="1"/>
  <c r="FN41" i="13"/>
  <c r="EL41" i="13"/>
  <c r="EL25" i="13"/>
  <c r="EL53" i="13" s="1"/>
  <c r="FL41" i="13"/>
  <c r="FL25" i="13"/>
  <c r="FL53" i="13" s="1"/>
  <c r="FB41" i="13"/>
  <c r="FB25" i="13"/>
  <c r="FB53" i="13" s="1"/>
  <c r="EO25" i="13"/>
  <c r="EO53" i="13" s="1"/>
  <c r="EO41" i="13"/>
  <c r="GH41" i="13"/>
  <c r="GH25" i="13"/>
  <c r="GH53" i="13" s="1"/>
  <c r="FL46" i="14"/>
  <c r="FL27" i="14"/>
  <c r="ET46" i="14"/>
  <c r="ET27" i="14"/>
  <c r="FI27" i="14"/>
  <c r="FI46" i="14"/>
  <c r="FJ27" i="14"/>
  <c r="FJ46" i="14"/>
  <c r="FD46" i="14"/>
  <c r="FD27" i="14"/>
  <c r="EY27" i="14"/>
  <c r="EX27" i="14"/>
  <c r="EX46" i="14"/>
  <c r="EJ25" i="15"/>
  <c r="EJ53" i="15" s="1"/>
  <c r="EJ42" i="15"/>
  <c r="FK25" i="15"/>
  <c r="FK53" i="15" s="1"/>
  <c r="FK42" i="15"/>
  <c r="EM25" i="15"/>
  <c r="EM53" i="15" s="1"/>
  <c r="EM42" i="15"/>
  <c r="GI25" i="15"/>
  <c r="GI53" i="15" s="1"/>
  <c r="GI42" i="15"/>
  <c r="FZ42" i="15"/>
  <c r="FZ25" i="15"/>
  <c r="FZ53" i="15" s="1"/>
  <c r="FI25" i="15"/>
  <c r="FI53" i="15" s="1"/>
  <c r="FI42" i="15"/>
  <c r="FB43" i="13"/>
  <c r="FB27" i="13"/>
  <c r="FB55" i="13" s="1"/>
  <c r="GI27" i="13"/>
  <c r="GI55" i="13" s="1"/>
  <c r="GI43" i="13"/>
  <c r="FX43" i="13"/>
  <c r="FX27" i="13"/>
  <c r="FX55" i="13" s="1"/>
  <c r="EO22" i="12"/>
  <c r="EO50" i="12" s="1"/>
  <c r="EO38" i="12"/>
  <c r="EO45" i="12" s="1"/>
  <c r="FL38" i="12"/>
  <c r="FL45" i="12" s="1"/>
  <c r="FL22" i="12"/>
  <c r="FL50" i="12" s="1"/>
  <c r="FL57" i="12" s="1"/>
  <c r="FL14" i="12"/>
  <c r="EJ22" i="12"/>
  <c r="EJ50" i="12" s="1"/>
  <c r="EJ57" i="12" s="1"/>
  <c r="EJ38" i="12"/>
  <c r="EJ45" i="12" s="1"/>
  <c r="EJ30" i="12"/>
  <c r="EY22" i="12"/>
  <c r="EY50" i="12" s="1"/>
  <c r="EY57" i="12" s="1"/>
  <c r="EY38" i="12"/>
  <c r="EY45" i="12" s="1"/>
  <c r="EY14" i="12"/>
  <c r="EL42" i="13"/>
  <c r="EL26" i="13"/>
  <c r="EL54" i="13" s="1"/>
  <c r="GH8" i="14"/>
  <c r="GB8" i="14"/>
  <c r="FV8" i="14"/>
  <c r="FP8" i="14"/>
  <c r="FO8" i="14"/>
  <c r="FI8" i="14"/>
  <c r="FC8" i="14"/>
  <c r="EV8" i="14"/>
  <c r="GG8" i="14"/>
  <c r="FZ8" i="14"/>
  <c r="FS8" i="14"/>
  <c r="FN8" i="14"/>
  <c r="FG8" i="14"/>
  <c r="EZ8" i="14"/>
  <c r="ES8" i="14"/>
  <c r="GF8" i="14"/>
  <c r="FY8" i="14"/>
  <c r="FR8" i="14"/>
  <c r="FM8" i="14"/>
  <c r="FF8" i="14"/>
  <c r="EY8" i="14"/>
  <c r="ER8" i="14"/>
  <c r="EQ8" i="14"/>
  <c r="GE8" i="14"/>
  <c r="FU8" i="14"/>
  <c r="FJ8" i="14"/>
  <c r="EJ25" i="14"/>
  <c r="EJ57" i="14" s="1"/>
  <c r="GD8" i="14"/>
  <c r="FT8" i="14"/>
  <c r="FH8" i="14"/>
  <c r="GC8" i="14"/>
  <c r="FQ8" i="14"/>
  <c r="FE8" i="14"/>
  <c r="EX8" i="14"/>
  <c r="FD8" i="14"/>
  <c r="EW8" i="14"/>
  <c r="EW44" i="14" s="1"/>
  <c r="FB8" i="14"/>
  <c r="EU8" i="14"/>
  <c r="GI8" i="14"/>
  <c r="FA8" i="14"/>
  <c r="ET8" i="14"/>
  <c r="GA8" i="14"/>
  <c r="FX8" i="14"/>
  <c r="FW8" i="14"/>
  <c r="FL8" i="14"/>
  <c r="FK8" i="14"/>
  <c r="FI43" i="15"/>
  <c r="FI26" i="15"/>
  <c r="FI54" i="15" s="1"/>
  <c r="FK26" i="15"/>
  <c r="FK54" i="15" s="1"/>
  <c r="FK43" i="15"/>
  <c r="FC26" i="15"/>
  <c r="FC54" i="15" s="1"/>
  <c r="FC43" i="15"/>
  <c r="GC43" i="15"/>
  <c r="GC26" i="15"/>
  <c r="GC54" i="15" s="1"/>
  <c r="FO43" i="15"/>
  <c r="FO26" i="15"/>
  <c r="FO54" i="15" s="1"/>
  <c r="FX43" i="14"/>
  <c r="FQ47" i="14"/>
  <c r="FQ28" i="14"/>
  <c r="FO41" i="13"/>
  <c r="FO25" i="13"/>
  <c r="FO53" i="13" s="1"/>
  <c r="GF41" i="13"/>
  <c r="GF25" i="13"/>
  <c r="GF53" i="13" s="1"/>
  <c r="EX41" i="13"/>
  <c r="EX25" i="13"/>
  <c r="EX53" i="13" s="1"/>
  <c r="FI41" i="13"/>
  <c r="FI25" i="13"/>
  <c r="FI53" i="13" s="1"/>
  <c r="EV25" i="13"/>
  <c r="EV53" i="13" s="1"/>
  <c r="EV41" i="13"/>
  <c r="FH27" i="14"/>
  <c r="FH46" i="14"/>
  <c r="EY25" i="15"/>
  <c r="EY53" i="15" s="1"/>
  <c r="EY42" i="15"/>
  <c r="FO27" i="13"/>
  <c r="FO55" i="13" s="1"/>
  <c r="FO43" i="13"/>
  <c r="EQ43" i="13"/>
  <c r="EQ27" i="13"/>
  <c r="EQ55" i="13" s="1"/>
  <c r="EW43" i="13"/>
  <c r="EW27" i="13"/>
  <c r="EW55" i="13" s="1"/>
  <c r="EM22" i="12"/>
  <c r="EM50" i="12" s="1"/>
  <c r="EM38" i="12"/>
  <c r="EM45" i="12" s="1"/>
  <c r="EW14" i="13"/>
  <c r="EM26" i="13"/>
  <c r="EM54" i="13" s="1"/>
  <c r="EM42" i="13"/>
  <c r="GB42" i="13"/>
  <c r="GB26" i="13"/>
  <c r="GB54" i="13" s="1"/>
  <c r="EO42" i="13"/>
  <c r="EO26" i="13"/>
  <c r="EO54" i="13" s="1"/>
  <c r="FF42" i="13"/>
  <c r="FF26" i="13"/>
  <c r="FF54" i="13" s="1"/>
  <c r="GE26" i="13"/>
  <c r="GE54" i="13" s="1"/>
  <c r="GE42" i="13"/>
  <c r="FY26" i="15"/>
  <c r="FY54" i="15" s="1"/>
  <c r="FY43" i="15"/>
  <c r="FS43" i="15"/>
  <c r="FS26" i="15"/>
  <c r="FS54" i="15" s="1"/>
  <c r="FR26" i="15"/>
  <c r="FR54" i="15" s="1"/>
  <c r="FR43" i="15"/>
  <c r="GB26" i="15"/>
  <c r="GB54" i="15" s="1"/>
  <c r="GB43" i="15"/>
  <c r="EQ43" i="15"/>
  <c r="EQ26" i="15"/>
  <c r="EQ54" i="15" s="1"/>
  <c r="GD26" i="15"/>
  <c r="GD54" i="15" s="1"/>
  <c r="GD43" i="15"/>
  <c r="EZ47" i="14"/>
  <c r="EZ28" i="14"/>
  <c r="GD47" i="14"/>
  <c r="GD28" i="14"/>
  <c r="EQ41" i="13"/>
  <c r="EQ25" i="13"/>
  <c r="EQ53" i="13" s="1"/>
  <c r="FM25" i="13"/>
  <c r="FM53" i="13" s="1"/>
  <c r="FM41" i="13"/>
  <c r="FP25" i="13"/>
  <c r="FP53" i="13" s="1"/>
  <c r="FP41" i="13"/>
  <c r="FC41" i="13"/>
  <c r="FC25" i="13"/>
  <c r="FC53" i="13" s="1"/>
  <c r="GD41" i="13"/>
  <c r="GD25" i="13"/>
  <c r="GD53" i="13" s="1"/>
  <c r="FN46" i="14"/>
  <c r="FN27" i="14"/>
  <c r="FT46" i="14"/>
  <c r="FT27" i="14"/>
  <c r="GH46" i="14"/>
  <c r="GH27" i="14"/>
  <c r="FG46" i="14"/>
  <c r="FG27" i="14"/>
  <c r="FJ42" i="15"/>
  <c r="FJ25" i="15"/>
  <c r="FJ53" i="15" s="1"/>
  <c r="EX25" i="15"/>
  <c r="EX53" i="15" s="1"/>
  <c r="EX42" i="15"/>
  <c r="FL14" i="13"/>
  <c r="FD27" i="13"/>
  <c r="FD55" i="13" s="1"/>
  <c r="FD43" i="13"/>
  <c r="FC14" i="13"/>
  <c r="FF22" i="12"/>
  <c r="FF50" i="12" s="1"/>
  <c r="FF57" i="12" s="1"/>
  <c r="FF38" i="12"/>
  <c r="FF45" i="12" s="1"/>
  <c r="FF14" i="12"/>
  <c r="GA22" i="12"/>
  <c r="GA50" i="12" s="1"/>
  <c r="GA57" i="12" s="1"/>
  <c r="GA38" i="12"/>
  <c r="GA14" i="12"/>
  <c r="EV42" i="13"/>
  <c r="EV26" i="13"/>
  <c r="EV54" i="13" s="1"/>
  <c r="EK42" i="13"/>
  <c r="EK26" i="13"/>
  <c r="EK54" i="13" s="1"/>
  <c r="GF9" i="14"/>
  <c r="FZ9" i="14"/>
  <c r="FT9" i="14"/>
  <c r="FK9" i="14"/>
  <c r="FE9" i="14"/>
  <c r="ET9" i="14"/>
  <c r="GI9" i="14"/>
  <c r="GB9" i="14"/>
  <c r="FU9" i="14"/>
  <c r="FM9" i="14"/>
  <c r="FF9" i="14"/>
  <c r="EY9" i="14"/>
  <c r="ER9" i="14"/>
  <c r="GH9" i="14"/>
  <c r="GA9" i="14"/>
  <c r="FS9" i="14"/>
  <c r="FL9" i="14"/>
  <c r="FD9" i="14"/>
  <c r="EX9" i="14"/>
  <c r="GG9" i="14"/>
  <c r="FW9" i="14"/>
  <c r="FO9" i="14"/>
  <c r="FC9" i="14"/>
  <c r="EU9" i="14"/>
  <c r="EU45" i="14" s="1"/>
  <c r="GE9" i="14"/>
  <c r="FV9" i="14"/>
  <c r="FN9" i="14"/>
  <c r="FB9" i="14"/>
  <c r="ES9" i="14"/>
  <c r="GD9" i="14"/>
  <c r="FR9" i="14"/>
  <c r="FJ9" i="14"/>
  <c r="FA9" i="14"/>
  <c r="EQ9" i="14"/>
  <c r="FQ9" i="14"/>
  <c r="FI9" i="14"/>
  <c r="EJ45" i="14"/>
  <c r="FP9" i="14"/>
  <c r="FH9" i="14"/>
  <c r="FG9" i="14"/>
  <c r="GC9" i="14"/>
  <c r="EZ9" i="14"/>
  <c r="EW9" i="14"/>
  <c r="EV9" i="14"/>
  <c r="FY9" i="14"/>
  <c r="FX9" i="14"/>
  <c r="ED45" i="12"/>
  <c r="EK26" i="15"/>
  <c r="EK54" i="15" s="1"/>
  <c r="EK43" i="15"/>
  <c r="EL26" i="15"/>
  <c r="EL54" i="15" s="1"/>
  <c r="EL43" i="15"/>
  <c r="FN43" i="15"/>
  <c r="FN26" i="15"/>
  <c r="FN54" i="15" s="1"/>
  <c r="EW26" i="15"/>
  <c r="EW54" i="15" s="1"/>
  <c r="EW43" i="15"/>
  <c r="FH43" i="15"/>
  <c r="FH26" i="15"/>
  <c r="FH54" i="15" s="1"/>
  <c r="FL43" i="15"/>
  <c r="FL26" i="15"/>
  <c r="FL54" i="15" s="1"/>
  <c r="FG43" i="15"/>
  <c r="FG26" i="15"/>
  <c r="FG54" i="15" s="1"/>
  <c r="GF43" i="15"/>
  <c r="GF26" i="15"/>
  <c r="GF54" i="15" s="1"/>
  <c r="EL47" i="14"/>
  <c r="EL28" i="14"/>
  <c r="ER47" i="14"/>
  <c r="ER28" i="14"/>
  <c r="ET28" i="14"/>
  <c r="ET47" i="14"/>
  <c r="GG47" i="14"/>
  <c r="GG28" i="14"/>
  <c r="GI47" i="14"/>
  <c r="GI28" i="14"/>
  <c r="FA47" i="14"/>
  <c r="FA28" i="14"/>
  <c r="FB28" i="14"/>
  <c r="FB47" i="14"/>
  <c r="FC28" i="14"/>
  <c r="FC47" i="14"/>
  <c r="GH47" i="14"/>
  <c r="GH28" i="14"/>
  <c r="FD41" i="13"/>
  <c r="FD25" i="13"/>
  <c r="FD53" i="13" s="1"/>
  <c r="FA41" i="13"/>
  <c r="FA25" i="13"/>
  <c r="FA53" i="13" s="1"/>
  <c r="FG25" i="13"/>
  <c r="FG53" i="13" s="1"/>
  <c r="FG41" i="13"/>
  <c r="GI41" i="13"/>
  <c r="GI25" i="13"/>
  <c r="GI53" i="13" s="1"/>
  <c r="EZ41" i="13"/>
  <c r="EZ25" i="13"/>
  <c r="EZ53" i="13" s="1"/>
  <c r="EU41" i="13"/>
  <c r="EU25" i="13"/>
  <c r="EU53" i="13" s="1"/>
  <c r="GG41" i="13"/>
  <c r="GG25" i="13"/>
  <c r="GG53" i="13" s="1"/>
  <c r="FY41" i="13"/>
  <c r="FY25" i="13"/>
  <c r="FY53" i="13" s="1"/>
  <c r="FK41" i="13"/>
  <c r="FK25" i="13"/>
  <c r="FK53" i="13" s="1"/>
  <c r="FZ27" i="14"/>
  <c r="FZ46" i="14"/>
  <c r="GE46" i="14"/>
  <c r="GE27" i="14"/>
  <c r="FS27" i="14"/>
  <c r="FS46" i="14"/>
  <c r="EN46" i="14"/>
  <c r="EN27" i="14"/>
  <c r="EV27" i="14"/>
  <c r="EV46" i="14"/>
  <c r="FC27" i="14"/>
  <c r="FC46" i="14"/>
  <c r="ER46" i="14"/>
  <c r="ER27" i="14"/>
  <c r="FX46" i="14"/>
  <c r="FX27" i="14"/>
  <c r="ET25" i="15"/>
  <c r="ET53" i="15" s="1"/>
  <c r="ET42" i="15"/>
  <c r="ES42" i="15"/>
  <c r="ES25" i="15"/>
  <c r="ES53" i="15" s="1"/>
  <c r="EZ42" i="15"/>
  <c r="EZ25" i="15"/>
  <c r="EZ53" i="15" s="1"/>
  <c r="GB42" i="15"/>
  <c r="GB25" i="15"/>
  <c r="GB53" i="15" s="1"/>
  <c r="GD25" i="15"/>
  <c r="GD53" i="15" s="1"/>
  <c r="GD42" i="15"/>
  <c r="GF25" i="15"/>
  <c r="GF53" i="15" s="1"/>
  <c r="GE42" i="15"/>
  <c r="GE25" i="15"/>
  <c r="GE53" i="15" s="1"/>
  <c r="FS42" i="15"/>
  <c r="FS25" i="15"/>
  <c r="FS53" i="15" s="1"/>
  <c r="FC25" i="15"/>
  <c r="FC53" i="15" s="1"/>
  <c r="FC42" i="15"/>
  <c r="FH14" i="13"/>
  <c r="FM14" i="13"/>
  <c r="FX14" i="13"/>
  <c r="GF48" i="14"/>
  <c r="EY14" i="13"/>
  <c r="FP27" i="13"/>
  <c r="FP55" i="13" s="1"/>
  <c r="FP43" i="13"/>
  <c r="EX27" i="13"/>
  <c r="EX55" i="13" s="1"/>
  <c r="EX43" i="13"/>
  <c r="FN27" i="13"/>
  <c r="FN55" i="13" s="1"/>
  <c r="FN43" i="13"/>
  <c r="GF27" i="13"/>
  <c r="GF55" i="13" s="1"/>
  <c r="GF43" i="13"/>
  <c r="GG43" i="13"/>
  <c r="GG27" i="13"/>
  <c r="GG55" i="13" s="1"/>
  <c r="EN27" i="13"/>
  <c r="EN55" i="13" s="1"/>
  <c r="EN43" i="13"/>
  <c r="GH43" i="13"/>
  <c r="GH27" i="13"/>
  <c r="GH55" i="13" s="1"/>
  <c r="GE43" i="13"/>
  <c r="GE27" i="13"/>
  <c r="GE55" i="13" s="1"/>
  <c r="FR43" i="13"/>
  <c r="FR27" i="13"/>
  <c r="FR55" i="13" s="1"/>
  <c r="FU14" i="13"/>
  <c r="FN14" i="13"/>
  <c r="FQ14" i="13"/>
  <c r="FJ14" i="13"/>
  <c r="FF14" i="13"/>
  <c r="FU38" i="12"/>
  <c r="FU22" i="12"/>
  <c r="FU50" i="12" s="1"/>
  <c r="FU57" i="12" s="1"/>
  <c r="FU14" i="12"/>
  <c r="EK22" i="12"/>
  <c r="EK50" i="12" s="1"/>
  <c r="EK38" i="12"/>
  <c r="EK45" i="12" s="1"/>
  <c r="FA22" i="12"/>
  <c r="FA50" i="12" s="1"/>
  <c r="FA57" i="12" s="1"/>
  <c r="FA38" i="12"/>
  <c r="FA45" i="12" s="1"/>
  <c r="FA14" i="12"/>
  <c r="GE22" i="12"/>
  <c r="GE50" i="12" s="1"/>
  <c r="GE57" i="12" s="1"/>
  <c r="GE38" i="12"/>
  <c r="GE45" i="12" s="1"/>
  <c r="GE14" i="12"/>
  <c r="GF22" i="12"/>
  <c r="GF50" i="12" s="1"/>
  <c r="GF57" i="12" s="1"/>
  <c r="GF38" i="12"/>
  <c r="GF45" i="12" s="1"/>
  <c r="GF14" i="12"/>
  <c r="FG38" i="12"/>
  <c r="FG45" i="12" s="1"/>
  <c r="FG22" i="12"/>
  <c r="FG50" i="12" s="1"/>
  <c r="FG57" i="12" s="1"/>
  <c r="FG14" i="12"/>
  <c r="FN38" i="12"/>
  <c r="FN45" i="12" s="1"/>
  <c r="FN22" i="12"/>
  <c r="FN50" i="12" s="1"/>
  <c r="FN57" i="12" s="1"/>
  <c r="FN14" i="12"/>
  <c r="EU22" i="12"/>
  <c r="EU50" i="12" s="1"/>
  <c r="EU57" i="12" s="1"/>
  <c r="EU38" i="12"/>
  <c r="EU14" i="12"/>
  <c r="GC38" i="12"/>
  <c r="GC22" i="12"/>
  <c r="GC50" i="12" s="1"/>
  <c r="GC57" i="12" s="1"/>
  <c r="GC14" i="12"/>
  <c r="FR26" i="13"/>
  <c r="FR54" i="13" s="1"/>
  <c r="FR42" i="13"/>
  <c r="FE42" i="13"/>
  <c r="FE26" i="13"/>
  <c r="FE54" i="13" s="1"/>
  <c r="EU42" i="13"/>
  <c r="EU26" i="13"/>
  <c r="EU54" i="13" s="1"/>
  <c r="FJ42" i="13"/>
  <c r="FJ26" i="13"/>
  <c r="FJ54" i="13" s="1"/>
  <c r="ER42" i="13"/>
  <c r="ER26" i="13"/>
  <c r="ER54" i="13" s="1"/>
  <c r="EJ26" i="13"/>
  <c r="EJ54" i="13" s="1"/>
  <c r="EJ42" i="13"/>
  <c r="FQ26" i="13"/>
  <c r="FQ54" i="13" s="1"/>
  <c r="FQ42" i="13"/>
  <c r="FC42" i="13"/>
  <c r="FC26" i="13"/>
  <c r="FC54" i="13" s="1"/>
  <c r="GI26" i="13"/>
  <c r="GI54" i="13" s="1"/>
  <c r="GI42" i="13"/>
  <c r="CG33" i="1"/>
  <c r="CG21" i="1"/>
  <c r="EJ23" i="14"/>
  <c r="EJ55" i="14" s="1"/>
  <c r="EJ28" i="14"/>
  <c r="EJ60" i="14" s="1"/>
  <c r="EJ30" i="14"/>
  <c r="EJ62" i="14" s="1"/>
  <c r="EJ37" i="14"/>
  <c r="EJ24" i="14"/>
  <c r="EJ56" i="14" s="1"/>
  <c r="EJ29" i="14"/>
  <c r="EJ61" i="14" s="1"/>
  <c r="EJ27" i="14"/>
  <c r="EJ59" i="14" s="1"/>
  <c r="EI36" i="14"/>
  <c r="EI41" i="15"/>
  <c r="EI30" i="15"/>
  <c r="GH1" i="15" s="1"/>
  <c r="EI42" i="14"/>
  <c r="EI44" i="14"/>
  <c r="EI47" i="14"/>
  <c r="EI57" i="12"/>
  <c r="EI48" i="14"/>
  <c r="EI46" i="14"/>
  <c r="EI49" i="14"/>
  <c r="EI43" i="14"/>
  <c r="CG199" i="1"/>
  <c r="CG208" i="1" s="1"/>
  <c r="EI50" i="13"/>
  <c r="EF50" i="13"/>
  <c r="EF56" i="12"/>
  <c r="EE43" i="14"/>
  <c r="EF54" i="12"/>
  <c r="EE55" i="13"/>
  <c r="EE55" i="14"/>
  <c r="EE43" i="15"/>
  <c r="EF52" i="12"/>
  <c r="EE42" i="15"/>
  <c r="EF51" i="12"/>
  <c r="EE45" i="13"/>
  <c r="EF56" i="13"/>
  <c r="EE54" i="13"/>
  <c r="EF51" i="13"/>
  <c r="EF47" i="14"/>
  <c r="EE54" i="12"/>
  <c r="EF50" i="12"/>
  <c r="EF38" i="12"/>
  <c r="EF45" i="12" s="1"/>
  <c r="EF44" i="14"/>
  <c r="EE45" i="14"/>
  <c r="EE39" i="15"/>
  <c r="EF42" i="14"/>
  <c r="EF46" i="14"/>
  <c r="EE47" i="14"/>
  <c r="EE55" i="12"/>
  <c r="EE45" i="12"/>
  <c r="CG205" i="1"/>
  <c r="EE51" i="12"/>
  <c r="EF48" i="14"/>
  <c r="EI41" i="13"/>
  <c r="EI53" i="13"/>
  <c r="EE42" i="14"/>
  <c r="EI43" i="15"/>
  <c r="EI56" i="13"/>
  <c r="EI54" i="13"/>
  <c r="EI42" i="13"/>
  <c r="EE56" i="12"/>
  <c r="EI52" i="13"/>
  <c r="EI55" i="13"/>
  <c r="EI43" i="13"/>
  <c r="EF36" i="14"/>
  <c r="EF37" i="14"/>
  <c r="EF43" i="14"/>
  <c r="EF43" i="15"/>
  <c r="EI51" i="13"/>
  <c r="EI42" i="15"/>
  <c r="EE44" i="14"/>
  <c r="EF49" i="14"/>
  <c r="EE38" i="15"/>
  <c r="EI32" i="15"/>
  <c r="EF32" i="15"/>
  <c r="EE36" i="14"/>
  <c r="EF41" i="13"/>
  <c r="EF53" i="13"/>
  <c r="EF54" i="13"/>
  <c r="EF42" i="13"/>
  <c r="EF55" i="13"/>
  <c r="EF43" i="13"/>
  <c r="EE40" i="15"/>
  <c r="EE50" i="12"/>
  <c r="EE33" i="15"/>
  <c r="EE32" i="15"/>
  <c r="EE48" i="14"/>
  <c r="EE46" i="14"/>
  <c r="EF42" i="15"/>
  <c r="EE52" i="12"/>
  <c r="EF55" i="12"/>
  <c r="EF52" i="13"/>
  <c r="EE53" i="12"/>
  <c r="EE50" i="13"/>
  <c r="EE56" i="13"/>
  <c r="ED42" i="15"/>
  <c r="EE53" i="15"/>
  <c r="ED40" i="15"/>
  <c r="ED1" i="15"/>
  <c r="ED43" i="15"/>
  <c r="EE54" i="15"/>
  <c r="ED38" i="15"/>
  <c r="ED39" i="15"/>
  <c r="EE50" i="15"/>
  <c r="EE52" i="13"/>
  <c r="ED1" i="13"/>
  <c r="EE51" i="13"/>
  <c r="EE53" i="13"/>
  <c r="EE37" i="14"/>
  <c r="ED49" i="14"/>
  <c r="EE62" i="14"/>
  <c r="ED47" i="14"/>
  <c r="EE60" i="14"/>
  <c r="ED48" i="14"/>
  <c r="EE61" i="14"/>
  <c r="ED45" i="14"/>
  <c r="EE58" i="14"/>
  <c r="ED46" i="14"/>
  <c r="EE59" i="14"/>
  <c r="ED44" i="14"/>
  <c r="EE57" i="14"/>
  <c r="ED43" i="14"/>
  <c r="EE56" i="14"/>
  <c r="ED52" i="12"/>
  <c r="CG62" i="1"/>
  <c r="CG14" i="1"/>
  <c r="CG28" i="1" s="1"/>
  <c r="CG279" i="1"/>
  <c r="CG288" i="1" s="1"/>
  <c r="CG222" i="1"/>
  <c r="CG218" i="1"/>
  <c r="CG228" i="1" s="1"/>
  <c r="CF33" i="1"/>
  <c r="ED52" i="13"/>
  <c r="ED50" i="13"/>
  <c r="ED56" i="13"/>
  <c r="ED51" i="13"/>
  <c r="ED54" i="12"/>
  <c r="ED53" i="13"/>
  <c r="ED54" i="15"/>
  <c r="ED42" i="14"/>
  <c r="ED53" i="15"/>
  <c r="ED45" i="13"/>
  <c r="ED51" i="12"/>
  <c r="ED1" i="12"/>
  <c r="ED56" i="12"/>
  <c r="ED53" i="12"/>
  <c r="EC40" i="15"/>
  <c r="ED51" i="15"/>
  <c r="ED33" i="15"/>
  <c r="ED52" i="15"/>
  <c r="EC1" i="15"/>
  <c r="EC43" i="13"/>
  <c r="ED55" i="13"/>
  <c r="EC42" i="13"/>
  <c r="ED54" i="13"/>
  <c r="EC43" i="14"/>
  <c r="EC49" i="14"/>
  <c r="EC45" i="14"/>
  <c r="EC38" i="12"/>
  <c r="EC45" i="12" s="1"/>
  <c r="ED50" i="12"/>
  <c r="ED55" i="12"/>
  <c r="EC1" i="12"/>
  <c r="EC47" i="14"/>
  <c r="EC46" i="14"/>
  <c r="EC54" i="13"/>
  <c r="ED49" i="15"/>
  <c r="EC42" i="14"/>
  <c r="EC55" i="13"/>
  <c r="EC36" i="14"/>
  <c r="EC48" i="14"/>
  <c r="EC50" i="12"/>
  <c r="EC57" i="12" s="1"/>
  <c r="EC33" i="15"/>
  <c r="EB45" i="12"/>
  <c r="EB41" i="15"/>
  <c r="EB40" i="15"/>
  <c r="EC51" i="15"/>
  <c r="EC53" i="15"/>
  <c r="EC52" i="15"/>
  <c r="EC54" i="15"/>
  <c r="EB44" i="14"/>
  <c r="EC57" i="14"/>
  <c r="EB42" i="14"/>
  <c r="EB43" i="14"/>
  <c r="EC56" i="14"/>
  <c r="EB46" i="14"/>
  <c r="EC59" i="14"/>
  <c r="EB49" i="14"/>
  <c r="EB48" i="14"/>
  <c r="EC61" i="14"/>
  <c r="EB47" i="14"/>
  <c r="EC60" i="14"/>
  <c r="EB50" i="13"/>
  <c r="EB1" i="13"/>
  <c r="EB43" i="15"/>
  <c r="EB57" i="12"/>
  <c r="EB39" i="15"/>
  <c r="EB56" i="13"/>
  <c r="EB38" i="15"/>
  <c r="EB52" i="13"/>
  <c r="EB51" i="13"/>
  <c r="EB53" i="13"/>
  <c r="EB45" i="13"/>
  <c r="EB55" i="13"/>
  <c r="EB32" i="15"/>
  <c r="EB42" i="15"/>
  <c r="EA40" i="15"/>
  <c r="EA38" i="15"/>
  <c r="EA39" i="15"/>
  <c r="EA43" i="14"/>
  <c r="EA44" i="14"/>
  <c r="EA49" i="14"/>
  <c r="EA47" i="14"/>
  <c r="EA42" i="14"/>
  <c r="EA45" i="14"/>
  <c r="CF110" i="1"/>
  <c r="EA52" i="15"/>
  <c r="EA38" i="12"/>
  <c r="EA45" i="12" s="1"/>
  <c r="EA42" i="13"/>
  <c r="EA45" i="13" s="1"/>
  <c r="EA50" i="12"/>
  <c r="EA57" i="12" s="1"/>
  <c r="EA54" i="13"/>
  <c r="EA36" i="14"/>
  <c r="EA46" i="14"/>
  <c r="CF271" i="1"/>
  <c r="CF266" i="1"/>
  <c r="CF267" i="1"/>
  <c r="CF265" i="1"/>
  <c r="CF268" i="1"/>
  <c r="CF269" i="1"/>
  <c r="CF270" i="1"/>
  <c r="EA37" i="14"/>
  <c r="EA48" i="14"/>
  <c r="DZ43" i="15"/>
  <c r="EA54" i="15"/>
  <c r="DZ42" i="15"/>
  <c r="EA53" i="15"/>
  <c r="DZ39" i="15"/>
  <c r="EA50" i="15"/>
  <c r="DZ43" i="13"/>
  <c r="DZ45" i="13" s="1"/>
  <c r="EA55" i="13"/>
  <c r="DZ48" i="14"/>
  <c r="DZ47" i="14"/>
  <c r="EA60" i="14"/>
  <c r="DZ42" i="14"/>
  <c r="DZ46" i="14"/>
  <c r="DZ43" i="14"/>
  <c r="EA56" i="14"/>
  <c r="DZ44" i="14"/>
  <c r="DZ49" i="14"/>
  <c r="CE33" i="1"/>
  <c r="CE228" i="1"/>
  <c r="CE229" i="1" s="1"/>
  <c r="DZ52" i="12"/>
  <c r="DY45" i="12"/>
  <c r="DZ55" i="13"/>
  <c r="DY55" i="12"/>
  <c r="DZ53" i="12"/>
  <c r="DZ55" i="12"/>
  <c r="DY52" i="12"/>
  <c r="DZ50" i="12"/>
  <c r="DY56" i="12"/>
  <c r="DZ56" i="12"/>
  <c r="DY54" i="12"/>
  <c r="DY50" i="12"/>
  <c r="DZ54" i="12"/>
  <c r="DY51" i="12"/>
  <c r="CE109" i="1"/>
  <c r="CE110" i="1"/>
  <c r="DZ52" i="13"/>
  <c r="DZ45" i="12"/>
  <c r="DZ51" i="13"/>
  <c r="DY43" i="15"/>
  <c r="DZ53" i="13"/>
  <c r="DZ51" i="12"/>
  <c r="DZ50" i="13"/>
  <c r="EA49" i="15"/>
  <c r="DZ56" i="13"/>
  <c r="DY40" i="15"/>
  <c r="DY42" i="13"/>
  <c r="DY45" i="13" s="1"/>
  <c r="DZ54" i="13"/>
  <c r="DY52" i="13"/>
  <c r="DY36" i="14"/>
  <c r="DY42" i="14"/>
  <c r="DY48" i="14"/>
  <c r="DY44" i="14"/>
  <c r="DY54" i="13"/>
  <c r="DY52" i="15"/>
  <c r="DY37" i="14"/>
  <c r="DY39" i="15"/>
  <c r="DY47" i="14"/>
  <c r="DY32" i="15"/>
  <c r="DY41" i="15"/>
  <c r="DY43" i="14"/>
  <c r="DY46" i="14"/>
  <c r="DY42" i="15"/>
  <c r="DY49" i="14"/>
  <c r="DX40" i="15"/>
  <c r="DX42" i="15"/>
  <c r="DX39" i="15"/>
  <c r="DX43" i="15"/>
  <c r="DY53" i="13"/>
  <c r="DY51" i="13"/>
  <c r="DX43" i="13"/>
  <c r="DX45" i="13" s="1"/>
  <c r="DY55" i="13"/>
  <c r="DY50" i="13"/>
  <c r="DY56" i="13"/>
  <c r="DX47" i="14"/>
  <c r="DX46" i="14"/>
  <c r="DX48" i="14"/>
  <c r="DX44" i="14"/>
  <c r="DX49" i="14"/>
  <c r="DX43" i="14"/>
  <c r="CD34" i="1"/>
  <c r="DX52" i="12"/>
  <c r="DX51" i="13"/>
  <c r="DW45" i="12"/>
  <c r="DX51" i="12"/>
  <c r="DX53" i="12"/>
  <c r="DX56" i="12"/>
  <c r="DX55" i="12"/>
  <c r="DX55" i="13"/>
  <c r="DW38" i="15"/>
  <c r="CD21" i="1"/>
  <c r="DX42" i="14"/>
  <c r="DX45" i="12"/>
  <c r="DX54" i="12"/>
  <c r="DX50" i="12"/>
  <c r="DW40" i="15"/>
  <c r="DW54" i="13"/>
  <c r="DX54" i="13"/>
  <c r="DW36" i="14"/>
  <c r="CE204" i="1"/>
  <c r="DW39" i="15"/>
  <c r="CE205" i="1"/>
  <c r="DW43" i="15"/>
  <c r="DW42" i="15"/>
  <c r="CE203" i="1"/>
  <c r="CE287" i="1"/>
  <c r="CE288" i="1"/>
  <c r="CE53" i="1"/>
  <c r="CE209" i="1"/>
  <c r="CE7" i="1"/>
  <c r="CE208" i="1"/>
  <c r="CE206" i="1"/>
  <c r="DW43" i="14"/>
  <c r="DW57" i="12"/>
  <c r="DW46" i="14"/>
  <c r="DW37" i="14"/>
  <c r="DW47" i="14"/>
  <c r="DW48" i="14"/>
  <c r="DW32" i="15"/>
  <c r="DW41" i="15"/>
  <c r="DW42" i="13"/>
  <c r="DW45" i="13" s="1"/>
  <c r="DW52" i="13"/>
  <c r="DW42" i="14"/>
  <c r="DW49" i="14"/>
  <c r="DW44" i="14"/>
  <c r="DW52" i="15"/>
  <c r="DW51" i="13"/>
  <c r="DW50" i="15"/>
  <c r="DW53" i="13"/>
  <c r="DW56" i="13"/>
  <c r="DW55" i="13"/>
  <c r="DW50" i="13"/>
  <c r="CD269" i="1"/>
  <c r="CD271" i="1"/>
  <c r="CD270" i="1"/>
  <c r="CD265" i="1"/>
  <c r="CD268" i="1"/>
  <c r="CD267" i="1"/>
  <c r="CD266" i="1"/>
  <c r="CD203" i="1"/>
  <c r="CD208" i="1"/>
  <c r="CD222" i="1"/>
  <c r="CD228" i="1"/>
  <c r="CC218" i="1"/>
  <c r="CC228" i="1" s="1"/>
  <c r="CC229" i="1" s="1"/>
  <c r="CB21" i="1"/>
  <c r="CB190" i="1"/>
  <c r="CC53" i="1"/>
  <c r="CC279" i="1"/>
  <c r="CC288" i="1" s="1"/>
  <c r="CC261" i="1"/>
  <c r="CC270" i="1" s="1"/>
  <c r="CC266" i="1"/>
  <c r="CC209" i="1"/>
  <c r="CC7" i="1"/>
  <c r="CC26" i="1" s="1"/>
  <c r="CC199" i="1"/>
  <c r="CC208" i="1" s="1"/>
  <c r="CC207" i="1"/>
  <c r="CC205" i="1"/>
  <c r="CC204" i="1"/>
  <c r="CC206" i="1"/>
  <c r="CC187" i="1"/>
  <c r="CC191" i="1"/>
  <c r="CC10" i="1"/>
  <c r="CC185" i="1"/>
  <c r="CC186" i="1"/>
  <c r="CC184" i="1"/>
  <c r="CC182" i="1"/>
  <c r="CC183" i="1"/>
  <c r="CC181" i="1"/>
  <c r="CC22" i="1"/>
  <c r="CC203" i="1"/>
  <c r="CB36" i="1"/>
  <c r="CB23" i="1"/>
  <c r="CB227" i="1"/>
  <c r="CB223" i="1"/>
  <c r="CB222" i="1"/>
  <c r="CB224" i="1"/>
  <c r="CB11" i="1"/>
  <c r="CB218" i="1"/>
  <c r="CB228" i="1" s="1"/>
  <c r="CB226" i="1"/>
  <c r="AE122" i="1"/>
  <c r="AE113" i="1"/>
  <c r="AE138" i="1"/>
  <c r="AE131" i="1"/>
  <c r="AD156" i="1"/>
  <c r="AD77" i="1"/>
  <c r="AD145" i="1"/>
  <c r="AD282" i="1"/>
  <c r="AD202" i="1"/>
  <c r="AD264" i="1"/>
  <c r="AE221" i="1"/>
  <c r="AE211" i="1"/>
  <c r="AE255" i="1"/>
  <c r="AE3" i="1"/>
  <c r="AE2" i="1" s="1"/>
  <c r="AE99" i="1"/>
  <c r="AE273" i="1"/>
  <c r="AE167" i="1"/>
  <c r="AE231" i="1"/>
  <c r="AE39" i="1"/>
  <c r="AE106" i="1"/>
  <c r="AE180" i="1"/>
  <c r="AE193" i="1"/>
  <c r="AE243" i="1"/>
  <c r="AE88" i="1"/>
  <c r="EQ57" i="13" l="1"/>
  <c r="EQ57" i="12"/>
  <c r="EP57" i="13"/>
  <c r="EI1" i="15"/>
  <c r="EJ1" i="15"/>
  <c r="EL1" i="15"/>
  <c r="GG1" i="15"/>
  <c r="EK1" i="15"/>
  <c r="GG29" i="14"/>
  <c r="GG61" i="14" s="1"/>
  <c r="EO57" i="12"/>
  <c r="EO57" i="13"/>
  <c r="FH24" i="14"/>
  <c r="FH56" i="14" s="1"/>
  <c r="GG30" i="14"/>
  <c r="GG62" i="14" s="1"/>
  <c r="EO48" i="14"/>
  <c r="FR30" i="14"/>
  <c r="FR62" i="14" s="1"/>
  <c r="GE30" i="14"/>
  <c r="GE62" i="14" s="1"/>
  <c r="FY23" i="14"/>
  <c r="FY55" i="14" s="1"/>
  <c r="FY63" i="14" s="1"/>
  <c r="CH229" i="1"/>
  <c r="EX24" i="14"/>
  <c r="EX56" i="14" s="1"/>
  <c r="CI229" i="1"/>
  <c r="FJ30" i="14"/>
  <c r="FJ62" i="14" s="1"/>
  <c r="FN23" i="14"/>
  <c r="FN55" i="14" s="1"/>
  <c r="FN63" i="14" s="1"/>
  <c r="GD24" i="14"/>
  <c r="GD56" i="14" s="1"/>
  <c r="FN24" i="14"/>
  <c r="FN56" i="14" s="1"/>
  <c r="GH23" i="14"/>
  <c r="GH55" i="14" s="1"/>
  <c r="GH63" i="14" s="1"/>
  <c r="EN57" i="13"/>
  <c r="EM48" i="14"/>
  <c r="GA24" i="14"/>
  <c r="GA56" i="14" s="1"/>
  <c r="GC29" i="14"/>
  <c r="GC61" i="14" s="1"/>
  <c r="ET29" i="14"/>
  <c r="ET61" i="14" s="1"/>
  <c r="FM23" i="14"/>
  <c r="FM55" i="14" s="1"/>
  <c r="FM63" i="14" s="1"/>
  <c r="EN24" i="14"/>
  <c r="EN56" i="14" s="1"/>
  <c r="EZ24" i="14"/>
  <c r="EZ56" i="14" s="1"/>
  <c r="FX42" i="14"/>
  <c r="GB29" i="14"/>
  <c r="GB61" i="14" s="1"/>
  <c r="FZ23" i="14"/>
  <c r="FZ55" i="14" s="1"/>
  <c r="FZ63" i="14" s="1"/>
  <c r="FX30" i="14"/>
  <c r="FX62" i="14" s="1"/>
  <c r="EY23" i="14"/>
  <c r="EY55" i="14" s="1"/>
  <c r="EY63" i="14" s="1"/>
  <c r="EZ23" i="14"/>
  <c r="EZ55" i="14" s="1"/>
  <c r="EZ63" i="14" s="1"/>
  <c r="FJ23" i="14"/>
  <c r="FJ55" i="14" s="1"/>
  <c r="FJ63" i="14" s="1"/>
  <c r="FW23" i="14"/>
  <c r="FW55" i="14" s="1"/>
  <c r="FW63" i="14" s="1"/>
  <c r="FV23" i="14"/>
  <c r="FV55" i="14" s="1"/>
  <c r="FV63" i="14" s="1"/>
  <c r="FW30" i="14"/>
  <c r="FW62" i="14" s="1"/>
  <c r="EO60" i="14"/>
  <c r="EY24" i="14"/>
  <c r="EY56" i="14" s="1"/>
  <c r="FU23" i="14"/>
  <c r="FU55" i="14" s="1"/>
  <c r="FU63" i="14" s="1"/>
  <c r="FU42" i="14"/>
  <c r="FJ42" i="14"/>
  <c r="EP49" i="14"/>
  <c r="FR29" i="14"/>
  <c r="FR61" i="14" s="1"/>
  <c r="ES42" i="14"/>
  <c r="FW24" i="14"/>
  <c r="FW56" i="14" s="1"/>
  <c r="GD43" i="14"/>
  <c r="EM24" i="14"/>
  <c r="EM56" i="14" s="1"/>
  <c r="FQ23" i="14"/>
  <c r="FQ55" i="14" s="1"/>
  <c r="FQ63" i="14" s="1"/>
  <c r="FM29" i="14"/>
  <c r="FM61" i="14" s="1"/>
  <c r="EW24" i="14"/>
  <c r="EW56" i="14" s="1"/>
  <c r="FV24" i="14"/>
  <c r="FV56" i="14" s="1"/>
  <c r="FQ24" i="14"/>
  <c r="FQ56" i="14" s="1"/>
  <c r="FC23" i="14"/>
  <c r="FC55" i="14" s="1"/>
  <c r="FC63" i="14" s="1"/>
  <c r="GF23" i="14"/>
  <c r="GF55" i="14" s="1"/>
  <c r="GF63" i="14" s="1"/>
  <c r="FL23" i="14"/>
  <c r="FL55" i="14" s="1"/>
  <c r="FL63" i="14" s="1"/>
  <c r="FI23" i="14"/>
  <c r="FI55" i="14" s="1"/>
  <c r="FI63" i="14" s="1"/>
  <c r="FR24" i="14"/>
  <c r="FR56" i="14" s="1"/>
  <c r="FZ24" i="14"/>
  <c r="FZ56" i="14" s="1"/>
  <c r="FH23" i="14"/>
  <c r="FH55" i="14" s="1"/>
  <c r="FH63" i="14" s="1"/>
  <c r="EU24" i="14"/>
  <c r="EU56" i="14" s="1"/>
  <c r="FN29" i="14"/>
  <c r="FN61" i="14" s="1"/>
  <c r="GE23" i="14"/>
  <c r="GE55" i="14" s="1"/>
  <c r="GE63" i="14" s="1"/>
  <c r="EQ45" i="12"/>
  <c r="GH29" i="14"/>
  <c r="GH61" i="14" s="1"/>
  <c r="EU30" i="14"/>
  <c r="EU62" i="14" s="1"/>
  <c r="FQ43" i="14"/>
  <c r="EU29" i="14"/>
  <c r="EU61" i="14" s="1"/>
  <c r="FK29" i="14"/>
  <c r="FK61" i="14" s="1"/>
  <c r="GB24" i="14"/>
  <c r="GB56" i="14" s="1"/>
  <c r="GA45" i="12"/>
  <c r="FF23" i="14"/>
  <c r="FF55" i="14" s="1"/>
  <c r="FF63" i="14" s="1"/>
  <c r="GI23" i="14"/>
  <c r="GI55" i="14" s="1"/>
  <c r="GI63" i="14" s="1"/>
  <c r="FR23" i="14"/>
  <c r="FR55" i="14" s="1"/>
  <c r="FR63" i="14" s="1"/>
  <c r="EV24" i="14"/>
  <c r="EV56" i="14" s="1"/>
  <c r="FO30" i="14"/>
  <c r="FO62" i="14" s="1"/>
  <c r="FS29" i="14"/>
  <c r="FS61" i="14" s="1"/>
  <c r="EM42" i="14"/>
  <c r="EZ29" i="14"/>
  <c r="EZ61" i="14" s="1"/>
  <c r="FW43" i="14"/>
  <c r="FJ29" i="14"/>
  <c r="FJ61" i="14" s="1"/>
  <c r="FU29" i="14"/>
  <c r="FU61" i="14" s="1"/>
  <c r="FK23" i="14"/>
  <c r="FK55" i="14" s="1"/>
  <c r="FK63" i="14" s="1"/>
  <c r="EO59" i="14"/>
  <c r="FA24" i="14"/>
  <c r="FA56" i="14" s="1"/>
  <c r="FO29" i="14"/>
  <c r="FO61" i="14" s="1"/>
  <c r="EO30" i="14"/>
  <c r="EO62" i="14" s="1"/>
  <c r="GI29" i="14"/>
  <c r="GI61" i="14" s="1"/>
  <c r="FR42" i="14"/>
  <c r="EO24" i="14"/>
  <c r="EO56" i="14" s="1"/>
  <c r="EQ30" i="14"/>
  <c r="EQ62" i="14" s="1"/>
  <c r="GB43" i="14"/>
  <c r="GG42" i="14"/>
  <c r="FT30" i="14"/>
  <c r="FT62" i="14" s="1"/>
  <c r="EV43" i="14"/>
  <c r="FU45" i="12"/>
  <c r="FQ42" i="14"/>
  <c r="GC45" i="12"/>
  <c r="GC24" i="14"/>
  <c r="GC56" i="14" s="1"/>
  <c r="FY43" i="14"/>
  <c r="FL48" i="14"/>
  <c r="EW23" i="14"/>
  <c r="EW55" i="14" s="1"/>
  <c r="EW63" i="14" s="1"/>
  <c r="ER24" i="14"/>
  <c r="ER56" i="14" s="1"/>
  <c r="FV30" i="14"/>
  <c r="FV62" i="14" s="1"/>
  <c r="FU30" i="14"/>
  <c r="FU62" i="14" s="1"/>
  <c r="FF29" i="14"/>
  <c r="FF61" i="14" s="1"/>
  <c r="FG23" i="14"/>
  <c r="FG55" i="14" s="1"/>
  <c r="FG63" i="14" s="1"/>
  <c r="FR43" i="14"/>
  <c r="EX29" i="14"/>
  <c r="EX61" i="14" s="1"/>
  <c r="FL24" i="14"/>
  <c r="FL56" i="14" s="1"/>
  <c r="FS30" i="14"/>
  <c r="FS62" i="14" s="1"/>
  <c r="FX23" i="14"/>
  <c r="FX55" i="14" s="1"/>
  <c r="FX63" i="14" s="1"/>
  <c r="EQ24" i="14"/>
  <c r="EQ56" i="14" s="1"/>
  <c r="EP24" i="14"/>
  <c r="EP56" i="14" s="1"/>
  <c r="FD30" i="14"/>
  <c r="FD62" i="14" s="1"/>
  <c r="FB24" i="14"/>
  <c r="FB56" i="14" s="1"/>
  <c r="GA30" i="14"/>
  <c r="GA62" i="14" s="1"/>
  <c r="FA29" i="14"/>
  <c r="FA61" i="14" s="1"/>
  <c r="GI24" i="14"/>
  <c r="GI56" i="14" s="1"/>
  <c r="FC29" i="14"/>
  <c r="FC61" i="14" s="1"/>
  <c r="FG29" i="14"/>
  <c r="FG61" i="14" s="1"/>
  <c r="GH30" i="14"/>
  <c r="GH62" i="14" s="1"/>
  <c r="GC30" i="14"/>
  <c r="GC62" i="14" s="1"/>
  <c r="GE29" i="14"/>
  <c r="GE61" i="14" s="1"/>
  <c r="GF24" i="14"/>
  <c r="GF56" i="14" s="1"/>
  <c r="FF24" i="14"/>
  <c r="FF56" i="14" s="1"/>
  <c r="FX29" i="14"/>
  <c r="FX61" i="14" s="1"/>
  <c r="FT24" i="14"/>
  <c r="FT56" i="14" s="1"/>
  <c r="GA29" i="14"/>
  <c r="GA61" i="14" s="1"/>
  <c r="FD29" i="14"/>
  <c r="FD61" i="14" s="1"/>
  <c r="ES24" i="14"/>
  <c r="ES56" i="14" s="1"/>
  <c r="GH24" i="14"/>
  <c r="GH56" i="14" s="1"/>
  <c r="FJ24" i="14"/>
  <c r="FJ56" i="14" s="1"/>
  <c r="FK24" i="14"/>
  <c r="FK56" i="14" s="1"/>
  <c r="FD48" i="14"/>
  <c r="ER30" i="14"/>
  <c r="ER62" i="14" s="1"/>
  <c r="ER29" i="14"/>
  <c r="ER61" i="14" s="1"/>
  <c r="FT42" i="14"/>
  <c r="GD42" i="14"/>
  <c r="FZ48" i="14"/>
  <c r="EV23" i="14"/>
  <c r="EV55" i="14" s="1"/>
  <c r="EV63" i="14" s="1"/>
  <c r="EU45" i="12"/>
  <c r="EN29" i="14"/>
  <c r="EN61" i="14" s="1"/>
  <c r="GC23" i="14"/>
  <c r="GC55" i="14" s="1"/>
  <c r="GC63" i="14" s="1"/>
  <c r="FN43" i="14"/>
  <c r="FC48" i="14"/>
  <c r="GE48" i="14"/>
  <c r="EX23" i="14"/>
  <c r="EX55" i="14" s="1"/>
  <c r="EX63" i="14" s="1"/>
  <c r="GI43" i="14"/>
  <c r="FF43" i="14"/>
  <c r="FA48" i="14"/>
  <c r="FL29" i="14"/>
  <c r="FL61" i="14" s="1"/>
  <c r="GE24" i="14"/>
  <c r="GE56" i="14" s="1"/>
  <c r="FS24" i="14"/>
  <c r="FS56" i="14" s="1"/>
  <c r="FT43" i="14"/>
  <c r="ES43" i="14"/>
  <c r="FP23" i="14"/>
  <c r="FP55" i="14" s="1"/>
  <c r="FP63" i="14" s="1"/>
  <c r="GG24" i="14"/>
  <c r="GG56" i="14" s="1"/>
  <c r="FC45" i="12"/>
  <c r="FO23" i="14"/>
  <c r="FO55" i="14" s="1"/>
  <c r="FO63" i="14" s="1"/>
  <c r="EN48" i="14"/>
  <c r="FU43" i="14"/>
  <c r="FI43" i="14"/>
  <c r="GG49" i="14"/>
  <c r="GF30" i="14"/>
  <c r="GF62" i="14" s="1"/>
  <c r="FH29" i="14"/>
  <c r="FH61" i="14" s="1"/>
  <c r="EX42" i="14"/>
  <c r="EU23" i="14"/>
  <c r="EU55" i="14" s="1"/>
  <c r="EU63" i="14" s="1"/>
  <c r="FQ29" i="14"/>
  <c r="FQ61" i="14" s="1"/>
  <c r="FP29" i="14"/>
  <c r="FP61" i="14" s="1"/>
  <c r="FL43" i="14"/>
  <c r="FT23" i="14"/>
  <c r="FT55" i="14" s="1"/>
  <c r="FT63" i="14" s="1"/>
  <c r="EQ23" i="14"/>
  <c r="EQ55" i="14" s="1"/>
  <c r="EQ29" i="14"/>
  <c r="EQ61" i="14" s="1"/>
  <c r="ET24" i="14"/>
  <c r="ET56" i="14" s="1"/>
  <c r="FV29" i="14"/>
  <c r="FV61" i="14" s="1"/>
  <c r="EY29" i="14"/>
  <c r="EY61" i="14" s="1"/>
  <c r="EW30" i="14"/>
  <c r="EW62" i="14" s="1"/>
  <c r="GH43" i="14"/>
  <c r="GH49" i="14"/>
  <c r="FB23" i="14"/>
  <c r="FB55" i="14" s="1"/>
  <c r="FB63" i="14" s="1"/>
  <c r="FD23" i="14"/>
  <c r="FD55" i="14" s="1"/>
  <c r="FD63" i="14" s="1"/>
  <c r="EO23" i="14"/>
  <c r="EO55" i="14" s="1"/>
  <c r="GD29" i="14"/>
  <c r="GD61" i="14" s="1"/>
  <c r="FO24" i="14"/>
  <c r="FO56" i="14" s="1"/>
  <c r="ES29" i="14"/>
  <c r="ES61" i="14" s="1"/>
  <c r="FC49" i="14"/>
  <c r="EP29" i="14"/>
  <c r="EP61" i="14" s="1"/>
  <c r="FV48" i="14"/>
  <c r="FW29" i="14"/>
  <c r="FW61" i="14" s="1"/>
  <c r="FS42" i="14"/>
  <c r="FC24" i="14"/>
  <c r="FC56" i="14" s="1"/>
  <c r="EP48" i="14"/>
  <c r="EQ42" i="14"/>
  <c r="GF42" i="14"/>
  <c r="FI30" i="14"/>
  <c r="FI62" i="14" s="1"/>
  <c r="FT29" i="14"/>
  <c r="FT61" i="14" s="1"/>
  <c r="FC42" i="14"/>
  <c r="FC30" i="14"/>
  <c r="FC62" i="14" s="1"/>
  <c r="FE23" i="14"/>
  <c r="FE55" i="14" s="1"/>
  <c r="FE63" i="14" s="1"/>
  <c r="FH30" i="14"/>
  <c r="FH62" i="14" s="1"/>
  <c r="FG30" i="14"/>
  <c r="FG62" i="14" s="1"/>
  <c r="FW48" i="14"/>
  <c r="ER23" i="14"/>
  <c r="ER55" i="14" s="1"/>
  <c r="ER63" i="14" s="1"/>
  <c r="FS23" i="14"/>
  <c r="FS55" i="14" s="1"/>
  <c r="FS63" i="14" s="1"/>
  <c r="FU24" i="14"/>
  <c r="FU56" i="14" s="1"/>
  <c r="ES30" i="14"/>
  <c r="ES62" i="14" s="1"/>
  <c r="FI24" i="14"/>
  <c r="FI56" i="14" s="1"/>
  <c r="FP24" i="14"/>
  <c r="FP56" i="14" s="1"/>
  <c r="ET43" i="14"/>
  <c r="FI29" i="14"/>
  <c r="FI61" i="14" s="1"/>
  <c r="EO42" i="14"/>
  <c r="FG24" i="14"/>
  <c r="FG56" i="14" s="1"/>
  <c r="FD24" i="14"/>
  <c r="FD56" i="14" s="1"/>
  <c r="EZ42" i="14"/>
  <c r="FY29" i="14"/>
  <c r="FY61" i="14" s="1"/>
  <c r="ES48" i="14"/>
  <c r="FA23" i="14"/>
  <c r="FA55" i="14" s="1"/>
  <c r="FA63" i="14" s="1"/>
  <c r="GA23" i="14"/>
  <c r="GA55" i="14" s="1"/>
  <c r="GA63" i="14" s="1"/>
  <c r="FE24" i="14"/>
  <c r="FE56" i="14" s="1"/>
  <c r="FO43" i="14"/>
  <c r="GD30" i="14"/>
  <c r="GD62" i="14" s="1"/>
  <c r="ES23" i="14"/>
  <c r="ES55" i="14" s="1"/>
  <c r="ES63" i="14" s="1"/>
  <c r="EN23" i="14"/>
  <c r="EN55" i="14" s="1"/>
  <c r="FJ49" i="14"/>
  <c r="EV29" i="14"/>
  <c r="EV61" i="14" s="1"/>
  <c r="FM24" i="14"/>
  <c r="FM56" i="14" s="1"/>
  <c r="FH43" i="14"/>
  <c r="FV49" i="14"/>
  <c r="EW29" i="14"/>
  <c r="EW61" i="14" s="1"/>
  <c r="FB29" i="14"/>
  <c r="FB61" i="14" s="1"/>
  <c r="FE29" i="14"/>
  <c r="FE61" i="14" s="1"/>
  <c r="EZ45" i="12"/>
  <c r="EZ30" i="14"/>
  <c r="EZ62" i="14" s="1"/>
  <c r="EP23" i="14"/>
  <c r="EP55" i="14" s="1"/>
  <c r="GB23" i="14"/>
  <c r="GB55" i="14" s="1"/>
  <c r="GB63" i="14" s="1"/>
  <c r="GD23" i="14"/>
  <c r="GD55" i="14" s="1"/>
  <c r="GD63" i="14" s="1"/>
  <c r="FM42" i="14"/>
  <c r="FP30" i="14"/>
  <c r="FP62" i="14" s="1"/>
  <c r="FZ29" i="14"/>
  <c r="FZ61" i="14" s="1"/>
  <c r="EW43" i="14"/>
  <c r="GG23" i="14"/>
  <c r="GG55" i="14" s="1"/>
  <c r="GG63" i="14" s="1"/>
  <c r="EY30" i="14"/>
  <c r="EY62" i="14" s="1"/>
  <c r="EN30" i="14"/>
  <c r="EN62" i="14" s="1"/>
  <c r="FW42" i="14"/>
  <c r="FF30" i="14"/>
  <c r="FF62" i="14" s="1"/>
  <c r="FR49" i="14"/>
  <c r="GI30" i="14"/>
  <c r="GI62" i="14" s="1"/>
  <c r="EP42" i="14"/>
  <c r="GE49" i="14"/>
  <c r="FM45" i="12"/>
  <c r="FK30" i="14"/>
  <c r="FK62" i="14" s="1"/>
  <c r="FL30" i="14"/>
  <c r="FL62" i="14" s="1"/>
  <c r="FA30" i="14"/>
  <c r="FA62" i="14" s="1"/>
  <c r="EM49" i="14"/>
  <c r="EV30" i="14"/>
  <c r="EV62" i="14" s="1"/>
  <c r="FM30" i="14"/>
  <c r="FM62" i="14" s="1"/>
  <c r="FB30" i="14"/>
  <c r="FB62" i="14" s="1"/>
  <c r="EX30" i="14"/>
  <c r="EX62" i="14" s="1"/>
  <c r="GB30" i="14"/>
  <c r="GB62" i="14" s="1"/>
  <c r="FZ30" i="14"/>
  <c r="FZ62" i="14" s="1"/>
  <c r="FN30" i="14"/>
  <c r="FN62" i="14" s="1"/>
  <c r="FB49" i="14"/>
  <c r="FY49" i="14"/>
  <c r="GA49" i="14"/>
  <c r="FE30" i="14"/>
  <c r="FE62" i="14" s="1"/>
  <c r="FQ30" i="14"/>
  <c r="FQ62" i="14" s="1"/>
  <c r="FY30" i="14"/>
  <c r="FY62" i="14" s="1"/>
  <c r="EW49" i="14"/>
  <c r="ES45" i="12"/>
  <c r="ET30" i="14"/>
  <c r="ET62" i="14" s="1"/>
  <c r="FT45" i="12"/>
  <c r="GG60" i="14"/>
  <c r="GG59" i="14"/>
  <c r="EO61" i="14"/>
  <c r="EM57" i="12"/>
  <c r="EM57" i="13"/>
  <c r="FO45" i="12"/>
  <c r="FB45" i="12"/>
  <c r="FH45" i="12"/>
  <c r="EV45" i="12"/>
  <c r="FY45" i="12"/>
  <c r="GD45" i="12"/>
  <c r="EL57" i="12"/>
  <c r="EL57" i="13"/>
  <c r="EK57" i="12"/>
  <c r="EK57" i="13"/>
  <c r="GF61" i="14"/>
  <c r="EL1" i="14"/>
  <c r="EK1" i="14"/>
  <c r="EM1" i="14"/>
  <c r="FP1" i="14"/>
  <c r="GE1" i="14"/>
  <c r="EU1" i="14"/>
  <c r="FN37" i="14"/>
  <c r="FQ1" i="14"/>
  <c r="ET37" i="14"/>
  <c r="EW1" i="14"/>
  <c r="FI37" i="14"/>
  <c r="FL1" i="14"/>
  <c r="EY37" i="14"/>
  <c r="FB1" i="14"/>
  <c r="FS1" i="14"/>
  <c r="FC37" i="14"/>
  <c r="FF1" i="14"/>
  <c r="FD37" i="14"/>
  <c r="FG1" i="14"/>
  <c r="FA37" i="14"/>
  <c r="FD1" i="14"/>
  <c r="FQ37" i="14"/>
  <c r="FT1" i="14"/>
  <c r="FF37" i="14"/>
  <c r="FI1" i="14"/>
  <c r="FB37" i="14"/>
  <c r="FE1" i="14"/>
  <c r="EL37" i="14"/>
  <c r="EO1" i="14"/>
  <c r="FV37" i="14"/>
  <c r="FY1" i="14"/>
  <c r="EV37" i="14"/>
  <c r="EY1" i="14"/>
  <c r="ES37" i="14"/>
  <c r="EV1" i="14"/>
  <c r="FC1" i="14"/>
  <c r="GD37" i="14"/>
  <c r="GG1" i="14"/>
  <c r="FZ37" i="14"/>
  <c r="GC1" i="14"/>
  <c r="FX37" i="14"/>
  <c r="GA1" i="14"/>
  <c r="EX37" i="14"/>
  <c r="FA1" i="14"/>
  <c r="FR37" i="14"/>
  <c r="FU1" i="14"/>
  <c r="FJ37" i="14"/>
  <c r="FM1" i="14"/>
  <c r="FH1" i="14"/>
  <c r="GC37" i="14"/>
  <c r="GF1" i="14"/>
  <c r="GF37" i="14"/>
  <c r="GI1" i="14"/>
  <c r="EN37" i="14"/>
  <c r="EQ1" i="14"/>
  <c r="EW37" i="14"/>
  <c r="EZ1" i="14"/>
  <c r="FH37" i="14"/>
  <c r="FK1" i="14"/>
  <c r="FK37" i="14"/>
  <c r="FN1" i="14"/>
  <c r="FX1" i="14"/>
  <c r="FZ1" i="14"/>
  <c r="EQ37" i="14"/>
  <c r="ET1" i="14"/>
  <c r="GA37" i="14"/>
  <c r="GD1" i="14"/>
  <c r="FS37" i="14"/>
  <c r="FV1" i="14"/>
  <c r="EK37" i="14"/>
  <c r="EN1" i="14"/>
  <c r="FY37" i="14"/>
  <c r="GB1" i="14"/>
  <c r="FT37" i="14"/>
  <c r="FW1" i="14"/>
  <c r="FG37" i="14"/>
  <c r="FJ1" i="14"/>
  <c r="FO37" i="14"/>
  <c r="FR1" i="14"/>
  <c r="GE37" i="14"/>
  <c r="GH1" i="14"/>
  <c r="EP37" i="14"/>
  <c r="ES1" i="14"/>
  <c r="EM37" i="14"/>
  <c r="EP1" i="14"/>
  <c r="EU37" i="14"/>
  <c r="EX1" i="14"/>
  <c r="FL37" i="14"/>
  <c r="FO1" i="14"/>
  <c r="ER1" i="14"/>
  <c r="FF60" i="14"/>
  <c r="EL60" i="14"/>
  <c r="FP59" i="14"/>
  <c r="FQ60" i="14"/>
  <c r="FL59" i="14"/>
  <c r="EU60" i="14"/>
  <c r="FF59" i="14"/>
  <c r="FQ59" i="14"/>
  <c r="FR60" i="14"/>
  <c r="FR59" i="14"/>
  <c r="EL61" i="14"/>
  <c r="FB59" i="14"/>
  <c r="EX60" i="14"/>
  <c r="EQ60" i="14"/>
  <c r="ES60" i="14"/>
  <c r="EL56" i="14"/>
  <c r="GF59" i="14"/>
  <c r="GF60" i="14"/>
  <c r="EL59" i="14"/>
  <c r="EK59" i="14"/>
  <c r="EZ59" i="14"/>
  <c r="EW59" i="14"/>
  <c r="FO59" i="14"/>
  <c r="FS59" i="14"/>
  <c r="GH60" i="14"/>
  <c r="GH59" i="14"/>
  <c r="EZ60" i="14"/>
  <c r="EX59" i="14"/>
  <c r="FH60" i="14"/>
  <c r="EQ59" i="14"/>
  <c r="EK56" i="14"/>
  <c r="EK55" i="14"/>
  <c r="FO60" i="14"/>
  <c r="FB60" i="14"/>
  <c r="FL60" i="14"/>
  <c r="GB59" i="14"/>
  <c r="EV59" i="14"/>
  <c r="FX15" i="14"/>
  <c r="FH59" i="14"/>
  <c r="EK61" i="14"/>
  <c r="EL62" i="14"/>
  <c r="EK62" i="14"/>
  <c r="EM61" i="14"/>
  <c r="EM55" i="14"/>
  <c r="FD59" i="14"/>
  <c r="EW60" i="14"/>
  <c r="FD60" i="14"/>
  <c r="EL55" i="14"/>
  <c r="ES59" i="14"/>
  <c r="FS60" i="14"/>
  <c r="EK60" i="14"/>
  <c r="EU59" i="14"/>
  <c r="FC59" i="14"/>
  <c r="FG59" i="14"/>
  <c r="FZ60" i="14"/>
  <c r="EM60" i="14"/>
  <c r="FX59" i="14"/>
  <c r="ER37" i="14"/>
  <c r="EM59" i="14"/>
  <c r="FX56" i="14"/>
  <c r="EM62" i="14"/>
  <c r="GI59" i="14"/>
  <c r="ER59" i="14"/>
  <c r="GI60" i="14"/>
  <c r="ER60" i="14"/>
  <c r="FM59" i="14"/>
  <c r="FZ59" i="14"/>
  <c r="FC60" i="14"/>
  <c r="EY59" i="14"/>
  <c r="GB60" i="14"/>
  <c r="FX60" i="14"/>
  <c r="ET59" i="14"/>
  <c r="GE60" i="14"/>
  <c r="GA59" i="14"/>
  <c r="FP60" i="14"/>
  <c r="FP37" i="14"/>
  <c r="ET60" i="14"/>
  <c r="FY60" i="14"/>
  <c r="FY56" i="14"/>
  <c r="EN60" i="14"/>
  <c r="EN59" i="14"/>
  <c r="GA60" i="14"/>
  <c r="FE60" i="14"/>
  <c r="FW37" i="14"/>
  <c r="FU37" i="14"/>
  <c r="FT59" i="14"/>
  <c r="FK60" i="14"/>
  <c r="GD59" i="14"/>
  <c r="FE59" i="14"/>
  <c r="ET55" i="14"/>
  <c r="ET63" i="14" s="1"/>
  <c r="FN60" i="14"/>
  <c r="FW59" i="14"/>
  <c r="FY59" i="14"/>
  <c r="FJ60" i="14"/>
  <c r="FW60" i="14"/>
  <c r="GE59" i="14"/>
  <c r="FA60" i="14"/>
  <c r="FN59" i="14"/>
  <c r="GD60" i="14"/>
  <c r="EP62" i="14"/>
  <c r="FJ59" i="14"/>
  <c r="EP59" i="14"/>
  <c r="FA59" i="14"/>
  <c r="EP60" i="14"/>
  <c r="FT60" i="14"/>
  <c r="EY60" i="14"/>
  <c r="GB37" i="14"/>
  <c r="FG60" i="14"/>
  <c r="FU59" i="14"/>
  <c r="GC60" i="14"/>
  <c r="FK59" i="14"/>
  <c r="FU60" i="14"/>
  <c r="GC59" i="14"/>
  <c r="FI59" i="14"/>
  <c r="FV60" i="14"/>
  <c r="FM37" i="14"/>
  <c r="FM60" i="14"/>
  <c r="EV60" i="14"/>
  <c r="FV59" i="14"/>
  <c r="FI60" i="14"/>
  <c r="FQ30" i="13"/>
  <c r="FF30" i="13"/>
  <c r="FE30" i="13"/>
  <c r="GG30" i="13"/>
  <c r="GB30" i="13"/>
  <c r="FW30" i="13"/>
  <c r="FO15" i="14"/>
  <c r="FW30" i="12"/>
  <c r="FC15" i="14"/>
  <c r="FS30" i="13"/>
  <c r="FL30" i="12"/>
  <c r="EY30" i="13"/>
  <c r="FA30" i="12"/>
  <c r="FU30" i="13"/>
  <c r="FX30" i="13"/>
  <c r="GE15" i="14"/>
  <c r="EX15" i="14"/>
  <c r="FF30" i="12"/>
  <c r="EU30" i="12"/>
  <c r="GD15" i="14"/>
  <c r="EY30" i="12"/>
  <c r="GI15" i="14"/>
  <c r="EK30" i="12"/>
  <c r="GA30" i="12"/>
  <c r="FD30" i="12"/>
  <c r="EQ30" i="12"/>
  <c r="EY15" i="14"/>
  <c r="FZ15" i="14"/>
  <c r="FP15" i="14"/>
  <c r="EJ57" i="13"/>
  <c r="FZ30" i="13"/>
  <c r="GH30" i="13"/>
  <c r="GC30" i="12"/>
  <c r="FK30" i="12"/>
  <c r="FP30" i="13"/>
  <c r="GI30" i="13"/>
  <c r="FQ15" i="14"/>
  <c r="FE30" i="12"/>
  <c r="GC15" i="14"/>
  <c r="FF15" i="14"/>
  <c r="GB15" i="14"/>
  <c r="GE30" i="12"/>
  <c r="ER30" i="12"/>
  <c r="EW30" i="12"/>
  <c r="FX30" i="12"/>
  <c r="GC30" i="13"/>
  <c r="GE30" i="13"/>
  <c r="FL30" i="13"/>
  <c r="GC45" i="13"/>
  <c r="GA30" i="13"/>
  <c r="EU30" i="13"/>
  <c r="FE45" i="13"/>
  <c r="ET30" i="13"/>
  <c r="FB30" i="13"/>
  <c r="EQ30" i="13"/>
  <c r="GD45" i="13"/>
  <c r="GA45" i="13"/>
  <c r="FJ45" i="13"/>
  <c r="EK45" i="13"/>
  <c r="FJ30" i="13"/>
  <c r="EW30" i="13"/>
  <c r="ER30" i="13"/>
  <c r="EM30" i="13"/>
  <c r="EL30" i="13"/>
  <c r="EQ45" i="13"/>
  <c r="FB45" i="13"/>
  <c r="FH30" i="13"/>
  <c r="FF45" i="13"/>
  <c r="GF30" i="13"/>
  <c r="FA45" i="13"/>
  <c r="EP45" i="13"/>
  <c r="EY45" i="13"/>
  <c r="FS45" i="13"/>
  <c r="FA30" i="13"/>
  <c r="FH45" i="13"/>
  <c r="GF45" i="13"/>
  <c r="EU45" i="13"/>
  <c r="FC30" i="13"/>
  <c r="EM45" i="13"/>
  <c r="FR45" i="13"/>
  <c r="EV45" i="13"/>
  <c r="FL45" i="13"/>
  <c r="FG45" i="13"/>
  <c r="FZ45" i="13"/>
  <c r="EJ45" i="13"/>
  <c r="FM45" i="13"/>
  <c r="FM30" i="13"/>
  <c r="FK45" i="13"/>
  <c r="EO30" i="13"/>
  <c r="EX45" i="13"/>
  <c r="FT45" i="13"/>
  <c r="ES45" i="13"/>
  <c r="FX45" i="13"/>
  <c r="EL30" i="12"/>
  <c r="FM30" i="12"/>
  <c r="GH45" i="13"/>
  <c r="EW45" i="13"/>
  <c r="GE45" i="13"/>
  <c r="GB45" i="13"/>
  <c r="FU45" i="13"/>
  <c r="EN30" i="12"/>
  <c r="GF30" i="12"/>
  <c r="FN30" i="13"/>
  <c r="FY45" i="13"/>
  <c r="FC45" i="13"/>
  <c r="FW15" i="14"/>
  <c r="FY15" i="14"/>
  <c r="FN15" i="14"/>
  <c r="EO45" i="13"/>
  <c r="FT30" i="12"/>
  <c r="GI45" i="13"/>
  <c r="FD45" i="13"/>
  <c r="FO45" i="13"/>
  <c r="EP30" i="13"/>
  <c r="EL45" i="13"/>
  <c r="EN45" i="13"/>
  <c r="ER45" i="13"/>
  <c r="ET45" i="13"/>
  <c r="ES30" i="13"/>
  <c r="FN45" i="13"/>
  <c r="GG45" i="13"/>
  <c r="FZ30" i="12"/>
  <c r="FV45" i="13"/>
  <c r="FG30" i="13"/>
  <c r="FI30" i="12"/>
  <c r="FQ30" i="12"/>
  <c r="FE26" i="14"/>
  <c r="FE58" i="14" s="1"/>
  <c r="FE45" i="14"/>
  <c r="FL44" i="14"/>
  <c r="FL25" i="14"/>
  <c r="FL57" i="14" s="1"/>
  <c r="GG44" i="14"/>
  <c r="GG25" i="14"/>
  <c r="GG57" i="14" s="1"/>
  <c r="GE23" i="15"/>
  <c r="GE51" i="15" s="1"/>
  <c r="GE40" i="15"/>
  <c r="EK39" i="15"/>
  <c r="EK22" i="15"/>
  <c r="EK50" i="15" s="1"/>
  <c r="EZ22" i="15"/>
  <c r="EZ50" i="15" s="1"/>
  <c r="EZ39" i="15"/>
  <c r="FR39" i="15"/>
  <c r="FR22" i="15"/>
  <c r="FR50" i="15" s="1"/>
  <c r="GG39" i="15"/>
  <c r="GG22" i="15"/>
  <c r="GG50" i="15" s="1"/>
  <c r="FA38" i="15"/>
  <c r="FA21" i="15"/>
  <c r="FA49" i="15" s="1"/>
  <c r="FA55" i="15" s="1"/>
  <c r="FA13" i="15"/>
  <c r="EM38" i="15"/>
  <c r="EM21" i="15"/>
  <c r="EM49" i="15" s="1"/>
  <c r="FP38" i="15"/>
  <c r="FP21" i="15"/>
  <c r="FP49" i="15" s="1"/>
  <c r="FP55" i="15" s="1"/>
  <c r="FP13" i="15"/>
  <c r="EO25" i="14"/>
  <c r="EO57" i="14" s="1"/>
  <c r="EO44" i="14"/>
  <c r="FA44" i="14"/>
  <c r="FA25" i="14"/>
  <c r="FA57" i="14" s="1"/>
  <c r="FA15" i="14"/>
  <c r="FD25" i="14"/>
  <c r="FD57" i="14" s="1"/>
  <c r="FD44" i="14"/>
  <c r="FD15" i="14"/>
  <c r="FT44" i="14"/>
  <c r="FT25" i="14"/>
  <c r="FT57" i="14" s="1"/>
  <c r="FU25" i="14"/>
  <c r="FU57" i="14" s="1"/>
  <c r="FU44" i="14"/>
  <c r="FM44" i="14"/>
  <c r="FM25" i="14"/>
  <c r="FM57" i="14" s="1"/>
  <c r="EZ44" i="14"/>
  <c r="EZ25" i="14"/>
  <c r="EZ57" i="14" s="1"/>
  <c r="EZ15" i="14"/>
  <c r="EW25" i="14"/>
  <c r="EW57" i="14" s="1"/>
  <c r="EV25" i="14"/>
  <c r="EV57" i="14" s="1"/>
  <c r="EV44" i="14"/>
  <c r="GB25" i="14"/>
  <c r="GB57" i="14" s="1"/>
  <c r="GB44" i="14"/>
  <c r="EQ40" i="15"/>
  <c r="EQ23" i="15"/>
  <c r="EQ51" i="15" s="1"/>
  <c r="EN23" i="15"/>
  <c r="EN51" i="15" s="1"/>
  <c r="EN40" i="15"/>
  <c r="EJ40" i="15"/>
  <c r="EJ23" i="15"/>
  <c r="EJ51" i="15" s="1"/>
  <c r="EX23" i="15"/>
  <c r="EX51" i="15" s="1"/>
  <c r="EX40" i="15"/>
  <c r="FR23" i="15"/>
  <c r="FR51" i="15" s="1"/>
  <c r="FQ40" i="15"/>
  <c r="FQ23" i="15"/>
  <c r="FQ51" i="15" s="1"/>
  <c r="FJ23" i="15"/>
  <c r="FJ51" i="15" s="1"/>
  <c r="FJ40" i="15"/>
  <c r="FK23" i="15"/>
  <c r="FK51" i="15" s="1"/>
  <c r="FK40" i="15"/>
  <c r="FA23" i="15"/>
  <c r="FA51" i="15" s="1"/>
  <c r="FA40" i="15"/>
  <c r="FI45" i="13"/>
  <c r="EZ30" i="13"/>
  <c r="GB22" i="15"/>
  <c r="GB50" i="15" s="1"/>
  <c r="GB39" i="15"/>
  <c r="GC22" i="15"/>
  <c r="GC50" i="15" s="1"/>
  <c r="GC39" i="15"/>
  <c r="EY22" i="15"/>
  <c r="EY50" i="15" s="1"/>
  <c r="EY39" i="15"/>
  <c r="FJ39" i="15"/>
  <c r="FJ22" i="15"/>
  <c r="FJ50" i="15" s="1"/>
  <c r="FW39" i="15"/>
  <c r="FW22" i="15"/>
  <c r="FW50" i="15" s="1"/>
  <c r="FZ22" i="15"/>
  <c r="FZ50" i="15" s="1"/>
  <c r="FY39" i="15"/>
  <c r="FS39" i="15"/>
  <c r="FS22" i="15"/>
  <c r="FS50" i="15" s="1"/>
  <c r="FH22" i="15"/>
  <c r="FH50" i="15" s="1"/>
  <c r="FH39" i="15"/>
  <c r="FM21" i="15"/>
  <c r="FM49" i="15" s="1"/>
  <c r="FM55" i="15" s="1"/>
  <c r="FM38" i="15"/>
  <c r="FM13" i="15"/>
  <c r="FI38" i="15"/>
  <c r="FI21" i="15"/>
  <c r="FI49" i="15" s="1"/>
  <c r="FI55" i="15" s="1"/>
  <c r="FI13" i="15"/>
  <c r="FW38" i="15"/>
  <c r="FW21" i="15"/>
  <c r="FW49" i="15" s="1"/>
  <c r="FW55" i="15" s="1"/>
  <c r="FW13" i="15"/>
  <c r="EK38" i="15"/>
  <c r="EK21" i="15"/>
  <c r="EK49" i="15" s="1"/>
  <c r="EY21" i="15"/>
  <c r="EY49" i="15" s="1"/>
  <c r="EY55" i="15" s="1"/>
  <c r="EY38" i="15"/>
  <c r="EY13" i="15"/>
  <c r="FC38" i="15"/>
  <c r="FC21" i="15"/>
  <c r="FC49" i="15" s="1"/>
  <c r="FC55" i="15" s="1"/>
  <c r="FC13" i="15"/>
  <c r="EW21" i="15"/>
  <c r="EW49" i="15" s="1"/>
  <c r="EW55" i="15" s="1"/>
  <c r="EW38" i="15"/>
  <c r="EW13" i="15"/>
  <c r="EL38" i="15"/>
  <c r="EL21" i="15"/>
  <c r="EL49" i="15" s="1"/>
  <c r="FV38" i="15"/>
  <c r="FV21" i="15"/>
  <c r="FV49" i="15" s="1"/>
  <c r="FV55" i="15" s="1"/>
  <c r="FV13" i="15"/>
  <c r="EX30" i="12"/>
  <c r="FL15" i="14"/>
  <c r="FU30" i="12"/>
  <c r="EV15" i="14"/>
  <c r="FY26" i="14"/>
  <c r="FY58" i="14" s="1"/>
  <c r="FY45" i="14"/>
  <c r="GC26" i="14"/>
  <c r="GC58" i="14" s="1"/>
  <c r="GC45" i="14"/>
  <c r="EM45" i="14"/>
  <c r="EM26" i="14"/>
  <c r="EM58" i="14" s="1"/>
  <c r="FR45" i="14"/>
  <c r="FR26" i="14"/>
  <c r="FR58" i="14" s="1"/>
  <c r="GE45" i="14"/>
  <c r="GE26" i="14"/>
  <c r="GE58" i="14" s="1"/>
  <c r="EX45" i="14"/>
  <c r="EX26" i="14"/>
  <c r="EX58" i="14" s="1"/>
  <c r="EO45" i="14"/>
  <c r="EO26" i="14"/>
  <c r="EO58" i="14" s="1"/>
  <c r="GB26" i="14"/>
  <c r="GB58" i="14" s="1"/>
  <c r="GB45" i="14"/>
  <c r="FT45" i="14"/>
  <c r="FT26" i="14"/>
  <c r="FT58" i="14" s="1"/>
  <c r="EP44" i="14"/>
  <c r="EP25" i="14"/>
  <c r="EP57" i="14" s="1"/>
  <c r="GI44" i="14"/>
  <c r="GI25" i="14"/>
  <c r="GI57" i="14" s="1"/>
  <c r="EX25" i="14"/>
  <c r="EX57" i="14" s="1"/>
  <c r="EX44" i="14"/>
  <c r="GD44" i="14"/>
  <c r="GD25" i="14"/>
  <c r="GD57" i="14" s="1"/>
  <c r="GE25" i="14"/>
  <c r="GE57" i="14" s="1"/>
  <c r="GE44" i="14"/>
  <c r="FR44" i="14"/>
  <c r="FR25" i="14"/>
  <c r="FR57" i="14" s="1"/>
  <c r="FG44" i="14"/>
  <c r="FG25" i="14"/>
  <c r="FG57" i="14" s="1"/>
  <c r="FC25" i="14"/>
  <c r="FC57" i="14" s="1"/>
  <c r="FC44" i="14"/>
  <c r="GH25" i="14"/>
  <c r="GH57" i="14" s="1"/>
  <c r="GH44" i="14"/>
  <c r="FT15" i="14"/>
  <c r="ES30" i="12"/>
  <c r="FY30" i="12"/>
  <c r="GD30" i="12"/>
  <c r="FW45" i="13"/>
  <c r="EZ45" i="13"/>
  <c r="FP30" i="12"/>
  <c r="GB30" i="12"/>
  <c r="ET30" i="12"/>
  <c r="EY40" i="15"/>
  <c r="EY23" i="15"/>
  <c r="EY51" i="15" s="1"/>
  <c r="FO23" i="15"/>
  <c r="FO51" i="15" s="1"/>
  <c r="FO40" i="15"/>
  <c r="EV40" i="15"/>
  <c r="EV23" i="15"/>
  <c r="EV51" i="15" s="1"/>
  <c r="FL40" i="15"/>
  <c r="FL23" i="15"/>
  <c r="FL51" i="15" s="1"/>
  <c r="GA40" i="15"/>
  <c r="GA23" i="15"/>
  <c r="GA51" i="15" s="1"/>
  <c r="FT23" i="15"/>
  <c r="FT51" i="15" s="1"/>
  <c r="FT40" i="15"/>
  <c r="FG23" i="15"/>
  <c r="FG51" i="15" s="1"/>
  <c r="FG40" i="15"/>
  <c r="GI30" i="12"/>
  <c r="EV30" i="12"/>
  <c r="EU22" i="15"/>
  <c r="EU50" i="15" s="1"/>
  <c r="EU39" i="15"/>
  <c r="ES22" i="15"/>
  <c r="ES50" i="15" s="1"/>
  <c r="ES39" i="15"/>
  <c r="FI39" i="15"/>
  <c r="FI22" i="15"/>
  <c r="FI50" i="15" s="1"/>
  <c r="FV39" i="15"/>
  <c r="FV22" i="15"/>
  <c r="FV50" i="15" s="1"/>
  <c r="EP22" i="15"/>
  <c r="EP50" i="15" s="1"/>
  <c r="EO39" i="15"/>
  <c r="EO22" i="15"/>
  <c r="EO50" i="15" s="1"/>
  <c r="GH22" i="15"/>
  <c r="GH50" i="15" s="1"/>
  <c r="GH39" i="15"/>
  <c r="GA39" i="15"/>
  <c r="GA22" i="15"/>
  <c r="GA50" i="15" s="1"/>
  <c r="FN22" i="15"/>
  <c r="FN50" i="15" s="1"/>
  <c r="FN39" i="15"/>
  <c r="FX38" i="15"/>
  <c r="FX21" i="15"/>
  <c r="FX49" i="15" s="1"/>
  <c r="FX55" i="15" s="1"/>
  <c r="FX13" i="15"/>
  <c r="ES21" i="15"/>
  <c r="ES49" i="15" s="1"/>
  <c r="ES55" i="15" s="1"/>
  <c r="ES38" i="15"/>
  <c r="ES13" i="15"/>
  <c r="EJ38" i="15"/>
  <c r="EJ21" i="15"/>
  <c r="EJ49" i="15" s="1"/>
  <c r="EJ28" i="15"/>
  <c r="EU38" i="15"/>
  <c r="EU21" i="15"/>
  <c r="EU49" i="15" s="1"/>
  <c r="EU55" i="15" s="1"/>
  <c r="EU13" i="15"/>
  <c r="FH38" i="15"/>
  <c r="FH21" i="15"/>
  <c r="FH49" i="15" s="1"/>
  <c r="FH55" i="15" s="1"/>
  <c r="FH13" i="15"/>
  <c r="FK38" i="15"/>
  <c r="FK21" i="15"/>
  <c r="FK49" i="15" s="1"/>
  <c r="FK55" i="15" s="1"/>
  <c r="FK13" i="15"/>
  <c r="FE38" i="15"/>
  <c r="FE21" i="15"/>
  <c r="FE49" i="15" s="1"/>
  <c r="FE55" i="15" s="1"/>
  <c r="FE13" i="15"/>
  <c r="ER38" i="15"/>
  <c r="ER21" i="15"/>
  <c r="ER49" i="15" s="1"/>
  <c r="ER55" i="15" s="1"/>
  <c r="ER13" i="15"/>
  <c r="GB38" i="15"/>
  <c r="GB21" i="15"/>
  <c r="GB49" i="15" s="1"/>
  <c r="GB55" i="15" s="1"/>
  <c r="GB13" i="15"/>
  <c r="GD30" i="13"/>
  <c r="FV30" i="13"/>
  <c r="EX30" i="13"/>
  <c r="EV30" i="13"/>
  <c r="EP45" i="14"/>
  <c r="EP26" i="14"/>
  <c r="EP58" i="14" s="1"/>
  <c r="FA45" i="14"/>
  <c r="FA26" i="14"/>
  <c r="FA58" i="14" s="1"/>
  <c r="GA45" i="14"/>
  <c r="GA26" i="14"/>
  <c r="GA58" i="14" s="1"/>
  <c r="ET25" i="14"/>
  <c r="ET57" i="14" s="1"/>
  <c r="ET44" i="14"/>
  <c r="FH25" i="14"/>
  <c r="FH57" i="14" s="1"/>
  <c r="FH44" i="14"/>
  <c r="FH15" i="14"/>
  <c r="FF25" i="14"/>
  <c r="FF57" i="14" s="1"/>
  <c r="FF44" i="14"/>
  <c r="ES44" i="14"/>
  <c r="ES25" i="14"/>
  <c r="ES57" i="14" s="1"/>
  <c r="GC40" i="15"/>
  <c r="GC23" i="15"/>
  <c r="GC51" i="15" s="1"/>
  <c r="FN23" i="15"/>
  <c r="FN51" i="15" s="1"/>
  <c r="FN40" i="15"/>
  <c r="EL40" i="15"/>
  <c r="EL23" i="15"/>
  <c r="EL51" i="15" s="1"/>
  <c r="FI40" i="15"/>
  <c r="FI23" i="15"/>
  <c r="FI51" i="15" s="1"/>
  <c r="FB40" i="15"/>
  <c r="FB23" i="15"/>
  <c r="FB51" i="15" s="1"/>
  <c r="EU23" i="15"/>
  <c r="EU51" i="15" s="1"/>
  <c r="EU40" i="15"/>
  <c r="FG22" i="15"/>
  <c r="FG50" i="15" s="1"/>
  <c r="FG39" i="15"/>
  <c r="FB39" i="15"/>
  <c r="FB22" i="15"/>
  <c r="FB50" i="15" s="1"/>
  <c r="EP21" i="15"/>
  <c r="EP49" i="15" s="1"/>
  <c r="EP38" i="15"/>
  <c r="FN30" i="12"/>
  <c r="EZ26" i="14"/>
  <c r="EZ58" i="14" s="1"/>
  <c r="EZ45" i="14"/>
  <c r="FJ45" i="14"/>
  <c r="FJ26" i="14"/>
  <c r="FJ58" i="14" s="1"/>
  <c r="GG45" i="14"/>
  <c r="GG26" i="14"/>
  <c r="GG58" i="14" s="1"/>
  <c r="GH45" i="14"/>
  <c r="GH26" i="14"/>
  <c r="GH58" i="14" s="1"/>
  <c r="FK45" i="14"/>
  <c r="FK26" i="14"/>
  <c r="FK58" i="14" s="1"/>
  <c r="ET15" i="14"/>
  <c r="EM44" i="14"/>
  <c r="EM25" i="14"/>
  <c r="EM57" i="14" s="1"/>
  <c r="FE25" i="14"/>
  <c r="FE57" i="14" s="1"/>
  <c r="FE44" i="14"/>
  <c r="EQ44" i="14"/>
  <c r="EQ25" i="14"/>
  <c r="EQ57" i="14" s="1"/>
  <c r="EQ15" i="14"/>
  <c r="FY44" i="14"/>
  <c r="FY25" i="14"/>
  <c r="FY57" i="14" s="1"/>
  <c r="FN25" i="14"/>
  <c r="FN57" i="14" s="1"/>
  <c r="FN44" i="14"/>
  <c r="GG15" i="14"/>
  <c r="FE40" i="15"/>
  <c r="FE23" i="15"/>
  <c r="FE51" i="15" s="1"/>
  <c r="FH40" i="15"/>
  <c r="FH23" i="15"/>
  <c r="FH51" i="15" s="1"/>
  <c r="GI40" i="15"/>
  <c r="GI23" i="15"/>
  <c r="GI51" i="15" s="1"/>
  <c r="FZ23" i="15"/>
  <c r="FZ51" i="15" s="1"/>
  <c r="FZ40" i="15"/>
  <c r="FO30" i="12"/>
  <c r="FR30" i="12"/>
  <c r="FF22" i="15"/>
  <c r="FF50" i="15" s="1"/>
  <c r="FF39" i="15"/>
  <c r="GI39" i="15"/>
  <c r="GI22" i="15"/>
  <c r="GI50" i="15" s="1"/>
  <c r="FU39" i="15"/>
  <c r="FU22" i="15"/>
  <c r="FU50" i="15" s="1"/>
  <c r="EJ39" i="15"/>
  <c r="EJ22" i="15"/>
  <c r="EJ50" i="15" s="1"/>
  <c r="FG38" i="15"/>
  <c r="FG21" i="15"/>
  <c r="FG49" i="15" s="1"/>
  <c r="FG55" i="15" s="1"/>
  <c r="FG13" i="15"/>
  <c r="GH21" i="15"/>
  <c r="GH49" i="15" s="1"/>
  <c r="GH55" i="15" s="1"/>
  <c r="GH38" i="15"/>
  <c r="GH13" i="15"/>
  <c r="FB30" i="12"/>
  <c r="ES15" i="14"/>
  <c r="FG30" i="12"/>
  <c r="FM15" i="14"/>
  <c r="FK30" i="13"/>
  <c r="EV45" i="14"/>
  <c r="EV26" i="14"/>
  <c r="EV58" i="14" s="1"/>
  <c r="FH45" i="14"/>
  <c r="FH26" i="14"/>
  <c r="FH58" i="14" s="1"/>
  <c r="FQ45" i="14"/>
  <c r="FQ26" i="14"/>
  <c r="FQ58" i="14" s="1"/>
  <c r="ES45" i="14"/>
  <c r="ES26" i="14"/>
  <c r="ES58" i="14" s="1"/>
  <c r="FC45" i="14"/>
  <c r="FC26" i="14"/>
  <c r="FC58" i="14" s="1"/>
  <c r="FL26" i="14"/>
  <c r="FL58" i="14" s="1"/>
  <c r="FL45" i="14"/>
  <c r="EY26" i="14"/>
  <c r="EY58" i="14" s="1"/>
  <c r="EY45" i="14"/>
  <c r="EN45" i="14"/>
  <c r="EN26" i="14"/>
  <c r="EN58" i="14" s="1"/>
  <c r="GF45" i="14"/>
  <c r="GF26" i="14"/>
  <c r="GF58" i="14" s="1"/>
  <c r="FO30" i="13"/>
  <c r="FX44" i="14"/>
  <c r="FX25" i="14"/>
  <c r="FX57" i="14" s="1"/>
  <c r="EU44" i="14"/>
  <c r="EU50" i="14" s="1"/>
  <c r="EU25" i="14"/>
  <c r="EU57" i="14" s="1"/>
  <c r="EU15" i="14"/>
  <c r="FQ44" i="14"/>
  <c r="FQ25" i="14"/>
  <c r="FQ57" i="14" s="1"/>
  <c r="EL44" i="14"/>
  <c r="EL25" i="14"/>
  <c r="EL57" i="14" s="1"/>
  <c r="ER44" i="14"/>
  <c r="ER25" i="14"/>
  <c r="ER57" i="14" s="1"/>
  <c r="ER15" i="14"/>
  <c r="GF44" i="14"/>
  <c r="GF25" i="14"/>
  <c r="GF57" i="14" s="1"/>
  <c r="GF15" i="14"/>
  <c r="FS44" i="14"/>
  <c r="FS25" i="14"/>
  <c r="FS57" i="14" s="1"/>
  <c r="FO25" i="14"/>
  <c r="FO57" i="14" s="1"/>
  <c r="FO44" i="14"/>
  <c r="EN30" i="13"/>
  <c r="FS15" i="14"/>
  <c r="FD30" i="13"/>
  <c r="FE15" i="14"/>
  <c r="FG15" i="14"/>
  <c r="FP40" i="15"/>
  <c r="FP23" i="15"/>
  <c r="FP51" i="15" s="1"/>
  <c r="GD23" i="15"/>
  <c r="GD51" i="15" s="1"/>
  <c r="GD40" i="15"/>
  <c r="FF23" i="15"/>
  <c r="FF51" i="15" s="1"/>
  <c r="FF40" i="15"/>
  <c r="FV40" i="15"/>
  <c r="FV23" i="15"/>
  <c r="FV51" i="15" s="1"/>
  <c r="ER23" i="15"/>
  <c r="ER51" i="15" s="1"/>
  <c r="ER40" i="15"/>
  <c r="EK23" i="15"/>
  <c r="EK51" i="15" s="1"/>
  <c r="EK40" i="15"/>
  <c r="EP23" i="15"/>
  <c r="EP51" i="15" s="1"/>
  <c r="EP40" i="15"/>
  <c r="GG23" i="15"/>
  <c r="GG51" i="15" s="1"/>
  <c r="GG40" i="15"/>
  <c r="FS23" i="15"/>
  <c r="FS51" i="15" s="1"/>
  <c r="FS40" i="15"/>
  <c r="FQ39" i="15"/>
  <c r="FQ22" i="15"/>
  <c r="FQ50" i="15" s="1"/>
  <c r="FC39" i="15"/>
  <c r="FC22" i="15"/>
  <c r="FC50" i="15" s="1"/>
  <c r="ET22" i="15"/>
  <c r="ET50" i="15" s="1"/>
  <c r="ET39" i="15"/>
  <c r="GD22" i="15"/>
  <c r="GD50" i="15" s="1"/>
  <c r="GD39" i="15"/>
  <c r="ER22" i="15"/>
  <c r="ER50" i="15" s="1"/>
  <c r="ER39" i="15"/>
  <c r="FD22" i="15"/>
  <c r="FD50" i="15" s="1"/>
  <c r="FD39" i="15"/>
  <c r="EX39" i="15"/>
  <c r="EX22" i="15"/>
  <c r="EX50" i="15" s="1"/>
  <c r="GE21" i="15"/>
  <c r="GE49" i="15" s="1"/>
  <c r="GE55" i="15" s="1"/>
  <c r="GE38" i="15"/>
  <c r="GE13" i="15"/>
  <c r="EZ38" i="15"/>
  <c r="EZ21" i="15"/>
  <c r="EZ49" i="15" s="1"/>
  <c r="EZ55" i="15" s="1"/>
  <c r="EZ13" i="15"/>
  <c r="FF21" i="15"/>
  <c r="FF49" i="15" s="1"/>
  <c r="FF55" i="15" s="1"/>
  <c r="FF38" i="15"/>
  <c r="FF13" i="15"/>
  <c r="FQ38" i="15"/>
  <c r="FQ21" i="15"/>
  <c r="FQ49" i="15" s="1"/>
  <c r="FQ55" i="15" s="1"/>
  <c r="FQ13" i="15"/>
  <c r="GD38" i="15"/>
  <c r="GD21" i="15"/>
  <c r="GD49" i="15" s="1"/>
  <c r="GD55" i="15" s="1"/>
  <c r="GD13" i="15"/>
  <c r="FY38" i="15"/>
  <c r="FY21" i="15"/>
  <c r="FY49" i="15" s="1"/>
  <c r="FY55" i="15" s="1"/>
  <c r="FY13" i="15"/>
  <c r="FS21" i="15"/>
  <c r="FS49" i="15" s="1"/>
  <c r="FS55" i="15" s="1"/>
  <c r="FS38" i="15"/>
  <c r="FS13" i="15"/>
  <c r="FD38" i="15"/>
  <c r="FD21" i="15"/>
  <c r="FD49" i="15" s="1"/>
  <c r="FD55" i="15" s="1"/>
  <c r="FD13" i="15"/>
  <c r="GI38" i="15"/>
  <c r="GI21" i="15"/>
  <c r="GI49" i="15" s="1"/>
  <c r="GI55" i="15" s="1"/>
  <c r="GI13" i="15"/>
  <c r="FC30" i="12"/>
  <c r="FU15" i="14"/>
  <c r="FT30" i="13"/>
  <c r="FN45" i="14"/>
  <c r="FN26" i="14"/>
  <c r="FN58" i="14" s="1"/>
  <c r="FW26" i="14"/>
  <c r="FW58" i="14" s="1"/>
  <c r="FW45" i="14"/>
  <c r="FM45" i="14"/>
  <c r="FM26" i="14"/>
  <c r="FM58" i="14" s="1"/>
  <c r="FJ44" i="14"/>
  <c r="FJ25" i="14"/>
  <c r="FJ57" i="14" s="1"/>
  <c r="FJ15" i="14"/>
  <c r="FV44" i="14"/>
  <c r="FV25" i="14"/>
  <c r="FV57" i="14" s="1"/>
  <c r="FV15" i="14"/>
  <c r="GF40" i="15"/>
  <c r="GF23" i="15"/>
  <c r="GF51" i="15" s="1"/>
  <c r="FD23" i="15"/>
  <c r="FD51" i="15" s="1"/>
  <c r="FD40" i="15"/>
  <c r="EM39" i="15"/>
  <c r="EM22" i="15"/>
  <c r="EM50" i="15" s="1"/>
  <c r="FM22" i="15"/>
  <c r="FM50" i="15" s="1"/>
  <c r="FM39" i="15"/>
  <c r="FL22" i="15"/>
  <c r="FL50" i="15" s="1"/>
  <c r="FL39" i="15"/>
  <c r="FB38" i="15"/>
  <c r="FB21" i="15"/>
  <c r="FB49" i="15" s="1"/>
  <c r="FB55" i="15" s="1"/>
  <c r="FB13" i="15"/>
  <c r="GA21" i="15"/>
  <c r="GA49" i="15" s="1"/>
  <c r="GA55" i="15" s="1"/>
  <c r="GA38" i="15"/>
  <c r="GA13" i="15"/>
  <c r="EV21" i="15"/>
  <c r="EV49" i="15" s="1"/>
  <c r="EV55" i="15" s="1"/>
  <c r="EV38" i="15"/>
  <c r="EV13" i="15"/>
  <c r="GG21" i="15"/>
  <c r="GG49" i="15" s="1"/>
  <c r="GG55" i="15" s="1"/>
  <c r="GG38" i="15"/>
  <c r="GG13" i="15"/>
  <c r="FX45" i="14"/>
  <c r="FX26" i="14"/>
  <c r="FX58" i="14" s="1"/>
  <c r="EL45" i="14"/>
  <c r="EL26" i="14"/>
  <c r="EL58" i="14" s="1"/>
  <c r="FV45" i="14"/>
  <c r="FV26" i="14"/>
  <c r="FV58" i="14" s="1"/>
  <c r="FU45" i="14"/>
  <c r="FU26" i="14"/>
  <c r="FU58" i="14" s="1"/>
  <c r="EK26" i="14"/>
  <c r="EK58" i="14" s="1"/>
  <c r="EK45" i="14"/>
  <c r="FG45" i="14"/>
  <c r="FG26" i="14"/>
  <c r="FG58" i="14" s="1"/>
  <c r="FI45" i="14"/>
  <c r="FI26" i="14"/>
  <c r="FI58" i="14" s="1"/>
  <c r="GD45" i="14"/>
  <c r="GD26" i="14"/>
  <c r="GD58" i="14" s="1"/>
  <c r="FD45" i="14"/>
  <c r="FD26" i="14"/>
  <c r="FD58" i="14" s="1"/>
  <c r="ER45" i="14"/>
  <c r="ER26" i="14"/>
  <c r="ER58" i="14" s="1"/>
  <c r="GI26" i="14"/>
  <c r="GI58" i="14" s="1"/>
  <c r="GI45" i="14"/>
  <c r="FZ45" i="14"/>
  <c r="FZ26" i="14"/>
  <c r="FZ58" i="14" s="1"/>
  <c r="FP45" i="13"/>
  <c r="EM30" i="12"/>
  <c r="FW44" i="14"/>
  <c r="FW25" i="14"/>
  <c r="FW57" i="14" s="1"/>
  <c r="EJ44" i="14"/>
  <c r="EJ50" i="14" s="1"/>
  <c r="FI25" i="14"/>
  <c r="FI57" i="14" s="1"/>
  <c r="FI44" i="14"/>
  <c r="FI15" i="14"/>
  <c r="EW15" i="14"/>
  <c r="FC40" i="15"/>
  <c r="FC23" i="15"/>
  <c r="FC51" i="15" s="1"/>
  <c r="ET23" i="15"/>
  <c r="ET51" i="15" s="1"/>
  <c r="ET40" i="15"/>
  <c r="FW23" i="15"/>
  <c r="FW51" i="15" s="1"/>
  <c r="FW40" i="15"/>
  <c r="GB23" i="15"/>
  <c r="GB51" i="15" s="1"/>
  <c r="GB40" i="15"/>
  <c r="FM23" i="15"/>
  <c r="FM51" i="15" s="1"/>
  <c r="FM40" i="15"/>
  <c r="GG30" i="12"/>
  <c r="EZ30" i="12"/>
  <c r="FO39" i="15"/>
  <c r="FO22" i="15"/>
  <c r="FO50" i="15" s="1"/>
  <c r="GE39" i="15"/>
  <c r="GE22" i="15"/>
  <c r="GE50" i="15" s="1"/>
  <c r="EW39" i="15"/>
  <c r="EW22" i="15"/>
  <c r="EW50" i="15" s="1"/>
  <c r="EQ39" i="15"/>
  <c r="EQ22" i="15"/>
  <c r="EQ50" i="15" s="1"/>
  <c r="FT22" i="15"/>
  <c r="FT50" i="15" s="1"/>
  <c r="FT39" i="15"/>
  <c r="EN21" i="15"/>
  <c r="EN49" i="15" s="1"/>
  <c r="EN38" i="15"/>
  <c r="FN38" i="15"/>
  <c r="FN21" i="15"/>
  <c r="FN49" i="15" s="1"/>
  <c r="FN55" i="15" s="1"/>
  <c r="FN13" i="15"/>
  <c r="ET38" i="15"/>
  <c r="ET21" i="15"/>
  <c r="ET49" i="15" s="1"/>
  <c r="ET55" i="15" s="1"/>
  <c r="ET13" i="15"/>
  <c r="FT21" i="15"/>
  <c r="FT49" i="15" s="1"/>
  <c r="FT55" i="15" s="1"/>
  <c r="FT38" i="15"/>
  <c r="FT13" i="15"/>
  <c r="FR21" i="15"/>
  <c r="FR49" i="15" s="1"/>
  <c r="FR55" i="15" s="1"/>
  <c r="FR38" i="15"/>
  <c r="FR13" i="15"/>
  <c r="FL21" i="15"/>
  <c r="FL49" i="15" s="1"/>
  <c r="FL55" i="15" s="1"/>
  <c r="FL38" i="15"/>
  <c r="FL13" i="15"/>
  <c r="EX21" i="15"/>
  <c r="EX49" i="15" s="1"/>
  <c r="EX55" i="15" s="1"/>
  <c r="EX38" i="15"/>
  <c r="EX13" i="15"/>
  <c r="FK15" i="14"/>
  <c r="EW45" i="14"/>
  <c r="EW26" i="14"/>
  <c r="EW58" i="14" s="1"/>
  <c r="FP45" i="14"/>
  <c r="FP26" i="14"/>
  <c r="FP58" i="14" s="1"/>
  <c r="EQ45" i="14"/>
  <c r="EQ26" i="14"/>
  <c r="EQ58" i="14" s="1"/>
  <c r="FB26" i="14"/>
  <c r="FB58" i="14" s="1"/>
  <c r="FB45" i="14"/>
  <c r="FO26" i="14"/>
  <c r="FO58" i="14" s="1"/>
  <c r="FO45" i="14"/>
  <c r="FS45" i="14"/>
  <c r="FS26" i="14"/>
  <c r="FS58" i="14" s="1"/>
  <c r="FF26" i="14"/>
  <c r="FF58" i="14" s="1"/>
  <c r="FF45" i="14"/>
  <c r="EU26" i="14"/>
  <c r="EU58" i="14" s="1"/>
  <c r="ET45" i="14"/>
  <c r="ET26" i="14"/>
  <c r="ET58" i="14" s="1"/>
  <c r="FK25" i="14"/>
  <c r="FK57" i="14" s="1"/>
  <c r="FK44" i="14"/>
  <c r="GA25" i="14"/>
  <c r="GA57" i="14" s="1"/>
  <c r="GA44" i="14"/>
  <c r="FB44" i="14"/>
  <c r="FB25" i="14"/>
  <c r="FB57" i="14" s="1"/>
  <c r="FB15" i="14"/>
  <c r="GC44" i="14"/>
  <c r="GC25" i="14"/>
  <c r="GC57" i="14" s="1"/>
  <c r="EN25" i="14"/>
  <c r="EN57" i="14" s="1"/>
  <c r="EN44" i="14"/>
  <c r="EY44" i="14"/>
  <c r="EY25" i="14"/>
  <c r="EY57" i="14" s="1"/>
  <c r="EK25" i="14"/>
  <c r="EK57" i="14" s="1"/>
  <c r="EK44" i="14"/>
  <c r="FZ25" i="14"/>
  <c r="FZ57" i="14" s="1"/>
  <c r="FZ44" i="14"/>
  <c r="FP44" i="14"/>
  <c r="FP25" i="14"/>
  <c r="FP57" i="14" s="1"/>
  <c r="EO30" i="12"/>
  <c r="FI30" i="13"/>
  <c r="FH30" i="12"/>
  <c r="FQ45" i="13"/>
  <c r="FY30" i="13"/>
  <c r="GH30" i="12"/>
  <c r="FJ30" i="12"/>
  <c r="FR15" i="14"/>
  <c r="FS30" i="12"/>
  <c r="FX40" i="15"/>
  <c r="FX23" i="15"/>
  <c r="FX51" i="15" s="1"/>
  <c r="EM23" i="15"/>
  <c r="EM51" i="15" s="1"/>
  <c r="EM40" i="15"/>
  <c r="FU23" i="15"/>
  <c r="FU51" i="15" s="1"/>
  <c r="FU40" i="15"/>
  <c r="GH23" i="15"/>
  <c r="GH51" i="15" s="1"/>
  <c r="GH40" i="15"/>
  <c r="EZ23" i="15"/>
  <c r="EZ51" i="15" s="1"/>
  <c r="EZ40" i="15"/>
  <c r="ES40" i="15"/>
  <c r="ES23" i="15"/>
  <c r="ES51" i="15" s="1"/>
  <c r="EW23" i="15"/>
  <c r="EW51" i="15" s="1"/>
  <c r="EW40" i="15"/>
  <c r="EO23" i="15"/>
  <c r="EO51" i="15" s="1"/>
  <c r="EO40" i="15"/>
  <c r="FY23" i="15"/>
  <c r="FY51" i="15" s="1"/>
  <c r="FY40" i="15"/>
  <c r="FV30" i="12"/>
  <c r="EP30" i="12"/>
  <c r="FR30" i="13"/>
  <c r="EK30" i="13"/>
  <c r="FY22" i="15"/>
  <c r="FY50" i="15" s="1"/>
  <c r="FX39" i="15"/>
  <c r="FX22" i="15"/>
  <c r="FX50" i="15" s="1"/>
  <c r="EL39" i="15"/>
  <c r="EL22" i="15"/>
  <c r="EL50" i="15" s="1"/>
  <c r="FP39" i="15"/>
  <c r="FP22" i="15"/>
  <c r="FP50" i="15" s="1"/>
  <c r="EN39" i="15"/>
  <c r="EN22" i="15"/>
  <c r="EN50" i="15" s="1"/>
  <c r="FA22" i="15"/>
  <c r="FA50" i="15" s="1"/>
  <c r="FA39" i="15"/>
  <c r="FK22" i="15"/>
  <c r="FK50" i="15" s="1"/>
  <c r="FK39" i="15"/>
  <c r="FE22" i="15"/>
  <c r="FE50" i="15" s="1"/>
  <c r="FE39" i="15"/>
  <c r="EV22" i="15"/>
  <c r="EV50" i="15" s="1"/>
  <c r="EV39" i="15"/>
  <c r="GF22" i="15"/>
  <c r="GF50" i="15" s="1"/>
  <c r="GF39" i="15"/>
  <c r="EQ21" i="15"/>
  <c r="EQ49" i="15" s="1"/>
  <c r="EQ38" i="15"/>
  <c r="EQ13" i="15"/>
  <c r="FU38" i="15"/>
  <c r="FU21" i="15"/>
  <c r="FU49" i="15" s="1"/>
  <c r="FU55" i="15" s="1"/>
  <c r="FU13" i="15"/>
  <c r="FO38" i="15"/>
  <c r="FO21" i="15"/>
  <c r="FO49" i="15" s="1"/>
  <c r="FO55" i="15" s="1"/>
  <c r="FO13" i="15"/>
  <c r="GC38" i="15"/>
  <c r="GC21" i="15"/>
  <c r="GC49" i="15" s="1"/>
  <c r="GC55" i="15" s="1"/>
  <c r="GC13" i="15"/>
  <c r="EO21" i="15"/>
  <c r="EO49" i="15" s="1"/>
  <c r="EO38" i="15"/>
  <c r="GF21" i="15"/>
  <c r="GF49" i="15" s="1"/>
  <c r="GF55" i="15" s="1"/>
  <c r="GF38" i="15"/>
  <c r="GF13" i="15"/>
  <c r="FZ38" i="15"/>
  <c r="FZ21" i="15"/>
  <c r="FZ49" i="15" s="1"/>
  <c r="FZ55" i="15" s="1"/>
  <c r="FZ13" i="15"/>
  <c r="FJ38" i="15"/>
  <c r="FJ21" i="15"/>
  <c r="FJ49" i="15" s="1"/>
  <c r="FJ55" i="15" s="1"/>
  <c r="FJ13" i="15"/>
  <c r="GH15" i="14"/>
  <c r="GA15" i="14"/>
  <c r="EI58" i="14"/>
  <c r="EJ26" i="14"/>
  <c r="EJ58" i="14" s="1"/>
  <c r="EJ63" i="14" s="1"/>
  <c r="EI61" i="14"/>
  <c r="EI55" i="14"/>
  <c r="EI57" i="13"/>
  <c r="EI56" i="14"/>
  <c r="EI60" i="14"/>
  <c r="EI57" i="14"/>
  <c r="EI62" i="14"/>
  <c r="EI59" i="14"/>
  <c r="EI33" i="15"/>
  <c r="EI37" i="14"/>
  <c r="EI45" i="14"/>
  <c r="EI50" i="14" s="1"/>
  <c r="ED44" i="15"/>
  <c r="EF57" i="13"/>
  <c r="EF57" i="12"/>
  <c r="EI53" i="15"/>
  <c r="EE63" i="14"/>
  <c r="EF62" i="14"/>
  <c r="EE57" i="12"/>
  <c r="EE57" i="13"/>
  <c r="EI45" i="13"/>
  <c r="EF45" i="13"/>
  <c r="EF33" i="15"/>
  <c r="EF39" i="15"/>
  <c r="EF50" i="15"/>
  <c r="EF53" i="15"/>
  <c r="EF38" i="15"/>
  <c r="EF49" i="15"/>
  <c r="EF55" i="14"/>
  <c r="EF57" i="14"/>
  <c r="EF54" i="15"/>
  <c r="EI54" i="15"/>
  <c r="EF61" i="14"/>
  <c r="EF59" i="14"/>
  <c r="EE49" i="15"/>
  <c r="EE51" i="15"/>
  <c r="EF40" i="15"/>
  <c r="EF51" i="15"/>
  <c r="EF56" i="14"/>
  <c r="EI52" i="15"/>
  <c r="EF45" i="14"/>
  <c r="EF50" i="14" s="1"/>
  <c r="EF58" i="14"/>
  <c r="EF60" i="14"/>
  <c r="EE44" i="15"/>
  <c r="EI39" i="15"/>
  <c r="EI50" i="15"/>
  <c r="EI51" i="15"/>
  <c r="EI40" i="15"/>
  <c r="EI38" i="15"/>
  <c r="EI49" i="15"/>
  <c r="EF52" i="15"/>
  <c r="EE50" i="14"/>
  <c r="EC45" i="13"/>
  <c r="ED50" i="14"/>
  <c r="ED1" i="14"/>
  <c r="CG229" i="1"/>
  <c r="ED57" i="12"/>
  <c r="ED57" i="13"/>
  <c r="EC57" i="13"/>
  <c r="ED58" i="14"/>
  <c r="EC39" i="15"/>
  <c r="ED50" i="15"/>
  <c r="ED55" i="15" s="1"/>
  <c r="ED37" i="14"/>
  <c r="ED56" i="14"/>
  <c r="ED61" i="14"/>
  <c r="ED55" i="14"/>
  <c r="ED59" i="14"/>
  <c r="ED57" i="14"/>
  <c r="ED60" i="14"/>
  <c r="ED62" i="14"/>
  <c r="EC1" i="14"/>
  <c r="EC50" i="14"/>
  <c r="EC62" i="14"/>
  <c r="EC55" i="14"/>
  <c r="EC38" i="15"/>
  <c r="EC49" i="15"/>
  <c r="EC37" i="14"/>
  <c r="EC50" i="15"/>
  <c r="EB49" i="15"/>
  <c r="EB1" i="15"/>
  <c r="EC58" i="14"/>
  <c r="EB1" i="14"/>
  <c r="EB50" i="15"/>
  <c r="EB53" i="15"/>
  <c r="EB57" i="13"/>
  <c r="EB58" i="14"/>
  <c r="EB44" i="15"/>
  <c r="EB51" i="15"/>
  <c r="EB33" i="15"/>
  <c r="EB52" i="15"/>
  <c r="EB45" i="14"/>
  <c r="EB50" i="14" s="1"/>
  <c r="EB54" i="15"/>
  <c r="EA44" i="15"/>
  <c r="EB37" i="14"/>
  <c r="EB62" i="14"/>
  <c r="EB57" i="14"/>
  <c r="EB55" i="14"/>
  <c r="EB61" i="14"/>
  <c r="EB59" i="14"/>
  <c r="EB60" i="14"/>
  <c r="EB56" i="14"/>
  <c r="EA50" i="14"/>
  <c r="EA57" i="13"/>
  <c r="EA62" i="14"/>
  <c r="EA61" i="14"/>
  <c r="EA59" i="14"/>
  <c r="EA57" i="14"/>
  <c r="EA55" i="14"/>
  <c r="DZ40" i="15"/>
  <c r="EA51" i="15"/>
  <c r="EA55" i="15" s="1"/>
  <c r="DZ45" i="14"/>
  <c r="DZ50" i="14" s="1"/>
  <c r="EA58" i="14"/>
  <c r="DZ57" i="13"/>
  <c r="DZ57" i="12"/>
  <c r="DZ51" i="15"/>
  <c r="DY57" i="12"/>
  <c r="DY38" i="15"/>
  <c r="DY44" i="15" s="1"/>
  <c r="DY59" i="14"/>
  <c r="DZ58" i="14"/>
  <c r="DY62" i="14"/>
  <c r="DZ38" i="15"/>
  <c r="DY45" i="14"/>
  <c r="DY50" i="14" s="1"/>
  <c r="DZ49" i="15"/>
  <c r="DY49" i="15"/>
  <c r="DY53" i="15"/>
  <c r="DZ33" i="15"/>
  <c r="DZ52" i="15"/>
  <c r="DZ54" i="15"/>
  <c r="DZ53" i="15"/>
  <c r="DZ50" i="15"/>
  <c r="DY60" i="14"/>
  <c r="DZ37" i="14"/>
  <c r="DZ55" i="14"/>
  <c r="DZ57" i="14"/>
  <c r="DZ62" i="14"/>
  <c r="DZ56" i="14"/>
  <c r="DZ61" i="14"/>
  <c r="DZ59" i="14"/>
  <c r="DZ60" i="14"/>
  <c r="DY56" i="14"/>
  <c r="DY61" i="14"/>
  <c r="DY57" i="14"/>
  <c r="DY55" i="14"/>
  <c r="DY54" i="15"/>
  <c r="DY51" i="15"/>
  <c r="DY50" i="15"/>
  <c r="DY33" i="15"/>
  <c r="DY57" i="13"/>
  <c r="DX45" i="14"/>
  <c r="DX50" i="14" s="1"/>
  <c r="DY58" i="14"/>
  <c r="DX57" i="12"/>
  <c r="DX57" i="13"/>
  <c r="DX56" i="14"/>
  <c r="DW49" i="15"/>
  <c r="DW45" i="14"/>
  <c r="DW50" i="14" s="1"/>
  <c r="DX38" i="15"/>
  <c r="DX44" i="15" s="1"/>
  <c r="DX49" i="15"/>
  <c r="DX58" i="14"/>
  <c r="DX33" i="15"/>
  <c r="DX52" i="15"/>
  <c r="DX53" i="15"/>
  <c r="DX50" i="15"/>
  <c r="DX51" i="15"/>
  <c r="DX54" i="15"/>
  <c r="DW44" i="15"/>
  <c r="DX37" i="14"/>
  <c r="DX55" i="14"/>
  <c r="DX61" i="14"/>
  <c r="DX60" i="14"/>
  <c r="DX62" i="14"/>
  <c r="DX57" i="14"/>
  <c r="DX59" i="14"/>
  <c r="DW60" i="14"/>
  <c r="DW62" i="14"/>
  <c r="DW57" i="14"/>
  <c r="CE34" i="1"/>
  <c r="CE26" i="1"/>
  <c r="DW53" i="15"/>
  <c r="DW61" i="14"/>
  <c r="DW59" i="14"/>
  <c r="DW56" i="14"/>
  <c r="DW57" i="13"/>
  <c r="DW33" i="15"/>
  <c r="DW54" i="15"/>
  <c r="DW51" i="15"/>
  <c r="DW55" i="14"/>
  <c r="CD229" i="1"/>
  <c r="CC34" i="1"/>
  <c r="CC33" i="1"/>
  <c r="CC21" i="1"/>
  <c r="CB229" i="1"/>
  <c r="CB34" i="1"/>
  <c r="CB22" i="1"/>
  <c r="AF122" i="1"/>
  <c r="AF113" i="1"/>
  <c r="AF131" i="1"/>
  <c r="AF138" i="1"/>
  <c r="AE282" i="1"/>
  <c r="AE202" i="1"/>
  <c r="AE264" i="1"/>
  <c r="AE156" i="1"/>
  <c r="AE145" i="1"/>
  <c r="AE77" i="1"/>
  <c r="AF221" i="1"/>
  <c r="AF211" i="1"/>
  <c r="AF273" i="1"/>
  <c r="AF255" i="1"/>
  <c r="AF3" i="1"/>
  <c r="AF2" i="1" s="1"/>
  <c r="AF167" i="1"/>
  <c r="AF99" i="1"/>
  <c r="AF180" i="1"/>
  <c r="AF193" i="1"/>
  <c r="AF106" i="1"/>
  <c r="AF243" i="1"/>
  <c r="AF88" i="1"/>
  <c r="AF231" i="1"/>
  <c r="AF39" i="1"/>
  <c r="EQ55" i="15" l="1"/>
  <c r="EQ63" i="14"/>
  <c r="EP63" i="14"/>
  <c r="EP55" i="15"/>
  <c r="EJ55" i="15"/>
  <c r="EO55" i="15"/>
  <c r="EO63" i="14"/>
  <c r="EN63" i="14"/>
  <c r="EN55" i="15"/>
  <c r="FO32" i="14"/>
  <c r="EW50" i="14"/>
  <c r="EM55" i="15"/>
  <c r="EL55" i="15"/>
  <c r="EK63" i="14"/>
  <c r="EK55" i="15"/>
  <c r="EM63" i="14"/>
  <c r="FU50" i="14"/>
  <c r="FR32" i="14"/>
  <c r="EL63" i="14"/>
  <c r="FX32" i="14"/>
  <c r="FD32" i="14"/>
  <c r="FP32" i="14"/>
  <c r="FB44" i="15"/>
  <c r="FM50" i="14"/>
  <c r="GD32" i="14"/>
  <c r="GE32" i="14"/>
  <c r="EM32" i="14"/>
  <c r="EY50" i="14"/>
  <c r="EX28" i="15"/>
  <c r="FE50" i="14"/>
  <c r="GA50" i="14"/>
  <c r="FI32" i="14"/>
  <c r="FX28" i="15"/>
  <c r="FN28" i="15"/>
  <c r="EZ28" i="15"/>
  <c r="GC50" i="14"/>
  <c r="FW32" i="14"/>
  <c r="GF32" i="14"/>
  <c r="EX32" i="14"/>
  <c r="GI28" i="15"/>
  <c r="EY32" i="14"/>
  <c r="GA32" i="14"/>
  <c r="FZ50" i="14"/>
  <c r="FK32" i="14"/>
  <c r="FW50" i="14"/>
  <c r="GI32" i="14"/>
  <c r="FP50" i="14"/>
  <c r="GF28" i="15"/>
  <c r="EX44" i="15"/>
  <c r="EN32" i="14"/>
  <c r="EN50" i="14"/>
  <c r="EN28" i="15"/>
  <c r="FD50" i="14"/>
  <c r="EK44" i="15"/>
  <c r="EV50" i="14"/>
  <c r="FZ32" i="14"/>
  <c r="FQ32" i="14"/>
  <c r="GI50" i="14"/>
  <c r="FE32" i="14"/>
  <c r="FL50" i="14"/>
  <c r="EO50" i="14"/>
  <c r="EZ32" i="14"/>
  <c r="EX50" i="14"/>
  <c r="FL44" i="15"/>
  <c r="EU32" i="14"/>
  <c r="FQ50" i="14"/>
  <c r="GC32" i="14"/>
  <c r="FR28" i="15"/>
  <c r="EP32" i="14"/>
  <c r="FC28" i="15"/>
  <c r="ER50" i="14"/>
  <c r="FC44" i="15"/>
  <c r="FS50" i="14"/>
  <c r="FG50" i="14"/>
  <c r="FO50" i="14"/>
  <c r="GF50" i="14"/>
  <c r="FX50" i="14"/>
  <c r="EQ50" i="14"/>
  <c r="ET28" i="15"/>
  <c r="FR50" i="14"/>
  <c r="FT50" i="14"/>
  <c r="FG32" i="14"/>
  <c r="EM50" i="14"/>
  <c r="FK50" i="14"/>
  <c r="EK28" i="15"/>
  <c r="FI28" i="15"/>
  <c r="FF28" i="15"/>
  <c r="GC28" i="15"/>
  <c r="FU28" i="15"/>
  <c r="FT44" i="15"/>
  <c r="FI50" i="14"/>
  <c r="GE44" i="15"/>
  <c r="GG44" i="15"/>
  <c r="GB44" i="15"/>
  <c r="EJ44" i="15"/>
  <c r="GI44" i="15"/>
  <c r="FN50" i="14"/>
  <c r="ER28" i="15"/>
  <c r="FN44" i="15"/>
  <c r="EP50" i="14"/>
  <c r="EK50" i="14"/>
  <c r="FO44" i="15"/>
  <c r="FY28" i="15"/>
  <c r="FJ50" i="14"/>
  <c r="EP44" i="15"/>
  <c r="FA50" i="14"/>
  <c r="FP28" i="15"/>
  <c r="FA28" i="15"/>
  <c r="FO28" i="15"/>
  <c r="FF50" i="14"/>
  <c r="EN44" i="15"/>
  <c r="FC50" i="14"/>
  <c r="EZ50" i="14"/>
  <c r="ET50" i="14"/>
  <c r="GB50" i="14"/>
  <c r="FY32" i="14"/>
  <c r="EW44" i="15"/>
  <c r="FV50" i="14"/>
  <c r="FY50" i="14"/>
  <c r="ES44" i="15"/>
  <c r="GH50" i="14"/>
  <c r="EK32" i="14"/>
  <c r="FB50" i="14"/>
  <c r="GD50" i="14"/>
  <c r="FJ32" i="14"/>
  <c r="FU32" i="14"/>
  <c r="EV32" i="14"/>
  <c r="GG50" i="14"/>
  <c r="ES50" i="14"/>
  <c r="FZ44" i="15"/>
  <c r="FM32" i="14"/>
  <c r="ET32" i="14"/>
  <c r="GE50" i="14"/>
  <c r="EL28" i="15"/>
  <c r="EV44" i="15"/>
  <c r="FR44" i="15"/>
  <c r="FJ28" i="15"/>
  <c r="GB32" i="14"/>
  <c r="FB28" i="15"/>
  <c r="EL50" i="14"/>
  <c r="FG28" i="15"/>
  <c r="EP28" i="15"/>
  <c r="FI44" i="15"/>
  <c r="FH50" i="14"/>
  <c r="EM44" i="15"/>
  <c r="GG32" i="14"/>
  <c r="EQ32" i="14"/>
  <c r="FA32" i="14"/>
  <c r="GC44" i="15"/>
  <c r="FU44" i="15"/>
  <c r="FD28" i="15"/>
  <c r="FK44" i="15"/>
  <c r="EL44" i="15"/>
  <c r="FZ28" i="15"/>
  <c r="EO28" i="15"/>
  <c r="EQ28" i="15"/>
  <c r="FL28" i="15"/>
  <c r="FT28" i="15"/>
  <c r="EW32" i="14"/>
  <c r="ER32" i="14"/>
  <c r="ES32" i="14"/>
  <c r="GB28" i="15"/>
  <c r="FE28" i="15"/>
  <c r="FH28" i="15"/>
  <c r="EU44" i="15"/>
  <c r="FV28" i="15"/>
  <c r="EW28" i="15"/>
  <c r="EY28" i="15"/>
  <c r="FW28" i="15"/>
  <c r="FM28" i="15"/>
  <c r="FP44" i="15"/>
  <c r="FA44" i="15"/>
  <c r="FK28" i="15"/>
  <c r="EV28" i="15"/>
  <c r="GD44" i="15"/>
  <c r="ER44" i="15"/>
  <c r="GH32" i="14"/>
  <c r="EO44" i="15"/>
  <c r="EQ44" i="15"/>
  <c r="EZ44" i="15"/>
  <c r="GG28" i="15"/>
  <c r="GA28" i="15"/>
  <c r="FV32" i="14"/>
  <c r="FD44" i="15"/>
  <c r="FQ44" i="15"/>
  <c r="ET44" i="15"/>
  <c r="FS32" i="14"/>
  <c r="FG44" i="15"/>
  <c r="GH44" i="15"/>
  <c r="FV44" i="15"/>
  <c r="EY44" i="15"/>
  <c r="FM44" i="15"/>
  <c r="FY44" i="15"/>
  <c r="FJ44" i="15"/>
  <c r="EO32" i="14"/>
  <c r="EM28" i="15"/>
  <c r="FF32" i="14"/>
  <c r="FS44" i="15"/>
  <c r="EU28" i="15"/>
  <c r="ES28" i="15"/>
  <c r="GF44" i="15"/>
  <c r="FN32" i="14"/>
  <c r="FQ28" i="15"/>
  <c r="FX44" i="15"/>
  <c r="FC32" i="14"/>
  <c r="FB32" i="14"/>
  <c r="GA44" i="15"/>
  <c r="FS28" i="15"/>
  <c r="GD28" i="15"/>
  <c r="GE28" i="15"/>
  <c r="GH28" i="15"/>
  <c r="FF44" i="15"/>
  <c r="FH32" i="14"/>
  <c r="FE44" i="15"/>
  <c r="FH44" i="15"/>
  <c r="FT32" i="14"/>
  <c r="FL32" i="14"/>
  <c r="FW44" i="15"/>
  <c r="EL32" i="14"/>
  <c r="EJ32" i="14"/>
  <c r="EI63" i="14"/>
  <c r="EI55" i="15"/>
  <c r="EF63" i="14"/>
  <c r="EF55" i="15"/>
  <c r="EE55" i="15"/>
  <c r="EI44" i="15"/>
  <c r="EF44" i="15"/>
  <c r="EC63" i="14"/>
  <c r="ED63" i="14"/>
  <c r="EC44" i="15"/>
  <c r="EC55" i="15"/>
  <c r="EB55" i="15"/>
  <c r="EB63" i="14"/>
  <c r="DZ44" i="15"/>
  <c r="EA63" i="14"/>
  <c r="DZ55" i="15"/>
  <c r="DZ63" i="14"/>
  <c r="DY55" i="15"/>
  <c r="DY63" i="14"/>
  <c r="DX55" i="15"/>
  <c r="DX63" i="14"/>
  <c r="DW58" i="14"/>
  <c r="DW63" i="14" s="1"/>
  <c r="DW55" i="15"/>
  <c r="AG113" i="1"/>
  <c r="AG122" i="1"/>
  <c r="AG138" i="1"/>
  <c r="AG131" i="1"/>
  <c r="AF282" i="1"/>
  <c r="AF202" i="1"/>
  <c r="AF264" i="1"/>
  <c r="AF145" i="1"/>
  <c r="AF156" i="1"/>
  <c r="AF77" i="1"/>
  <c r="AG221" i="1"/>
  <c r="AG211" i="1"/>
  <c r="AG167" i="1"/>
  <c r="AG3" i="1"/>
  <c r="AG2" i="1" s="1"/>
  <c r="AG99" i="1"/>
  <c r="AG273" i="1"/>
  <c r="AG255" i="1"/>
  <c r="AG193" i="1"/>
  <c r="AG106" i="1"/>
  <c r="AG88" i="1"/>
  <c r="AG39" i="1"/>
  <c r="AG243" i="1"/>
  <c r="AG231" i="1"/>
  <c r="AG180" i="1"/>
  <c r="AH113" i="1" l="1"/>
  <c r="AH122" i="1"/>
  <c r="AH138" i="1"/>
  <c r="AH131" i="1"/>
  <c r="AG145" i="1"/>
  <c r="AG77" i="1"/>
  <c r="AG156" i="1"/>
  <c r="AG282" i="1"/>
  <c r="AG202" i="1"/>
  <c r="AG264" i="1"/>
  <c r="AH221" i="1"/>
  <c r="AH211" i="1"/>
  <c r="AH273" i="1"/>
  <c r="AH99" i="1"/>
  <c r="AH255" i="1"/>
  <c r="AH167" i="1"/>
  <c r="AH3" i="1"/>
  <c r="AH2" i="1" s="1"/>
  <c r="AH88" i="1"/>
  <c r="AH243" i="1"/>
  <c r="AH231" i="1"/>
  <c r="AH39" i="1"/>
  <c r="AH180" i="1"/>
  <c r="AH193" i="1"/>
  <c r="AH106" i="1"/>
  <c r="AI122" i="1" l="1"/>
  <c r="AI113" i="1"/>
  <c r="AI138" i="1"/>
  <c r="AI131" i="1"/>
  <c r="AH156" i="1"/>
  <c r="AH145" i="1"/>
  <c r="AH77" i="1"/>
  <c r="AH282" i="1"/>
  <c r="AH202" i="1"/>
  <c r="AH264" i="1"/>
  <c r="AI221" i="1"/>
  <c r="AI211" i="1"/>
  <c r="AI255" i="1"/>
  <c r="AI167" i="1"/>
  <c r="AI273" i="1"/>
  <c r="AI99" i="1"/>
  <c r="AI3" i="1"/>
  <c r="AI2" i="1" s="1"/>
  <c r="AI39" i="1"/>
  <c r="AI243" i="1"/>
  <c r="AI88" i="1"/>
  <c r="AI231" i="1"/>
  <c r="AI180" i="1"/>
  <c r="AI193" i="1"/>
  <c r="AI106" i="1"/>
  <c r="AJ122" i="1" l="1"/>
  <c r="AJ113" i="1"/>
  <c r="AJ138" i="1"/>
  <c r="AJ131" i="1"/>
  <c r="AI156" i="1"/>
  <c r="AI77" i="1"/>
  <c r="AI145" i="1"/>
  <c r="AI282" i="1"/>
  <c r="AI202" i="1"/>
  <c r="AI264" i="1"/>
  <c r="AJ221" i="1"/>
  <c r="AJ211" i="1"/>
  <c r="AJ99" i="1"/>
  <c r="AJ273" i="1"/>
  <c r="AJ255" i="1"/>
  <c r="AJ3" i="1"/>
  <c r="AJ2" i="1" s="1"/>
  <c r="AJ167" i="1"/>
  <c r="AJ243" i="1"/>
  <c r="AJ88" i="1"/>
  <c r="AJ231" i="1"/>
  <c r="AJ39" i="1"/>
  <c r="AJ180" i="1"/>
  <c r="AJ193" i="1"/>
  <c r="AJ106" i="1"/>
  <c r="AK122" i="1" l="1"/>
  <c r="AK113" i="1"/>
  <c r="AK138" i="1"/>
  <c r="AK131" i="1"/>
  <c r="AJ282" i="1"/>
  <c r="AJ202" i="1"/>
  <c r="AJ264" i="1"/>
  <c r="AJ156" i="1"/>
  <c r="AJ145" i="1"/>
  <c r="AJ77" i="1"/>
  <c r="AK221" i="1"/>
  <c r="AK211" i="1"/>
  <c r="AK167" i="1"/>
  <c r="AK255" i="1"/>
  <c r="AK3" i="1"/>
  <c r="AK2" i="1" s="1"/>
  <c r="AK273" i="1"/>
  <c r="AK99" i="1"/>
  <c r="AK231" i="1"/>
  <c r="AK39" i="1"/>
  <c r="AK180" i="1"/>
  <c r="AK193" i="1"/>
  <c r="AK243" i="1"/>
  <c r="AK88" i="1"/>
  <c r="AK106" i="1"/>
  <c r="AL122" i="1" l="1"/>
  <c r="AL113" i="1"/>
  <c r="AL131" i="1"/>
  <c r="AL138" i="1"/>
  <c r="AK282" i="1"/>
  <c r="AK202" i="1"/>
  <c r="AK264" i="1"/>
  <c r="AK156" i="1"/>
  <c r="AK145" i="1"/>
  <c r="AK77" i="1"/>
  <c r="AL221" i="1"/>
  <c r="AL211" i="1"/>
  <c r="AL99" i="1"/>
  <c r="AL273" i="1"/>
  <c r="AL3" i="1"/>
  <c r="AL2" i="1" s="1"/>
  <c r="AL167" i="1"/>
  <c r="AL255" i="1"/>
  <c r="AL180" i="1"/>
  <c r="AL193" i="1"/>
  <c r="AL106" i="1"/>
  <c r="AL243" i="1"/>
  <c r="AL88" i="1"/>
  <c r="AL231" i="1"/>
  <c r="AL39" i="1"/>
  <c r="AM113" i="1" l="1"/>
  <c r="AM122" i="1"/>
  <c r="AM138" i="1"/>
  <c r="AM131" i="1"/>
  <c r="AL282" i="1"/>
  <c r="AL202" i="1"/>
  <c r="AL264" i="1"/>
  <c r="AL145" i="1"/>
  <c r="AL156" i="1"/>
  <c r="AL77" i="1"/>
  <c r="AM221" i="1"/>
  <c r="AM211" i="1"/>
  <c r="AM3" i="1"/>
  <c r="AM2" i="1" s="1"/>
  <c r="AM167" i="1"/>
  <c r="AM99" i="1"/>
  <c r="AM255" i="1"/>
  <c r="AM273" i="1"/>
  <c r="AM193" i="1"/>
  <c r="AM106" i="1"/>
  <c r="AM39" i="1"/>
  <c r="AM243" i="1"/>
  <c r="AM88" i="1"/>
  <c r="AM231" i="1"/>
  <c r="AM180" i="1"/>
  <c r="AN113" i="1" l="1"/>
  <c r="AN122" i="1"/>
  <c r="AN138" i="1"/>
  <c r="AN131" i="1"/>
  <c r="AM282" i="1"/>
  <c r="AM202" i="1"/>
  <c r="AM264" i="1"/>
  <c r="AM145" i="1"/>
  <c r="AM156" i="1"/>
  <c r="AM77" i="1"/>
  <c r="AN221" i="1"/>
  <c r="AN211" i="1"/>
  <c r="AN99" i="1"/>
  <c r="AN255" i="1"/>
  <c r="AN3" i="1"/>
  <c r="AN2" i="1" s="1"/>
  <c r="AN167" i="1"/>
  <c r="AN273" i="1"/>
  <c r="AN88" i="1"/>
  <c r="AN243" i="1"/>
  <c r="AN39" i="1"/>
  <c r="AN231" i="1"/>
  <c r="AN180" i="1"/>
  <c r="AN193" i="1"/>
  <c r="AN106" i="1"/>
  <c r="AO113" i="1" l="1"/>
  <c r="AO122" i="1"/>
  <c r="AO138" i="1"/>
  <c r="AO131" i="1"/>
  <c r="AN156" i="1"/>
  <c r="AN145" i="1"/>
  <c r="AN77" i="1"/>
  <c r="AN282" i="1"/>
  <c r="AN202" i="1"/>
  <c r="AN264" i="1"/>
  <c r="AO221" i="1"/>
  <c r="AO211" i="1"/>
  <c r="AO255" i="1"/>
  <c r="AO167" i="1"/>
  <c r="AO273" i="1"/>
  <c r="AO99" i="1"/>
  <c r="AO3" i="1"/>
  <c r="AO2" i="1" s="1"/>
  <c r="AO243" i="1"/>
  <c r="AO88" i="1"/>
  <c r="AO39" i="1"/>
  <c r="AO231" i="1"/>
  <c r="AO180" i="1"/>
  <c r="AO193" i="1"/>
  <c r="AO106" i="1"/>
  <c r="AP122" i="1" l="1"/>
  <c r="AP113" i="1"/>
  <c r="AP138" i="1"/>
  <c r="AP131" i="1"/>
  <c r="AO156" i="1"/>
  <c r="AO77" i="1"/>
  <c r="AO145" i="1"/>
  <c r="AO282" i="1"/>
  <c r="AO202" i="1"/>
  <c r="AO264" i="1"/>
  <c r="AP221" i="1"/>
  <c r="AP211" i="1"/>
  <c r="AP99" i="1"/>
  <c r="AP255" i="1"/>
  <c r="AP167" i="1"/>
  <c r="AP273" i="1"/>
  <c r="AP3" i="1"/>
  <c r="AP2" i="1" s="1"/>
  <c r="AP243" i="1"/>
  <c r="AP88" i="1"/>
  <c r="AP231" i="1"/>
  <c r="AP39" i="1"/>
  <c r="AP180" i="1"/>
  <c r="AP193" i="1"/>
  <c r="AP106" i="1"/>
  <c r="AQ122" i="1" l="1"/>
  <c r="AQ113" i="1"/>
  <c r="AQ138" i="1"/>
  <c r="AQ131" i="1"/>
  <c r="AP156" i="1"/>
  <c r="AP145" i="1"/>
  <c r="AP77" i="1"/>
  <c r="AP282" i="1"/>
  <c r="AP202" i="1"/>
  <c r="AP264" i="1"/>
  <c r="AQ221" i="1"/>
  <c r="AQ211" i="1"/>
  <c r="AQ273" i="1"/>
  <c r="AQ167" i="1"/>
  <c r="AQ3" i="1"/>
  <c r="AQ2" i="1" s="1"/>
  <c r="AQ99" i="1"/>
  <c r="AQ255" i="1"/>
  <c r="AQ231" i="1"/>
  <c r="AQ39" i="1"/>
  <c r="AQ106" i="1"/>
  <c r="AQ180" i="1"/>
  <c r="AQ193" i="1"/>
  <c r="AQ243" i="1"/>
  <c r="AQ88" i="1"/>
  <c r="AR122" i="1" l="1"/>
  <c r="AR113" i="1"/>
  <c r="AR131" i="1"/>
  <c r="AR138" i="1"/>
  <c r="AQ145" i="1"/>
  <c r="AQ77" i="1"/>
  <c r="AQ156" i="1"/>
  <c r="AQ282" i="1"/>
  <c r="AQ202" i="1"/>
  <c r="AQ264" i="1"/>
  <c r="AR221" i="1"/>
  <c r="AR211" i="1"/>
  <c r="AR99" i="1"/>
  <c r="AR3" i="1"/>
  <c r="AR2" i="1" s="1"/>
  <c r="AR273" i="1"/>
  <c r="AR255" i="1"/>
  <c r="AR167" i="1"/>
  <c r="AR180" i="1"/>
  <c r="AR193" i="1"/>
  <c r="AR106" i="1"/>
  <c r="AR243" i="1"/>
  <c r="AR88" i="1"/>
  <c r="AR231" i="1"/>
  <c r="AR39" i="1"/>
  <c r="AS113" i="1" l="1"/>
  <c r="AS122" i="1"/>
  <c r="AS138" i="1"/>
  <c r="AS131" i="1"/>
  <c r="AR282" i="1"/>
  <c r="AR264" i="1"/>
  <c r="AR202" i="1"/>
  <c r="AR156" i="1"/>
  <c r="AR77" i="1"/>
  <c r="AR145" i="1"/>
  <c r="AS221" i="1"/>
  <c r="AS211" i="1"/>
  <c r="AS3" i="1"/>
  <c r="AS2" i="1" s="1"/>
  <c r="AS167" i="1"/>
  <c r="AS99" i="1"/>
  <c r="AS273" i="1"/>
  <c r="AS255" i="1"/>
  <c r="AS193" i="1"/>
  <c r="AS106" i="1"/>
  <c r="AS88" i="1"/>
  <c r="AS243" i="1"/>
  <c r="AS231" i="1"/>
  <c r="AS180" i="1"/>
  <c r="AS39" i="1"/>
  <c r="AT122" i="1" l="1"/>
  <c r="AT113" i="1"/>
  <c r="AT138" i="1"/>
  <c r="AT131" i="1"/>
  <c r="AS145" i="1"/>
  <c r="AS77" i="1"/>
  <c r="AS156" i="1"/>
  <c r="AS282" i="1"/>
  <c r="AS202" i="1"/>
  <c r="AS264" i="1"/>
  <c r="AT221" i="1"/>
  <c r="AT211" i="1"/>
  <c r="AT99" i="1"/>
  <c r="AT167" i="1"/>
  <c r="AT273" i="1"/>
  <c r="AT3" i="1"/>
  <c r="AT2" i="1" s="1"/>
  <c r="AT255" i="1"/>
  <c r="AT39" i="1"/>
  <c r="AT243" i="1"/>
  <c r="AT231" i="1"/>
  <c r="AT180" i="1"/>
  <c r="AT193" i="1"/>
  <c r="AT106" i="1"/>
  <c r="AT88" i="1"/>
  <c r="AU113" i="1" l="1"/>
  <c r="AU122" i="1"/>
  <c r="AU138" i="1"/>
  <c r="AU131" i="1"/>
  <c r="AT282" i="1"/>
  <c r="AT202" i="1"/>
  <c r="AT264" i="1"/>
  <c r="AT156" i="1"/>
  <c r="AT77" i="1"/>
  <c r="AT145" i="1"/>
  <c r="AU221" i="1"/>
  <c r="AU211" i="1"/>
  <c r="AU255" i="1"/>
  <c r="AU273" i="1"/>
  <c r="AU99" i="1"/>
  <c r="AU167" i="1"/>
  <c r="AU3" i="1"/>
  <c r="AU2" i="1" s="1"/>
  <c r="AU243" i="1"/>
  <c r="AU88" i="1"/>
  <c r="AU231" i="1"/>
  <c r="AU180" i="1"/>
  <c r="AU193" i="1"/>
  <c r="AU106" i="1"/>
  <c r="AU39" i="1"/>
  <c r="AV113" i="1" l="1"/>
  <c r="AV122" i="1"/>
  <c r="AV138" i="1"/>
  <c r="AV131" i="1"/>
  <c r="AU282" i="1"/>
  <c r="AU202" i="1"/>
  <c r="AU264" i="1"/>
  <c r="AU156" i="1"/>
  <c r="AU145" i="1"/>
  <c r="AU77" i="1"/>
  <c r="AV221" i="1"/>
  <c r="AV211" i="1"/>
  <c r="AV167" i="1"/>
  <c r="AV255" i="1"/>
  <c r="AV99" i="1"/>
  <c r="AV273" i="1"/>
  <c r="AV3" i="1"/>
  <c r="AV2" i="1" s="1"/>
  <c r="AV243" i="1"/>
  <c r="AV88" i="1"/>
  <c r="AV231" i="1"/>
  <c r="AV39" i="1"/>
  <c r="AV180" i="1"/>
  <c r="AV193" i="1"/>
  <c r="AV106" i="1"/>
  <c r="AW122" i="1" l="1"/>
  <c r="AW113" i="1"/>
  <c r="AW138" i="1"/>
  <c r="AW131" i="1"/>
  <c r="AV156" i="1"/>
  <c r="AV145" i="1"/>
  <c r="AV77" i="1"/>
  <c r="AV282" i="1"/>
  <c r="AV202" i="1"/>
  <c r="AV264" i="1"/>
  <c r="AW221" i="1"/>
  <c r="AW211" i="1"/>
  <c r="AW99" i="1"/>
  <c r="AW273" i="1"/>
  <c r="AW167" i="1"/>
  <c r="AW3" i="1"/>
  <c r="AW2" i="1" s="1"/>
  <c r="AW255" i="1"/>
  <c r="AW231" i="1"/>
  <c r="AW39" i="1"/>
  <c r="AW180" i="1"/>
  <c r="AW106" i="1"/>
  <c r="AW193" i="1"/>
  <c r="AW243" i="1"/>
  <c r="AW88" i="1"/>
  <c r="AX122" i="1" l="1"/>
  <c r="AX113" i="1"/>
  <c r="AX131" i="1"/>
  <c r="AX138" i="1"/>
  <c r="AW282" i="1"/>
  <c r="AW202" i="1"/>
  <c r="AW264" i="1"/>
  <c r="AW156" i="1"/>
  <c r="AW145" i="1"/>
  <c r="AW77" i="1"/>
  <c r="AX221" i="1"/>
  <c r="AX211" i="1"/>
  <c r="AX3" i="1"/>
  <c r="AX2" i="1" s="1"/>
  <c r="AX99" i="1"/>
  <c r="AX255" i="1"/>
  <c r="AX167" i="1"/>
  <c r="AX273" i="1"/>
  <c r="AX180" i="1"/>
  <c r="AX193" i="1"/>
  <c r="AX106" i="1"/>
  <c r="AX243" i="1"/>
  <c r="AX88" i="1"/>
  <c r="AX231" i="1"/>
  <c r="AX39" i="1"/>
  <c r="AY113" i="1" l="1"/>
  <c r="AY122" i="1"/>
  <c r="AY138" i="1"/>
  <c r="AY131" i="1"/>
  <c r="AX282" i="1"/>
  <c r="AX202" i="1"/>
  <c r="AX264" i="1"/>
  <c r="AX156" i="1"/>
  <c r="AX77" i="1"/>
  <c r="AX145" i="1"/>
  <c r="AY221" i="1"/>
  <c r="AY211" i="1"/>
  <c r="AY3" i="1"/>
  <c r="AY2" i="1" s="1"/>
  <c r="AY167" i="1"/>
  <c r="AY273" i="1"/>
  <c r="AY99" i="1"/>
  <c r="AY255" i="1"/>
  <c r="AY193" i="1"/>
  <c r="AY106" i="1"/>
  <c r="AY243" i="1"/>
  <c r="AY231" i="1"/>
  <c r="AY39" i="1"/>
  <c r="AY180" i="1"/>
  <c r="AY88" i="1"/>
  <c r="AZ122" i="1" l="1"/>
  <c r="AZ113" i="1"/>
  <c r="AZ138" i="1"/>
  <c r="AZ131" i="1"/>
  <c r="AY156" i="1"/>
  <c r="AY145" i="1"/>
  <c r="AY77" i="1"/>
  <c r="AY282" i="1"/>
  <c r="AY202" i="1"/>
  <c r="AY264" i="1"/>
  <c r="AZ221" i="1"/>
  <c r="AZ211" i="1"/>
  <c r="AZ167" i="1"/>
  <c r="AZ273" i="1"/>
  <c r="AZ3" i="1"/>
  <c r="AZ2" i="1" s="1"/>
  <c r="AZ99" i="1"/>
  <c r="AZ255" i="1"/>
  <c r="AZ88" i="1"/>
  <c r="AZ243" i="1"/>
  <c r="AZ231" i="1"/>
  <c r="AZ180" i="1"/>
  <c r="AZ193" i="1"/>
  <c r="AZ106" i="1"/>
  <c r="AZ39" i="1"/>
  <c r="BA122" i="1" l="1"/>
  <c r="BA113" i="1"/>
  <c r="BA138" i="1"/>
  <c r="BA131" i="1"/>
  <c r="AZ282" i="1"/>
  <c r="AZ202" i="1"/>
  <c r="AZ264" i="1"/>
  <c r="AZ156" i="1"/>
  <c r="AZ77" i="1"/>
  <c r="AZ145" i="1"/>
  <c r="BA255" i="1"/>
  <c r="BA221" i="1"/>
  <c r="BA211" i="1"/>
  <c r="BA273" i="1"/>
  <c r="BA99" i="1"/>
  <c r="BA167" i="1"/>
  <c r="BA3" i="1"/>
  <c r="BA2" i="1" s="1"/>
  <c r="BA39" i="1"/>
  <c r="BA180" i="1"/>
  <c r="BA106" i="1"/>
  <c r="BA243" i="1"/>
  <c r="BA193" i="1"/>
  <c r="BA88" i="1"/>
  <c r="BA231" i="1"/>
  <c r="BB113" i="1" l="1"/>
  <c r="BB122" i="1"/>
  <c r="BB138" i="1"/>
  <c r="BB131" i="1"/>
  <c r="BA282" i="1"/>
  <c r="BA202" i="1"/>
  <c r="BA264" i="1"/>
  <c r="BA156" i="1"/>
  <c r="BA145" i="1"/>
  <c r="BA77" i="1"/>
  <c r="BB221" i="1"/>
  <c r="BB211" i="1"/>
  <c r="BB273" i="1"/>
  <c r="BB106" i="1"/>
  <c r="BB39" i="1"/>
  <c r="BB243" i="1"/>
  <c r="BB193" i="1"/>
  <c r="BB255" i="1"/>
  <c r="BB3" i="1"/>
  <c r="BB2" i="1" s="1"/>
  <c r="BB231" i="1"/>
  <c r="BB167" i="1"/>
  <c r="BB99" i="1"/>
  <c r="BB88" i="1"/>
  <c r="BB180" i="1"/>
  <c r="BC113" i="1" l="1"/>
  <c r="BC122" i="1"/>
  <c r="BC138" i="1"/>
  <c r="BC131" i="1"/>
  <c r="BC221" i="1"/>
  <c r="BC211" i="1"/>
  <c r="BC3" i="1"/>
  <c r="BC2" i="1" s="1"/>
  <c r="BC231" i="1"/>
  <c r="BC167" i="1"/>
  <c r="BC255" i="1"/>
  <c r="BC193" i="1"/>
  <c r="BC88" i="1"/>
  <c r="BC99" i="1"/>
  <c r="BC273" i="1"/>
  <c r="BC39" i="1"/>
  <c r="BC106" i="1"/>
  <c r="BC180" i="1"/>
  <c r="BC243" i="1"/>
  <c r="BB282" i="1"/>
  <c r="BB202" i="1"/>
  <c r="BB264" i="1"/>
  <c r="BB145" i="1"/>
  <c r="BB77" i="1"/>
  <c r="BB156" i="1"/>
  <c r="BD122" i="1" l="1"/>
  <c r="BD113" i="1"/>
  <c r="BD131" i="1"/>
  <c r="BD138" i="1"/>
  <c r="BC282" i="1"/>
  <c r="BC202" i="1"/>
  <c r="BC264" i="1"/>
  <c r="BC156" i="1"/>
  <c r="BC145" i="1"/>
  <c r="BC77" i="1"/>
  <c r="BD221" i="1"/>
  <c r="BD211" i="1"/>
  <c r="BD167" i="1"/>
  <c r="BD3" i="1"/>
  <c r="BD2" i="1" s="1"/>
  <c r="BD88" i="1"/>
  <c r="BD106" i="1"/>
  <c r="BD193" i="1"/>
  <c r="BD243" i="1"/>
  <c r="BD39" i="1"/>
  <c r="BD231" i="1"/>
  <c r="BD255" i="1"/>
  <c r="BD273" i="1"/>
  <c r="BD99" i="1"/>
  <c r="BD180" i="1"/>
  <c r="BE113" i="1" l="1"/>
  <c r="BE122" i="1"/>
  <c r="BE138" i="1"/>
  <c r="BE131" i="1"/>
  <c r="BD145" i="1"/>
  <c r="BD156" i="1"/>
  <c r="BD77" i="1"/>
  <c r="BD282" i="1"/>
  <c r="BD202" i="1"/>
  <c r="BD264" i="1"/>
  <c r="BE221" i="1"/>
  <c r="BE211" i="1"/>
  <c r="BE180" i="1"/>
  <c r="BE88" i="1"/>
  <c r="BE99" i="1"/>
  <c r="BE106" i="1"/>
  <c r="BE167" i="1"/>
  <c r="BE193" i="1"/>
  <c r="BE39" i="1"/>
  <c r="BE255" i="1"/>
  <c r="BE3" i="1"/>
  <c r="BE2" i="1" s="1"/>
  <c r="BE273" i="1"/>
  <c r="BE231" i="1"/>
  <c r="BE243" i="1"/>
  <c r="BF122" i="1" l="1"/>
  <c r="BF113" i="1"/>
  <c r="BF138" i="1"/>
  <c r="BF131" i="1"/>
  <c r="BE77" i="1"/>
  <c r="BE156" i="1"/>
  <c r="BE145" i="1"/>
  <c r="BF221" i="1"/>
  <c r="BF211" i="1"/>
  <c r="BF273" i="1"/>
  <c r="BF243" i="1"/>
  <c r="BF3" i="1"/>
  <c r="BF2" i="1" s="1"/>
  <c r="BF106" i="1"/>
  <c r="BF193" i="1"/>
  <c r="BF39" i="1"/>
  <c r="BF180" i="1"/>
  <c r="BF88" i="1"/>
  <c r="BF231" i="1"/>
  <c r="BF167" i="1"/>
  <c r="BF255" i="1"/>
  <c r="BF99" i="1"/>
  <c r="BE282" i="1"/>
  <c r="BE202" i="1"/>
  <c r="BE264" i="1"/>
  <c r="BG122" i="1" l="1"/>
  <c r="BG113" i="1"/>
  <c r="BG138" i="1"/>
  <c r="BG131" i="1"/>
  <c r="BG221" i="1"/>
  <c r="BG211" i="1"/>
  <c r="BG273" i="1"/>
  <c r="BG39" i="1"/>
  <c r="BG255" i="1"/>
  <c r="BG193" i="1"/>
  <c r="BG243" i="1"/>
  <c r="BG180" i="1"/>
  <c r="BG88" i="1"/>
  <c r="BG167" i="1"/>
  <c r="BG231" i="1"/>
  <c r="BG3" i="1"/>
  <c r="BG2" i="1" s="1"/>
  <c r="BG99" i="1"/>
  <c r="BG106" i="1"/>
  <c r="BF282" i="1"/>
  <c r="BF264" i="1"/>
  <c r="BF202" i="1"/>
  <c r="BF156" i="1"/>
  <c r="BF77" i="1"/>
  <c r="BF145" i="1"/>
  <c r="BH122" i="1" l="1"/>
  <c r="BH113" i="1"/>
  <c r="BH138" i="1"/>
  <c r="BH131" i="1"/>
  <c r="BG77" i="1"/>
  <c r="BG156" i="1"/>
  <c r="BG145" i="1"/>
  <c r="BG282" i="1"/>
  <c r="BG202" i="1"/>
  <c r="BG264" i="1"/>
  <c r="BH221" i="1"/>
  <c r="BH211" i="1"/>
  <c r="BH180" i="1"/>
  <c r="BH193" i="1"/>
  <c r="BH39" i="1"/>
  <c r="BH243" i="1"/>
  <c r="BH167" i="1"/>
  <c r="BH88" i="1"/>
  <c r="BH231" i="1"/>
  <c r="BH106" i="1"/>
  <c r="BH99" i="1"/>
  <c r="BH273" i="1"/>
  <c r="BH3" i="1"/>
  <c r="BH2" i="1" s="1"/>
  <c r="BH255" i="1"/>
  <c r="BI113" i="1" l="1"/>
  <c r="BI122" i="1"/>
  <c r="BI138" i="1"/>
  <c r="BI131" i="1"/>
  <c r="BH264" i="1"/>
  <c r="BH282" i="1"/>
  <c r="BH202" i="1"/>
  <c r="BH145" i="1"/>
  <c r="BH77" i="1"/>
  <c r="BH156" i="1"/>
  <c r="BI221" i="1"/>
  <c r="BI211" i="1"/>
  <c r="BI255" i="1"/>
  <c r="BI167" i="1"/>
  <c r="BI273" i="1"/>
  <c r="BI193" i="1"/>
  <c r="BI180" i="1"/>
  <c r="BI99" i="1"/>
  <c r="BI3" i="1"/>
  <c r="BI2" i="1" s="1"/>
  <c r="BI243" i="1"/>
  <c r="BI106" i="1"/>
  <c r="BI88" i="1"/>
  <c r="BI231" i="1"/>
  <c r="BI39" i="1"/>
  <c r="BJ255" i="1" l="1"/>
  <c r="BJ243" i="1"/>
  <c r="BJ167" i="1"/>
  <c r="BJ211" i="1"/>
  <c r="BJ273" i="1"/>
  <c r="BJ88" i="1"/>
  <c r="BJ145" i="1" s="1"/>
  <c r="BJ193" i="1"/>
  <c r="BJ99" i="1"/>
  <c r="BJ221" i="1"/>
  <c r="BJ180" i="1"/>
  <c r="BJ264" i="1" s="1"/>
  <c r="BJ231" i="1"/>
  <c r="BJ39" i="1"/>
  <c r="BJ3" i="1"/>
  <c r="BJ2" i="1" s="1"/>
  <c r="BJ122" i="1"/>
  <c r="BJ113" i="1"/>
  <c r="BJ106" i="1"/>
  <c r="BJ138" i="1"/>
  <c r="BJ131" i="1"/>
  <c r="BI145" i="1"/>
  <c r="BI77" i="1"/>
  <c r="BI156" i="1"/>
  <c r="BI202" i="1"/>
  <c r="BI282" i="1"/>
  <c r="BI264" i="1"/>
  <c r="BJ202" i="1" l="1"/>
  <c r="BJ156" i="1"/>
  <c r="BJ77" i="1"/>
  <c r="BJ282" i="1"/>
  <c r="BK113" i="1"/>
  <c r="BK122" i="1"/>
  <c r="BK138" i="1"/>
  <c r="BK131" i="1"/>
  <c r="BK255" i="1"/>
  <c r="BK193" i="1"/>
  <c r="BK39" i="1"/>
  <c r="BK88" i="1"/>
  <c r="BK243" i="1"/>
  <c r="BK180" i="1"/>
  <c r="BK167" i="1"/>
  <c r="BK106" i="1"/>
  <c r="BK99" i="1"/>
  <c r="BK273" i="1"/>
  <c r="BK211" i="1"/>
  <c r="BK221" i="1"/>
  <c r="BK3" i="1"/>
  <c r="BK231" i="1"/>
  <c r="BL122" i="1" l="1"/>
  <c r="BL113" i="1"/>
  <c r="BK2" i="1"/>
  <c r="BK202" i="1"/>
  <c r="BK264" i="1"/>
  <c r="BK282" i="1"/>
  <c r="BK145" i="1"/>
  <c r="BK156" i="1"/>
  <c r="BK77" i="1"/>
  <c r="BL138" i="1"/>
  <c r="BL131" i="1"/>
  <c r="BL255" i="1"/>
  <c r="BL180" i="1"/>
  <c r="BL88" i="1"/>
  <c r="BL243" i="1"/>
  <c r="BL106" i="1"/>
  <c r="BL167" i="1"/>
  <c r="BL273" i="1"/>
  <c r="BL193" i="1"/>
  <c r="BL39" i="1"/>
  <c r="BL3" i="1"/>
  <c r="BL231" i="1"/>
  <c r="BL99" i="1"/>
  <c r="BL211" i="1"/>
  <c r="BL221" i="1"/>
  <c r="BM122" i="1" l="1"/>
  <c r="BM113" i="1"/>
  <c r="BL156" i="1"/>
  <c r="BL77" i="1"/>
  <c r="BL145" i="1"/>
  <c r="BL282" i="1"/>
  <c r="BL202" i="1"/>
  <c r="BL264" i="1"/>
  <c r="BL2" i="1"/>
  <c r="BM138" i="1"/>
  <c r="BM131" i="1"/>
  <c r="BM39" i="1"/>
  <c r="BM193" i="1"/>
  <c r="BM243" i="1"/>
  <c r="BM231" i="1"/>
  <c r="BM106" i="1"/>
  <c r="BM3" i="1"/>
  <c r="BM211" i="1"/>
  <c r="BM99" i="1"/>
  <c r="BM255" i="1"/>
  <c r="BM273" i="1"/>
  <c r="BM221" i="1"/>
  <c r="BM167" i="1"/>
  <c r="BM180" i="1"/>
  <c r="BM88" i="1"/>
  <c r="BN122" i="1" l="1"/>
  <c r="BN113" i="1"/>
  <c r="BM282" i="1"/>
  <c r="BM202" i="1"/>
  <c r="BM264" i="1"/>
  <c r="BM2" i="1"/>
  <c r="BN138" i="1"/>
  <c r="BN131" i="1"/>
  <c r="BN3" i="1"/>
  <c r="BN231" i="1"/>
  <c r="BN99" i="1"/>
  <c r="BN211" i="1"/>
  <c r="BN221" i="1"/>
  <c r="BN255" i="1"/>
  <c r="BN180" i="1"/>
  <c r="BN167" i="1"/>
  <c r="BN273" i="1"/>
  <c r="BN88" i="1"/>
  <c r="BN193" i="1"/>
  <c r="BN243" i="1"/>
  <c r="BN39" i="1"/>
  <c r="BN106" i="1"/>
  <c r="BM77" i="1"/>
  <c r="BM145" i="1"/>
  <c r="BM156" i="1"/>
  <c r="BO113" i="1" l="1"/>
  <c r="BO122" i="1"/>
  <c r="BN202" i="1"/>
  <c r="BN264" i="1"/>
  <c r="BN282" i="1"/>
  <c r="BN2" i="1"/>
  <c r="BN156" i="1"/>
  <c r="BN77" i="1"/>
  <c r="BN145" i="1"/>
  <c r="BO138" i="1"/>
  <c r="BO131" i="1"/>
  <c r="BO167" i="1"/>
  <c r="BO273" i="1"/>
  <c r="BO88" i="1"/>
  <c r="BO193" i="1"/>
  <c r="BO39" i="1"/>
  <c r="BO106" i="1"/>
  <c r="BO243" i="1"/>
  <c r="BO221" i="1"/>
  <c r="BO99" i="1"/>
  <c r="BO3" i="1"/>
  <c r="BO180" i="1"/>
  <c r="BO231" i="1"/>
  <c r="BO255" i="1"/>
  <c r="BO211" i="1"/>
  <c r="BP122" i="1" l="1"/>
  <c r="BP113" i="1"/>
  <c r="BO2" i="1"/>
  <c r="BP131" i="1"/>
  <c r="BP138" i="1"/>
  <c r="BP39" i="1"/>
  <c r="BP106" i="1"/>
  <c r="BP243" i="1"/>
  <c r="BP221" i="1"/>
  <c r="BP99" i="1"/>
  <c r="BP180" i="1"/>
  <c r="BP231" i="1"/>
  <c r="BP3" i="1"/>
  <c r="BP255" i="1"/>
  <c r="BP211" i="1"/>
  <c r="BP167" i="1"/>
  <c r="BP273" i="1"/>
  <c r="BP88" i="1"/>
  <c r="BP193" i="1"/>
  <c r="BO264" i="1"/>
  <c r="BO282" i="1"/>
  <c r="BO202" i="1"/>
  <c r="BO77" i="1"/>
  <c r="BO145" i="1"/>
  <c r="BO156" i="1"/>
  <c r="BQ113" i="1" l="1"/>
  <c r="BQ122" i="1"/>
  <c r="BP282" i="1"/>
  <c r="BP202" i="1"/>
  <c r="BP264" i="1"/>
  <c r="BQ138" i="1"/>
  <c r="BQ131" i="1"/>
  <c r="BQ3" i="1"/>
  <c r="BQ231" i="1"/>
  <c r="BQ99" i="1"/>
  <c r="BQ211" i="1"/>
  <c r="BQ221" i="1"/>
  <c r="BQ180" i="1"/>
  <c r="BQ255" i="1"/>
  <c r="BQ167" i="1"/>
  <c r="BQ273" i="1"/>
  <c r="BQ88" i="1"/>
  <c r="BQ193" i="1"/>
  <c r="BQ243" i="1"/>
  <c r="BQ39" i="1"/>
  <c r="BQ106" i="1"/>
  <c r="BP2" i="1"/>
  <c r="BP145" i="1"/>
  <c r="BP77" i="1"/>
  <c r="BP156" i="1"/>
  <c r="BR113" i="1" l="1"/>
  <c r="BR122" i="1"/>
  <c r="BQ2" i="1"/>
  <c r="BQ202" i="1"/>
  <c r="BQ264" i="1"/>
  <c r="BQ282" i="1"/>
  <c r="BQ77" i="1"/>
  <c r="BQ156" i="1"/>
  <c r="BQ145" i="1"/>
  <c r="BR138" i="1"/>
  <c r="BR131" i="1"/>
  <c r="BR255" i="1"/>
  <c r="BR221" i="1"/>
  <c r="BR167" i="1"/>
  <c r="BR180" i="1"/>
  <c r="BR88" i="1"/>
  <c r="BR273" i="1"/>
  <c r="BR243" i="1"/>
  <c r="BR39" i="1"/>
  <c r="BR193" i="1"/>
  <c r="BR3" i="1"/>
  <c r="BR99" i="1"/>
  <c r="BR106" i="1"/>
  <c r="BR211" i="1"/>
  <c r="BR231" i="1"/>
  <c r="BO42" i="9"/>
  <c r="BN234" i="1" s="1"/>
  <c r="BK233" i="1"/>
  <c r="BL233" i="1"/>
  <c r="BO234" i="1"/>
  <c r="BO238" i="1"/>
  <c r="BL42" i="9"/>
  <c r="BK234" i="1" s="1"/>
  <c r="BL45" i="9"/>
  <c r="BK237" i="1" s="1"/>
  <c r="BM42" i="9"/>
  <c r="BL234" i="1" s="1"/>
  <c r="BN42" i="9"/>
  <c r="BM234" i="1" s="1"/>
  <c r="BL43" i="9"/>
  <c r="BK235" i="1" s="1"/>
  <c r="BK241" i="1"/>
  <c r="BO239" i="1"/>
  <c r="BO235" i="1"/>
  <c r="BO241" i="1"/>
  <c r="BO237" i="1"/>
  <c r="BL47" i="9"/>
  <c r="BK239" i="1" s="1"/>
  <c r="BM47" i="9"/>
  <c r="BL239" i="1" s="1"/>
  <c r="BM241" i="1"/>
  <c r="BN45" i="9"/>
  <c r="BM237" i="1" s="1"/>
  <c r="BN47" i="9"/>
  <c r="BM239" i="1" s="1"/>
  <c r="BM43" i="9"/>
  <c r="BL235" i="1" s="1"/>
  <c r="BL241" i="1"/>
  <c r="BN43" i="9"/>
  <c r="BM235" i="1" s="1"/>
  <c r="BO43" i="9"/>
  <c r="BN235" i="1" s="1"/>
  <c r="BN241" i="1"/>
  <c r="BO45" i="9"/>
  <c r="BN237" i="1" s="1"/>
  <c r="BO47" i="9"/>
  <c r="BN239" i="1" s="1"/>
  <c r="BO46" i="9"/>
  <c r="BN238" i="1" s="1"/>
  <c r="BM45" i="9"/>
  <c r="BL237" i="1" s="1"/>
  <c r="BM233" i="1"/>
  <c r="BN233" i="1"/>
  <c r="BO233" i="1"/>
  <c r="BJ233" i="1"/>
  <c r="BK43" i="9"/>
  <c r="BJ235" i="1" s="1"/>
  <c r="BK42" i="9"/>
  <c r="BJ234" i="1" s="1"/>
  <c r="BK47" i="9"/>
  <c r="BJ239" i="1" s="1"/>
  <c r="BT106" i="1" l="1"/>
  <c r="BT167" i="1"/>
  <c r="BT113" i="1"/>
  <c r="BT273" i="1"/>
  <c r="BT138" i="1"/>
  <c r="BT39" i="1"/>
  <c r="BT193" i="1"/>
  <c r="BT131" i="1"/>
  <c r="BT3" i="1"/>
  <c r="BT2" i="1" s="1"/>
  <c r="BT211" i="1"/>
  <c r="BS3" i="1"/>
  <c r="BR77" i="1"/>
  <c r="BR156" i="1"/>
  <c r="BR145" i="1"/>
  <c r="BR2" i="1"/>
  <c r="BR282" i="1"/>
  <c r="BR202" i="1"/>
  <c r="BR264" i="1"/>
  <c r="BM247" i="1"/>
  <c r="BO44" i="9"/>
  <c r="BN236" i="1" s="1"/>
  <c r="BN49" i="1" s="1"/>
  <c r="BN53" i="1" s="1"/>
  <c r="BN40" i="9"/>
  <c r="BM232" i="1" s="1"/>
  <c r="BM40" i="9"/>
  <c r="BL232" i="1" s="1"/>
  <c r="BL244" i="1" s="1"/>
  <c r="BN246" i="1"/>
  <c r="BN46" i="9"/>
  <c r="BM238" i="1" s="1"/>
  <c r="BN44" i="9"/>
  <c r="BM236" i="1" s="1"/>
  <c r="BL44" i="9"/>
  <c r="BK236" i="1" s="1"/>
  <c r="BK49" i="1" s="1"/>
  <c r="BK53" i="1" s="1"/>
  <c r="BO236" i="1"/>
  <c r="BM44" i="9"/>
  <c r="BL236" i="1" s="1"/>
  <c r="BL248" i="1" s="1"/>
  <c r="BL46" i="9"/>
  <c r="BK238" i="1" s="1"/>
  <c r="BK45" i="9"/>
  <c r="BJ237" i="1" s="1"/>
  <c r="BK246" i="1"/>
  <c r="BK247" i="1"/>
  <c r="BK251" i="1"/>
  <c r="BN247" i="1"/>
  <c r="BN249" i="1"/>
  <c r="BN250" i="1"/>
  <c r="BN245" i="1"/>
  <c r="BO251" i="1"/>
  <c r="BO40" i="9"/>
  <c r="BN232" i="1" s="1"/>
  <c r="BN244" i="1" s="1"/>
  <c r="BN34" i="9"/>
  <c r="BM46" i="9"/>
  <c r="BL238" i="1" s="1"/>
  <c r="BO232" i="1"/>
  <c r="BO244" i="1" s="1"/>
  <c r="BK249" i="1"/>
  <c r="BN251" i="1"/>
  <c r="BO34" i="9"/>
  <c r="BL251" i="1"/>
  <c r="BL40" i="9"/>
  <c r="BK232" i="1" s="1"/>
  <c r="BK244" i="1" s="1"/>
  <c r="BK245" i="1"/>
  <c r="BM246" i="1"/>
  <c r="BM251" i="1"/>
  <c r="BL249" i="1"/>
  <c r="BO249" i="1"/>
  <c r="BL245" i="1"/>
  <c r="BM34" i="9"/>
  <c r="BO246" i="1"/>
  <c r="BK44" i="9"/>
  <c r="BJ236" i="1" s="1"/>
  <c r="BO247" i="1"/>
  <c r="BK46" i="9"/>
  <c r="BJ238" i="1" s="1"/>
  <c r="BO250" i="1"/>
  <c r="BO245" i="1"/>
  <c r="BL34" i="9"/>
  <c r="BL8" i="1"/>
  <c r="BX27" i="1" s="1"/>
  <c r="BL253" i="1"/>
  <c r="BM249" i="1"/>
  <c r="BN8" i="1"/>
  <c r="BZ27" i="1" s="1"/>
  <c r="BN253" i="1"/>
  <c r="BK8" i="1"/>
  <c r="BW27" i="1" s="1"/>
  <c r="BK253" i="1"/>
  <c r="BK34" i="9"/>
  <c r="BJ241" i="1"/>
  <c r="BJ245" i="1" s="1"/>
  <c r="BL246" i="1"/>
  <c r="BM8" i="1"/>
  <c r="BY27" i="1" s="1"/>
  <c r="BM253" i="1"/>
  <c r="BK40" i="9"/>
  <c r="BJ232" i="1" s="1"/>
  <c r="BM245" i="1"/>
  <c r="BL247" i="1"/>
  <c r="BO8" i="1"/>
  <c r="CA27" i="1" s="1"/>
  <c r="BO253" i="1"/>
  <c r="BT255" i="1" l="1"/>
  <c r="BT231" i="1"/>
  <c r="BT88" i="1"/>
  <c r="BT145" i="1" s="1"/>
  <c r="BT180" i="1"/>
  <c r="BT282" i="1" s="1"/>
  <c r="BT99" i="1"/>
  <c r="BT243" i="1"/>
  <c r="BT122" i="1"/>
  <c r="BT221" i="1"/>
  <c r="BS2" i="1"/>
  <c r="BN27" i="1"/>
  <c r="BL27" i="1"/>
  <c r="BO27" i="1"/>
  <c r="BK27" i="1"/>
  <c r="BM248" i="1"/>
  <c r="BM250" i="1"/>
  <c r="BM244" i="1"/>
  <c r="BM49" i="1"/>
  <c r="BM53" i="1" s="1"/>
  <c r="BM240" i="1"/>
  <c r="BN248" i="1"/>
  <c r="BK248" i="1"/>
  <c r="BL49" i="1"/>
  <c r="BL53" i="1" s="1"/>
  <c r="BL240" i="1"/>
  <c r="BL252" i="1" s="1"/>
  <c r="BK240" i="1"/>
  <c r="BK252" i="1" s="1"/>
  <c r="BL250" i="1"/>
  <c r="BO248" i="1"/>
  <c r="BO240" i="1"/>
  <c r="BO252" i="1" s="1"/>
  <c r="BO49" i="1"/>
  <c r="BO53" i="1" s="1"/>
  <c r="BN240" i="1"/>
  <c r="BN252" i="1" s="1"/>
  <c r="BK250" i="1"/>
  <c r="BJ251" i="1"/>
  <c r="BJ248" i="1"/>
  <c r="BJ49" i="1"/>
  <c r="BJ53" i="1" s="1"/>
  <c r="BJ8" i="1"/>
  <c r="BV27" i="1" s="1"/>
  <c r="BJ253" i="1"/>
  <c r="BJ240" i="1"/>
  <c r="BJ246" i="1"/>
  <c r="BJ249" i="1"/>
  <c r="BM27" i="1"/>
  <c r="BJ250" i="1"/>
  <c r="BJ244" i="1"/>
  <c r="BJ247" i="1"/>
  <c r="BT156" i="1" l="1"/>
  <c r="BT202" i="1"/>
  <c r="BT77" i="1"/>
  <c r="BT264" i="1"/>
  <c r="BU39" i="1"/>
  <c r="BU221" i="1"/>
  <c r="BU88" i="1"/>
  <c r="CV88" i="1" s="1"/>
  <c r="BU255" i="1"/>
  <c r="BU180" i="1"/>
  <c r="BU3" i="1"/>
  <c r="BU243" i="1"/>
  <c r="BU167" i="1"/>
  <c r="BU273" i="1"/>
  <c r="BU231" i="1"/>
  <c r="BU113" i="1"/>
  <c r="BU193" i="1"/>
  <c r="BU106" i="1"/>
  <c r="BU122" i="1"/>
  <c r="BU99" i="1"/>
  <c r="BU131" i="1"/>
  <c r="BU211" i="1"/>
  <c r="BU138" i="1"/>
  <c r="DH194" i="1"/>
  <c r="BM252" i="1"/>
  <c r="BJ252" i="1"/>
  <c r="BJ27" i="1"/>
  <c r="EC218" i="1" l="1"/>
  <c r="EC6" i="1"/>
  <c r="EC84" i="1"/>
  <c r="EC198" i="1"/>
  <c r="EC262" i="1"/>
  <c r="EC271" i="1" s="1"/>
  <c r="EC79" i="1"/>
  <c r="EC133" i="1"/>
  <c r="EC256" i="1"/>
  <c r="EC40" i="1"/>
  <c r="EC49" i="1"/>
  <c r="EC236" i="1"/>
  <c r="EC15" i="1"/>
  <c r="EC134" i="1"/>
  <c r="EC48" i="1"/>
  <c r="EC175" i="1"/>
  <c r="EC44" i="1"/>
  <c r="EC132" i="1"/>
  <c r="EC280" i="1"/>
  <c r="EC289" i="1" s="1"/>
  <c r="EC235" i="1"/>
  <c r="EC219" i="1"/>
  <c r="EC171" i="1"/>
  <c r="EC240" i="1"/>
  <c r="EC58" i="1"/>
  <c r="EC172" i="1"/>
  <c r="EC115" i="1"/>
  <c r="EC114" i="1"/>
  <c r="EC46" i="1"/>
  <c r="EC50" i="1"/>
  <c r="EC13" i="1"/>
  <c r="EC257" i="1"/>
  <c r="EC194" i="1"/>
  <c r="EC69" i="1"/>
  <c r="EC274" i="1"/>
  <c r="EC52" i="1"/>
  <c r="EC174" i="1"/>
  <c r="EC170" i="1"/>
  <c r="EC5" i="1"/>
  <c r="EC100" i="1"/>
  <c r="EC64" i="1"/>
  <c r="EC213" i="1"/>
  <c r="EC200" i="1"/>
  <c r="EC209" i="1" s="1"/>
  <c r="EC14" i="1"/>
  <c r="EC147" i="1"/>
  <c r="EC233" i="1"/>
  <c r="EC9" i="1"/>
  <c r="EC101" i="1"/>
  <c r="EC234" i="1"/>
  <c r="EC149" i="1"/>
  <c r="EC10" i="1"/>
  <c r="EC117" i="1"/>
  <c r="EC275" i="1"/>
  <c r="EC11" i="1"/>
  <c r="EC150" i="1"/>
  <c r="EC199" i="1"/>
  <c r="EC177" i="1"/>
  <c r="EC241" i="1"/>
  <c r="EC253" i="1" s="1"/>
  <c r="EC83" i="1"/>
  <c r="EC276" i="1"/>
  <c r="EC118" i="1"/>
  <c r="EC42" i="1"/>
  <c r="EC216" i="1"/>
  <c r="EC226" i="1" s="1"/>
  <c r="EC259" i="1"/>
  <c r="EC85" i="1"/>
  <c r="EC169" i="1"/>
  <c r="EC154" i="1"/>
  <c r="EC165" i="1" s="1"/>
  <c r="EC74" i="1"/>
  <c r="EC70" i="1"/>
  <c r="EC212" i="1"/>
  <c r="EC222" i="1" s="1"/>
  <c r="EC86" i="1"/>
  <c r="EC97" i="1" s="1"/>
  <c r="EC214" i="1"/>
  <c r="EC224" i="1" s="1"/>
  <c r="EC136" i="1"/>
  <c r="EC143" i="1" s="1"/>
  <c r="EC146" i="1"/>
  <c r="EC78" i="1"/>
  <c r="EC239" i="1"/>
  <c r="EC251" i="1" s="1"/>
  <c r="EC57" i="1"/>
  <c r="EC53" i="1"/>
  <c r="EC215" i="1"/>
  <c r="EC225" i="1" s="1"/>
  <c r="EC120" i="1"/>
  <c r="EC129" i="1" s="1"/>
  <c r="EC258" i="1"/>
  <c r="EC104" i="1"/>
  <c r="EC111" i="1" s="1"/>
  <c r="EC60" i="1"/>
  <c r="EC135" i="1"/>
  <c r="EC217" i="1"/>
  <c r="EC227" i="1" s="1"/>
  <c r="EC68" i="1"/>
  <c r="EC279" i="1"/>
  <c r="EC103" i="1"/>
  <c r="EC110" i="1" s="1"/>
  <c r="EC260" i="1"/>
  <c r="EC197" i="1"/>
  <c r="EC176" i="1"/>
  <c r="EC153" i="1"/>
  <c r="EC55" i="1"/>
  <c r="EC116" i="1"/>
  <c r="EC196" i="1"/>
  <c r="EC119" i="1"/>
  <c r="EC168" i="1"/>
  <c r="EC278" i="1"/>
  <c r="EC80" i="1"/>
  <c r="EC61" i="1"/>
  <c r="EC148" i="1"/>
  <c r="EC66" i="1"/>
  <c r="EC51" i="1"/>
  <c r="EC237" i="1"/>
  <c r="EC249" i="1" s="1"/>
  <c r="EC238" i="1"/>
  <c r="EC250" i="1" s="1"/>
  <c r="EC56" i="1"/>
  <c r="EC8" i="1"/>
  <c r="EC232" i="1"/>
  <c r="EC244" i="1" s="1"/>
  <c r="EC7" i="1"/>
  <c r="EC72" i="1"/>
  <c r="EC73" i="1"/>
  <c r="EC151" i="1"/>
  <c r="EC261" i="1"/>
  <c r="EC277" i="1"/>
  <c r="EC102" i="1"/>
  <c r="EC178" i="1"/>
  <c r="EC191" i="1" s="1"/>
  <c r="EC152" i="1"/>
  <c r="EC195" i="1"/>
  <c r="EC173" i="1"/>
  <c r="EC81" i="1"/>
  <c r="EC12" i="1"/>
  <c r="EC62" i="1"/>
  <c r="EC82" i="1"/>
  <c r="DK176" i="1"/>
  <c r="DP176" i="1"/>
  <c r="DU176" i="1"/>
  <c r="DQ176" i="1"/>
  <c r="DH176" i="1"/>
  <c r="DC176" i="1"/>
  <c r="DD176" i="1"/>
  <c r="DV176" i="1"/>
  <c r="DR176" i="1"/>
  <c r="DT176" i="1"/>
  <c r="DF176" i="1"/>
  <c r="DN176" i="1"/>
  <c r="DB175" i="1"/>
  <c r="DJ176" i="1"/>
  <c r="DM176" i="1"/>
  <c r="DO176" i="1"/>
  <c r="DS176" i="1"/>
  <c r="DE176" i="1"/>
  <c r="DX176" i="1"/>
  <c r="DW176" i="1"/>
  <c r="DG176" i="1"/>
  <c r="DI176" i="1"/>
  <c r="DZ176" i="1"/>
  <c r="DB176" i="1"/>
  <c r="DL176" i="1"/>
  <c r="DY176" i="1"/>
  <c r="EA176" i="1"/>
  <c r="EB176" i="1"/>
  <c r="EB46" i="1"/>
  <c r="EB48" i="1"/>
  <c r="EB198" i="1"/>
  <c r="EB62" i="1"/>
  <c r="EB234" i="1"/>
  <c r="EB147" i="1"/>
  <c r="EB232" i="1"/>
  <c r="EB82" i="1"/>
  <c r="EB14" i="1"/>
  <c r="EB260" i="1"/>
  <c r="EB259" i="1"/>
  <c r="EB42" i="1"/>
  <c r="EB53" i="1"/>
  <c r="EB120" i="1"/>
  <c r="EB129" i="1" s="1"/>
  <c r="EB50" i="1"/>
  <c r="EB146" i="1"/>
  <c r="EB238" i="1"/>
  <c r="EB194" i="1"/>
  <c r="EB235" i="1"/>
  <c r="EB275" i="1"/>
  <c r="EB119" i="1"/>
  <c r="EB56" i="1"/>
  <c r="EB236" i="1"/>
  <c r="EB258" i="1"/>
  <c r="EB80" i="1"/>
  <c r="EB233" i="1"/>
  <c r="EB61" i="1"/>
  <c r="EB69" i="1"/>
  <c r="EB133" i="1"/>
  <c r="EB150" i="1"/>
  <c r="EB7" i="1"/>
  <c r="EB6" i="1"/>
  <c r="EB55" i="1"/>
  <c r="EB257" i="1"/>
  <c r="EB60" i="1"/>
  <c r="EB118" i="1"/>
  <c r="EB114" i="1"/>
  <c r="EB256" i="1"/>
  <c r="EB9" i="1"/>
  <c r="EB100" i="1"/>
  <c r="EB195" i="1"/>
  <c r="EB153" i="1"/>
  <c r="EB239" i="1"/>
  <c r="EB72" i="1"/>
  <c r="EB83" i="1"/>
  <c r="EB199" i="1"/>
  <c r="EB279" i="1"/>
  <c r="EB154" i="1"/>
  <c r="EB165" i="1" s="1"/>
  <c r="EB173" i="1"/>
  <c r="EB168" i="1"/>
  <c r="EB261" i="1"/>
  <c r="EB171" i="1"/>
  <c r="EB79" i="1"/>
  <c r="EB57" i="1"/>
  <c r="EB66" i="1"/>
  <c r="EB197" i="1"/>
  <c r="EB40" i="1"/>
  <c r="EB151" i="1"/>
  <c r="EB178" i="1"/>
  <c r="EB134" i="1"/>
  <c r="EB237" i="1"/>
  <c r="EB102" i="1"/>
  <c r="EB49" i="1"/>
  <c r="EB81" i="1"/>
  <c r="EB212" i="1"/>
  <c r="EB135" i="1"/>
  <c r="EB13" i="1"/>
  <c r="EB101" i="1"/>
  <c r="EB148" i="1"/>
  <c r="EB70" i="1"/>
  <c r="EB274" i="1"/>
  <c r="EB58" i="1"/>
  <c r="EB240" i="1"/>
  <c r="EB104" i="1"/>
  <c r="EB111" i="1" s="1"/>
  <c r="EB10" i="1"/>
  <c r="EB174" i="1"/>
  <c r="EB78" i="1"/>
  <c r="EB12" i="1"/>
  <c r="EB215" i="1"/>
  <c r="EB132" i="1"/>
  <c r="EB85" i="1"/>
  <c r="EB277" i="1"/>
  <c r="EB172" i="1"/>
  <c r="EB185" i="1" s="1"/>
  <c r="EB44" i="1"/>
  <c r="EB216" i="1"/>
  <c r="EB214" i="1"/>
  <c r="EB117" i="1"/>
  <c r="EB169" i="1"/>
  <c r="EB149" i="1"/>
  <c r="EB217" i="1"/>
  <c r="EB8" i="1"/>
  <c r="EB241" i="1"/>
  <c r="EB253" i="1" s="1"/>
  <c r="EB278" i="1"/>
  <c r="EB5" i="1"/>
  <c r="EB73" i="1"/>
  <c r="EB219" i="1"/>
  <c r="EB276" i="1"/>
  <c r="EB116" i="1"/>
  <c r="EB125" i="1" s="1"/>
  <c r="EB115" i="1"/>
  <c r="EB218" i="1"/>
  <c r="EB15" i="1"/>
  <c r="EB86" i="1"/>
  <c r="EB97" i="1" s="1"/>
  <c r="EB152" i="1"/>
  <c r="EB262" i="1"/>
  <c r="EB271" i="1" s="1"/>
  <c r="EB170" i="1"/>
  <c r="EB175" i="1"/>
  <c r="EB200" i="1"/>
  <c r="EB209" i="1" s="1"/>
  <c r="EB84" i="1"/>
  <c r="EB280" i="1"/>
  <c r="EB289" i="1" s="1"/>
  <c r="EB213" i="1"/>
  <c r="EB64" i="1"/>
  <c r="EB52" i="1"/>
  <c r="EB11" i="1"/>
  <c r="EB196" i="1"/>
  <c r="EB136" i="1"/>
  <c r="EB143" i="1" s="1"/>
  <c r="EB103" i="1"/>
  <c r="EB110" i="1" s="1"/>
  <c r="EB68" i="1"/>
  <c r="EB177" i="1"/>
  <c r="EB51" i="1"/>
  <c r="EB74" i="1"/>
  <c r="DQ48" i="1"/>
  <c r="DZ48" i="1"/>
  <c r="DZ5" i="1"/>
  <c r="DZ40" i="1"/>
  <c r="DZ46" i="1"/>
  <c r="DZ78" i="1"/>
  <c r="DZ55" i="1"/>
  <c r="DZ44" i="1"/>
  <c r="DZ82" i="1"/>
  <c r="DZ136" i="1"/>
  <c r="DZ143" i="1" s="1"/>
  <c r="DZ80" i="1"/>
  <c r="DZ118" i="1"/>
  <c r="DZ42" i="1"/>
  <c r="DZ84" i="1"/>
  <c r="DZ81" i="1"/>
  <c r="EA44" i="1"/>
  <c r="DZ135" i="1"/>
  <c r="EA132" i="1"/>
  <c r="EA12" i="1"/>
  <c r="DZ117" i="1"/>
  <c r="DZ133" i="1"/>
  <c r="EA213" i="1"/>
  <c r="DZ116" i="1"/>
  <c r="DZ86" i="1"/>
  <c r="DZ97" i="1" s="1"/>
  <c r="EA114" i="1"/>
  <c r="EA13" i="1"/>
  <c r="EA78" i="1"/>
  <c r="EA85" i="1"/>
  <c r="EA5" i="1"/>
  <c r="EA80" i="1"/>
  <c r="EA81" i="1"/>
  <c r="DZ134" i="1"/>
  <c r="EA40" i="1"/>
  <c r="DZ120" i="1"/>
  <c r="DZ129" i="1" s="1"/>
  <c r="EA42" i="1"/>
  <c r="EA79" i="1"/>
  <c r="EA48" i="1"/>
  <c r="DZ132" i="1"/>
  <c r="EA119" i="1"/>
  <c r="DZ114" i="1"/>
  <c r="DZ123" i="1" s="1"/>
  <c r="EA82" i="1"/>
  <c r="DZ217" i="1"/>
  <c r="EA83" i="1"/>
  <c r="EA136" i="1"/>
  <c r="EA143" i="1" s="1"/>
  <c r="EA117" i="1"/>
  <c r="EA215" i="1"/>
  <c r="DZ12" i="1"/>
  <c r="DZ115" i="1"/>
  <c r="EA86" i="1"/>
  <c r="EA97" i="1" s="1"/>
  <c r="DZ13" i="1"/>
  <c r="EA134" i="1"/>
  <c r="EA118" i="1"/>
  <c r="DZ119" i="1"/>
  <c r="EA116" i="1"/>
  <c r="EA120" i="1"/>
  <c r="EA129" i="1" s="1"/>
  <c r="EA217" i="1"/>
  <c r="EA115" i="1"/>
  <c r="DZ83" i="1"/>
  <c r="DZ213" i="1"/>
  <c r="EA55" i="1"/>
  <c r="EA133" i="1"/>
  <c r="DZ85" i="1"/>
  <c r="EA84" i="1"/>
  <c r="EA212" i="1"/>
  <c r="EA216" i="1"/>
  <c r="EA219" i="1"/>
  <c r="DZ216" i="1"/>
  <c r="DZ215" i="1"/>
  <c r="EA214" i="1"/>
  <c r="DZ219" i="1"/>
  <c r="DZ214" i="1"/>
  <c r="EA135" i="1"/>
  <c r="DZ79" i="1"/>
  <c r="DZ212" i="1"/>
  <c r="EA11" i="1"/>
  <c r="EA218" i="1"/>
  <c r="EA46" i="1"/>
  <c r="DZ218" i="1"/>
  <c r="DZ11" i="1"/>
  <c r="DZ172" i="1"/>
  <c r="DZ149" i="1"/>
  <c r="DZ168" i="1"/>
  <c r="DZ197" i="1"/>
  <c r="EA168" i="1"/>
  <c r="EA274" i="1"/>
  <c r="DZ239" i="1"/>
  <c r="EA104" i="1"/>
  <c r="EA111" i="1" s="1"/>
  <c r="EA148" i="1"/>
  <c r="DZ61" i="1"/>
  <c r="DZ256" i="1"/>
  <c r="EA241" i="1"/>
  <c r="EA253" i="1" s="1"/>
  <c r="EA257" i="1"/>
  <c r="EA278" i="1"/>
  <c r="DZ100" i="1"/>
  <c r="DZ235" i="1"/>
  <c r="EA174" i="1"/>
  <c r="EA259" i="1"/>
  <c r="EA154" i="1"/>
  <c r="EA165" i="1" s="1"/>
  <c r="DZ51" i="1"/>
  <c r="EA235" i="1"/>
  <c r="DZ274" i="1"/>
  <c r="DZ174" i="1"/>
  <c r="DZ64" i="1"/>
  <c r="EA178" i="1"/>
  <c r="DZ146" i="1"/>
  <c r="EA276" i="1"/>
  <c r="DZ195" i="1"/>
  <c r="DZ258" i="1"/>
  <c r="DZ280" i="1"/>
  <c r="DZ289" i="1" s="1"/>
  <c r="DZ175" i="1"/>
  <c r="DZ259" i="1"/>
  <c r="EA256" i="1"/>
  <c r="EA200" i="1"/>
  <c r="EA209" i="1" s="1"/>
  <c r="DZ178" i="1"/>
  <c r="DZ152" i="1"/>
  <c r="DZ66" i="1"/>
  <c r="DZ194" i="1"/>
  <c r="EA173" i="1"/>
  <c r="EA69" i="1"/>
  <c r="EA100" i="1"/>
  <c r="DZ102" i="1"/>
  <c r="EA175" i="1"/>
  <c r="EA188" i="1" s="1"/>
  <c r="EA147" i="1"/>
  <c r="DZ275" i="1"/>
  <c r="EA8" i="1"/>
  <c r="EA172" i="1"/>
  <c r="EA236" i="1"/>
  <c r="DZ101" i="1"/>
  <c r="EA239" i="1"/>
  <c r="DZ154" i="1"/>
  <c r="DZ165" i="1" s="1"/>
  <c r="DZ236" i="1"/>
  <c r="EA196" i="1"/>
  <c r="EA10" i="1"/>
  <c r="DZ150" i="1"/>
  <c r="EA51" i="1"/>
  <c r="EA260" i="1"/>
  <c r="DZ257" i="1"/>
  <c r="DZ234" i="1"/>
  <c r="DZ10" i="1"/>
  <c r="EA198" i="1"/>
  <c r="DZ196" i="1"/>
  <c r="DZ241" i="1"/>
  <c r="DZ253" i="1" s="1"/>
  <c r="DZ104" i="1"/>
  <c r="DZ111" i="1" s="1"/>
  <c r="EA277" i="1"/>
  <c r="DZ173" i="1"/>
  <c r="DZ8" i="1"/>
  <c r="DZ147" i="1"/>
  <c r="DZ148" i="1"/>
  <c r="DZ159" i="1" s="1"/>
  <c r="EA60" i="1"/>
  <c r="EA150" i="1"/>
  <c r="EA234" i="1"/>
  <c r="EA275" i="1"/>
  <c r="DZ200" i="1"/>
  <c r="DZ209" i="1" s="1"/>
  <c r="EA57" i="1"/>
  <c r="DZ169" i="1"/>
  <c r="EA15" i="1"/>
  <c r="DZ52" i="1"/>
  <c r="DZ73" i="1"/>
  <c r="EA68" i="1"/>
  <c r="EA151" i="1"/>
  <c r="EA101" i="1"/>
  <c r="EA52" i="1"/>
  <c r="DZ171" i="1"/>
  <c r="EA56" i="1"/>
  <c r="EA146" i="1"/>
  <c r="DZ9" i="1"/>
  <c r="EA177" i="1"/>
  <c r="DZ276" i="1"/>
  <c r="DZ69" i="1"/>
  <c r="EA149" i="1"/>
  <c r="EA160" i="1" s="1"/>
  <c r="EA152" i="1"/>
  <c r="EA169" i="1"/>
  <c r="DZ233" i="1"/>
  <c r="EA64" i="1"/>
  <c r="EA233" i="1"/>
  <c r="EA245" i="1" s="1"/>
  <c r="EA258" i="1"/>
  <c r="EA280" i="1"/>
  <c r="EA289" i="1" s="1"/>
  <c r="DZ49" i="1"/>
  <c r="DZ72" i="1"/>
  <c r="EA195" i="1"/>
  <c r="DZ60" i="1"/>
  <c r="EA170" i="1"/>
  <c r="EA183" i="1" s="1"/>
  <c r="DZ277" i="1"/>
  <c r="EA171" i="1"/>
  <c r="DZ198" i="1"/>
  <c r="DZ238" i="1"/>
  <c r="DZ74" i="1"/>
  <c r="EA6" i="1"/>
  <c r="EA237" i="1"/>
  <c r="DZ279" i="1"/>
  <c r="DZ103" i="1"/>
  <c r="DZ110" i="1" s="1"/>
  <c r="EA73" i="1"/>
  <c r="EA74" i="1"/>
  <c r="EA194" i="1"/>
  <c r="DZ232" i="1"/>
  <c r="EA66" i="1"/>
  <c r="DZ261" i="1"/>
  <c r="DZ15" i="1"/>
  <c r="DZ170" i="1"/>
  <c r="EA70" i="1"/>
  <c r="EA50" i="1"/>
  <c r="DZ53" i="1"/>
  <c r="DZ153" i="1"/>
  <c r="EA103" i="1"/>
  <c r="EA232" i="1"/>
  <c r="EA244" i="1" s="1"/>
  <c r="DZ278" i="1"/>
  <c r="EA61" i="1"/>
  <c r="DZ57" i="1"/>
  <c r="EA262" i="1"/>
  <c r="EA72" i="1"/>
  <c r="DZ151" i="1"/>
  <c r="EA153" i="1"/>
  <c r="EA164" i="1" s="1"/>
  <c r="EA58" i="1"/>
  <c r="EA53" i="1"/>
  <c r="EA62" i="1"/>
  <c r="EA9" i="1"/>
  <c r="EA7" i="1"/>
  <c r="EA279" i="1"/>
  <c r="DZ7" i="1"/>
  <c r="EA197" i="1"/>
  <c r="DZ240" i="1"/>
  <c r="DZ260" i="1"/>
  <c r="DZ68" i="1"/>
  <c r="DZ56" i="1"/>
  <c r="EA49" i="1"/>
  <c r="DZ14" i="1"/>
  <c r="DZ177" i="1"/>
  <c r="DZ6" i="1"/>
  <c r="EA238" i="1"/>
  <c r="EA250" i="1" s="1"/>
  <c r="DZ237" i="1"/>
  <c r="DZ199" i="1"/>
  <c r="DZ208" i="1" s="1"/>
  <c r="DZ70" i="1"/>
  <c r="EA14" i="1"/>
  <c r="DZ50" i="1"/>
  <c r="EA240" i="1"/>
  <c r="EA252" i="1" s="1"/>
  <c r="DZ62" i="1"/>
  <c r="EA199" i="1"/>
  <c r="DZ262" i="1"/>
  <c r="DZ271" i="1" s="1"/>
  <c r="EA102" i="1"/>
  <c r="EA261" i="1"/>
  <c r="DZ58" i="1"/>
  <c r="DF219" i="1"/>
  <c r="DK104" i="1"/>
  <c r="DY40" i="1"/>
  <c r="DH146" i="1"/>
  <c r="DS195" i="1"/>
  <c r="DC55" i="1"/>
  <c r="DY177" i="1"/>
  <c r="DN78" i="1"/>
  <c r="DW240" i="1"/>
  <c r="DR153" i="1"/>
  <c r="DQ120" i="1"/>
  <c r="DQ129" i="1" s="1"/>
  <c r="DT15" i="1"/>
  <c r="DJ100" i="1"/>
  <c r="DV52" i="1"/>
  <c r="DH152" i="1"/>
  <c r="DK57" i="1"/>
  <c r="DP118" i="1"/>
  <c r="DW103" i="1"/>
  <c r="DQ241" i="1"/>
  <c r="DQ253" i="1" s="1"/>
  <c r="DY232" i="1"/>
  <c r="DI134" i="1"/>
  <c r="DY120" i="1"/>
  <c r="DY129" i="1" s="1"/>
  <c r="DS48" i="1"/>
  <c r="DV275" i="1"/>
  <c r="DY15" i="1"/>
  <c r="DX234" i="1"/>
  <c r="DE6" i="1"/>
  <c r="DU8" i="1"/>
  <c r="DT119" i="1"/>
  <c r="DF178" i="1"/>
  <c r="DJ115" i="1"/>
  <c r="DU70" i="1"/>
  <c r="DY73" i="1"/>
  <c r="DX135" i="1"/>
  <c r="DY86" i="1"/>
  <c r="DY97" i="1" s="1"/>
  <c r="DE116" i="1"/>
  <c r="DR119" i="1"/>
  <c r="DI115" i="1"/>
  <c r="DY170" i="1"/>
  <c r="DO114" i="1"/>
  <c r="DW49" i="1"/>
  <c r="DM147" i="1"/>
  <c r="DL49" i="1"/>
  <c r="DG117" i="1"/>
  <c r="DK115" i="1"/>
  <c r="DT275" i="1"/>
  <c r="DY154" i="1"/>
  <c r="DY165" i="1" s="1"/>
  <c r="DD133" i="1"/>
  <c r="DY277" i="1"/>
  <c r="DG44" i="1"/>
  <c r="DM237" i="1"/>
  <c r="DY257" i="1"/>
  <c r="DD120" i="1"/>
  <c r="DD129" i="1" s="1"/>
  <c r="DR79" i="1"/>
  <c r="DY148" i="1"/>
  <c r="DY198" i="1"/>
  <c r="DR197" i="1"/>
  <c r="DR133" i="1"/>
  <c r="DY52" i="1"/>
  <c r="DW81" i="1"/>
  <c r="DO146" i="1"/>
  <c r="DY278" i="1"/>
  <c r="DM133" i="1"/>
  <c r="DW118" i="1"/>
  <c r="DT58" i="1"/>
  <c r="DR262" i="1"/>
  <c r="DR271" i="1" s="1"/>
  <c r="DV79" i="1"/>
  <c r="DM120" i="1"/>
  <c r="DM129" i="1" s="1"/>
  <c r="DY115" i="1"/>
  <c r="DS276" i="1"/>
  <c r="DY58" i="1"/>
  <c r="DY119" i="1"/>
  <c r="DE134" i="1"/>
  <c r="DU66" i="1"/>
  <c r="DQ66" i="1"/>
  <c r="DY102" i="1"/>
  <c r="DY239" i="1"/>
  <c r="DE74" i="1"/>
  <c r="DF101" i="1"/>
  <c r="DY168" i="1"/>
  <c r="DG240" i="1"/>
  <c r="DX237" i="1"/>
  <c r="DY55" i="1"/>
  <c r="DK120" i="1"/>
  <c r="DU118" i="1"/>
  <c r="DT14" i="1"/>
  <c r="DY174" i="1"/>
  <c r="DI274" i="1"/>
  <c r="DY146" i="1"/>
  <c r="DM10" i="1"/>
  <c r="DP197" i="1"/>
  <c r="DY13" i="1"/>
  <c r="DI119" i="1"/>
  <c r="DS256" i="1"/>
  <c r="DY213" i="1"/>
  <c r="DQ50" i="1"/>
  <c r="DE136" i="1"/>
  <c r="DE143" i="1" s="1"/>
  <c r="DY44" i="1"/>
  <c r="DI132" i="1"/>
  <c r="DS46" i="1"/>
  <c r="DY258" i="1"/>
  <c r="DE120" i="1"/>
  <c r="DH83" i="1"/>
  <c r="DY100" i="1"/>
  <c r="DE280" i="1"/>
  <c r="DE289" i="1" s="1"/>
  <c r="DY274" i="1"/>
  <c r="DR84" i="1"/>
  <c r="DN50" i="1"/>
  <c r="DV8" i="1"/>
  <c r="DZ27" i="1" s="1"/>
  <c r="DV217" i="1"/>
  <c r="DF12" i="1"/>
  <c r="DY279" i="1"/>
  <c r="DO115" i="1"/>
  <c r="DR116" i="1"/>
  <c r="DQ86" i="1"/>
  <c r="DQ97" i="1" s="1"/>
  <c r="DQ13" i="1"/>
  <c r="DK62" i="1"/>
  <c r="DY74" i="1"/>
  <c r="DY48" i="1"/>
  <c r="DO132" i="1"/>
  <c r="DH134" i="1"/>
  <c r="DN153" i="1"/>
  <c r="DD218" i="1"/>
  <c r="DU257" i="1"/>
  <c r="DY214" i="1"/>
  <c r="DD118" i="1"/>
  <c r="DE114" i="1"/>
  <c r="DR178" i="1"/>
  <c r="DO171" i="1"/>
  <c r="DY261" i="1"/>
  <c r="DY219" i="1"/>
  <c r="DB115" i="1"/>
  <c r="DF259" i="1"/>
  <c r="DV197" i="1"/>
  <c r="DY149" i="1"/>
  <c r="DY153" i="1"/>
  <c r="DO135" i="1"/>
  <c r="DX136" i="1"/>
  <c r="DX143" i="1" s="1"/>
  <c r="DB199" i="1"/>
  <c r="DB237" i="1"/>
  <c r="DQ256" i="1"/>
  <c r="DY275" i="1"/>
  <c r="DJ68" i="1"/>
  <c r="DH178" i="1"/>
  <c r="DG135" i="1"/>
  <c r="DE84" i="1"/>
  <c r="DL214" i="1"/>
  <c r="DT114" i="1"/>
  <c r="DV115" i="1"/>
  <c r="DY14" i="1"/>
  <c r="DC262" i="1"/>
  <c r="DJ46" i="1"/>
  <c r="DY12" i="1"/>
  <c r="DV60" i="1"/>
  <c r="DP262" i="1"/>
  <c r="DP271" i="1" s="1"/>
  <c r="DT80" i="1"/>
  <c r="DH12" i="1"/>
  <c r="DY9" i="1"/>
  <c r="DR115" i="1"/>
  <c r="DS120" i="1"/>
  <c r="DS129" i="1" s="1"/>
  <c r="DC256" i="1"/>
  <c r="DO12" i="1"/>
  <c r="DE172" i="1"/>
  <c r="DY216" i="1"/>
  <c r="DY151" i="1"/>
  <c r="DU134" i="1"/>
  <c r="DJ132" i="1"/>
  <c r="DD135" i="1"/>
  <c r="DG218" i="1"/>
  <c r="DY80" i="1"/>
  <c r="DY101" i="1"/>
  <c r="DX233" i="1"/>
  <c r="DH233" i="1"/>
  <c r="DH175" i="1"/>
  <c r="DS70" i="1"/>
  <c r="DY132" i="1"/>
  <c r="DT115" i="1"/>
  <c r="DS116" i="1"/>
  <c r="DG151" i="1"/>
  <c r="DD178" i="1"/>
  <c r="DY215" i="1"/>
  <c r="DY7" i="1"/>
  <c r="DT133" i="1"/>
  <c r="DM136" i="1"/>
  <c r="DJ136" i="1"/>
  <c r="DJ143" i="1" s="1"/>
  <c r="DD74" i="1"/>
  <c r="DP115" i="1"/>
  <c r="DP275" i="1"/>
  <c r="DV53" i="1"/>
  <c r="DV49" i="1"/>
  <c r="DR170" i="1"/>
  <c r="DS58" i="1"/>
  <c r="DO274" i="1"/>
  <c r="DY171" i="1"/>
  <c r="DY147" i="1"/>
  <c r="DY118" i="1"/>
  <c r="DY127" i="1" s="1"/>
  <c r="DM117" i="1"/>
  <c r="DC136" i="1"/>
  <c r="DX117" i="1"/>
  <c r="DB135" i="1"/>
  <c r="DP116" i="1"/>
  <c r="DK49" i="1"/>
  <c r="DR72" i="1"/>
  <c r="DD259" i="1"/>
  <c r="DE233" i="1"/>
  <c r="DY79" i="1"/>
  <c r="DY60" i="1"/>
  <c r="DY68" i="1"/>
  <c r="DY217" i="1"/>
  <c r="DB119" i="1"/>
  <c r="DB134" i="1"/>
  <c r="DC178" i="1"/>
  <c r="DB50" i="1"/>
  <c r="DW114" i="1"/>
  <c r="DG132" i="1"/>
  <c r="DX262" i="1"/>
  <c r="DX271" i="1" s="1"/>
  <c r="DH6" i="1"/>
  <c r="DS216" i="1"/>
  <c r="DY49" i="1"/>
  <c r="DY262" i="1"/>
  <c r="DY271" i="1" s="1"/>
  <c r="DY212" i="1"/>
  <c r="DY238" i="1"/>
  <c r="DH14" i="1"/>
  <c r="DQ197" i="1"/>
  <c r="DE149" i="1"/>
  <c r="DC213" i="1"/>
  <c r="DQ62" i="1"/>
  <c r="DP73" i="1"/>
  <c r="DX62" i="1"/>
  <c r="DY234" i="1"/>
  <c r="DY82" i="1"/>
  <c r="DY8" i="1"/>
  <c r="DT118" i="1"/>
  <c r="DF132" i="1"/>
  <c r="DC118" i="1"/>
  <c r="DM132" i="1"/>
  <c r="DM115" i="1"/>
  <c r="DB194" i="1"/>
  <c r="DQ275" i="1"/>
  <c r="DT81" i="1"/>
  <c r="DY72" i="1"/>
  <c r="DY196" i="1"/>
  <c r="DY256" i="1"/>
  <c r="DQ119" i="1"/>
  <c r="DL136" i="1"/>
  <c r="DL143" i="1" s="1"/>
  <c r="DE117" i="1"/>
  <c r="DS134" i="1"/>
  <c r="DL120" i="1"/>
  <c r="DE132" i="1"/>
  <c r="DU79" i="1"/>
  <c r="DL219" i="1"/>
  <c r="DI56" i="1"/>
  <c r="DW53" i="1"/>
  <c r="DX49" i="1"/>
  <c r="DX239" i="1"/>
  <c r="DN62" i="1"/>
  <c r="DO68" i="1"/>
  <c r="DY57" i="1"/>
  <c r="DY116" i="1"/>
  <c r="DY134" i="1"/>
  <c r="DS118" i="1"/>
  <c r="DV133" i="1"/>
  <c r="DP114" i="1"/>
  <c r="DU133" i="1"/>
  <c r="DJ114" i="1"/>
  <c r="DU136" i="1"/>
  <c r="DU143" i="1" s="1"/>
  <c r="DV116" i="1"/>
  <c r="DS80" i="1"/>
  <c r="DB53" i="1"/>
  <c r="DY175" i="1"/>
  <c r="DY62" i="1"/>
  <c r="DY195" i="1"/>
  <c r="DY6" i="1"/>
  <c r="DP153" i="1"/>
  <c r="DT171" i="1"/>
  <c r="DI173" i="1"/>
  <c r="DM102" i="1"/>
  <c r="DG114" i="1"/>
  <c r="DR132" i="1"/>
  <c r="DL69" i="1"/>
  <c r="DD81" i="1"/>
  <c r="DG46" i="1"/>
  <c r="DY173" i="1"/>
  <c r="DY50" i="1"/>
  <c r="DY233" i="1"/>
  <c r="DK116" i="1"/>
  <c r="DG82" i="1"/>
  <c r="DX115" i="1"/>
  <c r="DC72" i="1"/>
  <c r="DM56" i="1"/>
  <c r="DF62" i="1"/>
  <c r="DJ237" i="1"/>
  <c r="DN13" i="1"/>
  <c r="DY152" i="1"/>
  <c r="DY64" i="1"/>
  <c r="DY42" i="1"/>
  <c r="DM114" i="1"/>
  <c r="DK135" i="1"/>
  <c r="DE119" i="1"/>
  <c r="DW134" i="1"/>
  <c r="DB116" i="1"/>
  <c r="DL261" i="1"/>
  <c r="DP154" i="1"/>
  <c r="DP165" i="1" s="1"/>
  <c r="DY169" i="1"/>
  <c r="DY260" i="1"/>
  <c r="DY5" i="1"/>
  <c r="DY61" i="1"/>
  <c r="DS153" i="1"/>
  <c r="DO168" i="1"/>
  <c r="DM50" i="1"/>
  <c r="DM277" i="1"/>
  <c r="DT117" i="1"/>
  <c r="DC135" i="1"/>
  <c r="DF10" i="1"/>
  <c r="DO240" i="1"/>
  <c r="DG57" i="1"/>
  <c r="DO212" i="1"/>
  <c r="DV240" i="1"/>
  <c r="DX240" i="1"/>
  <c r="DX150" i="1"/>
  <c r="DP100" i="1"/>
  <c r="DY150" i="1"/>
  <c r="DY46" i="1"/>
  <c r="DY69" i="1"/>
  <c r="DY81" i="1"/>
  <c r="DM119" i="1"/>
  <c r="DM128" i="1" s="1"/>
  <c r="DD132" i="1"/>
  <c r="DX235" i="1"/>
  <c r="DS13" i="1"/>
  <c r="DL119" i="1"/>
  <c r="DE133" i="1"/>
  <c r="DE140" i="1" s="1"/>
  <c r="DF74" i="1"/>
  <c r="DO55" i="1"/>
  <c r="DC11" i="1"/>
  <c r="DY236" i="1"/>
  <c r="DY84" i="1"/>
  <c r="DY103" i="1"/>
  <c r="DH115" i="1"/>
  <c r="DC199" i="1"/>
  <c r="DC115" i="1"/>
  <c r="DF14" i="1"/>
  <c r="DD212" i="1"/>
  <c r="DQ79" i="1"/>
  <c r="DQ90" i="1" s="1"/>
  <c r="DI256" i="1"/>
  <c r="DR103" i="1"/>
  <c r="DC14" i="1"/>
  <c r="DE262" i="1"/>
  <c r="DY200" i="1"/>
  <c r="DY209" i="1" s="1"/>
  <c r="DY197" i="1"/>
  <c r="DY78" i="1"/>
  <c r="DJ119" i="1"/>
  <c r="DV134" i="1"/>
  <c r="DP120" i="1"/>
  <c r="DE135" i="1"/>
  <c r="DF200" i="1"/>
  <c r="DF209" i="1" s="1"/>
  <c r="DF218" i="1"/>
  <c r="DI153" i="1"/>
  <c r="DQ240" i="1"/>
  <c r="DY56" i="1"/>
  <c r="DY135" i="1"/>
  <c r="DY53" i="1"/>
  <c r="DN114" i="1"/>
  <c r="DK136" i="1"/>
  <c r="DK143" i="1" s="1"/>
  <c r="DB117" i="1"/>
  <c r="DM135" i="1"/>
  <c r="DK7" i="1"/>
  <c r="DC69" i="1"/>
  <c r="DP40" i="1"/>
  <c r="DY199" i="1"/>
  <c r="DY11" i="1"/>
  <c r="DY10" i="1"/>
  <c r="DY194" i="1"/>
  <c r="DC44" i="1"/>
  <c r="DD115" i="1"/>
  <c r="DQ84" i="1"/>
  <c r="DG232" i="1"/>
  <c r="DN117" i="1"/>
  <c r="DN15" i="1"/>
  <c r="DX168" i="1"/>
  <c r="DS199" i="1"/>
  <c r="BU145" i="1"/>
  <c r="BU77" i="1"/>
  <c r="BU156" i="1"/>
  <c r="BU2" i="1"/>
  <c r="DL200" i="1"/>
  <c r="DL209" i="1" s="1"/>
  <c r="DS213" i="1"/>
  <c r="DJ66" i="1"/>
  <c r="DY114" i="1"/>
  <c r="DY123" i="1" s="1"/>
  <c r="DY178" i="1"/>
  <c r="DY189" i="1" s="1"/>
  <c r="DY240" i="1"/>
  <c r="DH116" i="1"/>
  <c r="DR74" i="1"/>
  <c r="DX114" i="1"/>
  <c r="DL135" i="1"/>
  <c r="DT9" i="1"/>
  <c r="DO117" i="1"/>
  <c r="DN86" i="1"/>
  <c r="DB215" i="1"/>
  <c r="DH135" i="1"/>
  <c r="DG276" i="1"/>
  <c r="DM169" i="1"/>
  <c r="DQ117" i="1"/>
  <c r="DU120" i="1"/>
  <c r="DR118" i="1"/>
  <c r="DH15" i="1"/>
  <c r="DU238" i="1"/>
  <c r="DX134" i="1"/>
  <c r="DT135" i="1"/>
  <c r="DQ134" i="1"/>
  <c r="DW56" i="1"/>
  <c r="DR212" i="1"/>
  <c r="DN101" i="1"/>
  <c r="DM116" i="1"/>
  <c r="DV118" i="1"/>
  <c r="DL118" i="1"/>
  <c r="DP117" i="1"/>
  <c r="DG58" i="1"/>
  <c r="DK5" i="1"/>
  <c r="DJ200" i="1"/>
  <c r="DJ209" i="1" s="1"/>
  <c r="DI135" i="1"/>
  <c r="DB132" i="1"/>
  <c r="DJ133" i="1"/>
  <c r="DP177" i="1"/>
  <c r="DK78" i="1"/>
  <c r="DI260" i="1"/>
  <c r="DT50" i="1"/>
  <c r="DI78" i="1"/>
  <c r="DE258" i="1"/>
  <c r="DQ6" i="1"/>
  <c r="DN56" i="1"/>
  <c r="DK175" i="1"/>
  <c r="DV277" i="1"/>
  <c r="DW13" i="1"/>
  <c r="EA24" i="1" s="1"/>
  <c r="DU170" i="1"/>
  <c r="DB73" i="1"/>
  <c r="DK280" i="1"/>
  <c r="DK289" i="1" s="1"/>
  <c r="DM258" i="1"/>
  <c r="DU195" i="1"/>
  <c r="DK53" i="1"/>
  <c r="DQ14" i="1"/>
  <c r="DS102" i="1"/>
  <c r="DT276" i="1"/>
  <c r="DL215" i="1"/>
  <c r="DL225" i="1" s="1"/>
  <c r="DB49" i="1"/>
  <c r="DC101" i="1"/>
  <c r="DN214" i="1"/>
  <c r="DO169" i="1"/>
  <c r="DL169" i="1"/>
  <c r="DP194" i="1"/>
  <c r="DI44" i="1"/>
  <c r="DE69" i="1"/>
  <c r="DN219" i="1"/>
  <c r="DQ260" i="1"/>
  <c r="DV117" i="1"/>
  <c r="DB61" i="1"/>
  <c r="DT83" i="1"/>
  <c r="DJ169" i="1"/>
  <c r="DV120" i="1"/>
  <c r="DV129" i="1" s="1"/>
  <c r="DE154" i="1"/>
  <c r="DE165" i="1" s="1"/>
  <c r="DH168" i="1"/>
  <c r="DN238" i="1"/>
  <c r="DB232" i="1"/>
  <c r="DH261" i="1"/>
  <c r="DI60" i="1"/>
  <c r="DL239" i="1"/>
  <c r="DT40" i="1"/>
  <c r="DC259" i="1"/>
  <c r="DU84" i="1"/>
  <c r="DW48" i="1"/>
  <c r="DW57" i="1"/>
  <c r="DH46" i="1"/>
  <c r="DY70" i="1"/>
  <c r="DY104" i="1"/>
  <c r="DY133" i="1"/>
  <c r="DW117" i="1"/>
  <c r="DC133" i="1"/>
  <c r="DH118" i="1"/>
  <c r="DF134" i="1"/>
  <c r="DD116" i="1"/>
  <c r="DI118" i="1"/>
  <c r="DE235" i="1"/>
  <c r="DJ135" i="1"/>
  <c r="DJ134" i="1"/>
  <c r="DP239" i="1"/>
  <c r="DE115" i="1"/>
  <c r="DE118" i="1"/>
  <c r="DE127" i="1" s="1"/>
  <c r="DD117" i="1"/>
  <c r="DR117" i="1"/>
  <c r="DB120" i="1"/>
  <c r="DK6" i="1"/>
  <c r="DJ50" i="1"/>
  <c r="DO134" i="1"/>
  <c r="DI133" i="1"/>
  <c r="DN134" i="1"/>
  <c r="DK151" i="1"/>
  <c r="DQ237" i="1"/>
  <c r="DU115" i="1"/>
  <c r="DN115" i="1"/>
  <c r="DW120" i="1"/>
  <c r="DH119" i="1"/>
  <c r="DI117" i="1"/>
  <c r="DN170" i="1"/>
  <c r="DP146" i="1"/>
  <c r="DR6" i="1"/>
  <c r="DH132" i="1"/>
  <c r="DT132" i="1"/>
  <c r="DK132" i="1"/>
  <c r="DT200" i="1"/>
  <c r="DT209" i="1" s="1"/>
  <c r="DS261" i="1"/>
  <c r="DL116" i="1"/>
  <c r="DG10" i="1"/>
  <c r="DH258" i="1"/>
  <c r="DU178" i="1"/>
  <c r="DH153" i="1"/>
  <c r="DG83" i="1"/>
  <c r="DD85" i="1"/>
  <c r="DU173" i="1"/>
  <c r="DR280" i="1"/>
  <c r="DR289" i="1" s="1"/>
  <c r="DX277" i="1"/>
  <c r="DX64" i="1"/>
  <c r="DI48" i="1"/>
  <c r="DP74" i="1"/>
  <c r="DI171" i="1"/>
  <c r="DO262" i="1"/>
  <c r="DO271" i="1" s="1"/>
  <c r="DM177" i="1"/>
  <c r="DM151" i="1"/>
  <c r="DN147" i="1"/>
  <c r="DI169" i="1"/>
  <c r="DJ178" i="1"/>
  <c r="DI6" i="1"/>
  <c r="DI277" i="1"/>
  <c r="DL170" i="1"/>
  <c r="DF78" i="1"/>
  <c r="DD219" i="1"/>
  <c r="DD168" i="1"/>
  <c r="DL232" i="1"/>
  <c r="DL62" i="1"/>
  <c r="DB260" i="1"/>
  <c r="DC195" i="1"/>
  <c r="DM216" i="1"/>
  <c r="DW173" i="1"/>
  <c r="DF40" i="1"/>
  <c r="DN149" i="1"/>
  <c r="DL82" i="1"/>
  <c r="DL153" i="1"/>
  <c r="DJ275" i="1"/>
  <c r="DH49" i="1"/>
  <c r="DW58" i="1"/>
  <c r="DB278" i="1"/>
  <c r="DQ69" i="1"/>
  <c r="DL274" i="1"/>
  <c r="DB259" i="1"/>
  <c r="DR261" i="1"/>
  <c r="DE168" i="1"/>
  <c r="DY241" i="1"/>
  <c r="DY83" i="1"/>
  <c r="DF46" i="1"/>
  <c r="DN119" i="1"/>
  <c r="DX213" i="1"/>
  <c r="DB118" i="1"/>
  <c r="DN10" i="1"/>
  <c r="DS133" i="1"/>
  <c r="DS168" i="1"/>
  <c r="DU114" i="1"/>
  <c r="DH117" i="1"/>
  <c r="DK84" i="1"/>
  <c r="DP135" i="1"/>
  <c r="DG136" i="1"/>
  <c r="DV132" i="1"/>
  <c r="DU196" i="1"/>
  <c r="DI116" i="1"/>
  <c r="DC120" i="1"/>
  <c r="DC129" i="1" s="1"/>
  <c r="DS114" i="1"/>
  <c r="DM9" i="1"/>
  <c r="DP233" i="1"/>
  <c r="DC134" i="1"/>
  <c r="DD134" i="1"/>
  <c r="DM100" i="1"/>
  <c r="DG200" i="1"/>
  <c r="DG209" i="1" s="1"/>
  <c r="DV136" i="1"/>
  <c r="DR260" i="1"/>
  <c r="DX274" i="1"/>
  <c r="DX68" i="1"/>
  <c r="DH172" i="1"/>
  <c r="DD258" i="1"/>
  <c r="DW218" i="1"/>
  <c r="DG9" i="1"/>
  <c r="DW217" i="1"/>
  <c r="DK114" i="1"/>
  <c r="DH195" i="1"/>
  <c r="DL61" i="1"/>
  <c r="DW148" i="1"/>
  <c r="DG153" i="1"/>
  <c r="DL275" i="1"/>
  <c r="DP277" i="1"/>
  <c r="DW12" i="1"/>
  <c r="DW116" i="1"/>
  <c r="DP136" i="1"/>
  <c r="DE238" i="1"/>
  <c r="DQ116" i="1"/>
  <c r="DO259" i="1"/>
  <c r="DV147" i="1"/>
  <c r="DL237" i="1"/>
  <c r="DW276" i="1"/>
  <c r="DK48" i="1"/>
  <c r="DQ83" i="1"/>
  <c r="DU274" i="1"/>
  <c r="DG172" i="1"/>
  <c r="DG214" i="1"/>
  <c r="DQ259" i="1"/>
  <c r="DU78" i="1"/>
  <c r="DG274" i="1"/>
  <c r="DT53" i="1"/>
  <c r="DJ258" i="1"/>
  <c r="DV58" i="1"/>
  <c r="DH170" i="1"/>
  <c r="DG70" i="1"/>
  <c r="DC80" i="1"/>
  <c r="DT66" i="1"/>
  <c r="DL194" i="1"/>
  <c r="DW70" i="1"/>
  <c r="DV102" i="1"/>
  <c r="DG101" i="1"/>
  <c r="DC234" i="1"/>
  <c r="DD60" i="1"/>
  <c r="DQ262" i="1"/>
  <c r="DQ271" i="1" s="1"/>
  <c r="DD46" i="1"/>
  <c r="DD195" i="1"/>
  <c r="DK214" i="1"/>
  <c r="DD279" i="1"/>
  <c r="DP48" i="1"/>
  <c r="DC168" i="1"/>
  <c r="DK199" i="1"/>
  <c r="DB150" i="1"/>
  <c r="DN81" i="1"/>
  <c r="DX60" i="1"/>
  <c r="DK198" i="1"/>
  <c r="DP280" i="1"/>
  <c r="DE51" i="1"/>
  <c r="DQ114" i="1"/>
  <c r="DR232" i="1"/>
  <c r="DC233" i="1"/>
  <c r="DL212" i="1"/>
  <c r="DB280" i="1"/>
  <c r="DB289" i="1" s="1"/>
  <c r="DF237" i="1"/>
  <c r="DD44" i="1"/>
  <c r="DI51" i="1"/>
  <c r="DB149" i="1"/>
  <c r="DI198" i="1"/>
  <c r="DQ215" i="1"/>
  <c r="DX278" i="1"/>
  <c r="DT147" i="1"/>
  <c r="DJ259" i="1"/>
  <c r="DG55" i="1"/>
  <c r="DW6" i="1"/>
  <c r="DM51" i="1"/>
  <c r="DI278" i="1"/>
  <c r="DO195" i="1"/>
  <c r="DK44" i="1"/>
  <c r="DS12" i="1"/>
  <c r="DK86" i="1"/>
  <c r="DG177" i="1"/>
  <c r="DV146" i="1"/>
  <c r="DR169" i="1"/>
  <c r="DI102" i="1"/>
  <c r="DS55" i="1"/>
  <c r="DL10" i="1"/>
  <c r="DH85" i="1"/>
  <c r="DN9" i="1"/>
  <c r="DK169" i="1"/>
  <c r="DU7" i="1"/>
  <c r="DT199" i="1"/>
  <c r="DF261" i="1"/>
  <c r="DB46" i="1"/>
  <c r="DF257" i="1"/>
  <c r="DC53" i="1"/>
  <c r="DP260" i="1"/>
  <c r="DV175" i="1"/>
  <c r="DO241" i="1"/>
  <c r="DO253" i="1" s="1"/>
  <c r="DS83" i="1"/>
  <c r="DR8" i="1"/>
  <c r="DJ219" i="1"/>
  <c r="DQ219" i="1"/>
  <c r="DR177" i="1"/>
  <c r="DP261" i="1"/>
  <c r="DW68" i="1"/>
  <c r="DQ10" i="1"/>
  <c r="DU199" i="1"/>
  <c r="DI11" i="1"/>
  <c r="DT232" i="1"/>
  <c r="DW14" i="1"/>
  <c r="DQ64" i="1"/>
  <c r="DG168" i="1"/>
  <c r="DO86" i="1"/>
  <c r="DO97" i="1" s="1"/>
  <c r="DJ104" i="1"/>
  <c r="DJ111" i="1" s="1"/>
  <c r="DD103" i="1"/>
  <c r="DK216" i="1"/>
  <c r="DO73" i="1"/>
  <c r="DL79" i="1"/>
  <c r="DW168" i="1"/>
  <c r="DO44" i="1"/>
  <c r="DH42" i="1"/>
  <c r="DT68" i="1"/>
  <c r="DS148" i="1"/>
  <c r="DJ51" i="1"/>
  <c r="DB174" i="1"/>
  <c r="DD147" i="1"/>
  <c r="DU149" i="1"/>
  <c r="DC194" i="1"/>
  <c r="DQ168" i="1"/>
  <c r="DV195" i="1"/>
  <c r="DQ274" i="1"/>
  <c r="DM52" i="1"/>
  <c r="DT217" i="1"/>
  <c r="DO153" i="1"/>
  <c r="DL152" i="1"/>
  <c r="DW151" i="1"/>
  <c r="DN68" i="1"/>
  <c r="DU234" i="1"/>
  <c r="DY235" i="1"/>
  <c r="DY259" i="1"/>
  <c r="DY172" i="1"/>
  <c r="DF9" i="1"/>
  <c r="DF120" i="1"/>
  <c r="DF129" i="1" s="1"/>
  <c r="DI174" i="1"/>
  <c r="DT120" i="1"/>
  <c r="DK46" i="1"/>
  <c r="DO136" i="1"/>
  <c r="DO143" i="1" s="1"/>
  <c r="DB52" i="1"/>
  <c r="DX118" i="1"/>
  <c r="DL117" i="1"/>
  <c r="DS9" i="1"/>
  <c r="DH72" i="1"/>
  <c r="DQ133" i="1"/>
  <c r="DO133" i="1"/>
  <c r="DF216" i="1"/>
  <c r="DN103" i="1"/>
  <c r="DG115" i="1"/>
  <c r="DF118" i="1"/>
  <c r="DR114" i="1"/>
  <c r="DL72" i="1"/>
  <c r="DK82" i="1"/>
  <c r="DP133" i="1"/>
  <c r="DN136" i="1"/>
  <c r="DN143" i="1" s="1"/>
  <c r="DQ280" i="1"/>
  <c r="DQ289" i="1" s="1"/>
  <c r="DN118" i="1"/>
  <c r="DN133" i="1"/>
  <c r="DB241" i="1"/>
  <c r="DB253" i="1" s="1"/>
  <c r="DX154" i="1"/>
  <c r="DX165" i="1" s="1"/>
  <c r="DC274" i="1"/>
  <c r="DJ212" i="1"/>
  <c r="DX103" i="1"/>
  <c r="DN173" i="1"/>
  <c r="DK10" i="1"/>
  <c r="DF234" i="1"/>
  <c r="DW136" i="1"/>
  <c r="DN196" i="1"/>
  <c r="DF215" i="1"/>
  <c r="DL174" i="1"/>
  <c r="DM278" i="1"/>
  <c r="DH73" i="1"/>
  <c r="DM66" i="1"/>
  <c r="DT69" i="1"/>
  <c r="DS234" i="1"/>
  <c r="DB114" i="1"/>
  <c r="DX178" i="1"/>
  <c r="DV56" i="1"/>
  <c r="DS135" i="1"/>
  <c r="DB256" i="1"/>
  <c r="DN154" i="1"/>
  <c r="DB212" i="1"/>
  <c r="DG258" i="1"/>
  <c r="DJ78" i="1"/>
  <c r="DU217" i="1"/>
  <c r="DQ61" i="1"/>
  <c r="DQ218" i="1"/>
  <c r="DF275" i="1"/>
  <c r="DT11" i="1"/>
  <c r="DE195" i="1"/>
  <c r="DP62" i="1"/>
  <c r="DR56" i="1"/>
  <c r="DQ170" i="1"/>
  <c r="DE275" i="1"/>
  <c r="DS237" i="1"/>
  <c r="DG173" i="1"/>
  <c r="DF116" i="1"/>
  <c r="DN40" i="1"/>
  <c r="DR194" i="1"/>
  <c r="DG52" i="1"/>
  <c r="DM55" i="1"/>
  <c r="DL68" i="1"/>
  <c r="DM83" i="1"/>
  <c r="DQ60" i="1"/>
  <c r="DO58" i="1"/>
  <c r="DH171" i="1"/>
  <c r="DI212" i="1"/>
  <c r="DG152" i="1"/>
  <c r="DX215" i="1"/>
  <c r="DO277" i="1"/>
  <c r="DN72" i="1"/>
  <c r="DQ216" i="1"/>
  <c r="DX151" i="1"/>
  <c r="DG81" i="1"/>
  <c r="DN83" i="1"/>
  <c r="DG169" i="1"/>
  <c r="DB219" i="1"/>
  <c r="DQ194" i="1"/>
  <c r="DF114" i="1"/>
  <c r="DS258" i="1"/>
  <c r="DD216" i="1"/>
  <c r="DL56" i="1"/>
  <c r="DK149" i="1"/>
  <c r="DD240" i="1"/>
  <c r="DO261" i="1"/>
  <c r="DC13" i="1"/>
  <c r="DB13" i="1"/>
  <c r="DW196" i="1"/>
  <c r="DD100" i="1"/>
  <c r="DE173" i="1"/>
  <c r="DG239" i="1"/>
  <c r="DB151" i="1"/>
  <c r="DW119" i="1"/>
  <c r="DB154" i="1"/>
  <c r="DB165" i="1" s="1"/>
  <c r="DM234" i="1"/>
  <c r="DW178" i="1"/>
  <c r="DW174" i="1"/>
  <c r="DC280" i="1"/>
  <c r="DC289" i="1" s="1"/>
  <c r="DB258" i="1"/>
  <c r="DM152" i="1"/>
  <c r="DO216" i="1"/>
  <c r="DF169" i="1"/>
  <c r="DI100" i="1"/>
  <c r="DS171" i="1"/>
  <c r="DE171" i="1"/>
  <c r="DL151" i="1"/>
  <c r="DF72" i="1"/>
  <c r="DN49" i="1"/>
  <c r="DL198" i="1"/>
  <c r="DP50" i="1"/>
  <c r="DC83" i="1"/>
  <c r="DW72" i="1"/>
  <c r="DT70" i="1"/>
  <c r="DG212" i="1"/>
  <c r="DJ217" i="1"/>
  <c r="DJ227" i="1" s="1"/>
  <c r="DE169" i="1"/>
  <c r="DC240" i="1"/>
  <c r="DV82" i="1"/>
  <c r="DV169" i="1"/>
  <c r="DH114" i="1"/>
  <c r="DC81" i="1"/>
  <c r="DI150" i="1"/>
  <c r="DT177" i="1"/>
  <c r="DS6" i="1"/>
  <c r="DI214" i="1"/>
  <c r="DF217" i="1"/>
  <c r="DT60" i="1"/>
  <c r="DR86" i="1"/>
  <c r="DI68" i="1"/>
  <c r="DM103" i="1"/>
  <c r="DC239" i="1"/>
  <c r="DU241" i="1"/>
  <c r="DU253" i="1" s="1"/>
  <c r="DM261" i="1"/>
  <c r="DQ102" i="1"/>
  <c r="DG194" i="1"/>
  <c r="DR216" i="1"/>
  <c r="DN233" i="1"/>
  <c r="DJ83" i="1"/>
  <c r="DD56" i="1"/>
  <c r="DS277" i="1"/>
  <c r="DL7" i="1"/>
  <c r="DG80" i="1"/>
  <c r="DG8" i="1"/>
  <c r="DU80" i="1"/>
  <c r="DF8" i="1"/>
  <c r="DC151" i="1"/>
  <c r="DT194" i="1"/>
  <c r="DD50" i="1"/>
  <c r="DI257" i="1"/>
  <c r="DX10" i="1"/>
  <c r="DJ278" i="1"/>
  <c r="DM215" i="1"/>
  <c r="DS154" i="1"/>
  <c r="DK194" i="1"/>
  <c r="DI148" i="1"/>
  <c r="DR214" i="1"/>
  <c r="DN240" i="1"/>
  <c r="DK154" i="1"/>
  <c r="DK165" i="1" s="1"/>
  <c r="DG62" i="1"/>
  <c r="DH84" i="1"/>
  <c r="DY136" i="1"/>
  <c r="DW115" i="1"/>
  <c r="DG116" i="1"/>
  <c r="DS119" i="1"/>
  <c r="DS103" i="1"/>
  <c r="DR101" i="1"/>
  <c r="DF115" i="1"/>
  <c r="DV119" i="1"/>
  <c r="DM46" i="1"/>
  <c r="DR135" i="1"/>
  <c r="DG133" i="1"/>
  <c r="DD151" i="1"/>
  <c r="DO120" i="1"/>
  <c r="DJ120" i="1"/>
  <c r="DM40" i="1"/>
  <c r="DN135" i="1"/>
  <c r="DH57" i="1"/>
  <c r="DG118" i="1"/>
  <c r="DI57" i="1"/>
  <c r="DK177" i="1"/>
  <c r="DI170" i="1"/>
  <c r="DQ200" i="1"/>
  <c r="DQ209" i="1" s="1"/>
  <c r="DS174" i="1"/>
  <c r="DF149" i="1"/>
  <c r="DT102" i="1"/>
  <c r="DW170" i="1"/>
  <c r="DW183" i="1" s="1"/>
  <c r="DT168" i="1"/>
  <c r="DQ169" i="1"/>
  <c r="DO173" i="1"/>
  <c r="DN262" i="1"/>
  <c r="DN271" i="1" s="1"/>
  <c r="DN132" i="1"/>
  <c r="DF236" i="1"/>
  <c r="DG219" i="1"/>
  <c r="DG60" i="1"/>
  <c r="DE104" i="1"/>
  <c r="DE111" i="1" s="1"/>
  <c r="DW9" i="1"/>
  <c r="DJ168" i="1"/>
  <c r="DP6" i="1"/>
  <c r="DP238" i="1"/>
  <c r="DW169" i="1"/>
  <c r="DD14" i="1"/>
  <c r="DD276" i="1"/>
  <c r="DE194" i="1"/>
  <c r="DD175" i="1"/>
  <c r="DU132" i="1"/>
  <c r="DM279" i="1"/>
  <c r="DL256" i="1"/>
  <c r="DW102" i="1"/>
  <c r="DC6" i="1"/>
  <c r="DM60" i="1"/>
  <c r="DD213" i="1"/>
  <c r="DV280" i="1"/>
  <c r="DJ60" i="1"/>
  <c r="DD150" i="1"/>
  <c r="DO46" i="1"/>
  <c r="DB66" i="1"/>
  <c r="DB51" i="1"/>
  <c r="DO174" i="1"/>
  <c r="DJ9" i="1"/>
  <c r="DI178" i="1"/>
  <c r="DP215" i="1"/>
  <c r="DR78" i="1"/>
  <c r="DE217" i="1"/>
  <c r="DO213" i="1"/>
  <c r="DL238" i="1"/>
  <c r="DM154" i="1"/>
  <c r="DM165" i="1" s="1"/>
  <c r="DO215" i="1"/>
  <c r="DT216" i="1"/>
  <c r="DX197" i="1"/>
  <c r="DS8" i="1"/>
  <c r="DO83" i="1"/>
  <c r="DK241" i="1"/>
  <c r="DK253" i="1" s="1"/>
  <c r="DY51" i="1"/>
  <c r="DC119" i="1"/>
  <c r="DN236" i="1"/>
  <c r="DK117" i="1"/>
  <c r="DR136" i="1"/>
  <c r="DF57" i="1"/>
  <c r="DG119" i="1"/>
  <c r="DI46" i="1"/>
  <c r="DT136" i="1"/>
  <c r="DT143" i="1" s="1"/>
  <c r="DX132" i="1"/>
  <c r="DL115" i="1"/>
  <c r="DU119" i="1"/>
  <c r="DN120" i="1"/>
  <c r="DM86" i="1"/>
  <c r="DM97" i="1" s="1"/>
  <c r="DV135" i="1"/>
  <c r="DX199" i="1"/>
  <c r="DF119" i="1"/>
  <c r="DC52" i="1"/>
  <c r="DC5" i="1"/>
  <c r="DE101" i="1"/>
  <c r="DS194" i="1"/>
  <c r="DU69" i="1"/>
  <c r="DU116" i="1"/>
  <c r="DH239" i="1"/>
  <c r="DH51" i="1"/>
  <c r="DC232" i="1"/>
  <c r="DH147" i="1"/>
  <c r="DG103" i="1"/>
  <c r="DP278" i="1"/>
  <c r="DF136" i="1"/>
  <c r="DF143" i="1" s="1"/>
  <c r="DP212" i="1"/>
  <c r="DC152" i="1"/>
  <c r="DO60" i="1"/>
  <c r="DT64" i="1"/>
  <c r="DO51" i="1"/>
  <c r="DF66" i="1"/>
  <c r="DO79" i="1"/>
  <c r="DQ58" i="1"/>
  <c r="DK146" i="1"/>
  <c r="DG50" i="1"/>
  <c r="DN216" i="1"/>
  <c r="DE100" i="1"/>
  <c r="DD73" i="1"/>
  <c r="DW132" i="1"/>
  <c r="DG102" i="1"/>
  <c r="DR70" i="1"/>
  <c r="DX66" i="1"/>
  <c r="DO14" i="1"/>
  <c r="DL57" i="1"/>
  <c r="DD278" i="1"/>
  <c r="DC214" i="1"/>
  <c r="DT172" i="1"/>
  <c r="DT7" i="1"/>
  <c r="DF100" i="1"/>
  <c r="DT42" i="1"/>
  <c r="DM64" i="1"/>
  <c r="DM174" i="1"/>
  <c r="DQ8" i="1"/>
  <c r="DD237" i="1"/>
  <c r="DS150" i="1"/>
  <c r="DO234" i="1"/>
  <c r="DC146" i="1"/>
  <c r="DQ175" i="1"/>
  <c r="DJ149" i="1"/>
  <c r="DM150" i="1"/>
  <c r="DE66" i="1"/>
  <c r="DD260" i="1"/>
  <c r="DV6" i="1"/>
  <c r="DR277" i="1"/>
  <c r="DE261" i="1"/>
  <c r="DG78" i="1"/>
  <c r="DW261" i="1"/>
  <c r="DQ11" i="1"/>
  <c r="DN259" i="1"/>
  <c r="DJ146" i="1"/>
  <c r="DJ57" i="1"/>
  <c r="DV7" i="1"/>
  <c r="DH81" i="1"/>
  <c r="DB146" i="1"/>
  <c r="DR234" i="1"/>
  <c r="DR237" i="1"/>
  <c r="DD84" i="1"/>
  <c r="DE175" i="1"/>
  <c r="DP55" i="1"/>
  <c r="DV218" i="1"/>
  <c r="DW280" i="1"/>
  <c r="DW289" i="1" s="1"/>
  <c r="DX102" i="1"/>
  <c r="DN277" i="1"/>
  <c r="DR168" i="1"/>
  <c r="DN5" i="1"/>
  <c r="DJ216" i="1"/>
  <c r="DD5" i="1"/>
  <c r="DE103" i="1"/>
  <c r="DX82" i="1"/>
  <c r="DQ85" i="1"/>
  <c r="DT86" i="1"/>
  <c r="DF199" i="1"/>
  <c r="DV178" i="1"/>
  <c r="DI275" i="1"/>
  <c r="DW85" i="1"/>
  <c r="DX12" i="1"/>
  <c r="DF233" i="1"/>
  <c r="DH257" i="1"/>
  <c r="DJ260" i="1"/>
  <c r="DR61" i="1"/>
  <c r="DL236" i="1"/>
  <c r="DH218" i="1"/>
  <c r="DC261" i="1"/>
  <c r="DD80" i="1"/>
  <c r="DN256" i="1"/>
  <c r="DQ73" i="1"/>
  <c r="DV85" i="1"/>
  <c r="DF154" i="1"/>
  <c r="DF165" i="1" s="1"/>
  <c r="DQ233" i="1"/>
  <c r="CL4" i="1"/>
  <c r="DV64" i="1"/>
  <c r="DT74" i="1"/>
  <c r="DQ5" i="1"/>
  <c r="DG13" i="1"/>
  <c r="DL50" i="1"/>
  <c r="DM14" i="1"/>
  <c r="DI42" i="1"/>
  <c r="DK11" i="1"/>
  <c r="DH199" i="1"/>
  <c r="DL213" i="1"/>
  <c r="DV9" i="1"/>
  <c r="DO151" i="1"/>
  <c r="DP258" i="1"/>
  <c r="DD236" i="1"/>
  <c r="DJ233" i="1"/>
  <c r="DN260" i="1"/>
  <c r="DB153" i="1"/>
  <c r="DB164" i="1" s="1"/>
  <c r="DM57" i="1"/>
  <c r="DO276" i="1"/>
  <c r="DI215" i="1"/>
  <c r="DB262" i="1"/>
  <c r="DB271" i="1" s="1"/>
  <c r="DS62" i="1"/>
  <c r="DJ53" i="1"/>
  <c r="DO196" i="1"/>
  <c r="DH173" i="1"/>
  <c r="DF48" i="1"/>
  <c r="DJ5" i="1"/>
  <c r="DC275" i="1"/>
  <c r="DL85" i="1"/>
  <c r="DI259" i="1"/>
  <c r="DO11" i="1"/>
  <c r="DB233" i="1"/>
  <c r="DB245" i="1" s="1"/>
  <c r="DH259" i="1"/>
  <c r="DK196" i="1"/>
  <c r="DJ277" i="1"/>
  <c r="DS259" i="1"/>
  <c r="DL217" i="1"/>
  <c r="DN152" i="1"/>
  <c r="DB7" i="1"/>
  <c r="DC238" i="1"/>
  <c r="DS262" i="1"/>
  <c r="DW78" i="1"/>
  <c r="DR238" i="1"/>
  <c r="DN104" i="1"/>
  <c r="DN111" i="1" s="1"/>
  <c r="DC260" i="1"/>
  <c r="DM233" i="1"/>
  <c r="DF196" i="1"/>
  <c r="DP79" i="1"/>
  <c r="DN57" i="1"/>
  <c r="DR173" i="1"/>
  <c r="DD68" i="1"/>
  <c r="DX50" i="1"/>
  <c r="DM73" i="1"/>
  <c r="DS236" i="1"/>
  <c r="DE174" i="1"/>
  <c r="DX15" i="1"/>
  <c r="DJ240" i="1"/>
  <c r="DI219" i="1"/>
  <c r="DQ234" i="1"/>
  <c r="DC56" i="1"/>
  <c r="DC57" i="1"/>
  <c r="DK217" i="1"/>
  <c r="DE64" i="1"/>
  <c r="DF82" i="1"/>
  <c r="DI152" i="1"/>
  <c r="DU6" i="1"/>
  <c r="DN79" i="1"/>
  <c r="DB86" i="1"/>
  <c r="DB97" i="1" s="1"/>
  <c r="DV104" i="1"/>
  <c r="DV111" i="1" s="1"/>
  <c r="DF7" i="1"/>
  <c r="DT103" i="1"/>
  <c r="DT213" i="1"/>
  <c r="DW83" i="1"/>
  <c r="DB84" i="1"/>
  <c r="DB257" i="1"/>
  <c r="DN212" i="1"/>
  <c r="DP15" i="1"/>
  <c r="DC149" i="1"/>
  <c r="DM232" i="1"/>
  <c r="DM235" i="1"/>
  <c r="DB178" i="1"/>
  <c r="DG241" i="1"/>
  <c r="DL178" i="1"/>
  <c r="DH104" i="1"/>
  <c r="DH111" i="1" s="1"/>
  <c r="DF172" i="1"/>
  <c r="DO15" i="1"/>
  <c r="DR196" i="1"/>
  <c r="DH177" i="1"/>
  <c r="DU12" i="1"/>
  <c r="DS177" i="1"/>
  <c r="DH240" i="1"/>
  <c r="DR275" i="1"/>
  <c r="DR213" i="1"/>
  <c r="DS42" i="1"/>
  <c r="DS217" i="1"/>
  <c r="DM48" i="1"/>
  <c r="DN175" i="1"/>
  <c r="DP152" i="1"/>
  <c r="DJ235" i="1"/>
  <c r="DR274" i="1"/>
  <c r="DP256" i="1"/>
  <c r="DN195" i="1"/>
  <c r="DC104" i="1"/>
  <c r="DC111" i="1" s="1"/>
  <c r="DX173" i="1"/>
  <c r="DX186" i="1" s="1"/>
  <c r="DB196" i="1"/>
  <c r="DG233" i="1"/>
  <c r="DO236" i="1"/>
  <c r="DO248" i="1" s="1"/>
  <c r="DC102" i="1"/>
  <c r="DB236" i="1"/>
  <c r="DS170" i="1"/>
  <c r="DF256" i="1"/>
  <c r="DD274" i="1"/>
  <c r="DT62" i="1"/>
  <c r="DR82" i="1"/>
  <c r="DV234" i="1"/>
  <c r="DK79" i="1"/>
  <c r="DB42" i="1"/>
  <c r="DU218" i="1"/>
  <c r="DR40" i="1"/>
  <c r="DK58" i="1"/>
  <c r="DC277" i="1"/>
  <c r="DW279" i="1"/>
  <c r="DH217" i="1"/>
  <c r="DI172" i="1"/>
  <c r="DH40" i="1"/>
  <c r="DK218" i="1"/>
  <c r="DE214" i="1"/>
  <c r="DQ277" i="1"/>
  <c r="DJ72" i="1"/>
  <c r="DQ46" i="1"/>
  <c r="DS151" i="1"/>
  <c r="DG7" i="1"/>
  <c r="DN278" i="1"/>
  <c r="DV62" i="1"/>
  <c r="DG199" i="1"/>
  <c r="DK72" i="1"/>
  <c r="DM72" i="1"/>
  <c r="DK101" i="1"/>
  <c r="DK108" i="1" s="1"/>
  <c r="DI200" i="1"/>
  <c r="DI209" i="1" s="1"/>
  <c r="DD82" i="1"/>
  <c r="DN280" i="1"/>
  <c r="DN289" i="1" s="1"/>
  <c r="DC170" i="1"/>
  <c r="DT262" i="1"/>
  <c r="DT271" i="1" s="1"/>
  <c r="DB173" i="1"/>
  <c r="DB200" i="1"/>
  <c r="DB209" i="1" s="1"/>
  <c r="DM259" i="1"/>
  <c r="DM6" i="1"/>
  <c r="DS219" i="1"/>
  <c r="DJ55" i="1"/>
  <c r="DT152" i="1"/>
  <c r="DU232" i="1"/>
  <c r="DU244" i="1" s="1"/>
  <c r="DS215" i="1"/>
  <c r="DK69" i="1"/>
  <c r="DF177" i="1"/>
  <c r="DB85" i="1"/>
  <c r="DK261" i="1"/>
  <c r="DR172" i="1"/>
  <c r="DN217" i="1"/>
  <c r="DD262" i="1"/>
  <c r="DJ44" i="1"/>
  <c r="DW258" i="1"/>
  <c r="DV235" i="1"/>
  <c r="DI136" i="1"/>
  <c r="DN82" i="1"/>
  <c r="DQ276" i="1"/>
  <c r="DP236" i="1"/>
  <c r="DU42" i="1"/>
  <c r="DV73" i="1"/>
  <c r="DE79" i="1"/>
  <c r="DS173" i="1"/>
  <c r="DD196" i="1"/>
  <c r="DI5" i="1"/>
  <c r="DB5" i="1"/>
  <c r="DR149" i="1"/>
  <c r="DF260" i="1"/>
  <c r="DI149" i="1"/>
  <c r="DI237" i="1"/>
  <c r="DM218" i="1"/>
  <c r="DF198" i="1"/>
  <c r="DH56" i="1"/>
  <c r="DX48" i="1"/>
  <c r="DB147" i="1"/>
  <c r="DG11" i="1"/>
  <c r="DV51" i="1"/>
  <c r="DD15" i="1"/>
  <c r="DL40" i="1"/>
  <c r="DX73" i="1"/>
  <c r="DF212" i="1"/>
  <c r="DW100" i="1"/>
  <c r="DL42" i="1"/>
  <c r="DT238" i="1"/>
  <c r="DD12" i="1"/>
  <c r="DO104" i="1"/>
  <c r="DO111" i="1" s="1"/>
  <c r="DP57" i="1"/>
  <c r="DX100" i="1"/>
  <c r="DV68" i="1"/>
  <c r="DV154" i="1"/>
  <c r="DV165" i="1" s="1"/>
  <c r="DL102" i="1"/>
  <c r="DV10" i="1"/>
  <c r="DV260" i="1"/>
  <c r="DM171" i="1"/>
  <c r="DU152" i="1"/>
  <c r="DG56" i="1"/>
  <c r="DC153" i="1"/>
  <c r="DP72" i="1"/>
  <c r="DH55" i="1"/>
  <c r="DP46" i="1"/>
  <c r="DR83" i="1"/>
  <c r="DR150" i="1"/>
  <c r="DP68" i="1"/>
  <c r="DG257" i="1"/>
  <c r="DD232" i="1"/>
  <c r="DT51" i="1"/>
  <c r="DX8" i="1"/>
  <c r="DW238" i="1"/>
  <c r="DV241" i="1"/>
  <c r="DV253" i="1" s="1"/>
  <c r="DX174" i="1"/>
  <c r="DY276" i="1"/>
  <c r="DY280" i="1"/>
  <c r="DH133" i="1"/>
  <c r="DR120" i="1"/>
  <c r="DR129" i="1" s="1"/>
  <c r="DB133" i="1"/>
  <c r="DQ115" i="1"/>
  <c r="DP119" i="1"/>
  <c r="DT237" i="1"/>
  <c r="DQ213" i="1"/>
  <c r="DO119" i="1"/>
  <c r="DX13" i="1"/>
  <c r="DC132" i="1"/>
  <c r="DU83" i="1"/>
  <c r="DJ173" i="1"/>
  <c r="DL58" i="1"/>
  <c r="DS52" i="1"/>
  <c r="DT49" i="1"/>
  <c r="DR134" i="1"/>
  <c r="DU239" i="1"/>
  <c r="DK219" i="1"/>
  <c r="DU73" i="1"/>
  <c r="DF117" i="1"/>
  <c r="DE56" i="1"/>
  <c r="DP101" i="1"/>
  <c r="DI261" i="1"/>
  <c r="DK52" i="1"/>
  <c r="DS175" i="1"/>
  <c r="DI70" i="1"/>
  <c r="DV151" i="1"/>
  <c r="DX219" i="1"/>
  <c r="DX56" i="1"/>
  <c r="DI238" i="1"/>
  <c r="DK237" i="1"/>
  <c r="DW260" i="1"/>
  <c r="DS66" i="1"/>
  <c r="DK171" i="1"/>
  <c r="DH278" i="1"/>
  <c r="DB101" i="1"/>
  <c r="DQ57" i="1"/>
  <c r="DG149" i="1"/>
  <c r="DV262" i="1"/>
  <c r="DV271" i="1" s="1"/>
  <c r="DP170" i="1"/>
  <c r="DH52" i="1"/>
  <c r="DC12" i="1"/>
  <c r="DM236" i="1"/>
  <c r="DP235" i="1"/>
  <c r="DP259" i="1"/>
  <c r="DW73" i="1"/>
  <c r="DP147" i="1"/>
  <c r="DV196" i="1"/>
  <c r="DG51" i="1"/>
  <c r="DK12" i="1"/>
  <c r="DW257" i="1"/>
  <c r="DL277" i="1"/>
  <c r="DQ212" i="1"/>
  <c r="DU51" i="1"/>
  <c r="DC154" i="1"/>
  <c r="DC165" i="1" s="1"/>
  <c r="DF279" i="1"/>
  <c r="DE14" i="1"/>
  <c r="DO85" i="1"/>
  <c r="DR235" i="1"/>
  <c r="DF174" i="1"/>
  <c r="DE102" i="1"/>
  <c r="DE109" i="1" s="1"/>
  <c r="DG278" i="1"/>
  <c r="DB58" i="1"/>
  <c r="DB70" i="1"/>
  <c r="DH78" i="1"/>
  <c r="DS60" i="1"/>
  <c r="DW171" i="1"/>
  <c r="DL258" i="1"/>
  <c r="DU55" i="1"/>
  <c r="DU197" i="1"/>
  <c r="DP151" i="1"/>
  <c r="DL154" i="1"/>
  <c r="DL165" i="1" s="1"/>
  <c r="DF277" i="1"/>
  <c r="DE215" i="1"/>
  <c r="DQ152" i="1"/>
  <c r="DH136" i="1"/>
  <c r="DH143" i="1" s="1"/>
  <c r="DV149" i="1"/>
  <c r="DX200" i="1"/>
  <c r="DX209" i="1" s="1"/>
  <c r="DQ81" i="1"/>
  <c r="DP14" i="1"/>
  <c r="DF79" i="1"/>
  <c r="DF86" i="1"/>
  <c r="DF97" i="1" s="1"/>
  <c r="DB48" i="1"/>
  <c r="DJ234" i="1"/>
  <c r="DD275" i="1"/>
  <c r="DI103" i="1"/>
  <c r="DJ174" i="1"/>
  <c r="DP199" i="1"/>
  <c r="DM58" i="1"/>
  <c r="DV214" i="1"/>
  <c r="DQ82" i="1"/>
  <c r="DO50" i="1"/>
  <c r="DH11" i="1"/>
  <c r="DB172" i="1"/>
  <c r="DO175" i="1"/>
  <c r="DV172" i="1"/>
  <c r="DP232" i="1"/>
  <c r="DK153" i="1"/>
  <c r="DT178" i="1"/>
  <c r="DB57" i="1"/>
  <c r="DX58" i="1"/>
  <c r="DJ256" i="1"/>
  <c r="DJ257" i="1"/>
  <c r="DU53" i="1"/>
  <c r="DS84" i="1"/>
  <c r="DU278" i="1"/>
  <c r="DO154" i="1"/>
  <c r="DO165" i="1" s="1"/>
  <c r="DH69" i="1"/>
  <c r="DS152" i="1"/>
  <c r="DS163" i="1" s="1"/>
  <c r="DM81" i="1"/>
  <c r="DD62" i="1"/>
  <c r="DW61" i="1"/>
  <c r="DH262" i="1"/>
  <c r="DH271" i="1" s="1"/>
  <c r="DI10" i="1"/>
  <c r="DG275" i="1"/>
  <c r="DW80" i="1"/>
  <c r="DP52" i="1"/>
  <c r="DL46" i="1"/>
  <c r="DT61" i="1"/>
  <c r="DX61" i="1"/>
  <c r="DX79" i="1"/>
  <c r="DM257" i="1"/>
  <c r="DL173" i="1"/>
  <c r="DF49" i="1"/>
  <c r="DH80" i="1"/>
  <c r="DW66" i="1"/>
  <c r="DC258" i="1"/>
  <c r="DQ278" i="1"/>
  <c r="DQ287" i="1" s="1"/>
  <c r="DP42" i="1"/>
  <c r="DI104" i="1"/>
  <c r="DI111" i="1" s="1"/>
  <c r="DK236" i="1"/>
  <c r="DH213" i="1"/>
  <c r="DJ279" i="1"/>
  <c r="DI50" i="1"/>
  <c r="DX279" i="1"/>
  <c r="DW50" i="1"/>
  <c r="DW153" i="1"/>
  <c r="DK60" i="1"/>
  <c r="DK260" i="1"/>
  <c r="DJ85" i="1"/>
  <c r="DM239" i="1"/>
  <c r="DO217" i="1"/>
  <c r="DN177" i="1"/>
  <c r="DC74" i="1"/>
  <c r="DB9" i="1"/>
  <c r="DH154" i="1"/>
  <c r="DH165" i="1" s="1"/>
  <c r="DH234" i="1"/>
  <c r="DV198" i="1"/>
  <c r="DG74" i="1"/>
  <c r="DX72" i="1"/>
  <c r="DS172" i="1"/>
  <c r="DC212" i="1"/>
  <c r="DN70" i="1"/>
  <c r="DQ151" i="1"/>
  <c r="DS40" i="1"/>
  <c r="DJ80" i="1"/>
  <c r="DS197" i="1"/>
  <c r="DE232" i="1"/>
  <c r="DI218" i="1"/>
  <c r="DE274" i="1"/>
  <c r="DU48" i="1"/>
  <c r="DX259" i="1"/>
  <c r="DQ68" i="1"/>
  <c r="DQ258" i="1"/>
  <c r="DX55" i="1"/>
  <c r="DW175" i="1"/>
  <c r="DW188" i="1" s="1"/>
  <c r="DB195" i="1"/>
  <c r="DP257" i="1"/>
  <c r="DK42" i="1"/>
  <c r="DY237" i="1"/>
  <c r="DG134" i="1"/>
  <c r="DO118" i="1"/>
  <c r="DP132" i="1"/>
  <c r="DP139" i="1" s="1"/>
  <c r="DX120" i="1"/>
  <c r="DE44" i="1"/>
  <c r="DV274" i="1"/>
  <c r="DV114" i="1"/>
  <c r="DF170" i="1"/>
  <c r="DF133" i="1"/>
  <c r="DR195" i="1"/>
  <c r="DU240" i="1"/>
  <c r="DU56" i="1"/>
  <c r="DJ171" i="1"/>
  <c r="DN215" i="1"/>
  <c r="DS136" i="1"/>
  <c r="DN66" i="1"/>
  <c r="DQ154" i="1"/>
  <c r="DQ165" i="1" s="1"/>
  <c r="DF85" i="1"/>
  <c r="DV5" i="1"/>
  <c r="DZ18" i="1" s="1"/>
  <c r="DI13" i="1"/>
  <c r="DE218" i="1"/>
  <c r="DP200" i="1"/>
  <c r="DP209" i="1" s="1"/>
  <c r="DN235" i="1"/>
  <c r="DN11" i="1"/>
  <c r="DC40" i="1"/>
  <c r="DU216" i="1"/>
  <c r="DP214" i="1"/>
  <c r="DS147" i="1"/>
  <c r="DJ147" i="1"/>
  <c r="DL235" i="1"/>
  <c r="DB102" i="1"/>
  <c r="DW10" i="1"/>
  <c r="DE61" i="1"/>
  <c r="DQ72" i="1"/>
  <c r="DO80" i="1"/>
  <c r="DU147" i="1"/>
  <c r="DL51" i="1"/>
  <c r="DW135" i="1"/>
  <c r="DW69" i="1"/>
  <c r="DE241" i="1"/>
  <c r="DP44" i="1"/>
  <c r="DL279" i="1"/>
  <c r="DH214" i="1"/>
  <c r="DK150" i="1"/>
  <c r="DL78" i="1"/>
  <c r="DI217" i="1"/>
  <c r="DJ172" i="1"/>
  <c r="DD11" i="1"/>
  <c r="DR198" i="1"/>
  <c r="DH5" i="1"/>
  <c r="DH18" i="1" s="1"/>
  <c r="DP219" i="1"/>
  <c r="DP83" i="1"/>
  <c r="DW172" i="1"/>
  <c r="DN51" i="1"/>
  <c r="DO9" i="1"/>
  <c r="DE257" i="1"/>
  <c r="DE40" i="1"/>
  <c r="DD199" i="1"/>
  <c r="DM134" i="1"/>
  <c r="DK258" i="1"/>
  <c r="DK197" i="1"/>
  <c r="DV171" i="1"/>
  <c r="DV184" i="1" s="1"/>
  <c r="DF56" i="1"/>
  <c r="DS232" i="1"/>
  <c r="DR215" i="1"/>
  <c r="DF73" i="1"/>
  <c r="DO61" i="1"/>
  <c r="DN100" i="1"/>
  <c r="DI240" i="1"/>
  <c r="DP241" i="1"/>
  <c r="DP253" i="1" s="1"/>
  <c r="DO258" i="1"/>
  <c r="DH274" i="1"/>
  <c r="DC173" i="1"/>
  <c r="DR42" i="1"/>
  <c r="DD194" i="1"/>
  <c r="DX256" i="1"/>
  <c r="DO103" i="1"/>
  <c r="DU86" i="1"/>
  <c r="DU97" i="1" s="1"/>
  <c r="DM200" i="1"/>
  <c r="DM209" i="1" s="1"/>
  <c r="DU57" i="1"/>
  <c r="DB217" i="1"/>
  <c r="DS178" i="1"/>
  <c r="DN257" i="1"/>
  <c r="DQ101" i="1"/>
  <c r="DK51" i="1"/>
  <c r="DF153" i="1"/>
  <c r="DB240" i="1"/>
  <c r="DB252" i="1" s="1"/>
  <c r="DF240" i="1"/>
  <c r="DB14" i="1"/>
  <c r="DD104" i="1"/>
  <c r="DD111" i="1" s="1"/>
  <c r="DL260" i="1"/>
  <c r="DT233" i="1"/>
  <c r="DT279" i="1"/>
  <c r="DI12" i="1"/>
  <c r="DX261" i="1"/>
  <c r="DC196" i="1"/>
  <c r="DK277" i="1"/>
  <c r="DK118" i="1"/>
  <c r="DP49" i="1"/>
  <c r="DU215" i="1"/>
  <c r="DJ70" i="1"/>
  <c r="DK80" i="1"/>
  <c r="DK91" i="1" s="1"/>
  <c r="DS73" i="1"/>
  <c r="DJ82" i="1"/>
  <c r="DF171" i="1"/>
  <c r="DX86" i="1"/>
  <c r="DX97" i="1" s="1"/>
  <c r="DP173" i="1"/>
  <c r="DJ194" i="1"/>
  <c r="DL84" i="1"/>
  <c r="DT280" i="1"/>
  <c r="DM101" i="1"/>
  <c r="DO64" i="1"/>
  <c r="DH82" i="1"/>
  <c r="DM168" i="1"/>
  <c r="DR53" i="1"/>
  <c r="DL14" i="1"/>
  <c r="DN6" i="1"/>
  <c r="DL66" i="1"/>
  <c r="DT257" i="1"/>
  <c r="DC175" i="1"/>
  <c r="DC188" i="1" s="1"/>
  <c r="DI64" i="1"/>
  <c r="DB177" i="1"/>
  <c r="DB12" i="1"/>
  <c r="DL278" i="1"/>
  <c r="DU258" i="1"/>
  <c r="DC150" i="1"/>
  <c r="DI72" i="1"/>
  <c r="DM153" i="1"/>
  <c r="DW152" i="1"/>
  <c r="DO13" i="1"/>
  <c r="DO72" i="1"/>
  <c r="DK262" i="1"/>
  <c r="DK271" i="1" s="1"/>
  <c r="DI74" i="1"/>
  <c r="DS64" i="1"/>
  <c r="DK40" i="1"/>
  <c r="DO149" i="1"/>
  <c r="DJ175" i="1"/>
  <c r="DM80" i="1"/>
  <c r="DG196" i="1"/>
  <c r="DM213" i="1"/>
  <c r="DT79" i="1"/>
  <c r="DJ238" i="1"/>
  <c r="DD69" i="1"/>
  <c r="DB148" i="1"/>
  <c r="DB159" i="1" s="1"/>
  <c r="DD197" i="1"/>
  <c r="DD200" i="1"/>
  <c r="DD209" i="1" s="1"/>
  <c r="DF238" i="1"/>
  <c r="DV213" i="1"/>
  <c r="DV200" i="1"/>
  <c r="DV209" i="1" s="1"/>
  <c r="DB10" i="1"/>
  <c r="DN168" i="1"/>
  <c r="DW262" i="1"/>
  <c r="DW271" i="1" s="1"/>
  <c r="DU275" i="1"/>
  <c r="DE12" i="1"/>
  <c r="DE11" i="1"/>
  <c r="DW256" i="1"/>
  <c r="DJ7" i="1"/>
  <c r="DY66" i="1"/>
  <c r="DK134" i="1"/>
  <c r="DD136" i="1"/>
  <c r="DL114" i="1"/>
  <c r="DL74" i="1"/>
  <c r="DF60" i="1"/>
  <c r="DC114" i="1"/>
  <c r="DS132" i="1"/>
  <c r="DK133" i="1"/>
  <c r="DO178" i="1"/>
  <c r="DM49" i="1"/>
  <c r="DK275" i="1"/>
  <c r="DX57" i="1"/>
  <c r="DG104" i="1"/>
  <c r="DG111" i="1" s="1"/>
  <c r="DB170" i="1"/>
  <c r="DB183" i="1" s="1"/>
  <c r="DF104" i="1"/>
  <c r="DF111" i="1" s="1"/>
  <c r="DS260" i="1"/>
  <c r="DI86" i="1"/>
  <c r="DI97" i="1" s="1"/>
  <c r="DM69" i="1"/>
  <c r="DG175" i="1"/>
  <c r="DX7" i="1"/>
  <c r="DN279" i="1"/>
  <c r="DH86" i="1"/>
  <c r="DH97" i="1" s="1"/>
  <c r="DG79" i="1"/>
  <c r="DO280" i="1"/>
  <c r="DO289" i="1" s="1"/>
  <c r="DS104" i="1"/>
  <c r="DS111" i="1" s="1"/>
  <c r="DB82" i="1"/>
  <c r="DW46" i="1"/>
  <c r="DR256" i="1"/>
  <c r="DI233" i="1"/>
  <c r="DS214" i="1"/>
  <c r="DU85" i="1"/>
  <c r="DD49" i="1"/>
  <c r="DJ198" i="1"/>
  <c r="DW7" i="1"/>
  <c r="DO84" i="1"/>
  <c r="DE50" i="1"/>
  <c r="DO239" i="1"/>
  <c r="DH237" i="1"/>
  <c r="DG178" i="1"/>
  <c r="DK73" i="1"/>
  <c r="DN102" i="1"/>
  <c r="DE146" i="1"/>
  <c r="DW60" i="1"/>
  <c r="DH53" i="1"/>
  <c r="DI280" i="1"/>
  <c r="DQ238" i="1"/>
  <c r="DT149" i="1"/>
  <c r="DJ151" i="1"/>
  <c r="DO6" i="1"/>
  <c r="DH279" i="1"/>
  <c r="DD217" i="1"/>
  <c r="DH212" i="1"/>
  <c r="DV199" i="1"/>
  <c r="DH260" i="1"/>
  <c r="DF146" i="1"/>
  <c r="DO10" i="1"/>
  <c r="DJ58" i="1"/>
  <c r="DH174" i="1"/>
  <c r="DF194" i="1"/>
  <c r="DT195" i="1"/>
  <c r="DJ118" i="1"/>
  <c r="DN8" i="1"/>
  <c r="DT148" i="1"/>
  <c r="DO238" i="1"/>
  <c r="DO250" i="1" s="1"/>
  <c r="DP80" i="1"/>
  <c r="DU15" i="1"/>
  <c r="DH277" i="1"/>
  <c r="DI9" i="1"/>
  <c r="DT104" i="1"/>
  <c r="DT111" i="1" s="1"/>
  <c r="DV219" i="1"/>
  <c r="DV227" i="1" s="1"/>
  <c r="DI82" i="1"/>
  <c r="DI93" i="1" s="1"/>
  <c r="DT44" i="1"/>
  <c r="DX14" i="1"/>
  <c r="DR48" i="1"/>
  <c r="DC49" i="1"/>
  <c r="DR64" i="1"/>
  <c r="DG213" i="1"/>
  <c r="DD234" i="1"/>
  <c r="DW104" i="1"/>
  <c r="DQ198" i="1"/>
  <c r="DQ207" i="1" s="1"/>
  <c r="DS81" i="1"/>
  <c r="DF148" i="1"/>
  <c r="DS7" i="1"/>
  <c r="DV11" i="1"/>
  <c r="DH100" i="1"/>
  <c r="DS241" i="1"/>
  <c r="DS253" i="1" s="1"/>
  <c r="DK70" i="1"/>
  <c r="DR100" i="1"/>
  <c r="DR50" i="1"/>
  <c r="DP218" i="1"/>
  <c r="DH61" i="1"/>
  <c r="DM82" i="1"/>
  <c r="DQ9" i="1"/>
  <c r="DL240" i="1"/>
  <c r="DP237" i="1"/>
  <c r="DQ103" i="1"/>
  <c r="DH64" i="1"/>
  <c r="DX11" i="1"/>
  <c r="DE58" i="1"/>
  <c r="DC58" i="1"/>
  <c r="DG5" i="1"/>
  <c r="DG18" i="1" s="1"/>
  <c r="DM280" i="1"/>
  <c r="DM289" i="1" s="1"/>
  <c r="DR151" i="1"/>
  <c r="DW194" i="1"/>
  <c r="DU151" i="1"/>
  <c r="DI168" i="1"/>
  <c r="DL233" i="1"/>
  <c r="DL172" i="1"/>
  <c r="DN178" i="1"/>
  <c r="DI15" i="1"/>
  <c r="DO148" i="1"/>
  <c r="DN74" i="1"/>
  <c r="DO177" i="1"/>
  <c r="DJ177" i="1"/>
  <c r="DP85" i="1"/>
  <c r="DE216" i="1"/>
  <c r="DK174" i="1"/>
  <c r="DM70" i="1"/>
  <c r="DG147" i="1"/>
  <c r="DL257" i="1"/>
  <c r="DH216" i="1"/>
  <c r="DG146" i="1"/>
  <c r="DR174" i="1"/>
  <c r="DB168" i="1"/>
  <c r="DJ262" i="1"/>
  <c r="DJ271" i="1" s="1"/>
  <c r="DM276" i="1"/>
  <c r="DT46" i="1"/>
  <c r="DI14" i="1"/>
  <c r="DP240" i="1"/>
  <c r="DG260" i="1"/>
  <c r="DU58" i="1"/>
  <c r="DL9" i="1"/>
  <c r="DN46" i="1"/>
  <c r="DN146" i="1"/>
  <c r="DQ74" i="1"/>
  <c r="DM197" i="1"/>
  <c r="DK232" i="1"/>
  <c r="DD61" i="1"/>
  <c r="DI40" i="1"/>
  <c r="DT154" i="1"/>
  <c r="DT165" i="1" s="1"/>
  <c r="DX9" i="1"/>
  <c r="DI83" i="1"/>
  <c r="DU168" i="1"/>
  <c r="DF69" i="1"/>
  <c r="DH58" i="1"/>
  <c r="DR258" i="1"/>
  <c r="DO52" i="1"/>
  <c r="DU200" i="1"/>
  <c r="DU209" i="1" s="1"/>
  <c r="DH7" i="1"/>
  <c r="DU236" i="1"/>
  <c r="DU248" i="1" s="1"/>
  <c r="DI232" i="1"/>
  <c r="DT256" i="1"/>
  <c r="DH62" i="1"/>
  <c r="DV216" i="1"/>
  <c r="DK257" i="1"/>
  <c r="DU233" i="1"/>
  <c r="DU245" i="1" s="1"/>
  <c r="DK173" i="1"/>
  <c r="DG195" i="1"/>
  <c r="DN241" i="1"/>
  <c r="DN253" i="1" s="1"/>
  <c r="DM148" i="1"/>
  <c r="DM159" i="1" s="1"/>
  <c r="DD52" i="1"/>
  <c r="DL259" i="1"/>
  <c r="DM104" i="1"/>
  <c r="DM111" i="1" s="1"/>
  <c r="DN84" i="1"/>
  <c r="DV239" i="1"/>
  <c r="DJ42" i="1"/>
  <c r="DB11" i="1"/>
  <c r="DK102" i="1"/>
  <c r="DK109" i="1" s="1"/>
  <c r="DE259" i="1"/>
  <c r="DX51" i="1"/>
  <c r="DK274" i="1"/>
  <c r="DO260" i="1"/>
  <c r="DM178" i="1"/>
  <c r="DI101" i="1"/>
  <c r="DI108" i="1" s="1"/>
  <c r="DV261" i="1"/>
  <c r="DE7" i="1"/>
  <c r="DJ170" i="1"/>
  <c r="DE240" i="1"/>
  <c r="DI73" i="1"/>
  <c r="DJ56" i="1"/>
  <c r="DD172" i="1"/>
  <c r="DF197" i="1"/>
  <c r="DE83" i="1"/>
  <c r="DN171" i="1"/>
  <c r="DM212" i="1"/>
  <c r="DK240" i="1"/>
  <c r="DX146" i="1"/>
  <c r="DV194" i="1"/>
  <c r="DT196" i="1"/>
  <c r="DV81" i="1"/>
  <c r="DE153" i="1"/>
  <c r="DM256" i="1"/>
  <c r="DE62" i="1"/>
  <c r="DQ104" i="1"/>
  <c r="DQ111" i="1" s="1"/>
  <c r="DJ10" i="1"/>
  <c r="DF150" i="1"/>
  <c r="DP217" i="1"/>
  <c r="DU50" i="1"/>
  <c r="DL73" i="1"/>
  <c r="DM85" i="1"/>
  <c r="DP78" i="1"/>
  <c r="DM149" i="1"/>
  <c r="DM160" i="1" s="1"/>
  <c r="DF232" i="1"/>
  <c r="DW15" i="1"/>
  <c r="DK238" i="1"/>
  <c r="DT274" i="1"/>
  <c r="DH8" i="1"/>
  <c r="DV232" i="1"/>
  <c r="DY117" i="1"/>
  <c r="DS115" i="1"/>
  <c r="DC84" i="1"/>
  <c r="DD238" i="1"/>
  <c r="DU175" i="1"/>
  <c r="DK278" i="1"/>
  <c r="DL48" i="1"/>
  <c r="DI85" i="1"/>
  <c r="DL6" i="1"/>
  <c r="DU261" i="1"/>
  <c r="DR218" i="1"/>
  <c r="DS149" i="1"/>
  <c r="DN276" i="1"/>
  <c r="DU256" i="1"/>
  <c r="DD174" i="1"/>
  <c r="DT214" i="1"/>
  <c r="DO101" i="1"/>
  <c r="DC73" i="1"/>
  <c r="DJ215" i="1"/>
  <c r="DF151" i="1"/>
  <c r="DT10" i="1"/>
  <c r="DC85" i="1"/>
  <c r="DN197" i="1"/>
  <c r="DW274" i="1"/>
  <c r="DK148" i="1"/>
  <c r="DR13" i="1"/>
  <c r="DC62" i="1"/>
  <c r="DV66" i="1"/>
  <c r="DV57" i="1"/>
  <c r="DS72" i="1"/>
  <c r="DD149" i="1"/>
  <c r="DU146" i="1"/>
  <c r="DJ103" i="1"/>
  <c r="DM13" i="1"/>
  <c r="DV12" i="1"/>
  <c r="DV15" i="1"/>
  <c r="DS56" i="1"/>
  <c r="DH103" i="1"/>
  <c r="DK152" i="1"/>
  <c r="DG259" i="1"/>
  <c r="DH9" i="1"/>
  <c r="DD48" i="1"/>
  <c r="DC10" i="1"/>
  <c r="DC33" i="1" s="1"/>
  <c r="DU52" i="1"/>
  <c r="DF195" i="1"/>
  <c r="DQ261" i="1"/>
  <c r="DH276" i="1"/>
  <c r="DB78" i="1"/>
  <c r="DC217" i="1"/>
  <c r="DI195" i="1"/>
  <c r="DI204" i="1" s="1"/>
  <c r="DC86" i="1"/>
  <c r="DC97" i="1" s="1"/>
  <c r="DU213" i="1"/>
  <c r="DE277" i="1"/>
  <c r="DD8" i="1"/>
  <c r="DT84" i="1"/>
  <c r="DU64" i="1"/>
  <c r="DV84" i="1"/>
  <c r="DC219" i="1"/>
  <c r="DS78" i="1"/>
  <c r="DQ55" i="1"/>
  <c r="DK239" i="1"/>
  <c r="DJ218" i="1"/>
  <c r="DR199" i="1"/>
  <c r="DP82" i="1"/>
  <c r="DR257" i="1"/>
  <c r="DF55" i="1"/>
  <c r="DS11" i="1"/>
  <c r="DP234" i="1"/>
  <c r="DD40" i="1"/>
  <c r="DH275" i="1"/>
  <c r="DQ49" i="1"/>
  <c r="DJ13" i="1"/>
  <c r="DG154" i="1"/>
  <c r="DG165" i="1" s="1"/>
  <c r="DC70" i="1"/>
  <c r="DB68" i="1"/>
  <c r="DN199" i="1"/>
  <c r="DT236" i="1"/>
  <c r="DH197" i="1"/>
  <c r="DO82" i="1"/>
  <c r="DS235" i="1"/>
  <c r="DC216" i="1"/>
  <c r="DC218" i="1"/>
  <c r="DE52" i="1"/>
  <c r="DM8" i="1"/>
  <c r="DD57" i="1"/>
  <c r="DO172" i="1"/>
  <c r="DH10" i="1"/>
  <c r="DM62" i="1"/>
  <c r="DN42" i="1"/>
  <c r="DI151" i="1"/>
  <c r="DF102" i="1"/>
  <c r="DJ153" i="1"/>
  <c r="DH238" i="1"/>
  <c r="DL60" i="1"/>
  <c r="DJ84" i="1"/>
  <c r="DH235" i="1"/>
  <c r="DI69" i="1"/>
  <c r="DM84" i="1"/>
  <c r="DM95" i="1" s="1"/>
  <c r="DW275" i="1"/>
  <c r="DI58" i="1"/>
  <c r="DT198" i="1"/>
  <c r="DR7" i="1"/>
  <c r="DJ15" i="1"/>
  <c r="DE46" i="1"/>
  <c r="DM74" i="1"/>
  <c r="DV238" i="1"/>
  <c r="DG120" i="1"/>
  <c r="DT116" i="1"/>
  <c r="DX133" i="1"/>
  <c r="DT134" i="1"/>
  <c r="DI194" i="1"/>
  <c r="DC117" i="1"/>
  <c r="DO170" i="1"/>
  <c r="DO183" i="1" s="1"/>
  <c r="DX216" i="1"/>
  <c r="DD9" i="1"/>
  <c r="DL149" i="1"/>
  <c r="DQ235" i="1"/>
  <c r="DF276" i="1"/>
  <c r="DP56" i="1"/>
  <c r="DI216" i="1"/>
  <c r="DH196" i="1"/>
  <c r="DF13" i="1"/>
  <c r="DJ274" i="1"/>
  <c r="DY85" i="1"/>
  <c r="DL134" i="1"/>
  <c r="DO7" i="1"/>
  <c r="DI114" i="1"/>
  <c r="DQ136" i="1"/>
  <c r="DQ143" i="1" s="1"/>
  <c r="DN116" i="1"/>
  <c r="DB80" i="1"/>
  <c r="DF135" i="1"/>
  <c r="DB279" i="1"/>
  <c r="DK279" i="1"/>
  <c r="DD13" i="1"/>
  <c r="DP175" i="1"/>
  <c r="DW52" i="1"/>
  <c r="DX175" i="1"/>
  <c r="DW133" i="1"/>
  <c r="DS146" i="1"/>
  <c r="DW147" i="1"/>
  <c r="DJ62" i="1"/>
  <c r="DL15" i="1"/>
  <c r="DV174" i="1"/>
  <c r="DJ195" i="1"/>
  <c r="DV69" i="1"/>
  <c r="DG148" i="1"/>
  <c r="DB79" i="1"/>
  <c r="DB90" i="1" s="1"/>
  <c r="DQ42" i="1"/>
  <c r="DF6" i="1"/>
  <c r="DP7" i="1"/>
  <c r="DM219" i="1"/>
  <c r="DM260" i="1"/>
  <c r="DC66" i="1"/>
  <c r="DQ279" i="1"/>
  <c r="DE78" i="1"/>
  <c r="DL146" i="1"/>
  <c r="DG256" i="1"/>
  <c r="DJ86" i="1"/>
  <c r="DJ97" i="1" s="1"/>
  <c r="DU212" i="1"/>
  <c r="DD101" i="1"/>
  <c r="DQ70" i="1"/>
  <c r="DF44" i="1"/>
  <c r="DS15" i="1"/>
  <c r="DR217" i="1"/>
  <c r="DX177" i="1"/>
  <c r="DX190" i="1" s="1"/>
  <c r="DE57" i="1"/>
  <c r="DM11" i="1"/>
  <c r="DE48" i="1"/>
  <c r="DM170" i="1"/>
  <c r="DM183" i="1" s="1"/>
  <c r="DV257" i="1"/>
  <c r="DJ150" i="1"/>
  <c r="DD86" i="1"/>
  <c r="DD97" i="1" s="1"/>
  <c r="DX260" i="1"/>
  <c r="DD277" i="1"/>
  <c r="DS274" i="1"/>
  <c r="DV258" i="1"/>
  <c r="DQ147" i="1"/>
  <c r="DV148" i="1"/>
  <c r="DV78" i="1"/>
  <c r="DD102" i="1"/>
  <c r="DI52" i="1"/>
  <c r="DM44" i="1"/>
  <c r="DU9" i="1"/>
  <c r="DB40" i="1"/>
  <c r="DE42" i="1"/>
  <c r="DE279" i="1"/>
  <c r="DM217" i="1"/>
  <c r="DM12" i="1"/>
  <c r="DI239" i="1"/>
  <c r="DX241" i="1"/>
  <c r="DD171" i="1"/>
  <c r="DD83" i="1"/>
  <c r="DW200" i="1"/>
  <c r="DW209" i="1" s="1"/>
  <c r="DF68" i="1"/>
  <c r="DB83" i="1"/>
  <c r="DB94" i="1" s="1"/>
  <c r="DT212" i="1"/>
  <c r="DL195" i="1"/>
  <c r="DF168" i="1"/>
  <c r="DE5" i="1"/>
  <c r="DK68" i="1"/>
  <c r="DC7" i="1"/>
  <c r="DI80" i="1"/>
  <c r="DU13" i="1"/>
  <c r="DP104" i="1"/>
  <c r="DP111" i="1" s="1"/>
  <c r="DT173" i="1"/>
  <c r="DT186" i="1" s="1"/>
  <c r="DL196" i="1"/>
  <c r="DG279" i="1"/>
  <c r="DO57" i="1"/>
  <c r="DW197" i="1"/>
  <c r="DR60" i="1"/>
  <c r="DV153" i="1"/>
  <c r="DK234" i="1"/>
  <c r="DB64" i="1"/>
  <c r="DG40" i="1"/>
  <c r="DP174" i="1"/>
  <c r="DP51" i="1"/>
  <c r="DK14" i="1"/>
  <c r="DJ61" i="1"/>
  <c r="DH280" i="1"/>
  <c r="DH289" i="1" s="1"/>
  <c r="DN275" i="1"/>
  <c r="DN284" i="1" s="1"/>
  <c r="DU74" i="1"/>
  <c r="DH148" i="1"/>
  <c r="DH159" i="1" s="1"/>
  <c r="DM195" i="1"/>
  <c r="DM204" i="1" s="1"/>
  <c r="DK74" i="1"/>
  <c r="DP198" i="1"/>
  <c r="DG85" i="1"/>
  <c r="DF58" i="1"/>
  <c r="DJ213" i="1"/>
  <c r="DJ276" i="1"/>
  <c r="DJ241" i="1"/>
  <c r="DJ253" i="1" s="1"/>
  <c r="DJ239" i="1"/>
  <c r="DD78" i="1"/>
  <c r="DT56" i="1"/>
  <c r="DW154" i="1"/>
  <c r="DW165" i="1" s="1"/>
  <c r="DE197" i="1"/>
  <c r="DP81" i="1"/>
  <c r="DI213" i="1"/>
  <c r="DN14" i="1"/>
  <c r="DG15" i="1"/>
  <c r="DJ102" i="1"/>
  <c r="DT153" i="1"/>
  <c r="DQ236" i="1"/>
  <c r="DN64" i="1"/>
  <c r="DE178" i="1"/>
  <c r="DM78" i="1"/>
  <c r="DS82" i="1"/>
  <c r="DW213" i="1"/>
  <c r="DO197" i="1"/>
  <c r="DE260" i="1"/>
  <c r="DR57" i="1"/>
  <c r="DI177" i="1"/>
  <c r="DL70" i="1"/>
  <c r="DG234" i="1"/>
  <c r="DX169" i="1"/>
  <c r="DK256" i="1"/>
  <c r="DI146" i="1"/>
  <c r="DU100" i="1"/>
  <c r="DX40" i="1"/>
  <c r="DF278" i="1"/>
  <c r="DP169" i="1"/>
  <c r="DL150" i="1"/>
  <c r="DN218" i="1"/>
  <c r="DF173" i="1"/>
  <c r="DV278" i="1"/>
  <c r="DG197" i="1"/>
  <c r="DF239" i="1"/>
  <c r="DT174" i="1"/>
  <c r="DB274" i="1"/>
  <c r="DW235" i="1"/>
  <c r="DU174" i="1"/>
  <c r="DH79" i="1"/>
  <c r="DB238" i="1"/>
  <c r="DJ69" i="1"/>
  <c r="DN85" i="1"/>
  <c r="DU214" i="1"/>
  <c r="DE196" i="1"/>
  <c r="DR102" i="1"/>
  <c r="DE236" i="1"/>
  <c r="DD72" i="1"/>
  <c r="DB234" i="1"/>
  <c r="DX104" i="1"/>
  <c r="DX111" i="1" s="1"/>
  <c r="DD152" i="1"/>
  <c r="DH50" i="1"/>
  <c r="DT73" i="1"/>
  <c r="DX276" i="1"/>
  <c r="DB15" i="1"/>
  <c r="DK276" i="1"/>
  <c r="DE151" i="1"/>
  <c r="DH232" i="1"/>
  <c r="DI262" i="1"/>
  <c r="DI271" i="1" s="1"/>
  <c r="DI258" i="1"/>
  <c r="DJ154" i="1"/>
  <c r="DJ165" i="1" s="1"/>
  <c r="DV101" i="1"/>
  <c r="DJ261" i="1"/>
  <c r="DR148" i="1"/>
  <c r="DC198" i="1"/>
  <c r="DQ44" i="1"/>
  <c r="DV212" i="1"/>
  <c r="DH151" i="1"/>
  <c r="DD146" i="1"/>
  <c r="DO74" i="1"/>
  <c r="DS212" i="1"/>
  <c r="DE80" i="1"/>
  <c r="DM53" i="1"/>
  <c r="DJ197" i="1"/>
  <c r="DC103" i="1"/>
  <c r="DN148" i="1"/>
  <c r="DN159" i="1" s="1"/>
  <c r="DX171" i="1"/>
  <c r="DM61" i="1"/>
  <c r="DD7" i="1"/>
  <c r="DJ196" i="1"/>
  <c r="DR241" i="1"/>
  <c r="DR253" i="1" s="1"/>
  <c r="DG64" i="1"/>
  <c r="DT48" i="1"/>
  <c r="DI8" i="1"/>
  <c r="DT12" i="1"/>
  <c r="DH236" i="1"/>
  <c r="DU102" i="1"/>
  <c r="DK170" i="1"/>
  <c r="DG174" i="1"/>
  <c r="DR12" i="1"/>
  <c r="DV46" i="1"/>
  <c r="DL197" i="1"/>
  <c r="DN12" i="1"/>
  <c r="DO116" i="1"/>
  <c r="DO125" i="1" s="1"/>
  <c r="DT240" i="1"/>
  <c r="DO256" i="1"/>
  <c r="DW79" i="1"/>
  <c r="DV55" i="1"/>
  <c r="DT13" i="1"/>
  <c r="DB239" i="1"/>
  <c r="DX238" i="1"/>
  <c r="DQ118" i="1"/>
  <c r="DJ117" i="1"/>
  <c r="DC116" i="1"/>
  <c r="DX119" i="1"/>
  <c r="DQ132" i="1"/>
  <c r="DD66" i="1"/>
  <c r="DU277" i="1"/>
  <c r="DO275" i="1"/>
  <c r="DF52" i="1"/>
  <c r="DN194" i="1"/>
  <c r="DV86" i="1"/>
  <c r="DV97" i="1" s="1"/>
  <c r="DM68" i="1"/>
  <c r="DB213" i="1"/>
  <c r="DG72" i="1"/>
  <c r="DK81" i="1"/>
  <c r="DG69" i="1"/>
  <c r="DV74" i="1"/>
  <c r="DR146" i="1"/>
  <c r="DN239" i="1"/>
  <c r="DP148" i="1"/>
  <c r="DG216" i="1"/>
  <c r="DR44" i="1"/>
  <c r="DR233" i="1"/>
  <c r="DB44" i="1"/>
  <c r="DC50" i="1"/>
  <c r="DE152" i="1"/>
  <c r="DS49" i="1"/>
  <c r="DT215" i="1"/>
  <c r="DB169" i="1"/>
  <c r="DB81" i="1"/>
  <c r="DB100" i="1"/>
  <c r="DU135" i="1"/>
  <c r="DX148" i="1"/>
  <c r="DE212" i="1"/>
  <c r="DH149" i="1"/>
  <c r="DD55" i="1"/>
  <c r="DU177" i="1"/>
  <c r="DW216" i="1"/>
  <c r="DP86" i="1"/>
  <c r="DP97" i="1" s="1"/>
  <c r="DU82" i="1"/>
  <c r="DU93" i="1" s="1"/>
  <c r="DL64" i="1"/>
  <c r="DQ56" i="1"/>
  <c r="DD241" i="1"/>
  <c r="DD253" i="1" s="1"/>
  <c r="DN60" i="1"/>
  <c r="DV14" i="1"/>
  <c r="DW214" i="1"/>
  <c r="DR80" i="1"/>
  <c r="DT6" i="1"/>
  <c r="DT19" i="1" s="1"/>
  <c r="DX275" i="1"/>
  <c r="DL171" i="1"/>
  <c r="DM196" i="1"/>
  <c r="DP274" i="1"/>
  <c r="DL104" i="1"/>
  <c r="DL111" i="1" s="1"/>
  <c r="DO237" i="1"/>
  <c r="DV72" i="1"/>
  <c r="DG14" i="1"/>
  <c r="DH60" i="1"/>
  <c r="DE276" i="1"/>
  <c r="DS68" i="1"/>
  <c r="DJ12" i="1"/>
  <c r="DK15" i="1"/>
  <c r="DD239" i="1"/>
  <c r="DE147" i="1"/>
  <c r="DL101" i="1"/>
  <c r="DV259" i="1"/>
  <c r="DV268" i="1" s="1"/>
  <c r="DC79" i="1"/>
  <c r="DT5" i="1"/>
  <c r="DH215" i="1"/>
  <c r="DU259" i="1"/>
  <c r="DF147" i="1"/>
  <c r="DI53" i="1"/>
  <c r="DC78" i="1"/>
  <c r="DR46" i="1"/>
  <c r="DE49" i="1"/>
  <c r="DN198" i="1"/>
  <c r="DR171" i="1"/>
  <c r="DR184" i="1" s="1"/>
  <c r="DL234" i="1"/>
  <c r="DL148" i="1"/>
  <c r="DC82" i="1"/>
  <c r="DW55" i="1"/>
  <c r="DE177" i="1"/>
  <c r="DM241" i="1"/>
  <c r="DV279" i="1"/>
  <c r="DL5" i="1"/>
  <c r="DL18" i="1" s="1"/>
  <c r="DI235" i="1"/>
  <c r="DX81" i="1"/>
  <c r="DX92" i="1" s="1"/>
  <c r="DD79" i="1"/>
  <c r="DP9" i="1"/>
  <c r="DV233" i="1"/>
  <c r="DV245" i="1" s="1"/>
  <c r="DV40" i="1"/>
  <c r="DN7" i="1"/>
  <c r="DD58" i="1"/>
  <c r="DP58" i="1"/>
  <c r="DN53" i="1"/>
  <c r="DE86" i="1"/>
  <c r="DE97" i="1" s="1"/>
  <c r="DD256" i="1"/>
  <c r="DS53" i="1"/>
  <c r="DG238" i="1"/>
  <c r="DF152" i="1"/>
  <c r="DF163" i="1" s="1"/>
  <c r="DO49" i="1"/>
  <c r="DP168" i="1"/>
  <c r="DT82" i="1"/>
  <c r="DR58" i="1"/>
  <c r="DX214" i="1"/>
  <c r="DT151" i="1"/>
  <c r="DK119" i="1"/>
  <c r="DS279" i="1"/>
  <c r="DD119" i="1"/>
  <c r="DQ12" i="1"/>
  <c r="DO5" i="1"/>
  <c r="DL55" i="1"/>
  <c r="DW198" i="1"/>
  <c r="DE219" i="1"/>
  <c r="DI147" i="1"/>
  <c r="DS117" i="1"/>
  <c r="DU172" i="1"/>
  <c r="DS275" i="1"/>
  <c r="DO257" i="1"/>
  <c r="DO198" i="1"/>
  <c r="DF64" i="1"/>
  <c r="DS257" i="1"/>
  <c r="DP276" i="1"/>
  <c r="DQ135" i="1"/>
  <c r="DW62" i="1"/>
  <c r="DP10" i="1"/>
  <c r="DL44" i="1"/>
  <c r="DE256" i="1"/>
  <c r="DX212" i="1"/>
  <c r="DG261" i="1"/>
  <c r="DW44" i="1"/>
  <c r="DJ6" i="1"/>
  <c r="DU150" i="1"/>
  <c r="DP216" i="1"/>
  <c r="DP226" i="1" s="1"/>
  <c r="DK147" i="1"/>
  <c r="DK158" i="1" s="1"/>
  <c r="DL216" i="1"/>
  <c r="DK83" i="1"/>
  <c r="DK94" i="1" s="1"/>
  <c r="DX280" i="1"/>
  <c r="DX289" i="1" s="1"/>
  <c r="DO69" i="1"/>
  <c r="DP84" i="1"/>
  <c r="DJ152" i="1"/>
  <c r="DJ163" i="1" s="1"/>
  <c r="DO100" i="1"/>
  <c r="DR9" i="1"/>
  <c r="DG100" i="1"/>
  <c r="DO70" i="1"/>
  <c r="DH74" i="1"/>
  <c r="DW277" i="1"/>
  <c r="DC241" i="1"/>
  <c r="DB55" i="1"/>
  <c r="DQ173" i="1"/>
  <c r="DC278" i="1"/>
  <c r="DV215" i="1"/>
  <c r="DO278" i="1"/>
  <c r="DK9" i="1"/>
  <c r="DB103" i="1"/>
  <c r="DI175" i="1"/>
  <c r="DR219" i="1"/>
  <c r="DU49" i="1"/>
  <c r="DM175" i="1"/>
  <c r="DL199" i="1"/>
  <c r="DE60" i="1"/>
  <c r="DU14" i="1"/>
  <c r="DR278" i="1"/>
  <c r="DD198" i="1"/>
  <c r="DS69" i="1"/>
  <c r="DR147" i="1"/>
  <c r="DX80" i="1"/>
  <c r="DI236" i="1"/>
  <c r="DN69" i="1"/>
  <c r="DL86" i="1"/>
  <c r="DL97" i="1" s="1"/>
  <c r="DJ81" i="1"/>
  <c r="DD215" i="1"/>
  <c r="DT72" i="1"/>
  <c r="DS169" i="1"/>
  <c r="DN200" i="1"/>
  <c r="DN209" i="1" s="1"/>
  <c r="DS50" i="1"/>
  <c r="DK233" i="1"/>
  <c r="DL262" i="1"/>
  <c r="DH70" i="1"/>
  <c r="DQ257" i="1"/>
  <c r="DQ149" i="1"/>
  <c r="DF50" i="1"/>
  <c r="DR81" i="1"/>
  <c r="DR92" i="1" s="1"/>
  <c r="DR239" i="1"/>
  <c r="DB72" i="1"/>
  <c r="DB214" i="1"/>
  <c r="DB224" i="1" s="1"/>
  <c r="DH241" i="1"/>
  <c r="DT146" i="1"/>
  <c r="DT170" i="1"/>
  <c r="DQ100" i="1"/>
  <c r="DD64" i="1"/>
  <c r="DJ199" i="1"/>
  <c r="DR66" i="1"/>
  <c r="DL81" i="1"/>
  <c r="DX46" i="1"/>
  <c r="DL276" i="1"/>
  <c r="DN73" i="1"/>
  <c r="DE70" i="1"/>
  <c r="DV42" i="1"/>
  <c r="DG6" i="1"/>
  <c r="DX196" i="1"/>
  <c r="DX205" i="1" s="1"/>
  <c r="DU61" i="1"/>
  <c r="DQ177" i="1"/>
  <c r="DJ101" i="1"/>
  <c r="DP213" i="1"/>
  <c r="DE9" i="1"/>
  <c r="DB6" i="1"/>
  <c r="DT239" i="1"/>
  <c r="DS238" i="1"/>
  <c r="DC100" i="1"/>
  <c r="DX194" i="1"/>
  <c r="DX52" i="1"/>
  <c r="DM194" i="1"/>
  <c r="DS280" i="1"/>
  <c r="DM199" i="1"/>
  <c r="DN169" i="1"/>
  <c r="DK212" i="1"/>
  <c r="DL147" i="1"/>
  <c r="DM198" i="1"/>
  <c r="DX74" i="1"/>
  <c r="DX170" i="1"/>
  <c r="DW236" i="1"/>
  <c r="DV236" i="1"/>
  <c r="DH120" i="1"/>
  <c r="DL53" i="1"/>
  <c r="DX258" i="1"/>
  <c r="DU260" i="1"/>
  <c r="DL177" i="1"/>
  <c r="DC147" i="1"/>
  <c r="DT261" i="1"/>
  <c r="DE199" i="1"/>
  <c r="DP64" i="1"/>
  <c r="DQ172" i="1"/>
  <c r="DJ280" i="1"/>
  <c r="DJ289" i="1" s="1"/>
  <c r="DU198" i="1"/>
  <c r="DM146" i="1"/>
  <c r="DB171" i="1"/>
  <c r="DB184" i="1" s="1"/>
  <c r="DK235" i="1"/>
  <c r="DM42" i="1"/>
  <c r="DN237" i="1"/>
  <c r="DB69" i="1"/>
  <c r="DI196" i="1"/>
  <c r="DC215" i="1"/>
  <c r="DC225" i="1" s="1"/>
  <c r="DC235" i="1"/>
  <c r="DC48" i="1"/>
  <c r="DH13" i="1"/>
  <c r="DW215" i="1"/>
  <c r="DF70" i="1"/>
  <c r="DK172" i="1"/>
  <c r="DC169" i="1"/>
  <c r="DI154" i="1"/>
  <c r="DI165" i="1" s="1"/>
  <c r="DQ217" i="1"/>
  <c r="DS10" i="1"/>
  <c r="DU276" i="1"/>
  <c r="DO194" i="1"/>
  <c r="DL132" i="1"/>
  <c r="DX69" i="1"/>
  <c r="DP66" i="1"/>
  <c r="DU148" i="1"/>
  <c r="DO147" i="1"/>
  <c r="DO158" i="1" s="1"/>
  <c r="DS200" i="1"/>
  <c r="DP195" i="1"/>
  <c r="DD235" i="1"/>
  <c r="DX257" i="1"/>
  <c r="DF175" i="1"/>
  <c r="DE73" i="1"/>
  <c r="DO218" i="1"/>
  <c r="DQ174" i="1"/>
  <c r="DP13" i="1"/>
  <c r="DC279" i="1"/>
  <c r="DI234" i="1"/>
  <c r="DS198" i="1"/>
  <c r="DL133" i="1"/>
  <c r="DO232" i="1"/>
  <c r="DB198" i="1"/>
  <c r="DC237" i="1"/>
  <c r="DD257" i="1"/>
  <c r="DT55" i="1"/>
  <c r="DX172" i="1"/>
  <c r="DW84" i="1"/>
  <c r="DE10" i="1"/>
  <c r="DX147" i="1"/>
  <c r="DX195" i="1"/>
  <c r="DQ153" i="1"/>
  <c r="DC177" i="1"/>
  <c r="DI61" i="1"/>
  <c r="DI62" i="1"/>
  <c r="DF258" i="1"/>
  <c r="DH256" i="1"/>
  <c r="DH101" i="1"/>
  <c r="DR175" i="1"/>
  <c r="DV83" i="1"/>
  <c r="DX42" i="1"/>
  <c r="DK8" i="1"/>
  <c r="DK27" i="1" s="1"/>
  <c r="DW42" i="1"/>
  <c r="DC64" i="1"/>
  <c r="DB62" i="1"/>
  <c r="DI276" i="1"/>
  <c r="DI285" i="1" s="1"/>
  <c r="DJ52" i="1"/>
  <c r="DE237" i="1"/>
  <c r="DX149" i="1"/>
  <c r="DU68" i="1"/>
  <c r="DI79" i="1"/>
  <c r="DW199" i="1"/>
  <c r="DR259" i="1"/>
  <c r="DE68" i="1"/>
  <c r="DL241" i="1"/>
  <c r="DL253" i="1" s="1"/>
  <c r="DQ78" i="1"/>
  <c r="DV152" i="1"/>
  <c r="DD177" i="1"/>
  <c r="DV168" i="1"/>
  <c r="DL168" i="1"/>
  <c r="DB56" i="1"/>
  <c r="DF83" i="1"/>
  <c r="DM79" i="1"/>
  <c r="DC172" i="1"/>
  <c r="DV173" i="1"/>
  <c r="DD51" i="1"/>
  <c r="DW177" i="1"/>
  <c r="DW190" i="1" s="1"/>
  <c r="DB261" i="1"/>
  <c r="DE239" i="1"/>
  <c r="DE251" i="1" s="1"/>
  <c r="DV237" i="1"/>
  <c r="DW8" i="1"/>
  <c r="DD70" i="1"/>
  <c r="DQ199" i="1"/>
  <c r="DP134" i="1"/>
  <c r="DP141" i="1" s="1"/>
  <c r="DV276" i="1"/>
  <c r="DV285" i="1" s="1"/>
  <c r="DJ48" i="1"/>
  <c r="DT78" i="1"/>
  <c r="DT89" i="1" s="1"/>
  <c r="DU81" i="1"/>
  <c r="DQ196" i="1"/>
  <c r="DP150" i="1"/>
  <c r="DN48" i="1"/>
  <c r="DU101" i="1"/>
  <c r="DP149" i="1"/>
  <c r="DR236" i="1"/>
  <c r="DK66" i="1"/>
  <c r="DF235" i="1"/>
  <c r="DW5" i="1"/>
  <c r="DK259" i="1"/>
  <c r="DQ171" i="1"/>
  <c r="DS79" i="1"/>
  <c r="DP103" i="1"/>
  <c r="DP172" i="1"/>
  <c r="DW40" i="1"/>
  <c r="DH44" i="1"/>
  <c r="DI199" i="1"/>
  <c r="DW82" i="1"/>
  <c r="DV61" i="1"/>
  <c r="DQ52" i="1"/>
  <c r="DR10" i="1"/>
  <c r="DR62" i="1"/>
  <c r="DF274" i="1"/>
  <c r="DJ232" i="1"/>
  <c r="DU279" i="1"/>
  <c r="DE213" i="1"/>
  <c r="DT8" i="1"/>
  <c r="DJ14" i="1"/>
  <c r="DV44" i="1"/>
  <c r="DX153" i="1"/>
  <c r="DM172" i="1"/>
  <c r="DS51" i="1"/>
  <c r="DS278" i="1"/>
  <c r="DC197" i="1"/>
  <c r="DP53" i="1"/>
  <c r="DS61" i="1"/>
  <c r="DC60" i="1"/>
  <c r="DW259" i="1"/>
  <c r="DO233" i="1"/>
  <c r="DG170" i="1"/>
  <c r="DG183" i="1" s="1"/>
  <c r="DC8" i="1"/>
  <c r="DB235" i="1"/>
  <c r="DN258" i="1"/>
  <c r="DR200" i="1"/>
  <c r="DB276" i="1"/>
  <c r="DB74" i="1"/>
  <c r="DM274" i="1"/>
  <c r="DW278" i="1"/>
  <c r="DU169" i="1"/>
  <c r="DJ74" i="1"/>
  <c r="DW233" i="1"/>
  <c r="DX84" i="1"/>
  <c r="DH102" i="1"/>
  <c r="DB275" i="1"/>
  <c r="DB284" i="1" s="1"/>
  <c r="DG198" i="1"/>
  <c r="DM173" i="1"/>
  <c r="DR276" i="1"/>
  <c r="DC42" i="1"/>
  <c r="DR15" i="1"/>
  <c r="DK56" i="1"/>
  <c r="DT219" i="1"/>
  <c r="DO81" i="1"/>
  <c r="DO92" i="1" s="1"/>
  <c r="DT235" i="1"/>
  <c r="DO214" i="1"/>
  <c r="DH198" i="1"/>
  <c r="DV100" i="1"/>
  <c r="DR68" i="1"/>
  <c r="DM15" i="1"/>
  <c r="DM240" i="1"/>
  <c r="DO48" i="1"/>
  <c r="DR104" i="1"/>
  <c r="DR111" i="1" s="1"/>
  <c r="DK100" i="1"/>
  <c r="DK107" i="1" s="1"/>
  <c r="DH200" i="1"/>
  <c r="DH209" i="1" s="1"/>
  <c r="DO279" i="1"/>
  <c r="DQ15" i="1"/>
  <c r="DJ73" i="1"/>
  <c r="DR69" i="1"/>
  <c r="DJ49" i="1"/>
  <c r="DI241" i="1"/>
  <c r="DI253" i="1" s="1"/>
  <c r="DC46" i="1"/>
  <c r="DE150" i="1"/>
  <c r="DW74" i="1"/>
  <c r="DE198" i="1"/>
  <c r="DJ148" i="1"/>
  <c r="DF241" i="1"/>
  <c r="DF253" i="1" s="1"/>
  <c r="DQ148" i="1"/>
  <c r="DQ195" i="1"/>
  <c r="DQ204" i="1" s="1"/>
  <c r="DS233" i="1"/>
  <c r="DW241" i="1"/>
  <c r="DW253" i="1" s="1"/>
  <c r="DE234" i="1"/>
  <c r="DI197" i="1"/>
  <c r="DI206" i="1" s="1"/>
  <c r="DX232" i="1"/>
  <c r="DJ79" i="1"/>
  <c r="DB136" i="1"/>
  <c r="DR52" i="1"/>
  <c r="DU117" i="1"/>
  <c r="DG280" i="1"/>
  <c r="DG289" i="1" s="1"/>
  <c r="DG49" i="1"/>
  <c r="DB8" i="1"/>
  <c r="DX5" i="1"/>
  <c r="DQ150" i="1"/>
  <c r="DL8" i="1"/>
  <c r="DP70" i="1"/>
  <c r="DF103" i="1"/>
  <c r="DG12" i="1"/>
  <c r="DH66" i="1"/>
  <c r="DN55" i="1"/>
  <c r="DT234" i="1"/>
  <c r="DO8" i="1"/>
  <c r="DN213" i="1"/>
  <c r="DN150" i="1"/>
  <c r="DD114" i="1"/>
  <c r="DT258" i="1"/>
  <c r="DT267" i="1" s="1"/>
  <c r="DP60" i="1"/>
  <c r="DG53" i="1"/>
  <c r="DT197" i="1"/>
  <c r="DC200" i="1"/>
  <c r="DR152" i="1"/>
  <c r="DD173" i="1"/>
  <c r="DU280" i="1"/>
  <c r="DU289" i="1" s="1"/>
  <c r="DO62" i="1"/>
  <c r="DE13" i="1"/>
  <c r="DS101" i="1"/>
  <c r="DD153" i="1"/>
  <c r="DU153" i="1"/>
  <c r="DR14" i="1"/>
  <c r="DC68" i="1"/>
  <c r="DQ40" i="1"/>
  <c r="DN234" i="1"/>
  <c r="DN274" i="1"/>
  <c r="DM7" i="1"/>
  <c r="DE81" i="1"/>
  <c r="DE92" i="1" s="1"/>
  <c r="DO235" i="1"/>
  <c r="DB218" i="1"/>
  <c r="DQ51" i="1"/>
  <c r="DP178" i="1"/>
  <c r="DO102" i="1"/>
  <c r="DV170" i="1"/>
  <c r="DI49" i="1"/>
  <c r="DP61" i="1"/>
  <c r="DF51" i="1"/>
  <c r="DD214" i="1"/>
  <c r="DG277" i="1"/>
  <c r="DD154" i="1"/>
  <c r="DD165" i="1" s="1"/>
  <c r="DO53" i="1"/>
  <c r="DC276" i="1"/>
  <c r="DU62" i="1"/>
  <c r="DS240" i="1"/>
  <c r="DE82" i="1"/>
  <c r="DC148" i="1"/>
  <c r="DQ146" i="1"/>
  <c r="DW149" i="1"/>
  <c r="DW219" i="1"/>
  <c r="DW51" i="1"/>
  <c r="DN174" i="1"/>
  <c r="DJ64" i="1"/>
  <c r="DI84" i="1"/>
  <c r="DO66" i="1"/>
  <c r="DN44" i="1"/>
  <c r="DV256" i="1"/>
  <c r="DP102" i="1"/>
  <c r="DP109" i="1" s="1"/>
  <c r="DO78" i="1"/>
  <c r="DF42" i="1"/>
  <c r="DO200" i="1"/>
  <c r="DE278" i="1"/>
  <c r="DU219" i="1"/>
  <c r="DG73" i="1"/>
  <c r="DD53" i="1"/>
  <c r="DT57" i="1"/>
  <c r="DU103" i="1"/>
  <c r="DU46" i="1"/>
  <c r="DP279" i="1"/>
  <c r="DJ8" i="1"/>
  <c r="DC236" i="1"/>
  <c r="DU154" i="1"/>
  <c r="DU165" i="1" s="1"/>
  <c r="DL80" i="1"/>
  <c r="DK200" i="1"/>
  <c r="DK209" i="1" s="1"/>
  <c r="DS14" i="1"/>
  <c r="DW146" i="1"/>
  <c r="DW157" i="1" s="1"/>
  <c r="DX116" i="1"/>
  <c r="DJ236" i="1"/>
  <c r="DJ248" i="1" s="1"/>
  <c r="DG86" i="1"/>
  <c r="DT52" i="1"/>
  <c r="DI66" i="1"/>
  <c r="DL52" i="1"/>
  <c r="DP12" i="1"/>
  <c r="DK215" i="1"/>
  <c r="DU60" i="1"/>
  <c r="DQ80" i="1"/>
  <c r="DQ232" i="1"/>
  <c r="DW232" i="1"/>
  <c r="DW244" i="1" s="1"/>
  <c r="DE15" i="1"/>
  <c r="DI120" i="1"/>
  <c r="DK64" i="1"/>
  <c r="DS196" i="1"/>
  <c r="DX217" i="1"/>
  <c r="DD42" i="1"/>
  <c r="DG215" i="1"/>
  <c r="DD10" i="1"/>
  <c r="DL12" i="1"/>
  <c r="DG236" i="1"/>
  <c r="DW101" i="1"/>
  <c r="DO152" i="1"/>
  <c r="DN261" i="1"/>
  <c r="DR51" i="1"/>
  <c r="DQ239" i="1"/>
  <c r="DU194" i="1"/>
  <c r="DF280" i="1"/>
  <c r="DF289" i="1" s="1"/>
  <c r="DF15" i="1"/>
  <c r="DT101" i="1"/>
  <c r="DT175" i="1"/>
  <c r="DL280" i="1"/>
  <c r="DL289" i="1" s="1"/>
  <c r="DP5" i="1"/>
  <c r="DV70" i="1"/>
  <c r="DC174" i="1"/>
  <c r="DC187" i="1" s="1"/>
  <c r="DJ116" i="1"/>
  <c r="DN52" i="1"/>
  <c r="DW86" i="1"/>
  <c r="DF61" i="1"/>
  <c r="DG68" i="1"/>
  <c r="DX70" i="1"/>
  <c r="DJ11" i="1"/>
  <c r="DB277" i="1"/>
  <c r="DR73" i="1"/>
  <c r="DO219" i="1"/>
  <c r="DO223" i="1" s="1"/>
  <c r="DM5" i="1"/>
  <c r="DM18" i="1" s="1"/>
  <c r="DS57" i="1"/>
  <c r="DK85" i="1"/>
  <c r="DB104" i="1"/>
  <c r="DB111" i="1" s="1"/>
  <c r="DV80" i="1"/>
  <c r="DL83" i="1"/>
  <c r="DJ214" i="1"/>
  <c r="DP196" i="1"/>
  <c r="DP11" i="1"/>
  <c r="DW11" i="1"/>
  <c r="EA22" i="1" s="1"/>
  <c r="DL100" i="1"/>
  <c r="DL218" i="1"/>
  <c r="DL175" i="1"/>
  <c r="DF262" i="1"/>
  <c r="DF271" i="1" s="1"/>
  <c r="DM275" i="1"/>
  <c r="DU10" i="1"/>
  <c r="DE8" i="1"/>
  <c r="DK213" i="1"/>
  <c r="DK223" i="1" s="1"/>
  <c r="DS86" i="1"/>
  <c r="DO40" i="1"/>
  <c r="DU262" i="1"/>
  <c r="DF11" i="1"/>
  <c r="DO199" i="1"/>
  <c r="DM238" i="1"/>
  <c r="DG66" i="1"/>
  <c r="DX83" i="1"/>
  <c r="DX152" i="1"/>
  <c r="DK103" i="1"/>
  <c r="DK110" i="1" s="1"/>
  <c r="DH219" i="1"/>
  <c r="DI7" i="1"/>
  <c r="DI26" i="1" s="1"/>
  <c r="DT150" i="1"/>
  <c r="DV48" i="1"/>
  <c r="DF5" i="1"/>
  <c r="DU235" i="1"/>
  <c r="DU247" i="1" s="1"/>
  <c r="DO42" i="1"/>
  <c r="DG150" i="1"/>
  <c r="DL13" i="1"/>
  <c r="DH68" i="1"/>
  <c r="DW195" i="1"/>
  <c r="DD233" i="1"/>
  <c r="DS74" i="1"/>
  <c r="DF84" i="1"/>
  <c r="DW234" i="1"/>
  <c r="DK195" i="1"/>
  <c r="DL103" i="1"/>
  <c r="DL110" i="1" s="1"/>
  <c r="DV50" i="1"/>
  <c r="DU104" i="1"/>
  <c r="DU111" i="1" s="1"/>
  <c r="DG237" i="1"/>
  <c r="DK55" i="1"/>
  <c r="DG84" i="1"/>
  <c r="DG48" i="1"/>
  <c r="DI55" i="1"/>
  <c r="DD169" i="1"/>
  <c r="DK13" i="1"/>
  <c r="DM214" i="1"/>
  <c r="DE200" i="1"/>
  <c r="DD6" i="1"/>
  <c r="DB216" i="1"/>
  <c r="DS5" i="1"/>
  <c r="DE148" i="1"/>
  <c r="DV13" i="1"/>
  <c r="DO56" i="1"/>
  <c r="DC9" i="1"/>
  <c r="DC32" i="1" s="1"/>
  <c r="DX6" i="1"/>
  <c r="DX19" i="1" s="1"/>
  <c r="DX236" i="1"/>
  <c r="DY218" i="1"/>
  <c r="DM118" i="1"/>
  <c r="DS44" i="1"/>
  <c r="DH169" i="1"/>
  <c r="DX101" i="1"/>
  <c r="DU237" i="1"/>
  <c r="DK168" i="1"/>
  <c r="DM262" i="1"/>
  <c r="DM271" i="1" s="1"/>
  <c r="DN58" i="1"/>
  <c r="DD170" i="1"/>
  <c r="DT218" i="1"/>
  <c r="DT228" i="1" s="1"/>
  <c r="DG171" i="1"/>
  <c r="DV150" i="1"/>
  <c r="DJ40" i="1"/>
  <c r="DN151" i="1"/>
  <c r="DV103" i="1"/>
  <c r="DR279" i="1"/>
  <c r="DP171" i="1"/>
  <c r="DV177" i="1"/>
  <c r="DW212" i="1"/>
  <c r="DG61" i="1"/>
  <c r="DW150" i="1"/>
  <c r="DQ53" i="1"/>
  <c r="DF213" i="1"/>
  <c r="DF80" i="1"/>
  <c r="DO150" i="1"/>
  <c r="DF53" i="1"/>
  <c r="DC15" i="1"/>
  <c r="DU44" i="1"/>
  <c r="DX85" i="1"/>
  <c r="DQ178" i="1"/>
  <c r="DU171" i="1"/>
  <c r="DT241" i="1"/>
  <c r="DT253" i="1" s="1"/>
  <c r="DT259" i="1"/>
  <c r="DS100" i="1"/>
  <c r="DN172" i="1"/>
  <c r="DX44" i="1"/>
  <c r="DT260" i="1"/>
  <c r="DN80" i="1"/>
  <c r="DG235" i="1"/>
  <c r="DG262" i="1"/>
  <c r="DG271" i="1" s="1"/>
  <c r="DC257" i="1"/>
  <c r="DN232" i="1"/>
  <c r="DF214" i="1"/>
  <c r="DD280" i="1"/>
  <c r="DQ214" i="1"/>
  <c r="DG42" i="1"/>
  <c r="DR5" i="1"/>
  <c r="DW237" i="1"/>
  <c r="DX218" i="1"/>
  <c r="DX198" i="1"/>
  <c r="DL11" i="1"/>
  <c r="DL22" i="1" s="1"/>
  <c r="DW64" i="1"/>
  <c r="DC51" i="1"/>
  <c r="DT100" i="1"/>
  <c r="DK61" i="1"/>
  <c r="DS218" i="1"/>
  <c r="DH48" i="1"/>
  <c r="DT278" i="1"/>
  <c r="DT287" i="1" s="1"/>
  <c r="DR154" i="1"/>
  <c r="DR165" i="1" s="1"/>
  <c r="DU5" i="1"/>
  <c r="DU18" i="1" s="1"/>
  <c r="DX78" i="1"/>
  <c r="DN61" i="1"/>
  <c r="DT85" i="1"/>
  <c r="DE85" i="1"/>
  <c r="DE72" i="1"/>
  <c r="DT277" i="1"/>
  <c r="DF81" i="1"/>
  <c r="DQ7" i="1"/>
  <c r="DK178" i="1"/>
  <c r="DE53" i="1"/>
  <c r="DR240" i="1"/>
  <c r="DU11" i="1"/>
  <c r="DE55" i="1"/>
  <c r="DD261" i="1"/>
  <c r="DS85" i="1"/>
  <c r="DT169" i="1"/>
  <c r="DC61" i="1"/>
  <c r="DE170" i="1"/>
  <c r="DE183" i="1" s="1"/>
  <c r="DW239" i="1"/>
  <c r="DI81" i="1"/>
  <c r="DK50" i="1"/>
  <c r="DP69" i="1"/>
  <c r="DU72" i="1"/>
  <c r="DR85" i="1"/>
  <c r="DR96" i="1" s="1"/>
  <c r="DP8" i="1"/>
  <c r="DH150" i="1"/>
  <c r="DH161" i="1" s="1"/>
  <c r="DR49" i="1"/>
  <c r="DI279" i="1"/>
  <c r="DC171" i="1"/>
  <c r="DR55" i="1"/>
  <c r="DR11" i="1"/>
  <c r="DB60" i="1"/>
  <c r="DU40" i="1"/>
  <c r="DD148" i="1"/>
  <c r="DB152" i="1"/>
  <c r="DG217" i="1"/>
  <c r="DS239" i="1"/>
  <c r="DB197" i="1"/>
  <c r="BU282" i="1"/>
  <c r="BU202" i="1"/>
  <c r="BU264" i="1"/>
  <c r="DX53" i="1"/>
  <c r="DK111" i="1"/>
  <c r="CU88" i="1"/>
  <c r="CV106" i="1"/>
  <c r="EC223" i="1" l="1"/>
  <c r="EC164" i="1"/>
  <c r="EC157" i="1"/>
  <c r="EC208" i="1"/>
  <c r="EC92" i="1"/>
  <c r="EC266" i="1"/>
  <c r="EC287" i="1"/>
  <c r="EC246" i="1"/>
  <c r="EA32" i="1"/>
  <c r="EA26" i="1"/>
  <c r="EC109" i="1"/>
  <c r="EC108" i="1"/>
  <c r="EC128" i="1"/>
  <c r="EC142" i="1"/>
  <c r="EC285" i="1"/>
  <c r="EC186" i="1"/>
  <c r="EC205" i="1"/>
  <c r="EC284" i="1"/>
  <c r="EC204" i="1"/>
  <c r="EC162" i="1"/>
  <c r="EC125" i="1"/>
  <c r="EC268" i="1"/>
  <c r="EC286" i="1"/>
  <c r="EC206" i="1"/>
  <c r="EC270" i="1"/>
  <c r="EC159" i="1"/>
  <c r="EC269" i="1"/>
  <c r="EC283" i="1"/>
  <c r="EC163" i="1"/>
  <c r="EC288" i="1"/>
  <c r="EC267" i="1"/>
  <c r="EC160" i="1"/>
  <c r="EC28" i="1"/>
  <c r="EC183" i="1"/>
  <c r="EC185" i="1"/>
  <c r="EC29" i="1"/>
  <c r="EC90" i="1"/>
  <c r="EC23" i="1"/>
  <c r="EC36" i="1"/>
  <c r="EC26" i="1"/>
  <c r="EC181" i="1"/>
  <c r="EC189" i="1"/>
  <c r="EC127" i="1"/>
  <c r="EC161" i="1"/>
  <c r="EC187" i="1"/>
  <c r="EC24" i="1"/>
  <c r="EC37" i="1"/>
  <c r="EC139" i="1"/>
  <c r="EC248" i="1"/>
  <c r="EC182" i="1"/>
  <c r="EC34" i="1"/>
  <c r="EC22" i="1"/>
  <c r="EC252" i="1"/>
  <c r="EC207" i="1"/>
  <c r="EC27" i="1"/>
  <c r="EC96" i="1"/>
  <c r="EC94" i="1"/>
  <c r="EC32" i="1"/>
  <c r="EC20" i="1"/>
  <c r="EC184" i="1"/>
  <c r="EC188" i="1"/>
  <c r="EC95" i="1"/>
  <c r="EC126" i="1"/>
  <c r="EC245" i="1"/>
  <c r="EC107" i="1"/>
  <c r="EC123" i="1"/>
  <c r="EC265" i="1"/>
  <c r="EC19" i="1"/>
  <c r="EC93" i="1"/>
  <c r="EC91" i="1"/>
  <c r="EC89" i="1"/>
  <c r="EC190" i="1"/>
  <c r="EC33" i="1"/>
  <c r="EC21" i="1"/>
  <c r="EC158" i="1"/>
  <c r="EC18" i="1"/>
  <c r="EC203" i="1"/>
  <c r="EC124" i="1"/>
  <c r="EC247" i="1"/>
  <c r="EC141" i="1"/>
  <c r="EC140" i="1"/>
  <c r="EC228" i="1"/>
  <c r="EC229" i="1" s="1"/>
  <c r="EA246" i="1"/>
  <c r="EA248" i="1"/>
  <c r="EA110" i="1"/>
  <c r="DV226" i="1"/>
  <c r="DG245" i="1"/>
  <c r="DS205" i="1"/>
  <c r="DZ36" i="1"/>
  <c r="DI181" i="1"/>
  <c r="EA109" i="1"/>
  <c r="DR189" i="1"/>
  <c r="DS189" i="1"/>
  <c r="DX265" i="1"/>
  <c r="DX268" i="1"/>
  <c r="DM21" i="1"/>
  <c r="DX139" i="1"/>
  <c r="DK126" i="1"/>
  <c r="DR90" i="1"/>
  <c r="DR267" i="1"/>
  <c r="DZ22" i="1"/>
  <c r="EA21" i="1"/>
  <c r="DZ21" i="1"/>
  <c r="EA23" i="1"/>
  <c r="DZ24" i="1"/>
  <c r="DQ244" i="1"/>
  <c r="DL208" i="1"/>
  <c r="DL206" i="1"/>
  <c r="DL204" i="1"/>
  <c r="DJ183" i="1"/>
  <c r="DJ188" i="1"/>
  <c r="DJ185" i="1"/>
  <c r="DC267" i="1"/>
  <c r="DQ93" i="1"/>
  <c r="DQ92" i="1"/>
  <c r="DQ96" i="1"/>
  <c r="DU125" i="1"/>
  <c r="DW128" i="1"/>
  <c r="DN94" i="1"/>
  <c r="DQ94" i="1"/>
  <c r="EE176" i="1"/>
  <c r="EG176" i="1"/>
  <c r="EF176" i="1"/>
  <c r="EI176" i="1"/>
  <c r="EH176" i="1"/>
  <c r="EJ176" i="1"/>
  <c r="EK176" i="1"/>
  <c r="DE189" i="1"/>
  <c r="EB127" i="1"/>
  <c r="DQ251" i="1"/>
  <c r="DQ247" i="1"/>
  <c r="DQ249" i="1"/>
  <c r="DQ252" i="1"/>
  <c r="DQ248" i="1"/>
  <c r="EA184" i="1"/>
  <c r="EA182" i="1"/>
  <c r="EA162" i="1"/>
  <c r="CL176" i="1"/>
  <c r="CL177" i="1"/>
  <c r="DO266" i="1"/>
  <c r="DO269" i="1"/>
  <c r="DT28" i="1"/>
  <c r="EA108" i="1"/>
  <c r="DO268" i="1"/>
  <c r="DG206" i="1"/>
  <c r="DE164" i="1"/>
  <c r="DU181" i="1"/>
  <c r="DG205" i="1"/>
  <c r="DU19" i="1"/>
  <c r="DT204" i="1"/>
  <c r="DQ191" i="1"/>
  <c r="DQ189" i="1"/>
  <c r="DB191" i="1"/>
  <c r="DB189" i="1"/>
  <c r="DZ191" i="1"/>
  <c r="DZ189" i="1"/>
  <c r="DN191" i="1"/>
  <c r="DN189" i="1"/>
  <c r="DX191" i="1"/>
  <c r="DX189" i="1"/>
  <c r="EB191" i="1"/>
  <c r="EB189" i="1"/>
  <c r="DV191" i="1"/>
  <c r="DV189" i="1"/>
  <c r="DW191" i="1"/>
  <c r="DW189" i="1"/>
  <c r="DU191" i="1"/>
  <c r="DU189" i="1"/>
  <c r="DK191" i="1"/>
  <c r="DK189" i="1"/>
  <c r="DM191" i="1"/>
  <c r="DM189" i="1"/>
  <c r="DT191" i="1"/>
  <c r="DT189" i="1"/>
  <c r="DC191" i="1"/>
  <c r="DC189" i="1"/>
  <c r="DL191" i="1"/>
  <c r="DL189" i="1"/>
  <c r="DI191" i="1"/>
  <c r="DI189" i="1"/>
  <c r="DJ191" i="1"/>
  <c r="DJ189" i="1"/>
  <c r="EA191" i="1"/>
  <c r="EA189" i="1"/>
  <c r="DP191" i="1"/>
  <c r="DP189" i="1"/>
  <c r="DG191" i="1"/>
  <c r="DG189" i="1"/>
  <c r="DO191" i="1"/>
  <c r="DO189" i="1"/>
  <c r="DD191" i="1"/>
  <c r="DD189" i="1"/>
  <c r="DH191" i="1"/>
  <c r="DH189" i="1"/>
  <c r="DF191" i="1"/>
  <c r="DF189" i="1"/>
  <c r="DW204" i="1"/>
  <c r="DF123" i="1"/>
  <c r="EB95" i="1"/>
  <c r="EA107" i="1"/>
  <c r="EB124" i="1"/>
  <c r="EB126" i="1"/>
  <c r="EB128" i="1"/>
  <c r="EB123" i="1"/>
  <c r="EB205" i="1"/>
  <c r="DZ250" i="1"/>
  <c r="EA161" i="1"/>
  <c r="EA185" i="1"/>
  <c r="DZ124" i="1"/>
  <c r="EB142" i="1"/>
  <c r="EB141" i="1"/>
  <c r="EB267" i="1"/>
  <c r="EB203" i="1"/>
  <c r="EB161" i="1"/>
  <c r="EB190" i="1"/>
  <c r="EB188" i="1"/>
  <c r="EB182" i="1"/>
  <c r="EB286" i="1"/>
  <c r="EB187" i="1"/>
  <c r="EB184" i="1"/>
  <c r="EB107" i="1"/>
  <c r="EB227" i="1"/>
  <c r="EB183" i="1"/>
  <c r="EB158" i="1"/>
  <c r="EB22" i="1"/>
  <c r="EB34" i="1"/>
  <c r="EB29" i="1"/>
  <c r="EB160" i="1"/>
  <c r="EB89" i="1"/>
  <c r="EB283" i="1"/>
  <c r="EB222" i="1"/>
  <c r="EB90" i="1"/>
  <c r="EB288" i="1"/>
  <c r="EB204" i="1"/>
  <c r="EB140" i="1"/>
  <c r="EB248" i="1"/>
  <c r="EB250" i="1"/>
  <c r="EB268" i="1"/>
  <c r="EB246" i="1"/>
  <c r="EB36" i="1"/>
  <c r="EB23" i="1"/>
  <c r="EB164" i="1"/>
  <c r="EB228" i="1"/>
  <c r="EB18" i="1"/>
  <c r="EB92" i="1"/>
  <c r="EB162" i="1"/>
  <c r="EB208" i="1"/>
  <c r="EB266" i="1"/>
  <c r="EB157" i="1"/>
  <c r="EB269" i="1"/>
  <c r="EB287" i="1"/>
  <c r="EB96" i="1"/>
  <c r="EB33" i="1"/>
  <c r="EB21" i="1"/>
  <c r="EB159" i="1"/>
  <c r="EB270" i="1"/>
  <c r="EB94" i="1"/>
  <c r="EB20" i="1"/>
  <c r="EB32" i="1"/>
  <c r="EB28" i="1"/>
  <c r="EB207" i="1"/>
  <c r="EB223" i="1"/>
  <c r="EB224" i="1"/>
  <c r="EB139" i="1"/>
  <c r="EB108" i="1"/>
  <c r="EB109" i="1"/>
  <c r="EB206" i="1"/>
  <c r="EB181" i="1"/>
  <c r="EB265" i="1"/>
  <c r="EB19" i="1"/>
  <c r="EB245" i="1"/>
  <c r="EB284" i="1"/>
  <c r="EB93" i="1"/>
  <c r="EB163" i="1"/>
  <c r="EB285" i="1"/>
  <c r="EB27" i="1"/>
  <c r="EB226" i="1"/>
  <c r="EB225" i="1"/>
  <c r="EB252" i="1"/>
  <c r="EB37" i="1"/>
  <c r="EB24" i="1"/>
  <c r="EB249" i="1"/>
  <c r="EB186" i="1"/>
  <c r="EB251" i="1"/>
  <c r="EB26" i="1"/>
  <c r="EB91" i="1"/>
  <c r="EB247" i="1"/>
  <c r="EB244" i="1"/>
  <c r="DZ285" i="1"/>
  <c r="EA163" i="1"/>
  <c r="EA157" i="1"/>
  <c r="DC93" i="1"/>
  <c r="DZ207" i="1"/>
  <c r="DZ252" i="1"/>
  <c r="DZ164" i="1"/>
  <c r="DZ245" i="1"/>
  <c r="DZ128" i="1"/>
  <c r="EA270" i="1"/>
  <c r="EA204" i="1"/>
  <c r="EA205" i="1"/>
  <c r="DZ288" i="1"/>
  <c r="EA249" i="1"/>
  <c r="EA142" i="1"/>
  <c r="DZ228" i="1"/>
  <c r="DZ224" i="1"/>
  <c r="DN185" i="1"/>
  <c r="EA187" i="1"/>
  <c r="EA190" i="1"/>
  <c r="DM127" i="1"/>
  <c r="CL279" i="1"/>
  <c r="CL261" i="1"/>
  <c r="CL240" i="1"/>
  <c r="CL234" i="1"/>
  <c r="CL215" i="1"/>
  <c r="CL197" i="1"/>
  <c r="CL174" i="1"/>
  <c r="CL168" i="1"/>
  <c r="CL148" i="1"/>
  <c r="CL132" i="1"/>
  <c r="CL114" i="1"/>
  <c r="CL84" i="1"/>
  <c r="CL78" i="1"/>
  <c r="CL64" i="1"/>
  <c r="CL52" i="1"/>
  <c r="CL44" i="1"/>
  <c r="CL7" i="1"/>
  <c r="CL13" i="1"/>
  <c r="CL274" i="1"/>
  <c r="CL198" i="1"/>
  <c r="CL55" i="1"/>
  <c r="CL278" i="1"/>
  <c r="CL260" i="1"/>
  <c r="CL239" i="1"/>
  <c r="CL233" i="1"/>
  <c r="CL214" i="1"/>
  <c r="CL196" i="1"/>
  <c r="CL173" i="1"/>
  <c r="CL153" i="1"/>
  <c r="CL147" i="1"/>
  <c r="CL119" i="1"/>
  <c r="CL103" i="1"/>
  <c r="CL83" i="1"/>
  <c r="CL73" i="1"/>
  <c r="CL61" i="1"/>
  <c r="CL51" i="1"/>
  <c r="CL42" i="1"/>
  <c r="CL8" i="1"/>
  <c r="CL14" i="1"/>
  <c r="CL149" i="1"/>
  <c r="CL277" i="1"/>
  <c r="CL259" i="1"/>
  <c r="CL238" i="1"/>
  <c r="CL232" i="1"/>
  <c r="CL213" i="1"/>
  <c r="CL195" i="1"/>
  <c r="CL172" i="1"/>
  <c r="CL152" i="1"/>
  <c r="CL146" i="1"/>
  <c r="CL118" i="1"/>
  <c r="CL102" i="1"/>
  <c r="CL82" i="1"/>
  <c r="CL72" i="1"/>
  <c r="CL60" i="1"/>
  <c r="CL50" i="1"/>
  <c r="CL40" i="1"/>
  <c r="CL9" i="1"/>
  <c r="CL15" i="1"/>
  <c r="CL175" i="1"/>
  <c r="CL133" i="1"/>
  <c r="CL46" i="1"/>
  <c r="CL276" i="1"/>
  <c r="CL258" i="1"/>
  <c r="CL237" i="1"/>
  <c r="CL218" i="1"/>
  <c r="CL212" i="1"/>
  <c r="CL194" i="1"/>
  <c r="CL171" i="1"/>
  <c r="CL151" i="1"/>
  <c r="CL135" i="1"/>
  <c r="CL117" i="1"/>
  <c r="CL101" i="1"/>
  <c r="CL81" i="1"/>
  <c r="CL69" i="1"/>
  <c r="CL57" i="1"/>
  <c r="CL49" i="1"/>
  <c r="CL10" i="1"/>
  <c r="CL6" i="1"/>
  <c r="CL256" i="1"/>
  <c r="CL216" i="1"/>
  <c r="CL79" i="1"/>
  <c r="CL275" i="1"/>
  <c r="CL257" i="1"/>
  <c r="CL236" i="1"/>
  <c r="CL217" i="1"/>
  <c r="CL199" i="1"/>
  <c r="CL170" i="1"/>
  <c r="CL150" i="1"/>
  <c r="CL134" i="1"/>
  <c r="CL116" i="1"/>
  <c r="CL100" i="1"/>
  <c r="CL80" i="1"/>
  <c r="CL68" i="1"/>
  <c r="CL56" i="1"/>
  <c r="CL48" i="1"/>
  <c r="CL11" i="1"/>
  <c r="CL235" i="1"/>
  <c r="CL169" i="1"/>
  <c r="CL115" i="1"/>
  <c r="CL66" i="1"/>
  <c r="CL12" i="1"/>
  <c r="DZ26" i="1"/>
  <c r="EA19" i="1"/>
  <c r="DZ32" i="1"/>
  <c r="DZ37" i="1"/>
  <c r="DZ246" i="1"/>
  <c r="EA125" i="1"/>
  <c r="EA90" i="1"/>
  <c r="EA91" i="1"/>
  <c r="DZ283" i="1"/>
  <c r="EA93" i="1"/>
  <c r="DZ284" i="1"/>
  <c r="EA247" i="1"/>
  <c r="EA127" i="1"/>
  <c r="EA96" i="1"/>
  <c r="DZ269" i="1"/>
  <c r="EA286" i="1"/>
  <c r="DZ267" i="1"/>
  <c r="DZ265" i="1"/>
  <c r="EA181" i="1"/>
  <c r="DZ227" i="1"/>
  <c r="EA139" i="1"/>
  <c r="DZ127" i="1"/>
  <c r="DZ89" i="1"/>
  <c r="DZ270" i="1"/>
  <c r="DZ248" i="1"/>
  <c r="DZ204" i="1"/>
  <c r="DZ223" i="1"/>
  <c r="DZ247" i="1"/>
  <c r="DZ125" i="1"/>
  <c r="EA186" i="1"/>
  <c r="EA158" i="1"/>
  <c r="EA141" i="1"/>
  <c r="DZ266" i="1"/>
  <c r="DZ206" i="1"/>
  <c r="EA285" i="1"/>
  <c r="EA159" i="1"/>
  <c r="EA33" i="1"/>
  <c r="EA283" i="1"/>
  <c r="EA140" i="1"/>
  <c r="DZ91" i="1"/>
  <c r="DZ190" i="1"/>
  <c r="EA265" i="1"/>
  <c r="EA271" i="1"/>
  <c r="DZ182" i="1"/>
  <c r="EA226" i="1"/>
  <c r="DZ107" i="1"/>
  <c r="EA228" i="1"/>
  <c r="DZ94" i="1"/>
  <c r="EA223" i="1"/>
  <c r="EA27" i="1"/>
  <c r="DZ29" i="1"/>
  <c r="DZ20" i="1"/>
  <c r="EA20" i="1"/>
  <c r="EA28" i="1"/>
  <c r="EA208" i="1"/>
  <c r="DZ244" i="1"/>
  <c r="DZ286" i="1"/>
  <c r="DZ158" i="1"/>
  <c r="DZ205" i="1"/>
  <c r="EA251" i="1"/>
  <c r="DZ203" i="1"/>
  <c r="DZ268" i="1"/>
  <c r="DZ157" i="1"/>
  <c r="EA287" i="1"/>
  <c r="DZ160" i="1"/>
  <c r="EA34" i="1"/>
  <c r="EA224" i="1"/>
  <c r="EA95" i="1"/>
  <c r="EA124" i="1"/>
  <c r="EA126" i="1"/>
  <c r="EA128" i="1"/>
  <c r="EA89" i="1"/>
  <c r="DZ140" i="1"/>
  <c r="DZ92" i="1"/>
  <c r="DZ93" i="1"/>
  <c r="DZ19" i="1"/>
  <c r="DZ142" i="1"/>
  <c r="EA269" i="1"/>
  <c r="DZ181" i="1"/>
  <c r="EA222" i="1"/>
  <c r="EA225" i="1"/>
  <c r="DZ28" i="1"/>
  <c r="DZ23" i="1"/>
  <c r="DZ249" i="1"/>
  <c r="EA288" i="1"/>
  <c r="DZ287" i="1"/>
  <c r="EA203" i="1"/>
  <c r="EA267" i="1"/>
  <c r="EA284" i="1"/>
  <c r="EA207" i="1"/>
  <c r="DZ161" i="1"/>
  <c r="DZ108" i="1"/>
  <c r="DZ188" i="1"/>
  <c r="EA266" i="1"/>
  <c r="DZ251" i="1"/>
  <c r="DZ185" i="1"/>
  <c r="DZ222" i="1"/>
  <c r="DZ225" i="1"/>
  <c r="DZ96" i="1"/>
  <c r="EA227" i="1"/>
  <c r="DZ139" i="1"/>
  <c r="DZ141" i="1"/>
  <c r="EA37" i="1"/>
  <c r="DZ126" i="1"/>
  <c r="DZ95" i="1"/>
  <c r="DZ187" i="1"/>
  <c r="EA29" i="1"/>
  <c r="EA206" i="1"/>
  <c r="DY228" i="1"/>
  <c r="EA18" i="1"/>
  <c r="DP269" i="1"/>
  <c r="EJ55" i="1"/>
  <c r="EK44" i="1"/>
  <c r="EK215" i="1"/>
  <c r="EK79" i="1"/>
  <c r="EK48" i="1"/>
  <c r="EK132" i="1"/>
  <c r="EK46" i="1"/>
  <c r="EK83" i="1"/>
  <c r="EK55" i="1"/>
  <c r="EK120" i="1"/>
  <c r="EK129" i="1" s="1"/>
  <c r="EK40" i="1"/>
  <c r="EK12" i="1"/>
  <c r="EK80" i="1"/>
  <c r="EK81" i="1"/>
  <c r="EK84" i="1"/>
  <c r="EK118" i="1"/>
  <c r="EK217" i="1"/>
  <c r="EK114" i="1"/>
  <c r="EK82" i="1"/>
  <c r="EK117" i="1"/>
  <c r="EK115" i="1"/>
  <c r="EK116" i="1"/>
  <c r="EK13" i="1"/>
  <c r="EK216" i="1"/>
  <c r="EK135" i="1"/>
  <c r="EK218" i="1"/>
  <c r="EK78" i="1"/>
  <c r="EK134" i="1"/>
  <c r="EK42" i="1"/>
  <c r="EK213" i="1"/>
  <c r="EK119" i="1"/>
  <c r="EK136" i="1"/>
  <c r="EK143" i="1" s="1"/>
  <c r="EK133" i="1"/>
  <c r="EK212" i="1"/>
  <c r="EK214" i="1"/>
  <c r="EK11" i="1"/>
  <c r="EK219" i="1"/>
  <c r="EK239" i="1"/>
  <c r="EK196" i="1"/>
  <c r="EK258" i="1"/>
  <c r="EK169" i="1"/>
  <c r="EK241" i="1"/>
  <c r="EK253" i="1" s="1"/>
  <c r="EK257" i="1"/>
  <c r="EK149" i="1"/>
  <c r="EK200" i="1"/>
  <c r="EK209" i="1" s="1"/>
  <c r="EK148" i="1"/>
  <c r="EK175" i="1"/>
  <c r="EK150" i="1"/>
  <c r="EK14" i="1"/>
  <c r="EK280" i="1"/>
  <c r="EK289" i="1" s="1"/>
  <c r="EK259" i="1"/>
  <c r="EK276" i="1"/>
  <c r="EK168" i="1"/>
  <c r="EK61" i="1"/>
  <c r="EK151" i="1"/>
  <c r="EK256" i="1"/>
  <c r="EK66" i="1"/>
  <c r="EK147" i="1"/>
  <c r="EK73" i="1"/>
  <c r="EK236" i="1"/>
  <c r="EK6" i="1"/>
  <c r="EK101" i="1"/>
  <c r="EK238" i="1"/>
  <c r="EK7" i="1"/>
  <c r="EK154" i="1"/>
  <c r="EK165" i="1" s="1"/>
  <c r="EK171" i="1"/>
  <c r="EK8" i="1"/>
  <c r="EK56" i="1"/>
  <c r="EK173" i="1"/>
  <c r="EK153" i="1"/>
  <c r="EK62" i="1"/>
  <c r="EK197" i="1"/>
  <c r="EK9" i="1"/>
  <c r="EK170" i="1"/>
  <c r="EK260" i="1"/>
  <c r="EK195" i="1"/>
  <c r="EK51" i="1"/>
  <c r="EK152" i="1"/>
  <c r="EK104" i="1"/>
  <c r="EK111" i="1" s="1"/>
  <c r="EK64" i="1"/>
  <c r="EK10" i="1"/>
  <c r="EK178" i="1"/>
  <c r="EK191" i="1" s="1"/>
  <c r="EK274" i="1"/>
  <c r="EK72" i="1"/>
  <c r="EK277" i="1"/>
  <c r="EK57" i="1"/>
  <c r="EK70" i="1"/>
  <c r="EK237" i="1"/>
  <c r="EK235" i="1"/>
  <c r="EK58" i="1"/>
  <c r="EK262" i="1"/>
  <c r="EK271" i="1" s="1"/>
  <c r="EK74" i="1"/>
  <c r="EK174" i="1"/>
  <c r="EK102" i="1"/>
  <c r="EK68" i="1"/>
  <c r="EK199" i="1"/>
  <c r="EK100" i="1"/>
  <c r="EK15" i="1"/>
  <c r="EK233" i="1"/>
  <c r="EK172" i="1"/>
  <c r="EK185" i="1" s="1"/>
  <c r="EK146" i="1"/>
  <c r="EK52" i="1"/>
  <c r="EK194" i="1"/>
  <c r="EK261" i="1"/>
  <c r="EK275" i="1"/>
  <c r="EK60" i="1"/>
  <c r="EK198" i="1"/>
  <c r="EK50" i="1"/>
  <c r="EK234" i="1"/>
  <c r="EK69" i="1"/>
  <c r="EK232" i="1"/>
  <c r="EK278" i="1"/>
  <c r="EK103" i="1"/>
  <c r="EK53" i="1"/>
  <c r="EK240" i="1"/>
  <c r="EK177" i="1"/>
  <c r="EK279" i="1"/>
  <c r="EK49" i="1"/>
  <c r="DY163" i="1"/>
  <c r="DZ162" i="1"/>
  <c r="DZ183" i="1"/>
  <c r="DZ184" i="1"/>
  <c r="DZ186" i="1"/>
  <c r="DZ33" i="1"/>
  <c r="DZ109" i="1"/>
  <c r="DZ163" i="1"/>
  <c r="EA268" i="1"/>
  <c r="DZ34" i="1"/>
  <c r="DZ90" i="1"/>
  <c r="DZ226" i="1"/>
  <c r="EA94" i="1"/>
  <c r="EA92" i="1"/>
  <c r="EA123" i="1"/>
  <c r="EA36" i="1"/>
  <c r="DF187" i="1"/>
  <c r="DY157" i="1"/>
  <c r="DB266" i="1"/>
  <c r="DL91" i="1"/>
  <c r="DQ250" i="1"/>
  <c r="DQ246" i="1"/>
  <c r="DQ245" i="1"/>
  <c r="DH28" i="1"/>
  <c r="DY286" i="1"/>
  <c r="DY227" i="1"/>
  <c r="DY222" i="1"/>
  <c r="DY223" i="1"/>
  <c r="DD125" i="1"/>
  <c r="DQ266" i="1"/>
  <c r="DX28" i="1"/>
  <c r="DH188" i="1"/>
  <c r="DD109" i="1"/>
  <c r="DD89" i="1"/>
  <c r="DY203" i="1"/>
  <c r="DE126" i="1"/>
  <c r="DY96" i="1"/>
  <c r="DY95" i="1"/>
  <c r="DH19" i="1"/>
  <c r="DS139" i="1"/>
  <c r="DE142" i="1"/>
  <c r="DY37" i="1"/>
  <c r="DK124" i="1"/>
  <c r="DF224" i="1"/>
  <c r="DF226" i="1"/>
  <c r="DF227" i="1"/>
  <c r="DF223" i="1"/>
  <c r="DF225" i="1"/>
  <c r="DF222" i="1"/>
  <c r="DY24" i="1"/>
  <c r="DM125" i="1"/>
  <c r="DM126" i="1"/>
  <c r="DQ95" i="1"/>
  <c r="DM123" i="1"/>
  <c r="DE139" i="1"/>
  <c r="DM124" i="1"/>
  <c r="DC247" i="1"/>
  <c r="DD268" i="1"/>
  <c r="DX249" i="1"/>
  <c r="DU27" i="1"/>
  <c r="DY27" i="1"/>
  <c r="DD127" i="1"/>
  <c r="DE123" i="1"/>
  <c r="DY128" i="1"/>
  <c r="DO208" i="1"/>
  <c r="EJ261" i="1"/>
  <c r="DF207" i="1"/>
  <c r="DF205" i="1"/>
  <c r="DC270" i="1"/>
  <c r="DF228" i="1"/>
  <c r="DB95" i="1"/>
  <c r="EG66" i="1"/>
  <c r="EF173" i="1"/>
  <c r="EJ175" i="1"/>
  <c r="EG79" i="1"/>
  <c r="EF48" i="1"/>
  <c r="EF241" i="1"/>
  <c r="EF253" i="1" s="1"/>
  <c r="EG69" i="1"/>
  <c r="EI258" i="1"/>
  <c r="EE117" i="1"/>
  <c r="EG259" i="1"/>
  <c r="EI217" i="1"/>
  <c r="EJ216" i="1"/>
  <c r="EG8" i="1"/>
  <c r="EI132" i="1"/>
  <c r="EH262" i="1"/>
  <c r="EH271" i="1" s="1"/>
  <c r="EF80" i="1"/>
  <c r="EF56" i="1"/>
  <c r="EH102" i="1"/>
  <c r="EF195" i="1"/>
  <c r="EJ68" i="1"/>
  <c r="EJ237" i="1"/>
  <c r="EG198" i="1"/>
  <c r="EI168" i="1"/>
  <c r="EF118" i="1"/>
  <c r="EF58" i="1"/>
  <c r="EF61" i="1"/>
  <c r="EJ213" i="1"/>
  <c r="EF234" i="1"/>
  <c r="EE50" i="1"/>
  <c r="EI241" i="1"/>
  <c r="EI253" i="1" s="1"/>
  <c r="EF52" i="1"/>
  <c r="EE177" i="1"/>
  <c r="EG44" i="1"/>
  <c r="EI178" i="1"/>
  <c r="EI191" i="1" s="1"/>
  <c r="EI51" i="1"/>
  <c r="EE178" i="1"/>
  <c r="EE191" i="1" s="1"/>
  <c r="EF150" i="1"/>
  <c r="EI12" i="1"/>
  <c r="EJ103" i="1"/>
  <c r="EI218" i="1"/>
  <c r="EJ171" i="1"/>
  <c r="EE219" i="1"/>
  <c r="EF8" i="1"/>
  <c r="EI66" i="1"/>
  <c r="EI169" i="1"/>
  <c r="EH135" i="1"/>
  <c r="EI70" i="1"/>
  <c r="EF133" i="1"/>
  <c r="EI58" i="1"/>
  <c r="EJ215" i="1"/>
  <c r="EJ58" i="1"/>
  <c r="EI151" i="1"/>
  <c r="EF232" i="1"/>
  <c r="EG12" i="1"/>
  <c r="EJ12" i="1"/>
  <c r="EH58" i="1"/>
  <c r="EF212" i="1"/>
  <c r="EE238" i="1"/>
  <c r="EH149" i="1"/>
  <c r="EH261" i="1"/>
  <c r="EJ60" i="1"/>
  <c r="EG57" i="1"/>
  <c r="EJ52" i="1"/>
  <c r="EH213" i="1"/>
  <c r="EF79" i="1"/>
  <c r="EF277" i="1"/>
  <c r="EJ11" i="1"/>
  <c r="EG132" i="1"/>
  <c r="EJ85" i="1"/>
  <c r="EH72" i="1"/>
  <c r="EJ235" i="1"/>
  <c r="EH200" i="1"/>
  <c r="EH209" i="1" s="1"/>
  <c r="EI11" i="1"/>
  <c r="EI102" i="1"/>
  <c r="EH81" i="1"/>
  <c r="EI280" i="1"/>
  <c r="EI289" i="1" s="1"/>
  <c r="EF168" i="1"/>
  <c r="EG136" i="1"/>
  <c r="EG143" i="1" s="1"/>
  <c r="EI232" i="1"/>
  <c r="EE239" i="1"/>
  <c r="EH236" i="1"/>
  <c r="EH218" i="1"/>
  <c r="EH197" i="1"/>
  <c r="DE33" i="1"/>
  <c r="DI19" i="1"/>
  <c r="EF198" i="1"/>
  <c r="EF172" i="1"/>
  <c r="EG216" i="1"/>
  <c r="EJ116" i="1"/>
  <c r="EI55" i="1"/>
  <c r="EF40" i="1"/>
  <c r="EI81" i="1"/>
  <c r="EH154" i="1"/>
  <c r="EH165" i="1" s="1"/>
  <c r="EI79" i="1"/>
  <c r="EI279" i="1"/>
  <c r="EH86" i="1"/>
  <c r="EH97" i="1" s="1"/>
  <c r="EG118" i="1"/>
  <c r="EE69" i="1"/>
  <c r="EH195" i="1"/>
  <c r="EE84" i="1"/>
  <c r="EJ275" i="1"/>
  <c r="EH117" i="1"/>
  <c r="EG257" i="1"/>
  <c r="EF199" i="1"/>
  <c r="EG195" i="1"/>
  <c r="EF135" i="1"/>
  <c r="EJ152" i="1"/>
  <c r="EE116" i="1"/>
  <c r="EH240" i="1"/>
  <c r="EG200" i="1"/>
  <c r="EG209" i="1" s="1"/>
  <c r="EF10" i="1"/>
  <c r="EI48" i="1"/>
  <c r="EE136" i="1"/>
  <c r="EE143" i="1" s="1"/>
  <c r="EE101" i="1"/>
  <c r="EF136" i="1"/>
  <c r="EF143" i="1" s="1"/>
  <c r="EE48" i="1"/>
  <c r="EI72" i="1"/>
  <c r="EE104" i="1"/>
  <c r="EE111" i="1" s="1"/>
  <c r="EG52" i="1"/>
  <c r="EH132" i="1"/>
  <c r="EI13" i="1"/>
  <c r="EE118" i="1"/>
  <c r="EI235" i="1"/>
  <c r="EE49" i="1"/>
  <c r="EH15" i="1"/>
  <c r="EF46" i="1"/>
  <c r="EE5" i="1"/>
  <c r="EE195" i="1"/>
  <c r="EF215" i="1"/>
  <c r="EF12" i="1"/>
  <c r="EI118" i="1"/>
  <c r="EF51" i="1"/>
  <c r="EJ64" i="1"/>
  <c r="EI174" i="1"/>
  <c r="EJ117" i="1"/>
  <c r="EF257" i="1"/>
  <c r="EE151" i="1"/>
  <c r="EF278" i="1"/>
  <c r="EF78" i="1"/>
  <c r="DY251" i="1"/>
  <c r="DV141" i="1"/>
  <c r="DY224" i="1"/>
  <c r="DY124" i="1"/>
  <c r="DK129" i="1"/>
  <c r="DJ139" i="1"/>
  <c r="DX142" i="1"/>
  <c r="DE129" i="1"/>
  <c r="DC228" i="1"/>
  <c r="DE125" i="1"/>
  <c r="DD187" i="1"/>
  <c r="DF184" i="1"/>
  <c r="DF188" i="1"/>
  <c r="DD128" i="1"/>
  <c r="DQ124" i="1"/>
  <c r="DF185" i="1"/>
  <c r="DF182" i="1"/>
  <c r="DY161" i="1"/>
  <c r="DK125" i="1"/>
  <c r="DY164" i="1"/>
  <c r="DY207" i="1"/>
  <c r="DD183" i="1"/>
  <c r="DH182" i="1"/>
  <c r="DX140" i="1"/>
  <c r="DY126" i="1"/>
  <c r="DY94" i="1"/>
  <c r="DQ128" i="1"/>
  <c r="DY159" i="1"/>
  <c r="DK128" i="1"/>
  <c r="DF181" i="1"/>
  <c r="DR265" i="1"/>
  <c r="DT29" i="1"/>
  <c r="DQ126" i="1"/>
  <c r="DQ127" i="1"/>
  <c r="DX29" i="1"/>
  <c r="DQ123" i="1"/>
  <c r="DR269" i="1"/>
  <c r="DX141" i="1"/>
  <c r="DK127" i="1"/>
  <c r="DF183" i="1"/>
  <c r="DR268" i="1"/>
  <c r="DD123" i="1"/>
  <c r="DF186" i="1"/>
  <c r="EG178" i="1"/>
  <c r="EG191" i="1" s="1"/>
  <c r="EG100" i="1"/>
  <c r="EI261" i="1"/>
  <c r="EE174" i="1"/>
  <c r="EJ241" i="1"/>
  <c r="EJ253" i="1" s="1"/>
  <c r="EF235" i="1"/>
  <c r="EH134" i="1"/>
  <c r="EG256" i="1"/>
  <c r="EJ13" i="1"/>
  <c r="EH175" i="1"/>
  <c r="EI147" i="1"/>
  <c r="EJ69" i="1"/>
  <c r="EJ232" i="1"/>
  <c r="EF237" i="1"/>
  <c r="EJ86" i="1"/>
  <c r="EJ97" i="1" s="1"/>
  <c r="EF216" i="1"/>
  <c r="EG49" i="1"/>
  <c r="EI260" i="1"/>
  <c r="EJ44" i="1"/>
  <c r="EF103" i="1"/>
  <c r="EF60" i="1"/>
  <c r="EF197" i="1"/>
  <c r="EI146" i="1"/>
  <c r="EH114" i="1"/>
  <c r="EE213" i="1"/>
  <c r="EG134" i="1"/>
  <c r="EI119" i="1"/>
  <c r="EF233" i="1"/>
  <c r="EF245" i="1" s="1"/>
  <c r="EE68" i="1"/>
  <c r="EG82" i="1"/>
  <c r="EI216" i="1"/>
  <c r="EJ119" i="1"/>
  <c r="EJ260" i="1"/>
  <c r="EJ212" i="1"/>
  <c r="EE198" i="1"/>
  <c r="EH9" i="1"/>
  <c r="EH174" i="1"/>
  <c r="EG11" i="1"/>
  <c r="EF175" i="1"/>
  <c r="EH53" i="1"/>
  <c r="EI85" i="1"/>
  <c r="EJ147" i="1"/>
  <c r="EJ280" i="1"/>
  <c r="EJ289" i="1" s="1"/>
  <c r="EH49" i="1"/>
  <c r="EH216" i="1"/>
  <c r="EF194" i="1"/>
  <c r="EF219" i="1"/>
  <c r="EG7" i="1"/>
  <c r="EH199" i="1"/>
  <c r="EF83" i="1"/>
  <c r="EI257" i="1"/>
  <c r="EF196" i="1"/>
  <c r="EG51" i="1"/>
  <c r="EG42" i="1"/>
  <c r="EJ104" i="1"/>
  <c r="EJ111" i="1" s="1"/>
  <c r="EG148" i="1"/>
  <c r="EI259" i="1"/>
  <c r="EI69" i="1"/>
  <c r="EF169" i="1"/>
  <c r="EH171" i="1"/>
  <c r="EJ114" i="1"/>
  <c r="EH64" i="1"/>
  <c r="EI78" i="1"/>
  <c r="EH217" i="1"/>
  <c r="EJ46" i="1"/>
  <c r="EE15" i="1"/>
  <c r="EH56" i="1"/>
  <c r="EG86" i="1"/>
  <c r="EG97" i="1" s="1"/>
  <c r="EE172" i="1"/>
  <c r="EE103" i="1"/>
  <c r="EI56" i="1"/>
  <c r="EH61" i="1"/>
  <c r="EG14" i="1"/>
  <c r="EG234" i="1"/>
  <c r="EI104" i="1"/>
  <c r="EI111" i="1" s="1"/>
  <c r="EH8" i="1"/>
  <c r="EH52" i="1"/>
  <c r="EJ134" i="1"/>
  <c r="EI237" i="1"/>
  <c r="EJ236" i="1"/>
  <c r="EJ7" i="1"/>
  <c r="EE58" i="1"/>
  <c r="EI117" i="1"/>
  <c r="EE256" i="1"/>
  <c r="EH11" i="1"/>
  <c r="EF153" i="1"/>
  <c r="EE258" i="1"/>
  <c r="EE42" i="1"/>
  <c r="EI7" i="1"/>
  <c r="EH78" i="1"/>
  <c r="EE200" i="1"/>
  <c r="EE209" i="1" s="1"/>
  <c r="EF11" i="1"/>
  <c r="EI114" i="1"/>
  <c r="EE60" i="1"/>
  <c r="EE44" i="1"/>
  <c r="EG152" i="1"/>
  <c r="EH173" i="1"/>
  <c r="EI153" i="1"/>
  <c r="EI74" i="1"/>
  <c r="EF7" i="1"/>
  <c r="EF240" i="1"/>
  <c r="EE215" i="1"/>
  <c r="EJ5" i="1"/>
  <c r="EG133" i="1"/>
  <c r="EF152" i="1"/>
  <c r="EJ178" i="1"/>
  <c r="EJ191" i="1" s="1"/>
  <c r="EE275" i="1"/>
  <c r="EJ279" i="1"/>
  <c r="EE152" i="1"/>
  <c r="EE259" i="1"/>
  <c r="EE10" i="1"/>
  <c r="EE55" i="1"/>
  <c r="EG197" i="1"/>
  <c r="EE62" i="1"/>
  <c r="EF149" i="1"/>
  <c r="DN29" i="1"/>
  <c r="DP268" i="1"/>
  <c r="DK26" i="1"/>
  <c r="DB124" i="1"/>
  <c r="DJ141" i="1"/>
  <c r="DY208" i="1"/>
  <c r="DY93" i="1"/>
  <c r="DY158" i="1"/>
  <c r="DY162" i="1"/>
  <c r="DY160" i="1"/>
  <c r="DO23" i="1"/>
  <c r="DP265" i="1"/>
  <c r="DS265" i="1"/>
  <c r="DP270" i="1"/>
  <c r="DL222" i="1"/>
  <c r="DJ142" i="1"/>
  <c r="DC140" i="1"/>
  <c r="DJ140" i="1"/>
  <c r="DD124" i="1"/>
  <c r="DY89" i="1"/>
  <c r="DY90" i="1"/>
  <c r="DY91" i="1"/>
  <c r="DR29" i="1"/>
  <c r="DO26" i="1"/>
  <c r="DL139" i="1"/>
  <c r="DL226" i="1"/>
  <c r="DL141" i="1"/>
  <c r="DR266" i="1"/>
  <c r="DF190" i="1"/>
  <c r="DL223" i="1"/>
  <c r="DS23" i="1"/>
  <c r="DQ125" i="1"/>
  <c r="DK123" i="1"/>
  <c r="DR270" i="1"/>
  <c r="DD126" i="1"/>
  <c r="DY92" i="1"/>
  <c r="DY125" i="1"/>
  <c r="DY225" i="1"/>
  <c r="DP266" i="1"/>
  <c r="DS125" i="1"/>
  <c r="DM227" i="1"/>
  <c r="DY226" i="1"/>
  <c r="DM285" i="1"/>
  <c r="DG227" i="1"/>
  <c r="DL228" i="1"/>
  <c r="DS108" i="1"/>
  <c r="DX185" i="1"/>
  <c r="DL140" i="1"/>
  <c r="DB246" i="1"/>
  <c r="DB91" i="1"/>
  <c r="DS24" i="1"/>
  <c r="DY36" i="1"/>
  <c r="DD186" i="1"/>
  <c r="DH187" i="1"/>
  <c r="DH185" i="1"/>
  <c r="DD185" i="1"/>
  <c r="DD190" i="1"/>
  <c r="DD184" i="1"/>
  <c r="DH190" i="1"/>
  <c r="DD181" i="1"/>
  <c r="DH183" i="1"/>
  <c r="DR187" i="1"/>
  <c r="DR190" i="1"/>
  <c r="DY206" i="1"/>
  <c r="DL127" i="1"/>
  <c r="DC265" i="1"/>
  <c r="DR191" i="1"/>
  <c r="DR183" i="1"/>
  <c r="DQ37" i="1"/>
  <c r="DG123" i="1"/>
  <c r="DI186" i="1"/>
  <c r="DF204" i="1"/>
  <c r="DR186" i="1"/>
  <c r="DO142" i="1"/>
  <c r="DG250" i="1"/>
  <c r="DN96" i="1"/>
  <c r="DF206" i="1"/>
  <c r="DJ186" i="1"/>
  <c r="DN92" i="1"/>
  <c r="DU123" i="1"/>
  <c r="DC271" i="1"/>
  <c r="DC266" i="1"/>
  <c r="DQ89" i="1"/>
  <c r="DL92" i="1"/>
  <c r="DL19" i="1"/>
  <c r="DE124" i="1"/>
  <c r="DE128" i="1"/>
  <c r="DE141" i="1"/>
  <c r="DT182" i="1"/>
  <c r="DE96" i="1"/>
  <c r="DR288" i="1"/>
  <c r="DB226" i="1"/>
  <c r="DB286" i="1"/>
  <c r="DT188" i="1"/>
  <c r="DI95" i="1"/>
  <c r="DG207" i="1"/>
  <c r="DU182" i="1"/>
  <c r="DM185" i="1"/>
  <c r="DV248" i="1"/>
  <c r="DV267" i="1"/>
  <c r="DV266" i="1"/>
  <c r="DH110" i="1"/>
  <c r="DI96" i="1"/>
  <c r="DE157" i="1"/>
  <c r="DL28" i="1"/>
  <c r="DO127" i="1"/>
  <c r="DL227" i="1"/>
  <c r="DH186" i="1"/>
  <c r="DP267" i="1"/>
  <c r="DD188" i="1"/>
  <c r="DH184" i="1"/>
  <c r="DE284" i="1"/>
  <c r="DB123" i="1"/>
  <c r="DQ33" i="1"/>
  <c r="DG139" i="1"/>
  <c r="DH181" i="1"/>
  <c r="DL142" i="1"/>
  <c r="DM139" i="1"/>
  <c r="DC269" i="1"/>
  <c r="DT107" i="1"/>
  <c r="DN244" i="1"/>
  <c r="DG249" i="1"/>
  <c r="DG248" i="1"/>
  <c r="DQ91" i="1"/>
  <c r="DN95" i="1"/>
  <c r="DX26" i="1"/>
  <c r="DS158" i="1"/>
  <c r="DN142" i="1"/>
  <c r="DD182" i="1"/>
  <c r="DG228" i="1"/>
  <c r="DC268" i="1"/>
  <c r="DV90" i="1"/>
  <c r="DQ21" i="1"/>
  <c r="DJ249" i="1"/>
  <c r="DS123" i="1"/>
  <c r="DR139" i="1"/>
  <c r="DE285" i="1"/>
  <c r="DE288" i="1"/>
  <c r="DB208" i="1"/>
  <c r="DT286" i="1"/>
  <c r="DF91" i="1"/>
  <c r="DV190" i="1"/>
  <c r="DE159" i="1"/>
  <c r="DF95" i="1"/>
  <c r="DG161" i="1"/>
  <c r="DL94" i="1"/>
  <c r="DN161" i="1"/>
  <c r="DE161" i="1"/>
  <c r="DB285" i="1"/>
  <c r="DM90" i="1"/>
  <c r="DI90" i="1"/>
  <c r="DM207" i="1"/>
  <c r="DM203" i="1"/>
  <c r="DT183" i="1"/>
  <c r="DM188" i="1"/>
  <c r="DW286" i="1"/>
  <c r="DX222" i="1"/>
  <c r="DP285" i="1"/>
  <c r="DU185" i="1"/>
  <c r="DO18" i="1"/>
  <c r="DX224" i="1"/>
  <c r="DG28" i="1"/>
  <c r="DE163" i="1"/>
  <c r="DJ126" i="1"/>
  <c r="DB283" i="1"/>
  <c r="DI91" i="1"/>
  <c r="DL29" i="1"/>
  <c r="DV250" i="1"/>
  <c r="DG22" i="1"/>
  <c r="DU249" i="1"/>
  <c r="DB228" i="1"/>
  <c r="DT206" i="1"/>
  <c r="DO288" i="1"/>
  <c r="DM186" i="1"/>
  <c r="DW268" i="1"/>
  <c r="DF94" i="1"/>
  <c r="DH108" i="1"/>
  <c r="DI205" i="1"/>
  <c r="DG19" i="1"/>
  <c r="DD207" i="1"/>
  <c r="DN26" i="1"/>
  <c r="DU190" i="1"/>
  <c r="DB223" i="1"/>
  <c r="DT187" i="1"/>
  <c r="DC34" i="1"/>
  <c r="DN125" i="1"/>
  <c r="DI203" i="1"/>
  <c r="DW284" i="1"/>
  <c r="DV270" i="1"/>
  <c r="DH107" i="1"/>
  <c r="DJ127" i="1"/>
  <c r="DO19" i="1"/>
  <c r="DB227" i="1"/>
  <c r="DN163" i="1"/>
  <c r="DD159" i="1"/>
  <c r="DO27" i="1"/>
  <c r="DG159" i="1"/>
  <c r="DO140" i="1"/>
  <c r="DU141" i="1"/>
  <c r="DY270" i="1"/>
  <c r="DK142" i="1"/>
  <c r="DP107" i="1"/>
  <c r="DO252" i="1"/>
  <c r="DP161" i="1"/>
  <c r="DV125" i="1"/>
  <c r="DS127" i="1"/>
  <c r="DY265" i="1"/>
  <c r="DY108" i="1"/>
  <c r="DL224" i="1"/>
  <c r="DO184" i="1"/>
  <c r="DJ23" i="1"/>
  <c r="DE283" i="1"/>
  <c r="DY204" i="1"/>
  <c r="DY205" i="1"/>
  <c r="DY34" i="1"/>
  <c r="DY32" i="1"/>
  <c r="DR185" i="1"/>
  <c r="DF208" i="1"/>
  <c r="DO287" i="1"/>
  <c r="DO284" i="1"/>
  <c r="DB204" i="1"/>
  <c r="DU251" i="1"/>
  <c r="DV142" i="1"/>
  <c r="DP160" i="1"/>
  <c r="DF142" i="1"/>
  <c r="DG129" i="1"/>
  <c r="DG126" i="1"/>
  <c r="DJ21" i="1"/>
  <c r="DL123" i="1"/>
  <c r="DT266" i="1"/>
  <c r="DN266" i="1"/>
  <c r="DO267" i="1"/>
  <c r="DK249" i="1"/>
  <c r="DS226" i="1"/>
  <c r="DC183" i="1"/>
  <c r="DI185" i="1"/>
  <c r="DR283" i="1"/>
  <c r="DN222" i="1"/>
  <c r="DR181" i="1"/>
  <c r="DN226" i="1"/>
  <c r="DL124" i="1"/>
  <c r="DT123" i="1"/>
  <c r="DY267" i="1"/>
  <c r="DM253" i="1"/>
  <c r="DM249" i="1"/>
  <c r="DY23" i="1"/>
  <c r="DY268" i="1"/>
  <c r="DF21" i="1"/>
  <c r="DP164" i="1"/>
  <c r="DV124" i="1"/>
  <c r="DK268" i="1"/>
  <c r="DC185" i="1"/>
  <c r="DC182" i="1"/>
  <c r="DK247" i="1"/>
  <c r="DC125" i="1"/>
  <c r="DH162" i="1"/>
  <c r="DM250" i="1"/>
  <c r="DU203" i="1"/>
  <c r="DO245" i="1"/>
  <c r="DR188" i="1"/>
  <c r="DK245" i="1"/>
  <c r="DL184" i="1"/>
  <c r="DV222" i="1"/>
  <c r="DN228" i="1"/>
  <c r="DD108" i="1"/>
  <c r="DC126" i="1"/>
  <c r="DV203" i="1"/>
  <c r="DI227" i="1"/>
  <c r="DL126" i="1"/>
  <c r="DY26" i="1"/>
  <c r="DD228" i="1"/>
  <c r="DL125" i="1"/>
  <c r="EF68" i="1"/>
  <c r="EE194" i="1"/>
  <c r="EH46" i="1"/>
  <c r="EJ196" i="1"/>
  <c r="EF114" i="1"/>
  <c r="EE8" i="1"/>
  <c r="EI136" i="1"/>
  <c r="EI143" i="1" s="1"/>
  <c r="EH178" i="1"/>
  <c r="EH191" i="1" s="1"/>
  <c r="EH260" i="1"/>
  <c r="EH153" i="1"/>
  <c r="EF49" i="1"/>
  <c r="EG215" i="1"/>
  <c r="EH101" i="1"/>
  <c r="EE217" i="1"/>
  <c r="EF66" i="1"/>
  <c r="EE83" i="1"/>
  <c r="EG53" i="1"/>
  <c r="EF72" i="1"/>
  <c r="EJ8" i="1"/>
  <c r="EG60" i="1"/>
  <c r="EG170" i="1"/>
  <c r="EE74" i="1"/>
  <c r="EI68" i="1"/>
  <c r="EH212" i="1"/>
  <c r="EH55" i="1"/>
  <c r="EH233" i="1"/>
  <c r="EI199" i="1"/>
  <c r="EF55" i="1"/>
  <c r="EI149" i="1"/>
  <c r="EI278" i="1"/>
  <c r="EH169" i="1"/>
  <c r="EJ82" i="1"/>
  <c r="EJ169" i="1"/>
  <c r="EE236" i="1"/>
  <c r="EG78" i="1"/>
  <c r="EI116" i="1"/>
  <c r="EJ81" i="1"/>
  <c r="EE56" i="1"/>
  <c r="EE46" i="1"/>
  <c r="EG58" i="1"/>
  <c r="EJ172" i="1"/>
  <c r="EG9" i="1"/>
  <c r="EF101" i="1"/>
  <c r="EJ73" i="1"/>
  <c r="EH40" i="1"/>
  <c r="EG274" i="1"/>
  <c r="EF218" i="1"/>
  <c r="EF70" i="1"/>
  <c r="EI120" i="1"/>
  <c r="EI129" i="1" s="1"/>
  <c r="EJ48" i="1"/>
  <c r="EG278" i="1"/>
  <c r="EI100" i="1"/>
  <c r="EH136" i="1"/>
  <c r="EH143" i="1" s="1"/>
  <c r="DM143" i="1"/>
  <c r="DM142" i="1"/>
  <c r="DT97" i="1"/>
  <c r="DT91" i="1"/>
  <c r="DL129" i="1"/>
  <c r="DL128" i="1"/>
  <c r="DE286" i="1"/>
  <c r="DM141" i="1"/>
  <c r="DT269" i="1"/>
  <c r="DL188" i="1"/>
  <c r="DS28" i="1"/>
  <c r="DB142" i="1"/>
  <c r="DO244" i="1"/>
  <c r="DI190" i="1"/>
  <c r="DF33" i="1"/>
  <c r="DY266" i="1"/>
  <c r="DV161" i="1"/>
  <c r="DE287" i="1"/>
  <c r="DN246" i="1"/>
  <c r="DM252" i="1"/>
  <c r="DR285" i="1"/>
  <c r="DV163" i="1"/>
  <c r="DC190" i="1"/>
  <c r="DU142" i="1"/>
  <c r="DP159" i="1"/>
  <c r="DV159" i="1"/>
  <c r="DQ288" i="1"/>
  <c r="DC223" i="1"/>
  <c r="DQ24" i="1"/>
  <c r="DT265" i="1"/>
  <c r="DK140" i="1"/>
  <c r="DQ285" i="1"/>
  <c r="DS128" i="1"/>
  <c r="DM140" i="1"/>
  <c r="DF203" i="1"/>
  <c r="DB163" i="1"/>
  <c r="DC184" i="1"/>
  <c r="DR252" i="1"/>
  <c r="DR18" i="1"/>
  <c r="DW160" i="1"/>
  <c r="DN223" i="1"/>
  <c r="DM157" i="1"/>
  <c r="DT270" i="1"/>
  <c r="DV225" i="1"/>
  <c r="DS266" i="1"/>
  <c r="DS126" i="1"/>
  <c r="DO265" i="1"/>
  <c r="DK265" i="1"/>
  <c r="DK250" i="1"/>
  <c r="DO251" i="1"/>
  <c r="DU96" i="1"/>
  <c r="DK141" i="1"/>
  <c r="DT90" i="1"/>
  <c r="DB36" i="1"/>
  <c r="DF140" i="1"/>
  <c r="DK248" i="1"/>
  <c r="DV160" i="1"/>
  <c r="DP162" i="1"/>
  <c r="DP158" i="1"/>
  <c r="DV269" i="1"/>
  <c r="DB158" i="1"/>
  <c r="DN227" i="1"/>
  <c r="DQ286" i="1"/>
  <c r="DW288" i="1"/>
  <c r="DK90" i="1"/>
  <c r="DP163" i="1"/>
  <c r="DR284" i="1"/>
  <c r="DR286" i="1"/>
  <c r="DU139" i="1"/>
  <c r="DI183" i="1"/>
  <c r="DW187" i="1"/>
  <c r="DO270" i="1"/>
  <c r="DK93" i="1"/>
  <c r="DQ283" i="1"/>
  <c r="DR182" i="1"/>
  <c r="DQ268" i="1"/>
  <c r="DP157" i="1"/>
  <c r="DU140" i="1"/>
  <c r="DO247" i="1"/>
  <c r="DN267" i="1"/>
  <c r="DP110" i="1"/>
  <c r="DU207" i="1"/>
  <c r="DR287" i="1"/>
  <c r="DT93" i="1"/>
  <c r="DO249" i="1"/>
  <c r="DK246" i="1"/>
  <c r="DS124" i="1"/>
  <c r="DK252" i="1"/>
  <c r="DL185" i="1"/>
  <c r="DC123" i="1"/>
  <c r="DM164" i="1"/>
  <c r="DN225" i="1"/>
  <c r="DN265" i="1"/>
  <c r="DN268" i="1"/>
  <c r="DC128" i="1"/>
  <c r="DV128" i="1"/>
  <c r="DY33" i="1"/>
  <c r="DY269" i="1"/>
  <c r="DT184" i="1"/>
  <c r="DP123" i="1"/>
  <c r="DC142" i="1"/>
  <c r="DT96" i="1"/>
  <c r="DT268" i="1"/>
  <c r="DW161" i="1"/>
  <c r="DF18" i="1"/>
  <c r="DK96" i="1"/>
  <c r="DN270" i="1"/>
  <c r="DR248" i="1"/>
  <c r="DU92" i="1"/>
  <c r="DL181" i="1"/>
  <c r="DL190" i="1"/>
  <c r="DI188" i="1"/>
  <c r="DH160" i="1"/>
  <c r="DR245" i="1"/>
  <c r="DH90" i="1"/>
  <c r="DV164" i="1"/>
  <c r="DK251" i="1"/>
  <c r="DT95" i="1"/>
  <c r="DK266" i="1"/>
  <c r="DK244" i="1"/>
  <c r="DC186" i="1"/>
  <c r="DV123" i="1"/>
  <c r="DL186" i="1"/>
  <c r="DV162" i="1"/>
  <c r="DB157" i="1"/>
  <c r="DO246" i="1"/>
  <c r="DC181" i="1"/>
  <c r="DK139" i="1"/>
  <c r="DP129" i="1"/>
  <c r="DP124" i="1"/>
  <c r="DP125" i="1"/>
  <c r="DP128" i="1"/>
  <c r="DP127" i="1"/>
  <c r="DR24" i="1"/>
  <c r="DN37" i="1"/>
  <c r="DN24" i="1"/>
  <c r="DP126" i="1"/>
  <c r="DE267" i="1"/>
  <c r="DE266" i="1"/>
  <c r="DE271" i="1"/>
  <c r="DC141" i="1"/>
  <c r="EE119" i="1"/>
  <c r="EJ148" i="1"/>
  <c r="EH48" i="1"/>
  <c r="EE51" i="1"/>
  <c r="EI57" i="1"/>
  <c r="EI196" i="1"/>
  <c r="EF238" i="1"/>
  <c r="EI236" i="1"/>
  <c r="EG85" i="1"/>
  <c r="EJ120" i="1"/>
  <c r="EJ129" i="1" s="1"/>
  <c r="EE170" i="1"/>
  <c r="EE276" i="1"/>
  <c r="EG168" i="1"/>
  <c r="EH133" i="1"/>
  <c r="EJ80" i="1"/>
  <c r="EH194" i="1"/>
  <c r="EH274" i="1"/>
  <c r="EI194" i="1"/>
  <c r="EH68" i="1"/>
  <c r="EG196" i="1"/>
  <c r="EF177" i="1"/>
  <c r="EG235" i="1"/>
  <c r="EG214" i="1"/>
  <c r="EJ10" i="1"/>
  <c r="EF57" i="1"/>
  <c r="EJ173" i="1"/>
  <c r="EF15" i="1"/>
  <c r="EH152" i="1"/>
  <c r="EE235" i="1"/>
  <c r="EI50" i="1"/>
  <c r="EH50" i="1"/>
  <c r="EE66" i="1"/>
  <c r="EE73" i="1"/>
  <c r="EE132" i="1"/>
  <c r="EF100" i="1"/>
  <c r="EG153" i="1"/>
  <c r="EE173" i="1"/>
  <c r="EI214" i="1"/>
  <c r="EE70" i="1"/>
  <c r="EF213" i="1"/>
  <c r="EJ197" i="1"/>
  <c r="EG10" i="1"/>
  <c r="EG276" i="1"/>
  <c r="EJ40" i="1"/>
  <c r="EH66" i="1"/>
  <c r="EJ153" i="1"/>
  <c r="EF275" i="1"/>
  <c r="EH14" i="1"/>
  <c r="EH276" i="1"/>
  <c r="EH13" i="1"/>
  <c r="EI239" i="1"/>
  <c r="EH168" i="1"/>
  <c r="EE85" i="1"/>
  <c r="EE153" i="1"/>
  <c r="EG135" i="1"/>
  <c r="EI82" i="1"/>
  <c r="EE115" i="1"/>
  <c r="EF85" i="1"/>
  <c r="EH73" i="1"/>
  <c r="EE9" i="1"/>
  <c r="EH62" i="1"/>
  <c r="EE146" i="1"/>
  <c r="EG260" i="1"/>
  <c r="EF132" i="1"/>
  <c r="EH148" i="1"/>
  <c r="EJ72" i="1"/>
  <c r="EF62" i="1"/>
  <c r="EJ276" i="1"/>
  <c r="EG213" i="1"/>
  <c r="EJ70" i="1"/>
  <c r="EF174" i="1"/>
  <c r="EJ262" i="1"/>
  <c r="EJ271" i="1" s="1"/>
  <c r="EE169" i="1"/>
  <c r="EI9" i="1"/>
  <c r="EE234" i="1"/>
  <c r="EJ57" i="1"/>
  <c r="EI52" i="1"/>
  <c r="EE212" i="1"/>
  <c r="EG173" i="1"/>
  <c r="EH279" i="1"/>
  <c r="EF148" i="1"/>
  <c r="EG275" i="1"/>
  <c r="EJ278" i="1"/>
  <c r="EE277" i="1"/>
  <c r="EE148" i="1"/>
  <c r="EG150" i="1"/>
  <c r="EJ177" i="1"/>
  <c r="EI277" i="1"/>
  <c r="EE241" i="1"/>
  <c r="EE253" i="1" s="1"/>
  <c r="EI42" i="1"/>
  <c r="EI148" i="1"/>
  <c r="EG120" i="1"/>
  <c r="EG129" i="1" s="1"/>
  <c r="EJ101" i="1"/>
  <c r="EH57" i="1"/>
  <c r="EF74" i="1"/>
  <c r="EJ238" i="1"/>
  <c r="EF261" i="1"/>
  <c r="EH219" i="1"/>
  <c r="EJ214" i="1"/>
  <c r="EG101" i="1"/>
  <c r="EG116" i="1"/>
  <c r="EE233" i="1"/>
  <c r="EF258" i="1"/>
  <c r="EJ154" i="1"/>
  <c r="EJ165" i="1" s="1"/>
  <c r="EJ146" i="1"/>
  <c r="EG56" i="1"/>
  <c r="EH79" i="1"/>
  <c r="EJ218" i="1"/>
  <c r="EI262" i="1"/>
  <c r="EI271" i="1" s="1"/>
  <c r="EI198" i="1"/>
  <c r="EF134" i="1"/>
  <c r="EJ9" i="1"/>
  <c r="EF256" i="1"/>
  <c r="EI233" i="1"/>
  <c r="EG72" i="1"/>
  <c r="EI83" i="1"/>
  <c r="EI170" i="1"/>
  <c r="EH280" i="1"/>
  <c r="EH289" i="1" s="1"/>
  <c r="EG175" i="1"/>
  <c r="EH119" i="1"/>
  <c r="EF200" i="1"/>
  <c r="EF209" i="1" s="1"/>
  <c r="EG151" i="1"/>
  <c r="EE214" i="1"/>
  <c r="EH44" i="1"/>
  <c r="EF14" i="1"/>
  <c r="EG48" i="1"/>
  <c r="EG171" i="1"/>
  <c r="EI256" i="1"/>
  <c r="EJ115" i="1"/>
  <c r="EJ78" i="1"/>
  <c r="EE52" i="1"/>
  <c r="EF73" i="1"/>
  <c r="EG5" i="1"/>
  <c r="EJ79" i="1"/>
  <c r="EF69" i="1"/>
  <c r="EH232" i="1"/>
  <c r="EF279" i="1"/>
  <c r="EI238" i="1"/>
  <c r="EH238" i="1"/>
  <c r="EE86" i="1"/>
  <c r="EE97" i="1" s="1"/>
  <c r="EG146" i="1"/>
  <c r="EE61" i="1"/>
  <c r="EF86" i="1"/>
  <c r="EF97" i="1" s="1"/>
  <c r="EE134" i="1"/>
  <c r="EG177" i="1"/>
  <c r="EF217" i="1"/>
  <c r="EF6" i="1"/>
  <c r="EJ168" i="1"/>
  <c r="EI275" i="1"/>
  <c r="EG61" i="1"/>
  <c r="EG64" i="1"/>
  <c r="EJ118" i="1"/>
  <c r="EG50" i="1"/>
  <c r="EG81" i="1"/>
  <c r="EF151" i="1"/>
  <c r="EI115" i="1"/>
  <c r="EJ50" i="1"/>
  <c r="EG232" i="1"/>
  <c r="EE78" i="1"/>
  <c r="DE270" i="1"/>
  <c r="DX267" i="1"/>
  <c r="DX270" i="1"/>
  <c r="DX269" i="1"/>
  <c r="DC143" i="1"/>
  <c r="DX161" i="1"/>
  <c r="DC285" i="1"/>
  <c r="DB270" i="1"/>
  <c r="DE265" i="1"/>
  <c r="DE269" i="1"/>
  <c r="DJ110" i="1"/>
  <c r="DE268" i="1"/>
  <c r="DT288" i="1"/>
  <c r="DD203" i="1"/>
  <c r="DH91" i="1"/>
  <c r="DH89" i="1"/>
  <c r="DU94" i="1"/>
  <c r="DM187" i="1"/>
  <c r="DH158" i="1"/>
  <c r="DT181" i="1"/>
  <c r="DI107" i="1"/>
  <c r="DM287" i="1"/>
  <c r="DW181" i="1"/>
  <c r="DU208" i="1"/>
  <c r="DB161" i="1"/>
  <c r="DD204" i="1"/>
  <c r="DW285" i="1"/>
  <c r="DG164" i="1"/>
  <c r="DV139" i="1"/>
  <c r="DF89" i="1"/>
  <c r="DN158" i="1"/>
  <c r="DS270" i="1"/>
  <c r="DC139" i="1"/>
  <c r="DX266" i="1"/>
  <c r="DW252" i="1"/>
  <c r="DS251" i="1"/>
  <c r="DX89" i="1"/>
  <c r="DT161" i="1"/>
  <c r="DS252" i="1"/>
  <c r="DD224" i="1"/>
  <c r="DN283" i="1"/>
  <c r="DS245" i="1"/>
  <c r="DX95" i="1"/>
  <c r="DJ28" i="1"/>
  <c r="DP204" i="1"/>
  <c r="DQ107" i="1"/>
  <c r="DD225" i="1"/>
  <c r="DT162" i="1"/>
  <c r="DX159" i="1"/>
  <c r="DV108" i="1"/>
  <c r="DD227" i="1"/>
  <c r="DN288" i="1"/>
  <c r="DF28" i="1"/>
  <c r="DR94" i="1"/>
  <c r="DC284" i="1"/>
  <c r="DD226" i="1"/>
  <c r="DW24" i="1"/>
  <c r="DE160" i="1"/>
  <c r="DP252" i="1"/>
  <c r="DI289" i="1"/>
  <c r="DI283" i="1"/>
  <c r="DS165" i="1"/>
  <c r="DS164" i="1"/>
  <c r="DW143" i="1"/>
  <c r="DW141" i="1"/>
  <c r="DN97" i="1"/>
  <c r="DN89" i="1"/>
  <c r="DS97" i="1"/>
  <c r="DS91" i="1"/>
  <c r="DM19" i="1"/>
  <c r="DM33" i="1"/>
  <c r="EJ258" i="1"/>
  <c r="EH6" i="1"/>
  <c r="EJ151" i="1"/>
  <c r="EE237" i="1"/>
  <c r="EI64" i="1"/>
  <c r="EI46" i="1"/>
  <c r="EH118" i="1"/>
  <c r="EI14" i="1"/>
  <c r="EF81" i="1"/>
  <c r="EJ150" i="1"/>
  <c r="EF280" i="1"/>
  <c r="EF289" i="1" s="1"/>
  <c r="EH83" i="1"/>
  <c r="EH256" i="1"/>
  <c r="EI212" i="1"/>
  <c r="EH10" i="1"/>
  <c r="EJ234" i="1"/>
  <c r="EJ233" i="1"/>
  <c r="EI10" i="1"/>
  <c r="EI40" i="1"/>
  <c r="EE100" i="1"/>
  <c r="EE279" i="1"/>
  <c r="EH215" i="1"/>
  <c r="EF119" i="1"/>
  <c r="EG62" i="1"/>
  <c r="EG83" i="1"/>
  <c r="EH82" i="1"/>
  <c r="EE14" i="1"/>
  <c r="EH84" i="1"/>
  <c r="EJ84" i="1"/>
  <c r="EJ239" i="1"/>
  <c r="EE11" i="1"/>
  <c r="EJ132" i="1"/>
  <c r="EJ198" i="1"/>
  <c r="EJ199" i="1"/>
  <c r="EI154" i="1"/>
  <c r="EI165" i="1" s="1"/>
  <c r="EH85" i="1"/>
  <c r="EE102" i="1"/>
  <c r="EI175" i="1"/>
  <c r="EI135" i="1"/>
  <c r="EF239" i="1"/>
  <c r="EI150" i="1"/>
  <c r="EH259" i="1"/>
  <c r="EE171" i="1"/>
  <c r="EE80" i="1"/>
  <c r="EE175" i="1"/>
  <c r="EH275" i="1"/>
  <c r="EF276" i="1"/>
  <c r="EI84" i="1"/>
  <c r="EJ42" i="1"/>
  <c r="EG199" i="1"/>
  <c r="EH103" i="1"/>
  <c r="EE199" i="1"/>
  <c r="EG218" i="1"/>
  <c r="EE274" i="1"/>
  <c r="EE114" i="1"/>
  <c r="EE79" i="1"/>
  <c r="EG149" i="1"/>
  <c r="EJ256" i="1"/>
  <c r="EH257" i="1"/>
  <c r="EF42" i="1"/>
  <c r="EG74" i="1"/>
  <c r="EE57" i="1"/>
  <c r="EE197" i="1"/>
  <c r="EH42" i="1"/>
  <c r="EI44" i="1"/>
  <c r="EJ62" i="1"/>
  <c r="EF236" i="1"/>
  <c r="EG46" i="1"/>
  <c r="EE53" i="1"/>
  <c r="EE168" i="1"/>
  <c r="EJ133" i="1"/>
  <c r="EG237" i="1"/>
  <c r="EJ174" i="1"/>
  <c r="EG212" i="1"/>
  <c r="DS287" i="1"/>
  <c r="DD143" i="1"/>
  <c r="DD140" i="1"/>
  <c r="DD142" i="1"/>
  <c r="DG184" i="1"/>
  <c r="DF110" i="1"/>
  <c r="DM29" i="1"/>
  <c r="DL158" i="1"/>
  <c r="DK29" i="1"/>
  <c r="DL161" i="1"/>
  <c r="DI223" i="1"/>
  <c r="DP207" i="1"/>
  <c r="DQ158" i="1"/>
  <c r="DC226" i="1"/>
  <c r="DK163" i="1"/>
  <c r="DX157" i="1"/>
  <c r="DF157" i="1"/>
  <c r="DG188" i="1"/>
  <c r="DY287" i="1"/>
  <c r="DX96" i="1"/>
  <c r="DP184" i="1"/>
  <c r="DQ159" i="1"/>
  <c r="DP185" i="1"/>
  <c r="DQ164" i="1"/>
  <c r="DT157" i="1"/>
  <c r="DP95" i="1"/>
  <c r="DN251" i="1"/>
  <c r="DV206" i="1"/>
  <c r="DD139" i="1"/>
  <c r="DT126" i="1"/>
  <c r="DQ222" i="1"/>
  <c r="DN93" i="1"/>
  <c r="DS225" i="1"/>
  <c r="DI225" i="1"/>
  <c r="DE110" i="1"/>
  <c r="DK157" i="1"/>
  <c r="DD223" i="1"/>
  <c r="DL207" i="1"/>
  <c r="DX162" i="1"/>
  <c r="DU124" i="1"/>
  <c r="DM182" i="1"/>
  <c r="DI288" i="1"/>
  <c r="DX108" i="1"/>
  <c r="DD33" i="1"/>
  <c r="DK225" i="1"/>
  <c r="DQ157" i="1"/>
  <c r="DU288" i="1"/>
  <c r="DQ205" i="1"/>
  <c r="DQ208" i="1"/>
  <c r="DX160" i="1"/>
  <c r="DX204" i="1"/>
  <c r="DC158" i="1"/>
  <c r="DK222" i="1"/>
  <c r="DX203" i="1"/>
  <c r="DQ160" i="1"/>
  <c r="DC287" i="1"/>
  <c r="DI158" i="1"/>
  <c r="DD265" i="1"/>
  <c r="DL159" i="1"/>
  <c r="DJ36" i="1"/>
  <c r="DT252" i="1"/>
  <c r="DG187" i="1"/>
  <c r="DS222" i="1"/>
  <c r="DE248" i="1"/>
  <c r="DP182" i="1"/>
  <c r="DP92" i="1"/>
  <c r="DL205" i="1"/>
  <c r="DM269" i="1"/>
  <c r="DW158" i="1"/>
  <c r="DL160" i="1"/>
  <c r="DH157" i="1"/>
  <c r="DO139" i="1"/>
  <c r="DS96" i="1"/>
  <c r="DQ224" i="1"/>
  <c r="DG247" i="1"/>
  <c r="DV110" i="1"/>
  <c r="DX163" i="1"/>
  <c r="DT108" i="1"/>
  <c r="DX125" i="1"/>
  <c r="DC248" i="1"/>
  <c r="DC159" i="1"/>
  <c r="DT246" i="1"/>
  <c r="DL27" i="1"/>
  <c r="DU126" i="1"/>
  <c r="DE246" i="1"/>
  <c r="DV107" i="1"/>
  <c r="DX164" i="1"/>
  <c r="DS90" i="1"/>
  <c r="DE249" i="1"/>
  <c r="DF267" i="1"/>
  <c r="DX158" i="1"/>
  <c r="DC249" i="1"/>
  <c r="DC288" i="1"/>
  <c r="DQ227" i="1"/>
  <c r="DN249" i="1"/>
  <c r="DW248" i="1"/>
  <c r="DJ108" i="1"/>
  <c r="DS182" i="1"/>
  <c r="DJ19" i="1"/>
  <c r="DS288" i="1"/>
  <c r="DP181" i="1"/>
  <c r="DV288" i="1"/>
  <c r="DR91" i="1"/>
  <c r="DB182" i="1"/>
  <c r="DR109" i="1"/>
  <c r="DF287" i="1"/>
  <c r="DG246" i="1"/>
  <c r="DT164" i="1"/>
  <c r="DE206" i="1"/>
  <c r="DS283" i="1"/>
  <c r="DS157" i="1"/>
  <c r="DJ29" i="1"/>
  <c r="DS268" i="1"/>
  <c r="DR124" i="1"/>
  <c r="DD270" i="1"/>
  <c r="DS228" i="1"/>
  <c r="DX207" i="1"/>
  <c r="DN91" i="1"/>
  <c r="DX94" i="1"/>
  <c r="DP205" i="1"/>
  <c r="DQ161" i="1"/>
  <c r="DF283" i="1"/>
  <c r="DW27" i="1"/>
  <c r="DS250" i="1"/>
  <c r="DX91" i="1"/>
  <c r="DF158" i="1"/>
  <c r="DX128" i="1"/>
  <c r="DV287" i="1"/>
  <c r="DJ109" i="1"/>
  <c r="DL157" i="1"/>
  <c r="DP26" i="1"/>
  <c r="DW140" i="1"/>
  <c r="DI226" i="1"/>
  <c r="DT125" i="1"/>
  <c r="DH163" i="1"/>
  <c r="DF268" i="1"/>
  <c r="DR251" i="1"/>
  <c r="DG253" i="1"/>
  <c r="DG252" i="1"/>
  <c r="DF26" i="1"/>
  <c r="DR143" i="1"/>
  <c r="DR140" i="1"/>
  <c r="DT129" i="1"/>
  <c r="DT124" i="1"/>
  <c r="DW129" i="1"/>
  <c r="DW123" i="1"/>
  <c r="DU129" i="1"/>
  <c r="DU127" i="1"/>
  <c r="DW127" i="1"/>
  <c r="DI164" i="1"/>
  <c r="DW249" i="1"/>
  <c r="DK181" i="1"/>
  <c r="DP18" i="1"/>
  <c r="DJ90" i="1"/>
  <c r="DQ29" i="1"/>
  <c r="DT247" i="1"/>
  <c r="DW245" i="1"/>
  <c r="DT27" i="1"/>
  <c r="DO203" i="1"/>
  <c r="DK185" i="1"/>
  <c r="DE208" i="1"/>
  <c r="DJ92" i="1"/>
  <c r="DH225" i="1"/>
  <c r="DD251" i="1"/>
  <c r="DW90" i="1"/>
  <c r="DI157" i="1"/>
  <c r="DN28" i="1"/>
  <c r="DG96" i="1"/>
  <c r="DT222" i="1"/>
  <c r="DF285" i="1"/>
  <c r="DX129" i="1"/>
  <c r="DX126" i="1"/>
  <c r="DY289" i="1"/>
  <c r="DY284" i="1"/>
  <c r="DY288" i="1"/>
  <c r="DV289" i="1"/>
  <c r="DV284" i="1"/>
  <c r="DR97" i="1"/>
  <c r="DR95" i="1"/>
  <c r="DF108" i="1"/>
  <c r="DI265" i="1"/>
  <c r="DL107" i="1"/>
  <c r="DV91" i="1"/>
  <c r="DL36" i="1"/>
  <c r="DE37" i="1"/>
  <c r="DE223" i="1"/>
  <c r="DF247" i="1"/>
  <c r="DU285" i="1"/>
  <c r="DE32" i="1"/>
  <c r="DI247" i="1"/>
  <c r="DX284" i="1"/>
  <c r="DB107" i="1"/>
  <c r="DU286" i="1"/>
  <c r="DE91" i="1"/>
  <c r="DI267" i="1"/>
  <c r="DX285" i="1"/>
  <c r="DJ251" i="1"/>
  <c r="DG288" i="1"/>
  <c r="DI251" i="1"/>
  <c r="DU222" i="1"/>
  <c r="DP188" i="1"/>
  <c r="DJ283" i="1"/>
  <c r="DH250" i="1"/>
  <c r="DH21" i="1"/>
  <c r="DV95" i="1"/>
  <c r="DK186" i="1"/>
  <c r="DI244" i="1"/>
  <c r="DP96" i="1"/>
  <c r="DU284" i="1"/>
  <c r="DF250" i="1"/>
  <c r="DW163" i="1"/>
  <c r="DN19" i="1"/>
  <c r="DI252" i="1"/>
  <c r="DE228" i="1"/>
  <c r="DW164" i="1"/>
  <c r="DO188" i="1"/>
  <c r="DR247" i="1"/>
  <c r="DI270" i="1"/>
  <c r="DY285" i="1"/>
  <c r="DI160" i="1"/>
  <c r="DS186" i="1"/>
  <c r="DM268" i="1"/>
  <c r="DS183" i="1"/>
  <c r="DM247" i="1"/>
  <c r="DK227" i="1"/>
  <c r="DI284" i="1"/>
  <c r="DX109" i="1"/>
  <c r="DR249" i="1"/>
  <c r="DC224" i="1"/>
  <c r="DN248" i="1"/>
  <c r="DX206" i="1"/>
  <c r="DE227" i="1"/>
  <c r="DP250" i="1"/>
  <c r="DG125" i="1"/>
  <c r="DN252" i="1"/>
  <c r="DJ287" i="1"/>
  <c r="DM270" i="1"/>
  <c r="DG251" i="1"/>
  <c r="DI222" i="1"/>
  <c r="DS249" i="1"/>
  <c r="DG267" i="1"/>
  <c r="DX127" i="1"/>
  <c r="DB187" i="1"/>
  <c r="DK182" i="1"/>
  <c r="DT158" i="1"/>
  <c r="DV109" i="1"/>
  <c r="DP245" i="1"/>
  <c r="DS181" i="1"/>
  <c r="DL164" i="1"/>
  <c r="DN250" i="1"/>
  <c r="DP203" i="1"/>
  <c r="DM267" i="1"/>
  <c r="DK188" i="1"/>
  <c r="DI269" i="1"/>
  <c r="DY188" i="1"/>
  <c r="DY190" i="1"/>
  <c r="DQ206" i="1"/>
  <c r="DP206" i="1"/>
  <c r="DO185" i="1"/>
  <c r="DS247" i="1"/>
  <c r="DP246" i="1"/>
  <c r="DF162" i="1"/>
  <c r="DU265" i="1"/>
  <c r="DW29" i="1"/>
  <c r="DM265" i="1"/>
  <c r="DL268" i="1"/>
  <c r="DL266" i="1"/>
  <c r="DJ190" i="1"/>
  <c r="DQ110" i="1"/>
  <c r="DS224" i="1"/>
  <c r="DM223" i="1"/>
  <c r="DB190" i="1"/>
  <c r="DT245" i="1"/>
  <c r="DF164" i="1"/>
  <c r="DK161" i="1"/>
  <c r="DW142" i="1"/>
  <c r="DU226" i="1"/>
  <c r="DQ162" i="1"/>
  <c r="DV207" i="1"/>
  <c r="DU287" i="1"/>
  <c r="DB185" i="1"/>
  <c r="DP208" i="1"/>
  <c r="DU206" i="1"/>
  <c r="DP183" i="1"/>
  <c r="DK184" i="1"/>
  <c r="DP108" i="1"/>
  <c r="DR141" i="1"/>
  <c r="DF269" i="1"/>
  <c r="DE90" i="1"/>
  <c r="DN287" i="1"/>
  <c r="DE224" i="1"/>
  <c r="DC286" i="1"/>
  <c r="DV246" i="1"/>
  <c r="DM244" i="1"/>
  <c r="DN90" i="1"/>
  <c r="DR250" i="1"/>
  <c r="DJ269" i="1"/>
  <c r="DR246" i="1"/>
  <c r="DV19" i="1"/>
  <c r="DC157" i="1"/>
  <c r="DD287" i="1"/>
  <c r="DW139" i="1"/>
  <c r="DC163" i="1"/>
  <c r="DC244" i="1"/>
  <c r="DE108" i="1"/>
  <c r="DR89" i="1"/>
  <c r="DK190" i="1"/>
  <c r="DW124" i="1"/>
  <c r="DU91" i="1"/>
  <c r="DQ203" i="1"/>
  <c r="DQ226" i="1"/>
  <c r="DF284" i="1"/>
  <c r="DB222" i="1"/>
  <c r="DL187" i="1"/>
  <c r="DN140" i="1"/>
  <c r="DW162" i="1"/>
  <c r="DV204" i="1"/>
  <c r="DG181" i="1"/>
  <c r="DR27" i="1"/>
  <c r="DF266" i="1"/>
  <c r="DV157" i="1"/>
  <c r="DI287" i="1"/>
  <c r="DX287" i="1"/>
  <c r="DW125" i="1"/>
  <c r="DW159" i="1"/>
  <c r="DM32" i="1"/>
  <c r="DB269" i="1"/>
  <c r="DL183" i="1"/>
  <c r="DM162" i="1"/>
  <c r="DH164" i="1"/>
  <c r="DP251" i="1"/>
  <c r="DF141" i="1"/>
  <c r="DV126" i="1"/>
  <c r="DL182" i="1"/>
  <c r="DK89" i="1"/>
  <c r="DK18" i="1"/>
  <c r="DU90" i="1"/>
  <c r="DG162" i="1"/>
  <c r="DF109" i="1"/>
  <c r="DC227" i="1"/>
  <c r="DK159" i="1"/>
  <c r="DN285" i="1"/>
  <c r="DB34" i="1"/>
  <c r="DO190" i="1"/>
  <c r="DP249" i="1"/>
  <c r="DS26" i="1"/>
  <c r="DP91" i="1"/>
  <c r="DV208" i="1"/>
  <c r="DT160" i="1"/>
  <c r="DJ26" i="1"/>
  <c r="DL269" i="1"/>
  <c r="DJ184" i="1"/>
  <c r="DI228" i="1"/>
  <c r="DM251" i="1"/>
  <c r="DS95" i="1"/>
  <c r="DJ187" i="1"/>
  <c r="DQ163" i="1"/>
  <c r="DB140" i="1"/>
  <c r="DC164" i="1"/>
  <c r="DK270" i="1"/>
  <c r="DT163" i="1"/>
  <c r="DB186" i="1"/>
  <c r="DK228" i="1"/>
  <c r="DR93" i="1"/>
  <c r="DS190" i="1"/>
  <c r="DC160" i="1"/>
  <c r="DS248" i="1"/>
  <c r="DP90" i="1"/>
  <c r="DM28" i="1"/>
  <c r="DV228" i="1"/>
  <c r="DD269" i="1"/>
  <c r="DG128" i="1"/>
  <c r="DJ181" i="1"/>
  <c r="DN139" i="1"/>
  <c r="DT109" i="1"/>
  <c r="DI159" i="1"/>
  <c r="DG27" i="1"/>
  <c r="DN245" i="1"/>
  <c r="DC251" i="1"/>
  <c r="DI224" i="1"/>
  <c r="DM246" i="1"/>
  <c r="DD107" i="1"/>
  <c r="DK160" i="1"/>
  <c r="DQ228" i="1"/>
  <c r="DS246" i="1"/>
  <c r="DX110" i="1"/>
  <c r="DR123" i="1"/>
  <c r="DL163" i="1"/>
  <c r="DS159" i="1"/>
  <c r="DS94" i="1"/>
  <c r="DH96" i="1"/>
  <c r="DG190" i="1"/>
  <c r="DQ225" i="1"/>
  <c r="DL203" i="1"/>
  <c r="DG185" i="1"/>
  <c r="DV158" i="1"/>
  <c r="DB188" i="1"/>
  <c r="DD267" i="1"/>
  <c r="DI286" i="1"/>
  <c r="DK162" i="1"/>
  <c r="DO182" i="1"/>
  <c r="DQ19" i="1"/>
  <c r="DP190" i="1"/>
  <c r="DH29" i="1"/>
  <c r="DX123" i="1"/>
  <c r="DQ284" i="1"/>
  <c r="DS160" i="1"/>
  <c r="DF161" i="1"/>
  <c r="DE252" i="1"/>
  <c r="DB181" i="1"/>
  <c r="DF159" i="1"/>
  <c r="DC161" i="1"/>
  <c r="DQ108" i="1"/>
  <c r="DV283" i="1"/>
  <c r="DE244" i="1"/>
  <c r="DK164" i="1"/>
  <c r="DP247" i="1"/>
  <c r="DS162" i="1"/>
  <c r="DS227" i="1"/>
  <c r="DN18" i="1"/>
  <c r="DS161" i="1"/>
  <c r="DE107" i="1"/>
  <c r="DU128" i="1"/>
  <c r="DF160" i="1"/>
  <c r="DO283" i="1"/>
  <c r="DC127" i="1"/>
  <c r="DR128" i="1"/>
  <c r="DR164" i="1"/>
  <c r="DK37" i="1"/>
  <c r="DK24" i="1"/>
  <c r="DC209" i="1"/>
  <c r="DC208" i="1"/>
  <c r="DW36" i="1"/>
  <c r="DW18" i="1"/>
  <c r="DX248" i="1"/>
  <c r="DW97" i="1"/>
  <c r="DW92" i="1"/>
  <c r="DG97" i="1"/>
  <c r="DG93" i="1"/>
  <c r="DO207" i="1"/>
  <c r="DO209" i="1"/>
  <c r="DX244" i="1"/>
  <c r="DH129" i="1"/>
  <c r="DH124" i="1"/>
  <c r="DT18" i="1"/>
  <c r="DU32" i="1"/>
  <c r="DU20" i="1"/>
  <c r="DY20" i="1"/>
  <c r="DJ161" i="1"/>
  <c r="DR208" i="1"/>
  <c r="DL89" i="1"/>
  <c r="DD93" i="1"/>
  <c r="DO29" i="1"/>
  <c r="DD248" i="1"/>
  <c r="DK22" i="1"/>
  <c r="DK34" i="1"/>
  <c r="DJ157" i="1"/>
  <c r="DQ188" i="1"/>
  <c r="DG109" i="1"/>
  <c r="DS203" i="1"/>
  <c r="DK33" i="1"/>
  <c r="DK21" i="1"/>
  <c r="DP140" i="1"/>
  <c r="DP143" i="1"/>
  <c r="DC204" i="1"/>
  <c r="DS107" i="1"/>
  <c r="DD245" i="1"/>
  <c r="DF22" i="1"/>
  <c r="DF34" i="1"/>
  <c r="DU21" i="1"/>
  <c r="DU33" i="1"/>
  <c r="DW34" i="1"/>
  <c r="DW22" i="1"/>
  <c r="DI129" i="1"/>
  <c r="DI124" i="1"/>
  <c r="DH265" i="1"/>
  <c r="DI246" i="1"/>
  <c r="DU159" i="1"/>
  <c r="DS33" i="1"/>
  <c r="DS21" i="1"/>
  <c r="DW225" i="1"/>
  <c r="DP223" i="1"/>
  <c r="DH251" i="1"/>
  <c r="DH253" i="1"/>
  <c r="DU161" i="1"/>
  <c r="DC89" i="1"/>
  <c r="DC90" i="1"/>
  <c r="DB92" i="1"/>
  <c r="DR157" i="1"/>
  <c r="DX250" i="1"/>
  <c r="DX184" i="1"/>
  <c r="DC207" i="1"/>
  <c r="DB250" i="1"/>
  <c r="DF251" i="1"/>
  <c r="DX182" i="1"/>
  <c r="DO206" i="1"/>
  <c r="DM23" i="1"/>
  <c r="DM36" i="1"/>
  <c r="DR227" i="1"/>
  <c r="DF37" i="1"/>
  <c r="DF24" i="1"/>
  <c r="DT141" i="1"/>
  <c r="DJ164" i="1"/>
  <c r="DJ228" i="1"/>
  <c r="DU157" i="1"/>
  <c r="DR37" i="1"/>
  <c r="DG225" i="1"/>
  <c r="DP23" i="1"/>
  <c r="DP36" i="1"/>
  <c r="DO89" i="1"/>
  <c r="DV183" i="1"/>
  <c r="DR28" i="1"/>
  <c r="DW287" i="1"/>
  <c r="DB247" i="1"/>
  <c r="DJ244" i="1"/>
  <c r="DW93" i="1"/>
  <c r="DH24" i="1"/>
  <c r="DH37" i="1"/>
  <c r="DN182" i="1"/>
  <c r="DC107" i="1"/>
  <c r="DJ208" i="1"/>
  <c r="DI248" i="1"/>
  <c r="DU28" i="1"/>
  <c r="DY28" i="1"/>
  <c r="DQ186" i="1"/>
  <c r="DG107" i="1"/>
  <c r="DP33" i="1"/>
  <c r="DL246" i="1"/>
  <c r="DQ139" i="1"/>
  <c r="DB251" i="1"/>
  <c r="DK183" i="1"/>
  <c r="DR159" i="1"/>
  <c r="DH244" i="1"/>
  <c r="DW223" i="1"/>
  <c r="DJ285" i="1"/>
  <c r="DK28" i="1"/>
  <c r="DS29" i="1"/>
  <c r="DG265" i="1"/>
  <c r="DK288" i="1"/>
  <c r="DI123" i="1"/>
  <c r="DH205" i="1"/>
  <c r="DD32" i="1"/>
  <c r="DO93" i="1"/>
  <c r="DS22" i="1"/>
  <c r="DS34" i="1"/>
  <c r="DD160" i="1"/>
  <c r="DJ225" i="1"/>
  <c r="DF244" i="1"/>
  <c r="DP227" i="1"/>
  <c r="DM222" i="1"/>
  <c r="DH26" i="1"/>
  <c r="DG158" i="1"/>
  <c r="DL245" i="1"/>
  <c r="DG223" i="1"/>
  <c r="DN109" i="1"/>
  <c r="DO95" i="1"/>
  <c r="DI245" i="1"/>
  <c r="DG90" i="1"/>
  <c r="DK284" i="1"/>
  <c r="DN181" i="1"/>
  <c r="DD206" i="1"/>
  <c r="DL95" i="1"/>
  <c r="DK286" i="1"/>
  <c r="DK206" i="1"/>
  <c r="DO32" i="1"/>
  <c r="DO20" i="1"/>
  <c r="DR207" i="1"/>
  <c r="DH224" i="1"/>
  <c r="DB109" i="1"/>
  <c r="DV18" i="1"/>
  <c r="DG141" i="1"/>
  <c r="DH246" i="1"/>
  <c r="DX288" i="1"/>
  <c r="DH22" i="1"/>
  <c r="DH34" i="1"/>
  <c r="DF90" i="1"/>
  <c r="DW266" i="1"/>
  <c r="DX37" i="1"/>
  <c r="DX24" i="1"/>
  <c r="DL109" i="1"/>
  <c r="DD36" i="1"/>
  <c r="DH23" i="1"/>
  <c r="DR160" i="1"/>
  <c r="DV247" i="1"/>
  <c r="DG26" i="1"/>
  <c r="DC109" i="1"/>
  <c r="DN204" i="1"/>
  <c r="DT223" i="1"/>
  <c r="DW89" i="1"/>
  <c r="DI268" i="1"/>
  <c r="DO205" i="1"/>
  <c r="DO162" i="1"/>
  <c r="CM4" i="1" a="1"/>
  <c r="CM4" i="1" s="1"/>
  <c r="CM176" i="1" s="1"/>
  <c r="CL77" i="1"/>
  <c r="CN4" i="1"/>
  <c r="CN176" i="1" s="1"/>
  <c r="CL39" i="1"/>
  <c r="DD91" i="1"/>
  <c r="DH266" i="1"/>
  <c r="DJ226" i="1"/>
  <c r="DQ34" i="1"/>
  <c r="DQ22" i="1"/>
  <c r="DO90" i="1"/>
  <c r="DP222" i="1"/>
  <c r="DN129" i="1"/>
  <c r="DN126" i="1"/>
  <c r="DN123" i="1"/>
  <c r="DO225" i="1"/>
  <c r="DP225" i="1"/>
  <c r="DO129" i="1"/>
  <c r="DO124" i="1"/>
  <c r="DO123" i="1"/>
  <c r="DF124" i="1"/>
  <c r="DY143" i="1"/>
  <c r="DY141" i="1"/>
  <c r="DY139" i="1"/>
  <c r="DY142" i="1"/>
  <c r="DI266" i="1"/>
  <c r="DV182" i="1"/>
  <c r="DO226" i="1"/>
  <c r="DR203" i="1"/>
  <c r="DQ183" i="1"/>
  <c r="DN165" i="1"/>
  <c r="DN164" i="1"/>
  <c r="DN127" i="1"/>
  <c r="DQ140" i="1"/>
  <c r="DY185" i="1"/>
  <c r="DQ181" i="1"/>
  <c r="DP287" i="1"/>
  <c r="DP289" i="1"/>
  <c r="DP284" i="1"/>
  <c r="DJ267" i="1"/>
  <c r="DP142" i="1"/>
  <c r="DN33" i="1"/>
  <c r="DN21" i="1"/>
  <c r="DY253" i="1"/>
  <c r="DY246" i="1"/>
  <c r="DY248" i="1"/>
  <c r="DY245" i="1"/>
  <c r="DY250" i="1"/>
  <c r="DB287" i="1"/>
  <c r="DN160" i="1"/>
  <c r="DM190" i="1"/>
  <c r="DX286" i="1"/>
  <c r="DI126" i="1"/>
  <c r="DB129" i="1"/>
  <c r="DB128" i="1"/>
  <c r="DH127" i="1"/>
  <c r="DL251" i="1"/>
  <c r="DQ269" i="1"/>
  <c r="DS109" i="1"/>
  <c r="DR222" i="1"/>
  <c r="DH142" i="1"/>
  <c r="DY21" i="1"/>
  <c r="DM286" i="1"/>
  <c r="DE95" i="1"/>
  <c r="DO222" i="1"/>
  <c r="DU34" i="1"/>
  <c r="DU22" i="1"/>
  <c r="DG23" i="1"/>
  <c r="DG36" i="1"/>
  <c r="DR21" i="1"/>
  <c r="DR33" i="1"/>
  <c r="DO228" i="1"/>
  <c r="DT36" i="1"/>
  <c r="DT23" i="1"/>
  <c r="DE191" i="1"/>
  <c r="DE185" i="1"/>
  <c r="DX253" i="1"/>
  <c r="DX246" i="1"/>
  <c r="DU110" i="1"/>
  <c r="DS207" i="1"/>
  <c r="DI27" i="1"/>
  <c r="DW111" i="1"/>
  <c r="DW110" i="1"/>
  <c r="DM108" i="1"/>
  <c r="DS143" i="1"/>
  <c r="DS141" i="1"/>
  <c r="DN190" i="1"/>
  <c r="DD244" i="1"/>
  <c r="DF27" i="1"/>
  <c r="DC92" i="1"/>
  <c r="DT34" i="1"/>
  <c r="DT22" i="1"/>
  <c r="DY111" i="1"/>
  <c r="DY110" i="1"/>
  <c r="DY107" i="1"/>
  <c r="DY191" i="1"/>
  <c r="DY182" i="1"/>
  <c r="DY183" i="1"/>
  <c r="DJ159" i="1"/>
  <c r="DY186" i="1"/>
  <c r="DY109" i="1"/>
  <c r="DI128" i="1"/>
  <c r="DY181" i="1"/>
  <c r="DS209" i="1"/>
  <c r="DS204" i="1"/>
  <c r="DW226" i="1"/>
  <c r="DS18" i="1"/>
  <c r="DR209" i="1"/>
  <c r="DR206" i="1"/>
  <c r="DQ23" i="1"/>
  <c r="DQ36" i="1"/>
  <c r="DR36" i="1"/>
  <c r="DR23" i="1"/>
  <c r="DT21" i="1"/>
  <c r="DT33" i="1"/>
  <c r="DC95" i="1"/>
  <c r="DH226" i="1"/>
  <c r="DR162" i="1"/>
  <c r="DH286" i="1"/>
  <c r="DP224" i="1"/>
  <c r="DH287" i="1"/>
  <c r="DO204" i="1"/>
  <c r="DG20" i="1"/>
  <c r="DG32" i="1"/>
  <c r="DL283" i="1"/>
  <c r="DG94" i="1"/>
  <c r="DT32" i="1"/>
  <c r="DT20" i="1"/>
  <c r="DO157" i="1"/>
  <c r="DX251" i="1"/>
  <c r="DS208" i="1"/>
  <c r="DL20" i="1"/>
  <c r="DL32" i="1"/>
  <c r="DP228" i="1"/>
  <c r="DV22" i="1"/>
  <c r="DV34" i="1"/>
  <c r="DD246" i="1"/>
  <c r="DU29" i="1"/>
  <c r="DY29" i="1"/>
  <c r="DH269" i="1"/>
  <c r="DJ162" i="1"/>
  <c r="DT289" i="1"/>
  <c r="DT284" i="1"/>
  <c r="DJ93" i="1"/>
  <c r="DN107" i="1"/>
  <c r="DW21" i="1"/>
  <c r="DW33" i="1"/>
  <c r="DI37" i="1"/>
  <c r="DI24" i="1"/>
  <c r="DO227" i="1"/>
  <c r="DO96" i="1"/>
  <c r="DL286" i="1"/>
  <c r="DX187" i="1"/>
  <c r="DG266" i="1"/>
  <c r="DV33" i="1"/>
  <c r="DV21" i="1"/>
  <c r="DI143" i="1"/>
  <c r="DI141" i="1"/>
  <c r="DI139" i="1"/>
  <c r="DB248" i="1"/>
  <c r="DN188" i="1"/>
  <c r="DH252" i="1"/>
  <c r="DW94" i="1"/>
  <c r="DE187" i="1"/>
  <c r="DO34" i="1"/>
  <c r="DO22" i="1"/>
  <c r="DO285" i="1"/>
  <c r="DD37" i="1"/>
  <c r="DT226" i="1"/>
  <c r="DP19" i="1"/>
  <c r="DF248" i="1"/>
  <c r="DJ129" i="1"/>
  <c r="DJ128" i="1"/>
  <c r="DJ123" i="1"/>
  <c r="DR224" i="1"/>
  <c r="DX21" i="1"/>
  <c r="DX33" i="1"/>
  <c r="DJ94" i="1"/>
  <c r="DH123" i="1"/>
  <c r="DG222" i="1"/>
  <c r="DE186" i="1"/>
  <c r="DD252" i="1"/>
  <c r="DN186" i="1"/>
  <c r="DF20" i="1"/>
  <c r="DF32" i="1"/>
  <c r="DL90" i="1"/>
  <c r="DN20" i="1"/>
  <c r="DN32" i="1"/>
  <c r="DF249" i="1"/>
  <c r="DK208" i="1"/>
  <c r="DG224" i="1"/>
  <c r="DL249" i="1"/>
  <c r="DW228" i="1"/>
  <c r="DV143" i="1"/>
  <c r="DV140" i="1"/>
  <c r="DG143" i="1"/>
  <c r="DG142" i="1"/>
  <c r="DS140" i="1"/>
  <c r="DL93" i="1"/>
  <c r="DN183" i="1"/>
  <c r="DK19" i="1"/>
  <c r="DT285" i="1"/>
  <c r="DN108" i="1"/>
  <c r="DU250" i="1"/>
  <c r="DG285" i="1"/>
  <c r="DB249" i="1"/>
  <c r="DX252" i="1"/>
  <c r="DX181" i="1"/>
  <c r="DO36" i="1"/>
  <c r="DF36" i="1"/>
  <c r="DH36" i="1"/>
  <c r="DF23" i="1"/>
  <c r="DS37" i="1"/>
  <c r="DH245" i="1"/>
  <c r="DY22" i="1"/>
  <c r="DY18" i="1"/>
  <c r="DU271" i="1"/>
  <c r="DU266" i="1"/>
  <c r="DM284" i="1"/>
  <c r="DP22" i="1"/>
  <c r="DP34" i="1"/>
  <c r="DJ34" i="1"/>
  <c r="DJ22" i="1"/>
  <c r="DJ125" i="1"/>
  <c r="DV27" i="1"/>
  <c r="DX245" i="1"/>
  <c r="DB126" i="1"/>
  <c r="DH141" i="1"/>
  <c r="DB206" i="1"/>
  <c r="DI92" i="1"/>
  <c r="DU26" i="1"/>
  <c r="DQ26" i="1"/>
  <c r="DD285" i="1"/>
  <c r="DD289" i="1"/>
  <c r="DN162" i="1"/>
  <c r="DE203" i="1"/>
  <c r="DE209" i="1"/>
  <c r="DG95" i="1"/>
  <c r="DK204" i="1"/>
  <c r="DF29" i="1"/>
  <c r="DO163" i="1"/>
  <c r="DJ27" i="1"/>
  <c r="DN187" i="1"/>
  <c r="DE93" i="1"/>
  <c r="DG286" i="1"/>
  <c r="DO109" i="1"/>
  <c r="DM26" i="1"/>
  <c r="DU164" i="1"/>
  <c r="DE207" i="1"/>
  <c r="DH207" i="1"/>
  <c r="DH109" i="1"/>
  <c r="DM283" i="1"/>
  <c r="DI208" i="1"/>
  <c r="DQ184" i="1"/>
  <c r="DV186" i="1"/>
  <c r="DH33" i="1"/>
  <c r="DL23" i="1"/>
  <c r="DY19" i="1"/>
  <c r="DH203" i="1"/>
  <c r="DY187" i="1"/>
  <c r="DM109" i="1"/>
  <c r="DX247" i="1"/>
  <c r="DY184" i="1"/>
  <c r="DB125" i="1"/>
  <c r="DR34" i="1"/>
  <c r="DR22" i="1"/>
  <c r="DP27" i="1"/>
  <c r="DW251" i="1"/>
  <c r="DF92" i="1"/>
  <c r="DX228" i="1"/>
  <c r="DU184" i="1"/>
  <c r="DO161" i="1"/>
  <c r="DW222" i="1"/>
  <c r="DV24" i="1"/>
  <c r="DV37" i="1"/>
  <c r="DM224" i="1"/>
  <c r="DW246" i="1"/>
  <c r="DL24" i="1"/>
  <c r="DL37" i="1"/>
  <c r="DJ224" i="1"/>
  <c r="DW108" i="1"/>
  <c r="DX227" i="1"/>
  <c r="DP288" i="1"/>
  <c r="DV265" i="1"/>
  <c r="DD164" i="1"/>
  <c r="DR163" i="1"/>
  <c r="DX18" i="1"/>
  <c r="DB143" i="1"/>
  <c r="DB141" i="1"/>
  <c r="DO224" i="1"/>
  <c r="DC206" i="1"/>
  <c r="DU108" i="1"/>
  <c r="DV249" i="1"/>
  <c r="DW208" i="1"/>
  <c r="DV94" i="1"/>
  <c r="DW95" i="1"/>
  <c r="DQ187" i="1"/>
  <c r="DS289" i="1"/>
  <c r="DS285" i="1"/>
  <c r="DT251" i="1"/>
  <c r="DL285" i="1"/>
  <c r="DL271" i="1"/>
  <c r="DL270" i="1"/>
  <c r="DR158" i="1"/>
  <c r="DK20" i="1"/>
  <c r="DK32" i="1"/>
  <c r="DC246" i="1"/>
  <c r="DC253" i="1"/>
  <c r="DO107" i="1"/>
  <c r="DG270" i="1"/>
  <c r="DQ142" i="1"/>
  <c r="DS284" i="1"/>
  <c r="DD90" i="1"/>
  <c r="DE190" i="1"/>
  <c r="DN207" i="1"/>
  <c r="DU268" i="1"/>
  <c r="DE158" i="1"/>
  <c r="DM205" i="1"/>
  <c r="DV28" i="1"/>
  <c r="DG226" i="1"/>
  <c r="DH248" i="1"/>
  <c r="DJ205" i="1"/>
  <c r="DJ206" i="1"/>
  <c r="DK285" i="1"/>
  <c r="DU224" i="1"/>
  <c r="DW247" i="1"/>
  <c r="DU107" i="1"/>
  <c r="DM89" i="1"/>
  <c r="DG29" i="1"/>
  <c r="DP187" i="1"/>
  <c r="DW206" i="1"/>
  <c r="DU37" i="1"/>
  <c r="DU24" i="1"/>
  <c r="DV89" i="1"/>
  <c r="DJ124" i="1"/>
  <c r="DY244" i="1"/>
  <c r="DR110" i="1"/>
  <c r="DD92" i="1"/>
  <c r="DB203" i="1"/>
  <c r="DV252" i="1"/>
  <c r="DT140" i="1"/>
  <c r="DQ265" i="1"/>
  <c r="DV181" i="1"/>
  <c r="DB207" i="1"/>
  <c r="DP37" i="1"/>
  <c r="DP24" i="1"/>
  <c r="DD247" i="1"/>
  <c r="DQ185" i="1"/>
  <c r="DU269" i="1"/>
  <c r="DX183" i="1"/>
  <c r="DM208" i="1"/>
  <c r="DQ190" i="1"/>
  <c r="DB110" i="1"/>
  <c r="DR32" i="1"/>
  <c r="DR20" i="1"/>
  <c r="DW207" i="1"/>
  <c r="DP20" i="1"/>
  <c r="DP32" i="1"/>
  <c r="DL108" i="1"/>
  <c r="DP283" i="1"/>
  <c r="DW224" i="1"/>
  <c r="DE222" i="1"/>
  <c r="DT225" i="1"/>
  <c r="DN203" i="1"/>
  <c r="DT37" i="1"/>
  <c r="DT24" i="1"/>
  <c r="DN36" i="1"/>
  <c r="DN23" i="1"/>
  <c r="DU109" i="1"/>
  <c r="DC110" i="1"/>
  <c r="DD157" i="1"/>
  <c r="DJ270" i="1"/>
  <c r="DE162" i="1"/>
  <c r="DD163" i="1"/>
  <c r="DE205" i="1"/>
  <c r="DU187" i="1"/>
  <c r="DS93" i="1"/>
  <c r="DJ223" i="1"/>
  <c r="DD94" i="1"/>
  <c r="DD286" i="1"/>
  <c r="DJ204" i="1"/>
  <c r="DB288" i="1"/>
  <c r="DX226" i="1"/>
  <c r="DR26" i="1"/>
  <c r="DH247" i="1"/>
  <c r="DI162" i="1"/>
  <c r="DM27" i="1"/>
  <c r="DH206" i="1"/>
  <c r="DJ37" i="1"/>
  <c r="DJ24" i="1"/>
  <c r="DB89" i="1"/>
  <c r="DV29" i="1"/>
  <c r="DW283" i="1"/>
  <c r="DK287" i="1"/>
  <c r="DV244" i="1"/>
  <c r="DV92" i="1"/>
  <c r="DN184" i="1"/>
  <c r="DI94" i="1"/>
  <c r="DM206" i="1"/>
  <c r="DG269" i="1"/>
  <c r="DL252" i="1"/>
  <c r="DR107" i="1"/>
  <c r="DH222" i="1"/>
  <c r="DW26" i="1"/>
  <c r="DW265" i="1"/>
  <c r="DB33" i="1"/>
  <c r="DM91" i="1"/>
  <c r="DM181" i="1"/>
  <c r="DJ203" i="1"/>
  <c r="DC205" i="1"/>
  <c r="DH283" i="1"/>
  <c r="DK267" i="1"/>
  <c r="DD34" i="1"/>
  <c r="DL288" i="1"/>
  <c r="DU158" i="1"/>
  <c r="DL247" i="1"/>
  <c r="DN34" i="1"/>
  <c r="DN22" i="1"/>
  <c r="DF96" i="1"/>
  <c r="DY249" i="1"/>
  <c r="DQ267" i="1"/>
  <c r="DC222" i="1"/>
  <c r="DJ96" i="1"/>
  <c r="DM266" i="1"/>
  <c r="DW91" i="1"/>
  <c r="DM92" i="1"/>
  <c r="DI110" i="1"/>
  <c r="DP28" i="1"/>
  <c r="DE225" i="1"/>
  <c r="DL267" i="1"/>
  <c r="DG287" i="1"/>
  <c r="DF288" i="1"/>
  <c r="DK23" i="1"/>
  <c r="DK36" i="1"/>
  <c r="DG160" i="1"/>
  <c r="DW269" i="1"/>
  <c r="DF126" i="1"/>
  <c r="DO128" i="1"/>
  <c r="DW250" i="1"/>
  <c r="DR161" i="1"/>
  <c r="DT250" i="1"/>
  <c r="DW267" i="1"/>
  <c r="DB96" i="1"/>
  <c r="DU23" i="1"/>
  <c r="DU36" i="1"/>
  <c r="DP29" i="1"/>
  <c r="DT110" i="1"/>
  <c r="DI163" i="1"/>
  <c r="DS269" i="1"/>
  <c r="DS271" i="1"/>
  <c r="DJ286" i="1"/>
  <c r="DL96" i="1"/>
  <c r="DV20" i="1"/>
  <c r="DV32" i="1"/>
  <c r="DF245" i="1"/>
  <c r="DH92" i="1"/>
  <c r="DW270" i="1"/>
  <c r="DF107" i="1"/>
  <c r="DO28" i="1"/>
  <c r="DD161" i="1"/>
  <c r="DW109" i="1"/>
  <c r="DW32" i="1"/>
  <c r="DW20" i="1"/>
  <c r="DG127" i="1"/>
  <c r="DD162" i="1"/>
  <c r="DR108" i="1"/>
  <c r="DH95" i="1"/>
  <c r="DK203" i="1"/>
  <c r="DG91" i="1"/>
  <c r="DR226" i="1"/>
  <c r="DM110" i="1"/>
  <c r="DS19" i="1"/>
  <c r="DV93" i="1"/>
  <c r="DL162" i="1"/>
  <c r="DM163" i="1"/>
  <c r="DW205" i="1"/>
  <c r="DG182" i="1"/>
  <c r="DO286" i="1"/>
  <c r="DB265" i="1"/>
  <c r="DN205" i="1"/>
  <c r="DJ222" i="1"/>
  <c r="DF127" i="1"/>
  <c r="DO164" i="1"/>
  <c r="DC203" i="1"/>
  <c r="DK226" i="1"/>
  <c r="DW28" i="1"/>
  <c r="DF270" i="1"/>
  <c r="DP21" i="1"/>
  <c r="DL21" i="1"/>
  <c r="DL33" i="1"/>
  <c r="DK92" i="1"/>
  <c r="DK97" i="1"/>
  <c r="DW19" i="1"/>
  <c r="DI207" i="1"/>
  <c r="DK207" i="1"/>
  <c r="DU283" i="1"/>
  <c r="DH204" i="1"/>
  <c r="DM107" i="1"/>
  <c r="DK95" i="1"/>
  <c r="DB127" i="1"/>
  <c r="DE181" i="1"/>
  <c r="DL244" i="1"/>
  <c r="DH267" i="1"/>
  <c r="DT139" i="1"/>
  <c r="DH128" i="1"/>
  <c r="DN141" i="1"/>
  <c r="DR126" i="1"/>
  <c r="DN224" i="1"/>
  <c r="DQ28" i="1"/>
  <c r="DU183" i="1"/>
  <c r="DR127" i="1"/>
  <c r="DB225" i="1"/>
  <c r="DS223" i="1"/>
  <c r="DO181" i="1"/>
  <c r="DM158" i="1"/>
  <c r="DX124" i="1"/>
  <c r="DC124" i="1"/>
  <c r="DF139" i="1"/>
  <c r="DD222" i="1"/>
  <c r="DM34" i="1"/>
  <c r="DM22" i="1"/>
  <c r="DE89" i="1"/>
  <c r="DF19" i="1"/>
  <c r="DV187" i="1"/>
  <c r="DX188" i="1"/>
  <c r="DT207" i="1"/>
  <c r="DJ95" i="1"/>
  <c r="DT248" i="1"/>
  <c r="DS89" i="1"/>
  <c r="DH285" i="1"/>
  <c r="DH20" i="1"/>
  <c r="DH32" i="1"/>
  <c r="DV36" i="1"/>
  <c r="DV23" i="1"/>
  <c r="DN206" i="1"/>
  <c r="DO108" i="1"/>
  <c r="DR228" i="1"/>
  <c r="DU188" i="1"/>
  <c r="DH27" i="1"/>
  <c r="DP89" i="1"/>
  <c r="DJ33" i="1"/>
  <c r="DT205" i="1"/>
  <c r="DE94" i="1"/>
  <c r="DK283" i="1"/>
  <c r="DV251" i="1"/>
  <c r="DX32" i="1"/>
  <c r="DX20" i="1"/>
  <c r="DK187" i="1"/>
  <c r="DO159" i="1"/>
  <c r="DU162" i="1"/>
  <c r="DQ20" i="1"/>
  <c r="DQ32" i="1"/>
  <c r="DS92" i="1"/>
  <c r="DT159" i="1"/>
  <c r="DJ207" i="1"/>
  <c r="DE34" i="1"/>
  <c r="DU267" i="1"/>
  <c r="DH93" i="1"/>
  <c r="DP186" i="1"/>
  <c r="DO110" i="1"/>
  <c r="DR225" i="1"/>
  <c r="DW185" i="1"/>
  <c r="DO91" i="1"/>
  <c r="DJ158" i="1"/>
  <c r="DN247" i="1"/>
  <c r="DU252" i="1"/>
  <c r="DS206" i="1"/>
  <c r="DS185" i="1"/>
  <c r="DB32" i="1"/>
  <c r="DK269" i="1"/>
  <c r="DJ288" i="1"/>
  <c r="DX90" i="1"/>
  <c r="DG284" i="1"/>
  <c r="DJ266" i="1"/>
  <c r="DP244" i="1"/>
  <c r="DD284" i="1"/>
  <c r="DF286" i="1"/>
  <c r="DW184" i="1"/>
  <c r="DM248" i="1"/>
  <c r="DH140" i="1"/>
  <c r="DX27" i="1"/>
  <c r="DU163" i="1"/>
  <c r="DM228" i="1"/>
  <c r="DI18" i="1"/>
  <c r="DP248" i="1"/>
  <c r="DU228" i="1"/>
  <c r="DD283" i="1"/>
  <c r="DF93" i="1"/>
  <c r="DM245" i="1"/>
  <c r="DC250" i="1"/>
  <c r="DK205" i="1"/>
  <c r="DN269" i="1"/>
  <c r="DG24" i="1"/>
  <c r="DG37" i="1"/>
  <c r="DH228" i="1"/>
  <c r="DX36" i="1"/>
  <c r="DX23" i="1"/>
  <c r="DE188" i="1"/>
  <c r="DV26" i="1"/>
  <c r="DG89" i="1"/>
  <c r="DM161" i="1"/>
  <c r="DD249" i="1"/>
  <c r="DT26" i="1"/>
  <c r="DF128" i="1"/>
  <c r="DO94" i="1"/>
  <c r="DL250" i="1"/>
  <c r="DJ32" i="1"/>
  <c r="DJ20" i="1"/>
  <c r="DL265" i="1"/>
  <c r="DO186" i="1"/>
  <c r="DS187" i="1"/>
  <c r="DG140" i="1"/>
  <c r="DS110" i="1"/>
  <c r="DT203" i="1"/>
  <c r="DL34" i="1"/>
  <c r="DL26" i="1"/>
  <c r="DG203" i="1"/>
  <c r="DT190" i="1"/>
  <c r="DC252" i="1"/>
  <c r="DC94" i="1"/>
  <c r="DE184" i="1"/>
  <c r="DB267" i="1"/>
  <c r="DB37" i="1"/>
  <c r="DX225" i="1"/>
  <c r="DM94" i="1"/>
  <c r="DF125" i="1"/>
  <c r="DU227" i="1"/>
  <c r="DS142" i="1"/>
  <c r="DC283" i="1"/>
  <c r="DG124" i="1"/>
  <c r="DS20" i="1"/>
  <c r="DS32" i="1"/>
  <c r="DY247" i="1"/>
  <c r="DT227" i="1"/>
  <c r="DU160" i="1"/>
  <c r="DD110" i="1"/>
  <c r="DT244" i="1"/>
  <c r="DV188" i="1"/>
  <c r="DT208" i="1"/>
  <c r="DW23" i="1"/>
  <c r="DS36" i="1"/>
  <c r="DB160" i="1"/>
  <c r="DC245" i="1"/>
  <c r="DD288" i="1"/>
  <c r="DC91" i="1"/>
  <c r="DG283" i="1"/>
  <c r="DP286" i="1"/>
  <c r="DD141" i="1"/>
  <c r="DI125" i="1"/>
  <c r="DH126" i="1"/>
  <c r="DX223" i="1"/>
  <c r="DW186" i="1"/>
  <c r="DI184" i="1"/>
  <c r="DU186" i="1"/>
  <c r="DG33" i="1"/>
  <c r="DG21" i="1"/>
  <c r="DH139" i="1"/>
  <c r="DI140" i="1"/>
  <c r="DW126" i="1"/>
  <c r="DH270" i="1"/>
  <c r="DJ182" i="1"/>
  <c r="DC108" i="1"/>
  <c r="DW37" i="1"/>
  <c r="DI89" i="1"/>
  <c r="DB139" i="1"/>
  <c r="DQ141" i="1"/>
  <c r="DH125" i="1"/>
  <c r="DY283" i="1"/>
  <c r="DG244" i="1"/>
  <c r="DR125" i="1"/>
  <c r="DT127" i="1"/>
  <c r="DJ107" i="1"/>
  <c r="DN208" i="1"/>
  <c r="DH284" i="1"/>
  <c r="DP93" i="1"/>
  <c r="DU223" i="1"/>
  <c r="DQ270" i="1"/>
  <c r="DG268" i="1"/>
  <c r="DM24" i="1"/>
  <c r="DM37" i="1"/>
  <c r="DC96" i="1"/>
  <c r="DT224" i="1"/>
  <c r="DU270" i="1"/>
  <c r="DD250" i="1"/>
  <c r="DT283" i="1"/>
  <c r="DM96" i="1"/>
  <c r="DG204" i="1"/>
  <c r="DN157" i="1"/>
  <c r="DI28" i="1"/>
  <c r="DG157" i="1"/>
  <c r="DE226" i="1"/>
  <c r="DI29" i="1"/>
  <c r="DW203" i="1"/>
  <c r="DX22" i="1"/>
  <c r="DX34" i="1"/>
  <c r="DM93" i="1"/>
  <c r="DM20" i="1"/>
  <c r="DI32" i="1"/>
  <c r="DI20" i="1"/>
  <c r="DN27" i="1"/>
  <c r="DO33" i="1"/>
  <c r="DO21" i="1"/>
  <c r="DH288" i="1"/>
  <c r="DH249" i="1"/>
  <c r="DB93" i="1"/>
  <c r="DE36" i="1"/>
  <c r="DV223" i="1"/>
  <c r="DJ250" i="1"/>
  <c r="DO160" i="1"/>
  <c r="DO24" i="1"/>
  <c r="DO37" i="1"/>
  <c r="DL287" i="1"/>
  <c r="DU225" i="1"/>
  <c r="DI23" i="1"/>
  <c r="DI36" i="1"/>
  <c r="DF252" i="1"/>
  <c r="DS188" i="1"/>
  <c r="DS191" i="1"/>
  <c r="DS244" i="1"/>
  <c r="DD208" i="1"/>
  <c r="DP94" i="1"/>
  <c r="DE247" i="1"/>
  <c r="DE253" i="1"/>
  <c r="DR204" i="1"/>
  <c r="DJ91" i="1"/>
  <c r="DH223" i="1"/>
  <c r="DI21" i="1"/>
  <c r="DI33" i="1"/>
  <c r="DJ265" i="1"/>
  <c r="DV185" i="1"/>
  <c r="DV224" i="1"/>
  <c r="DJ246" i="1"/>
  <c r="DV205" i="1"/>
  <c r="DC36" i="1"/>
  <c r="DB108" i="1"/>
  <c r="DI250" i="1"/>
  <c r="DT249" i="1"/>
  <c r="DM184" i="1"/>
  <c r="DX107" i="1"/>
  <c r="DW107" i="1"/>
  <c r="DG34" i="1"/>
  <c r="DI249" i="1"/>
  <c r="DD205" i="1"/>
  <c r="DD266" i="1"/>
  <c r="DD271" i="1"/>
  <c r="DG208" i="1"/>
  <c r="DH227" i="1"/>
  <c r="DF265" i="1"/>
  <c r="DB205" i="1"/>
  <c r="DJ247" i="1"/>
  <c r="DR223" i="1"/>
  <c r="DR205" i="1"/>
  <c r="DJ252" i="1"/>
  <c r="DH268" i="1"/>
  <c r="DJ18" i="1"/>
  <c r="DJ245" i="1"/>
  <c r="DH208" i="1"/>
  <c r="DQ18" i="1"/>
  <c r="DV96" i="1"/>
  <c r="DL248" i="1"/>
  <c r="DW96" i="1"/>
  <c r="DX93" i="1"/>
  <c r="DN286" i="1"/>
  <c r="DD95" i="1"/>
  <c r="DJ160" i="1"/>
  <c r="DQ27" i="1"/>
  <c r="DT185" i="1"/>
  <c r="DG110" i="1"/>
  <c r="DX208" i="1"/>
  <c r="DS27" i="1"/>
  <c r="DO187" i="1"/>
  <c r="DM288" i="1"/>
  <c r="DW182" i="1"/>
  <c r="DQ182" i="1"/>
  <c r="DR142" i="1"/>
  <c r="DM225" i="1"/>
  <c r="DC162" i="1"/>
  <c r="DS286" i="1"/>
  <c r="DQ109" i="1"/>
  <c r="DI161" i="1"/>
  <c r="DE182" i="1"/>
  <c r="DS184" i="1"/>
  <c r="DB162" i="1"/>
  <c r="DC37" i="1"/>
  <c r="DS267" i="1"/>
  <c r="DG92" i="1"/>
  <c r="DG163" i="1"/>
  <c r="DG186" i="1"/>
  <c r="DE204" i="1"/>
  <c r="DJ89" i="1"/>
  <c r="DF246" i="1"/>
  <c r="DN110" i="1"/>
  <c r="DI187" i="1"/>
  <c r="DU246" i="1"/>
  <c r="DD158" i="1"/>
  <c r="DI22" i="1"/>
  <c r="DI34" i="1"/>
  <c r="DQ223" i="1"/>
  <c r="DI109" i="1"/>
  <c r="DJ268" i="1"/>
  <c r="DR244" i="1"/>
  <c r="DK224" i="1"/>
  <c r="DG108" i="1"/>
  <c r="DU89" i="1"/>
  <c r="DE250" i="1"/>
  <c r="DL284" i="1"/>
  <c r="DW227" i="1"/>
  <c r="DX283" i="1"/>
  <c r="DU205" i="1"/>
  <c r="DN128" i="1"/>
  <c r="DB268" i="1"/>
  <c r="DJ284" i="1"/>
  <c r="DM226" i="1"/>
  <c r="DI182" i="1"/>
  <c r="DD96" i="1"/>
  <c r="DR19" i="1"/>
  <c r="DN124" i="1"/>
  <c r="DO141" i="1"/>
  <c r="DI127" i="1"/>
  <c r="DY140" i="1"/>
  <c r="DU95" i="1"/>
  <c r="DB244" i="1"/>
  <c r="DT94" i="1"/>
  <c r="DU204" i="1"/>
  <c r="DV286" i="1"/>
  <c r="DI142" i="1"/>
  <c r="DV127" i="1"/>
  <c r="DT142" i="1"/>
  <c r="DO126" i="1"/>
  <c r="DY252" i="1"/>
  <c r="EH237" i="1"/>
  <c r="EI133" i="1"/>
  <c r="EE82" i="1"/>
  <c r="EI172" i="1"/>
  <c r="EF170" i="1"/>
  <c r="EF104" i="1"/>
  <c r="EF111" i="1" s="1"/>
  <c r="EE81" i="1"/>
  <c r="EE147" i="1"/>
  <c r="EF260" i="1"/>
  <c r="EJ135" i="1"/>
  <c r="EE240" i="1"/>
  <c r="EH151" i="1"/>
  <c r="EE232" i="1"/>
  <c r="EI5" i="1"/>
  <c r="EJ200" i="1"/>
  <c r="EJ209" i="1" s="1"/>
  <c r="EE149" i="1"/>
  <c r="EI73" i="1"/>
  <c r="EH278" i="1"/>
  <c r="EJ219" i="1"/>
  <c r="EG277" i="1"/>
  <c r="EH12" i="1"/>
  <c r="EJ170" i="1"/>
  <c r="EF102" i="1"/>
  <c r="EG280" i="1"/>
  <c r="EG289" i="1" s="1"/>
  <c r="EI61" i="1"/>
  <c r="EI80" i="1"/>
  <c r="EG194" i="1"/>
  <c r="EG119" i="1"/>
  <c r="EE12" i="1"/>
  <c r="EH116" i="1"/>
  <c r="EE278" i="1"/>
  <c r="EI8" i="1"/>
  <c r="EJ66" i="1"/>
  <c r="EE120" i="1"/>
  <c r="EE129" i="1" s="1"/>
  <c r="EH196" i="1"/>
  <c r="EJ6" i="1"/>
  <c r="EK19" i="1" s="1"/>
  <c r="EJ14" i="1"/>
  <c r="EI101" i="1"/>
  <c r="EF9" i="1"/>
  <c r="EE261" i="1"/>
  <c r="EJ83" i="1"/>
  <c r="EE40" i="1"/>
  <c r="EG261" i="1"/>
  <c r="EE280" i="1"/>
  <c r="EE289" i="1" s="1"/>
  <c r="EF117" i="1"/>
  <c r="EF171" i="1"/>
  <c r="EJ74" i="1"/>
  <c r="EF13" i="1"/>
  <c r="EJ195" i="1"/>
  <c r="EF64" i="1"/>
  <c r="EG174" i="1"/>
  <c r="EH80" i="1"/>
  <c r="EF44" i="1"/>
  <c r="EG6" i="1"/>
  <c r="EG55" i="1"/>
  <c r="EE262" i="1"/>
  <c r="EE271" i="1" s="1"/>
  <c r="EI49" i="1"/>
  <c r="EE154" i="1"/>
  <c r="EE165" i="1" s="1"/>
  <c r="EG258" i="1"/>
  <c r="EI215" i="1"/>
  <c r="EF274" i="1"/>
  <c r="EH5" i="1"/>
  <c r="EI15" i="1"/>
  <c r="EI103" i="1"/>
  <c r="EI213" i="1"/>
  <c r="EH104" i="1"/>
  <c r="EH111" i="1" s="1"/>
  <c r="EI134" i="1"/>
  <c r="EG102" i="1"/>
  <c r="EG70" i="1"/>
  <c r="EH214" i="1"/>
  <c r="EE260" i="1"/>
  <c r="EI195" i="1"/>
  <c r="EJ259" i="1"/>
  <c r="EE196" i="1"/>
  <c r="EG68" i="1"/>
  <c r="EJ257" i="1"/>
  <c r="EJ15" i="1"/>
  <c r="EI152" i="1"/>
  <c r="EH7" i="1"/>
  <c r="EF147" i="1"/>
  <c r="EH51" i="1"/>
  <c r="EF262" i="1"/>
  <c r="EF271" i="1" s="1"/>
  <c r="EH69" i="1"/>
  <c r="EG114" i="1"/>
  <c r="EF53" i="1"/>
  <c r="EF115" i="1"/>
  <c r="EE216" i="1"/>
  <c r="EG219" i="1"/>
  <c r="EJ49" i="1"/>
  <c r="EJ53" i="1"/>
  <c r="EI234" i="1"/>
  <c r="EG279" i="1"/>
  <c r="EH100" i="1"/>
  <c r="EI60" i="1"/>
  <c r="EG13" i="1"/>
  <c r="EF146" i="1"/>
  <c r="EI171" i="1"/>
  <c r="EJ217" i="1"/>
  <c r="EG240" i="1"/>
  <c r="EH74" i="1"/>
  <c r="EJ194" i="1"/>
  <c r="EI274" i="1"/>
  <c r="EE218" i="1"/>
  <c r="EG241" i="1"/>
  <c r="EG253" i="1" s="1"/>
  <c r="EH234" i="1"/>
  <c r="EI197" i="1"/>
  <c r="EF120" i="1"/>
  <c r="EF129" i="1" s="1"/>
  <c r="EJ277" i="1"/>
  <c r="EH177" i="1"/>
  <c r="EI62" i="1"/>
  <c r="EG73" i="1"/>
  <c r="EE7" i="1"/>
  <c r="EI276" i="1"/>
  <c r="EJ56" i="1"/>
  <c r="EI219" i="1"/>
  <c r="EI86" i="1"/>
  <c r="EI97" i="1" s="1"/>
  <c r="EJ149" i="1"/>
  <c r="EF178" i="1"/>
  <c r="EF191" i="1" s="1"/>
  <c r="EH241" i="1"/>
  <c r="EH253" i="1" s="1"/>
  <c r="EG80" i="1"/>
  <c r="EE150" i="1"/>
  <c r="EF214" i="1"/>
  <c r="EH277" i="1"/>
  <c r="EG40" i="1"/>
  <c r="EH150" i="1"/>
  <c r="EH146" i="1"/>
  <c r="EG217" i="1"/>
  <c r="EE72" i="1"/>
  <c r="EG147" i="1"/>
  <c r="EF50" i="1"/>
  <c r="EG154" i="1"/>
  <c r="EG165" i="1" s="1"/>
  <c r="EI53" i="1"/>
  <c r="EF116" i="1"/>
  <c r="EE6" i="1"/>
  <c r="EF154" i="1"/>
  <c r="EF165" i="1" s="1"/>
  <c r="EH258" i="1"/>
  <c r="EH60" i="1"/>
  <c r="EG15" i="1"/>
  <c r="EG262" i="1"/>
  <c r="EG271" i="1" s="1"/>
  <c r="EJ51" i="1"/>
  <c r="EH235" i="1"/>
  <c r="EG117" i="1"/>
  <c r="EF5" i="1"/>
  <c r="EG103" i="1"/>
  <c r="EH120" i="1"/>
  <c r="EH129" i="1" s="1"/>
  <c r="EJ61" i="1"/>
  <c r="EG84" i="1"/>
  <c r="EH70" i="1"/>
  <c r="EE135" i="1"/>
  <c r="EJ102" i="1"/>
  <c r="EE257" i="1"/>
  <c r="EI200" i="1"/>
  <c r="EI209" i="1" s="1"/>
  <c r="EH239" i="1"/>
  <c r="EH170" i="1"/>
  <c r="EH115" i="1"/>
  <c r="EG233" i="1"/>
  <c r="EF259" i="1"/>
  <c r="EH147" i="1"/>
  <c r="EI240" i="1"/>
  <c r="EE133" i="1"/>
  <c r="EH198" i="1"/>
  <c r="EH172" i="1"/>
  <c r="EI177" i="1"/>
  <c r="EG169" i="1"/>
  <c r="EG238" i="1"/>
  <c r="EE64" i="1"/>
  <c r="EG236" i="1"/>
  <c r="EG115" i="1"/>
  <c r="EG172" i="1"/>
  <c r="EG104" i="1"/>
  <c r="EG111" i="1" s="1"/>
  <c r="EF82" i="1"/>
  <c r="EG239" i="1"/>
  <c r="EJ240" i="1"/>
  <c r="EF84" i="1"/>
  <c r="EJ274" i="1"/>
  <c r="EJ100" i="1"/>
  <c r="EI6" i="1"/>
  <c r="EI173" i="1"/>
  <c r="EE13" i="1"/>
  <c r="EJ136" i="1"/>
  <c r="EJ143" i="1" s="1"/>
  <c r="DH94" i="1"/>
  <c r="DE245" i="1"/>
  <c r="DT92" i="1"/>
  <c r="DT128" i="1"/>
  <c r="CV122" i="1"/>
  <c r="CV109" i="1"/>
  <c r="CV156" i="1"/>
  <c r="CV110" i="1"/>
  <c r="CV107" i="1"/>
  <c r="CV108" i="1"/>
  <c r="CU91" i="1"/>
  <c r="CU92" i="1"/>
  <c r="CU95" i="1"/>
  <c r="CU89" i="1"/>
  <c r="CU94" i="1"/>
  <c r="CU90" i="1"/>
  <c r="CU106" i="1"/>
  <c r="CU96" i="1"/>
  <c r="CS88" i="1"/>
  <c r="CS4" i="1" s="1"/>
  <c r="CU93" i="1"/>
  <c r="CT88" i="1"/>
  <c r="CT4" i="1" s="1"/>
  <c r="CW94" i="1"/>
  <c r="CW96" i="1"/>
  <c r="CW106" i="1"/>
  <c r="CW92" i="1"/>
  <c r="CW89" i="1"/>
  <c r="CW91" i="1"/>
  <c r="CW95" i="1"/>
  <c r="CW93" i="1"/>
  <c r="CW90" i="1"/>
  <c r="EK157" i="1" l="1"/>
  <c r="EE183" i="1"/>
  <c r="EE187" i="1"/>
  <c r="EE188" i="1"/>
  <c r="CP176" i="1"/>
  <c r="CP177" i="1"/>
  <c r="CQ176" i="1"/>
  <c r="CP175" i="1"/>
  <c r="EK127" i="1"/>
  <c r="CM5" i="1"/>
  <c r="EK248" i="1"/>
  <c r="EB229" i="1"/>
  <c r="EK107" i="1"/>
  <c r="EF285" i="1"/>
  <c r="EK125" i="1"/>
  <c r="EK28" i="1"/>
  <c r="EK244" i="1"/>
  <c r="EK187" i="1"/>
  <c r="EK23" i="1"/>
  <c r="EK252" i="1"/>
  <c r="EK246" i="1"/>
  <c r="EK245" i="1"/>
  <c r="EK247" i="1"/>
  <c r="EK249" i="1"/>
  <c r="EK21" i="1"/>
  <c r="EK204" i="1"/>
  <c r="EK190" i="1"/>
  <c r="EK270" i="1"/>
  <c r="EK124" i="1"/>
  <c r="EK203" i="1"/>
  <c r="EK128" i="1"/>
  <c r="EK126" i="1"/>
  <c r="EK208" i="1"/>
  <c r="EK206" i="1"/>
  <c r="EK110" i="1"/>
  <c r="EK207" i="1"/>
  <c r="CP56" i="1"/>
  <c r="CQ56" i="1"/>
  <c r="CL21" i="1"/>
  <c r="CP10" i="1"/>
  <c r="CQ10" i="1"/>
  <c r="CQ175" i="1"/>
  <c r="CQ277" i="1"/>
  <c r="CP277" i="1"/>
  <c r="CQ260" i="1"/>
  <c r="CP260" i="1"/>
  <c r="CQ197" i="1"/>
  <c r="CP197" i="1"/>
  <c r="CQ68" i="1"/>
  <c r="CP68" i="1"/>
  <c r="CP49" i="1"/>
  <c r="CQ49" i="1"/>
  <c r="CP15" i="1"/>
  <c r="CL29" i="1"/>
  <c r="CQ15" i="1"/>
  <c r="CQ149" i="1"/>
  <c r="CP149" i="1"/>
  <c r="CP173" i="1"/>
  <c r="CQ173" i="1"/>
  <c r="CP215" i="1"/>
  <c r="CQ215" i="1"/>
  <c r="CQ177" i="1"/>
  <c r="CQ57" i="1"/>
  <c r="CP57" i="1"/>
  <c r="CP9" i="1"/>
  <c r="CL20" i="1"/>
  <c r="CQ9" i="1"/>
  <c r="CQ213" i="1"/>
  <c r="CP213" i="1"/>
  <c r="CQ83" i="1"/>
  <c r="CP83" i="1"/>
  <c r="CQ55" i="1"/>
  <c r="CP55" i="1"/>
  <c r="CQ234" i="1"/>
  <c r="CP234" i="1"/>
  <c r="CQ100" i="1"/>
  <c r="CP100" i="1"/>
  <c r="CQ199" i="1"/>
  <c r="CP199" i="1"/>
  <c r="CQ216" i="1"/>
  <c r="CP216" i="1"/>
  <c r="CP69" i="1"/>
  <c r="CQ69" i="1"/>
  <c r="CQ171" i="1"/>
  <c r="CP171" i="1"/>
  <c r="CP276" i="1"/>
  <c r="CQ276" i="1"/>
  <c r="CQ40" i="1"/>
  <c r="CP40" i="1"/>
  <c r="CQ118" i="1"/>
  <c r="CP118" i="1"/>
  <c r="CQ232" i="1"/>
  <c r="CP232" i="1"/>
  <c r="CP8" i="1"/>
  <c r="CQ8" i="1"/>
  <c r="CL27" i="1"/>
  <c r="CQ103" i="1"/>
  <c r="CP103" i="1"/>
  <c r="CQ214" i="1"/>
  <c r="CP214" i="1"/>
  <c r="CP52" i="1"/>
  <c r="CQ52" i="1"/>
  <c r="CP148" i="1"/>
  <c r="CQ148" i="1"/>
  <c r="CQ240" i="1"/>
  <c r="CP240" i="1"/>
  <c r="CQ150" i="1"/>
  <c r="CP150" i="1"/>
  <c r="CQ117" i="1"/>
  <c r="CP117" i="1"/>
  <c r="CQ72" i="1"/>
  <c r="CP72" i="1"/>
  <c r="CQ153" i="1"/>
  <c r="CP153" i="1"/>
  <c r="CQ84" i="1"/>
  <c r="CP84" i="1"/>
  <c r="CQ169" i="1"/>
  <c r="CP169" i="1"/>
  <c r="CQ275" i="1"/>
  <c r="CP275" i="1"/>
  <c r="CQ237" i="1"/>
  <c r="CP237" i="1"/>
  <c r="CP195" i="1"/>
  <c r="CQ195" i="1"/>
  <c r="CQ114" i="1"/>
  <c r="CP114" i="1"/>
  <c r="CQ80" i="1"/>
  <c r="CP80" i="1"/>
  <c r="CQ258" i="1"/>
  <c r="CP258" i="1"/>
  <c r="CQ132" i="1"/>
  <c r="CP132" i="1"/>
  <c r="EK29" i="1"/>
  <c r="CP12" i="1"/>
  <c r="CL23" i="1"/>
  <c r="CQ12" i="1"/>
  <c r="CQ11" i="1"/>
  <c r="CL22" i="1"/>
  <c r="CP11" i="1"/>
  <c r="CP116" i="1"/>
  <c r="CQ116" i="1"/>
  <c r="CQ217" i="1"/>
  <c r="CP217" i="1"/>
  <c r="CP256" i="1"/>
  <c r="CQ256" i="1"/>
  <c r="CQ81" i="1"/>
  <c r="CP81" i="1"/>
  <c r="CQ194" i="1"/>
  <c r="CP194" i="1"/>
  <c r="CQ46" i="1"/>
  <c r="CP46" i="1"/>
  <c r="CQ50" i="1"/>
  <c r="CP50" i="1"/>
  <c r="CQ146" i="1"/>
  <c r="CP146" i="1"/>
  <c r="CQ238" i="1"/>
  <c r="CP238" i="1"/>
  <c r="CQ42" i="1"/>
  <c r="CP42" i="1"/>
  <c r="CP119" i="1"/>
  <c r="CQ119" i="1"/>
  <c r="CP233" i="1"/>
  <c r="CQ233" i="1"/>
  <c r="CP198" i="1"/>
  <c r="CQ198" i="1"/>
  <c r="CP64" i="1"/>
  <c r="CQ64" i="1"/>
  <c r="CQ168" i="1"/>
  <c r="CP168" i="1"/>
  <c r="CQ261" i="1"/>
  <c r="CP261" i="1"/>
  <c r="CQ115" i="1"/>
  <c r="CP115" i="1"/>
  <c r="CQ257" i="1"/>
  <c r="CP257" i="1"/>
  <c r="CP218" i="1"/>
  <c r="CQ218" i="1"/>
  <c r="CQ172" i="1"/>
  <c r="CP172" i="1"/>
  <c r="CQ61" i="1"/>
  <c r="CP61" i="1"/>
  <c r="CQ13" i="1"/>
  <c r="CP13" i="1"/>
  <c r="CP170" i="1"/>
  <c r="CQ170" i="1"/>
  <c r="CQ135" i="1"/>
  <c r="CP135" i="1"/>
  <c r="CP82" i="1"/>
  <c r="CQ82" i="1"/>
  <c r="CP73" i="1"/>
  <c r="CQ73" i="1"/>
  <c r="CQ278" i="1"/>
  <c r="CP278" i="1"/>
  <c r="CQ7" i="1"/>
  <c r="CP7" i="1"/>
  <c r="CL26" i="1"/>
  <c r="EK24" i="1"/>
  <c r="CQ235" i="1"/>
  <c r="CP235" i="1"/>
  <c r="CP79" i="1"/>
  <c r="CQ79" i="1"/>
  <c r="CP151" i="1"/>
  <c r="CQ151" i="1"/>
  <c r="CQ102" i="1"/>
  <c r="CP102" i="1"/>
  <c r="CQ14" i="1"/>
  <c r="CP14" i="1"/>
  <c r="CL28" i="1"/>
  <c r="CQ196" i="1"/>
  <c r="CP196" i="1"/>
  <c r="CP44" i="1"/>
  <c r="CQ44" i="1"/>
  <c r="CQ66" i="1"/>
  <c r="CP66" i="1"/>
  <c r="CQ48" i="1"/>
  <c r="CP48" i="1"/>
  <c r="CQ134" i="1"/>
  <c r="CP134" i="1"/>
  <c r="CP236" i="1"/>
  <c r="CQ236" i="1"/>
  <c r="CQ6" i="1"/>
  <c r="CL19" i="1"/>
  <c r="CP6" i="1"/>
  <c r="CP101" i="1"/>
  <c r="CQ101" i="1"/>
  <c r="CP212" i="1"/>
  <c r="CQ212" i="1"/>
  <c r="CP133" i="1"/>
  <c r="CQ133" i="1"/>
  <c r="CP60" i="1"/>
  <c r="CQ60" i="1"/>
  <c r="CQ152" i="1"/>
  <c r="CP152" i="1"/>
  <c r="CP259" i="1"/>
  <c r="CQ259" i="1"/>
  <c r="CQ51" i="1"/>
  <c r="CP51" i="1"/>
  <c r="CQ147" i="1"/>
  <c r="CP147" i="1"/>
  <c r="CP239" i="1"/>
  <c r="CQ239" i="1"/>
  <c r="CQ274" i="1"/>
  <c r="CP274" i="1"/>
  <c r="CQ78" i="1"/>
  <c r="CP78" i="1"/>
  <c r="CQ174" i="1"/>
  <c r="CP174" i="1"/>
  <c r="CP279" i="1"/>
  <c r="CQ279" i="1"/>
  <c r="EK22" i="1"/>
  <c r="EK26" i="1"/>
  <c r="EK20" i="1"/>
  <c r="EK27" i="1"/>
  <c r="EK123" i="1"/>
  <c r="EK181" i="1"/>
  <c r="EK188" i="1"/>
  <c r="EK182" i="1"/>
  <c r="EK250" i="1"/>
  <c r="EK183" i="1"/>
  <c r="EK108" i="1"/>
  <c r="EK265" i="1"/>
  <c r="EK160" i="1"/>
  <c r="EK251" i="1"/>
  <c r="DZ229" i="1"/>
  <c r="EK286" i="1"/>
  <c r="EK162" i="1"/>
  <c r="EK266" i="1"/>
  <c r="EK228" i="1"/>
  <c r="EK163" i="1"/>
  <c r="EK184" i="1"/>
  <c r="EK161" i="1"/>
  <c r="EK34" i="1"/>
  <c r="EK223" i="1"/>
  <c r="EK142" i="1"/>
  <c r="EK225" i="1"/>
  <c r="EK283" i="1"/>
  <c r="EK224" i="1"/>
  <c r="EK226" i="1"/>
  <c r="EA229" i="1"/>
  <c r="EK287" i="1"/>
  <c r="EK109" i="1"/>
  <c r="EK164" i="1"/>
  <c r="EK158" i="1"/>
  <c r="EK285" i="1"/>
  <c r="EK159" i="1"/>
  <c r="EK267" i="1"/>
  <c r="EK222" i="1"/>
  <c r="EK227" i="1"/>
  <c r="EK288" i="1"/>
  <c r="EK284" i="1"/>
  <c r="EK33" i="1"/>
  <c r="EK269" i="1"/>
  <c r="EK186" i="1"/>
  <c r="EK268" i="1"/>
  <c r="EK205" i="1"/>
  <c r="EK140" i="1"/>
  <c r="EK141" i="1"/>
  <c r="EK139" i="1"/>
  <c r="EH90" i="1"/>
  <c r="DF229" i="1"/>
  <c r="EI34" i="1"/>
  <c r="EE140" i="1"/>
  <c r="EJ23" i="1"/>
  <c r="EF140" i="1"/>
  <c r="EG207" i="1"/>
  <c r="EH207" i="1"/>
  <c r="EH205" i="1"/>
  <c r="EH93" i="1"/>
  <c r="EH203" i="1"/>
  <c r="EH158" i="1"/>
  <c r="EH266" i="1"/>
  <c r="EG190" i="1"/>
  <c r="EG184" i="1"/>
  <c r="EG186" i="1"/>
  <c r="EG181" i="1"/>
  <c r="EG183" i="1"/>
  <c r="EH269" i="1"/>
  <c r="EG95" i="1"/>
  <c r="EH228" i="1"/>
  <c r="EE228" i="1"/>
  <c r="EI246" i="1"/>
  <c r="EF252" i="1"/>
  <c r="EI244" i="1"/>
  <c r="EJ22" i="1"/>
  <c r="EG27" i="1"/>
  <c r="EJ34" i="1"/>
  <c r="EE185" i="1"/>
  <c r="EH206" i="1"/>
  <c r="EF244" i="1"/>
  <c r="EF27" i="1"/>
  <c r="EH27" i="1"/>
  <c r="EH91" i="1"/>
  <c r="EF248" i="1"/>
  <c r="EE184" i="1"/>
  <c r="EE224" i="1"/>
  <c r="EF141" i="1"/>
  <c r="EI251" i="1"/>
  <c r="EI252" i="1"/>
  <c r="EE226" i="1"/>
  <c r="EH96" i="1"/>
  <c r="EH94" i="1"/>
  <c r="EI24" i="1"/>
  <c r="EI248" i="1"/>
  <c r="EG140" i="1"/>
  <c r="EG141" i="1"/>
  <c r="EF249" i="1"/>
  <c r="EG23" i="1"/>
  <c r="EE37" i="1"/>
  <c r="EF18" i="1"/>
  <c r="EF139" i="1"/>
  <c r="EG36" i="1"/>
  <c r="EE182" i="1"/>
  <c r="EG142" i="1"/>
  <c r="EE186" i="1"/>
  <c r="EF250" i="1"/>
  <c r="EJ36" i="1"/>
  <c r="EI22" i="1"/>
  <c r="EI249" i="1"/>
  <c r="EH208" i="1"/>
  <c r="EE223" i="1"/>
  <c r="EI247" i="1"/>
  <c r="EH204" i="1"/>
  <c r="EH92" i="1"/>
  <c r="EE181" i="1"/>
  <c r="EF251" i="1"/>
  <c r="EH95" i="1"/>
  <c r="EI250" i="1"/>
  <c r="EI245" i="1"/>
  <c r="EE222" i="1"/>
  <c r="EE32" i="1"/>
  <c r="EE227" i="1"/>
  <c r="EE225" i="1"/>
  <c r="EH89" i="1"/>
  <c r="EF247" i="1"/>
  <c r="EG139" i="1"/>
  <c r="EE33" i="1"/>
  <c r="EI108" i="1"/>
  <c r="EG204" i="1"/>
  <c r="EI182" i="1"/>
  <c r="EI29" i="1"/>
  <c r="EE141" i="1"/>
  <c r="EE190" i="1"/>
  <c r="EE142" i="1"/>
  <c r="EE139" i="1"/>
  <c r="EG206" i="1"/>
  <c r="EJ110" i="1"/>
  <c r="EG208" i="1"/>
  <c r="EH270" i="1"/>
  <c r="EH267" i="1"/>
  <c r="EH265" i="1"/>
  <c r="EG203" i="1"/>
  <c r="EI23" i="1"/>
  <c r="EH268" i="1"/>
  <c r="EG205" i="1"/>
  <c r="EH164" i="1"/>
  <c r="EG22" i="1"/>
  <c r="EF142" i="1"/>
  <c r="EF246" i="1"/>
  <c r="EH160" i="1"/>
  <c r="EI190" i="1"/>
  <c r="EI184" i="1"/>
  <c r="EG21" i="1"/>
  <c r="EJ288" i="1"/>
  <c r="EI187" i="1"/>
  <c r="EE108" i="1"/>
  <c r="EJ109" i="1"/>
  <c r="EH157" i="1"/>
  <c r="EJ286" i="1"/>
  <c r="EI283" i="1"/>
  <c r="EH162" i="1"/>
  <c r="EI284" i="1"/>
  <c r="EH159" i="1"/>
  <c r="EF225" i="1"/>
  <c r="EJ284" i="1"/>
  <c r="EI285" i="1"/>
  <c r="EF23" i="1"/>
  <c r="EI188" i="1"/>
  <c r="EE107" i="1"/>
  <c r="EG92" i="1"/>
  <c r="EI286" i="1"/>
  <c r="EH163" i="1"/>
  <c r="EI287" i="1"/>
  <c r="EE110" i="1"/>
  <c r="EG34" i="1"/>
  <c r="EI181" i="1"/>
  <c r="EH161" i="1"/>
  <c r="EI288" i="1"/>
  <c r="EI186" i="1"/>
  <c r="EI185" i="1"/>
  <c r="EE109" i="1"/>
  <c r="EF22" i="1"/>
  <c r="EG94" i="1"/>
  <c r="EF33" i="1"/>
  <c r="EI183" i="1"/>
  <c r="EG96" i="1"/>
  <c r="EG89" i="1"/>
  <c r="EF21" i="1"/>
  <c r="EF223" i="1"/>
  <c r="EF222" i="1"/>
  <c r="EF224" i="1"/>
  <c r="EJ249" i="1"/>
  <c r="EF228" i="1"/>
  <c r="EJ247" i="1"/>
  <c r="EJ251" i="1"/>
  <c r="EF227" i="1"/>
  <c r="EJ245" i="1"/>
  <c r="EJ244" i="1"/>
  <c r="EJ252" i="1"/>
  <c r="EJ246" i="1"/>
  <c r="EJ250" i="1"/>
  <c r="EG93" i="1"/>
  <c r="EE204" i="1"/>
  <c r="EG187" i="1"/>
  <c r="EJ32" i="1"/>
  <c r="EG26" i="1"/>
  <c r="EF226" i="1"/>
  <c r="EJ107" i="1"/>
  <c r="EG182" i="1"/>
  <c r="EE205" i="1"/>
  <c r="EJ108" i="1"/>
  <c r="EF29" i="1"/>
  <c r="DY229" i="1"/>
  <c r="EJ26" i="1"/>
  <c r="EJ37" i="1"/>
  <c r="EE207" i="1"/>
  <c r="EJ283" i="1"/>
  <c r="EG185" i="1"/>
  <c r="EH26" i="1"/>
  <c r="EJ285" i="1"/>
  <c r="EF34" i="1"/>
  <c r="EJ248" i="1"/>
  <c r="EH22" i="1"/>
  <c r="EI161" i="1"/>
  <c r="EI27" i="1"/>
  <c r="EG90" i="1"/>
  <c r="EG91" i="1"/>
  <c r="EJ190" i="1"/>
  <c r="EJ96" i="1"/>
  <c r="EJ95" i="1"/>
  <c r="EJ24" i="1"/>
  <c r="EE208" i="1"/>
  <c r="EH28" i="1"/>
  <c r="EE203" i="1"/>
  <c r="EJ90" i="1"/>
  <c r="EE206" i="1"/>
  <c r="EG28" i="1"/>
  <c r="EG188" i="1"/>
  <c r="EJ287" i="1"/>
  <c r="EJ186" i="1"/>
  <c r="EJ185" i="1"/>
  <c r="EJ182" i="1"/>
  <c r="EJ183" i="1"/>
  <c r="EJ184" i="1"/>
  <c r="EJ188" i="1"/>
  <c r="EJ187" i="1"/>
  <c r="EJ181" i="1"/>
  <c r="EJ94" i="1"/>
  <c r="EI107" i="1"/>
  <c r="EI110" i="1"/>
  <c r="EI109" i="1"/>
  <c r="EJ93" i="1"/>
  <c r="EJ89" i="1"/>
  <c r="EJ92" i="1"/>
  <c r="EJ91" i="1"/>
  <c r="EH286" i="1"/>
  <c r="DL229" i="1"/>
  <c r="EI125" i="1"/>
  <c r="EE247" i="1"/>
  <c r="EJ126" i="1"/>
  <c r="EJ125" i="1"/>
  <c r="EH287" i="1"/>
  <c r="EH184" i="1"/>
  <c r="EI126" i="1"/>
  <c r="EJ128" i="1"/>
  <c r="EH186" i="1"/>
  <c r="EI124" i="1"/>
  <c r="EI123" i="1"/>
  <c r="EE34" i="1"/>
  <c r="EJ124" i="1"/>
  <c r="EJ127" i="1"/>
  <c r="EH284" i="1"/>
  <c r="EI28" i="1"/>
  <c r="EF89" i="1"/>
  <c r="EI157" i="1"/>
  <c r="EG126" i="1"/>
  <c r="EH224" i="1"/>
  <c r="EG128" i="1"/>
  <c r="EE245" i="1"/>
  <c r="EI164" i="1"/>
  <c r="EH183" i="1"/>
  <c r="EE36" i="1"/>
  <c r="EI269" i="1"/>
  <c r="EI127" i="1"/>
  <c r="EI128" i="1"/>
  <c r="EH37" i="1"/>
  <c r="EI140" i="1"/>
  <c r="EI158" i="1"/>
  <c r="EI142" i="1"/>
  <c r="EJ162" i="1"/>
  <c r="EH225" i="1"/>
  <c r="EI159" i="1"/>
  <c r="EG32" i="1"/>
  <c r="EE95" i="1"/>
  <c r="EH227" i="1"/>
  <c r="EF287" i="1"/>
  <c r="EF288" i="1"/>
  <c r="EF208" i="1"/>
  <c r="EH190" i="1"/>
  <c r="EI141" i="1"/>
  <c r="EF283" i="1"/>
  <c r="EJ224" i="1"/>
  <c r="EH283" i="1"/>
  <c r="EH188" i="1"/>
  <c r="EH182" i="1"/>
  <c r="EG223" i="1"/>
  <c r="EF286" i="1"/>
  <c r="EJ161" i="1"/>
  <c r="EH181" i="1"/>
  <c r="EI139" i="1"/>
  <c r="EH185" i="1"/>
  <c r="EG29" i="1"/>
  <c r="EI163" i="1"/>
  <c r="DB229" i="1"/>
  <c r="EH187" i="1"/>
  <c r="EH20" i="1"/>
  <c r="EF204" i="1"/>
  <c r="EJ267" i="1"/>
  <c r="EH139" i="1"/>
  <c r="EJ266" i="1"/>
  <c r="EF203" i="1"/>
  <c r="EF94" i="1"/>
  <c r="EF93" i="1"/>
  <c r="EG20" i="1"/>
  <c r="EI265" i="1"/>
  <c r="EJ21" i="1"/>
  <c r="EI160" i="1"/>
  <c r="EF284" i="1"/>
  <c r="DN229" i="1"/>
  <c r="EH141" i="1"/>
  <c r="EI19" i="1"/>
  <c r="EF90" i="1"/>
  <c r="EF96" i="1"/>
  <c r="EH21" i="1"/>
  <c r="EJ269" i="1"/>
  <c r="EH142" i="1"/>
  <c r="EI222" i="1"/>
  <c r="EJ268" i="1"/>
  <c r="EJ28" i="1"/>
  <c r="EE244" i="1"/>
  <c r="EF91" i="1"/>
  <c r="EF95" i="1"/>
  <c r="EG33" i="1"/>
  <c r="EJ265" i="1"/>
  <c r="EE249" i="1"/>
  <c r="EI162" i="1"/>
  <c r="EH288" i="1"/>
  <c r="EJ20" i="1"/>
  <c r="EH140" i="1"/>
  <c r="EJ159" i="1"/>
  <c r="EJ270" i="1"/>
  <c r="EE248" i="1"/>
  <c r="EE246" i="1"/>
  <c r="EE250" i="1"/>
  <c r="EE251" i="1"/>
  <c r="EE252" i="1"/>
  <c r="EF28" i="1"/>
  <c r="EH33" i="1"/>
  <c r="EF92" i="1"/>
  <c r="EH285" i="1"/>
  <c r="EE91" i="1"/>
  <c r="EH222" i="1"/>
  <c r="EI268" i="1"/>
  <c r="EH226" i="1"/>
  <c r="EI266" i="1"/>
  <c r="EG127" i="1"/>
  <c r="EH223" i="1"/>
  <c r="EH18" i="1"/>
  <c r="EI32" i="1"/>
  <c r="EG284" i="1"/>
  <c r="EE96" i="1"/>
  <c r="EE93" i="1"/>
  <c r="EJ205" i="1"/>
  <c r="EI20" i="1"/>
  <c r="EF205" i="1"/>
  <c r="EE92" i="1"/>
  <c r="DD229" i="1"/>
  <c r="EG125" i="1"/>
  <c r="EJ160" i="1"/>
  <c r="EG124" i="1"/>
  <c r="EG123" i="1"/>
  <c r="DC229" i="1"/>
  <c r="EI21" i="1"/>
  <c r="EJ164" i="1"/>
  <c r="EJ123" i="1"/>
  <c r="EF207" i="1"/>
  <c r="EJ163" i="1"/>
  <c r="EE94" i="1"/>
  <c r="EH23" i="1"/>
  <c r="EE89" i="1"/>
  <c r="EI270" i="1"/>
  <c r="EE90" i="1"/>
  <c r="EF206" i="1"/>
  <c r="EJ158" i="1"/>
  <c r="EI267" i="1"/>
  <c r="EG37" i="1"/>
  <c r="EJ157" i="1"/>
  <c r="EE266" i="1"/>
  <c r="EE287" i="1"/>
  <c r="DS229" i="1"/>
  <c r="EE286" i="1"/>
  <c r="EE285" i="1"/>
  <c r="EH24" i="1"/>
  <c r="DT229" i="1"/>
  <c r="EJ18" i="1"/>
  <c r="EG245" i="1"/>
  <c r="EE269" i="1"/>
  <c r="EI93" i="1"/>
  <c r="EH248" i="1"/>
  <c r="EG249" i="1"/>
  <c r="EE268" i="1"/>
  <c r="EF19" i="1"/>
  <c r="EG248" i="1"/>
  <c r="EI36" i="1"/>
  <c r="DQ229" i="1"/>
  <c r="EH32" i="1"/>
  <c r="EI37" i="1"/>
  <c r="EG251" i="1"/>
  <c r="EI206" i="1"/>
  <c r="EE270" i="1"/>
  <c r="DK229" i="1"/>
  <c r="EJ27" i="1"/>
  <c r="EG163" i="1"/>
  <c r="EG225" i="1"/>
  <c r="EF162" i="1"/>
  <c r="EF158" i="1"/>
  <c r="EG244" i="1"/>
  <c r="EG108" i="1"/>
  <c r="EG162" i="1"/>
  <c r="EE288" i="1"/>
  <c r="EE127" i="1"/>
  <c r="EF188" i="1"/>
  <c r="EI89" i="1"/>
  <c r="EF182" i="1"/>
  <c r="EE124" i="1"/>
  <c r="EE159" i="1"/>
  <c r="EF268" i="1"/>
  <c r="EF125" i="1"/>
  <c r="EG227" i="1"/>
  <c r="EE161" i="1"/>
  <c r="EJ204" i="1"/>
  <c r="EH249" i="1"/>
  <c r="DX229" i="1"/>
  <c r="EF20" i="1"/>
  <c r="EF163" i="1"/>
  <c r="EG18" i="1"/>
  <c r="EE162" i="1"/>
  <c r="EI205" i="1"/>
  <c r="EF187" i="1"/>
  <c r="EF26" i="1"/>
  <c r="EE126" i="1"/>
  <c r="EF190" i="1"/>
  <c r="EE164" i="1"/>
  <c r="EI33" i="1"/>
  <c r="EG110" i="1"/>
  <c r="EF157" i="1"/>
  <c r="EI204" i="1"/>
  <c r="EJ19" i="1"/>
  <c r="EE157" i="1"/>
  <c r="EI90" i="1"/>
  <c r="EF266" i="1"/>
  <c r="EI94" i="1"/>
  <c r="EI95" i="1"/>
  <c r="EG247" i="1"/>
  <c r="DI229" i="1"/>
  <c r="EJ203" i="1"/>
  <c r="EJ29" i="1"/>
  <c r="EF183" i="1"/>
  <c r="EF181" i="1"/>
  <c r="EF164" i="1"/>
  <c r="EI203" i="1"/>
  <c r="EG268" i="1"/>
  <c r="EH126" i="1"/>
  <c r="EI225" i="1"/>
  <c r="EH125" i="1"/>
  <c r="DE229" i="1"/>
  <c r="EH29" i="1"/>
  <c r="EI228" i="1"/>
  <c r="CM116" i="1"/>
  <c r="CM44" i="1"/>
  <c r="CM69" i="1"/>
  <c r="CM261" i="1"/>
  <c r="CM213" i="1"/>
  <c r="CM14" i="1"/>
  <c r="CM114" i="1"/>
  <c r="CM48" i="1"/>
  <c r="CM233" i="1"/>
  <c r="CM73" i="1"/>
  <c r="CM79" i="1"/>
  <c r="CM170" i="1"/>
  <c r="CM276" i="1"/>
  <c r="CM78" i="1"/>
  <c r="CM173" i="1"/>
  <c r="CM278" i="1"/>
  <c r="CM174" i="1"/>
  <c r="CM40" i="1"/>
  <c r="CM51" i="1"/>
  <c r="CM148" i="1"/>
  <c r="CM85" i="1"/>
  <c r="CM277" i="1"/>
  <c r="CM52" i="1"/>
  <c r="CM257" i="1"/>
  <c r="CM42" i="1"/>
  <c r="CM212" i="1"/>
  <c r="CM50" i="1"/>
  <c r="CM11" i="1"/>
  <c r="CM150" i="1"/>
  <c r="CM215" i="1"/>
  <c r="CM275" i="1"/>
  <c r="CM132" i="1"/>
  <c r="CM217" i="1"/>
  <c r="CM218" i="1"/>
  <c r="CM135" i="1"/>
  <c r="CM279" i="1"/>
  <c r="CM55" i="1"/>
  <c r="CM12" i="1"/>
  <c r="CM81" i="1"/>
  <c r="CM7" i="1"/>
  <c r="CM256" i="1"/>
  <c r="CM169" i="1"/>
  <c r="CM240" i="1"/>
  <c r="CM56" i="1"/>
  <c r="CM196" i="1"/>
  <c r="CM232" i="1"/>
  <c r="CM258" i="1"/>
  <c r="CM46" i="1"/>
  <c r="CM134" i="1"/>
  <c r="CM238" i="1"/>
  <c r="CM153" i="1"/>
  <c r="CM151" i="1"/>
  <c r="CM60" i="1"/>
  <c r="CM197" i="1"/>
  <c r="CM68" i="1"/>
  <c r="CM152" i="1"/>
  <c r="CM216" i="1"/>
  <c r="CM84" i="1"/>
  <c r="CM195" i="1"/>
  <c r="CM13" i="1"/>
  <c r="CM8" i="1"/>
  <c r="CM83" i="1"/>
  <c r="CM39" i="1"/>
  <c r="CM133" i="1"/>
  <c r="CM6" i="1"/>
  <c r="CM72" i="1"/>
  <c r="CM259" i="1"/>
  <c r="CM66" i="1"/>
  <c r="CM274" i="1"/>
  <c r="CM260" i="1"/>
  <c r="CM61" i="1"/>
  <c r="CM80" i="1"/>
  <c r="CM115" i="1"/>
  <c r="CM198" i="1"/>
  <c r="CM168" i="1"/>
  <c r="CM119" i="1"/>
  <c r="CM194" i="1"/>
  <c r="CM103" i="1"/>
  <c r="CM234" i="1"/>
  <c r="CM57" i="1"/>
  <c r="CM64" i="1"/>
  <c r="CM15" i="1"/>
  <c r="CM171" i="1"/>
  <c r="CM239" i="1"/>
  <c r="CM9" i="1"/>
  <c r="CM214" i="1"/>
  <c r="CM147" i="1"/>
  <c r="CM235" i="1"/>
  <c r="CM236" i="1"/>
  <c r="CM118" i="1"/>
  <c r="CM149" i="1"/>
  <c r="CM199" i="1"/>
  <c r="CM49" i="1"/>
  <c r="CM100" i="1"/>
  <c r="CM175" i="1"/>
  <c r="CM117" i="1"/>
  <c r="CM237" i="1"/>
  <c r="CM10" i="1"/>
  <c r="CM77" i="1"/>
  <c r="CM172" i="1"/>
  <c r="CM146" i="1"/>
  <c r="CM102" i="1"/>
  <c r="CM101" i="1"/>
  <c r="CM177" i="1"/>
  <c r="CM82" i="1"/>
  <c r="EG267" i="1"/>
  <c r="DJ229" i="1"/>
  <c r="DH229" i="1"/>
  <c r="EH244" i="1"/>
  <c r="EF128" i="1"/>
  <c r="EG164" i="1"/>
  <c r="EI26" i="1"/>
  <c r="EF123" i="1"/>
  <c r="EI226" i="1"/>
  <c r="DR229" i="1"/>
  <c r="DP229" i="1"/>
  <c r="CL178" i="1"/>
  <c r="CL33" i="1"/>
  <c r="CL154" i="1"/>
  <c r="CL88" i="1"/>
  <c r="CL106" i="1" s="1"/>
  <c r="CL145" i="1" s="1"/>
  <c r="CL99" i="1"/>
  <c r="CL113" i="1" s="1"/>
  <c r="CL122" i="1" s="1"/>
  <c r="CL131" i="1" s="1"/>
  <c r="CL138" i="1" s="1"/>
  <c r="EG228" i="1"/>
  <c r="EG226" i="1"/>
  <c r="EJ140" i="1"/>
  <c r="EF110" i="1"/>
  <c r="EG246" i="1"/>
  <c r="EG270" i="1"/>
  <c r="CL200" i="1"/>
  <c r="CL136" i="1"/>
  <c r="CL280" i="1"/>
  <c r="EF24" i="1"/>
  <c r="EF37" i="1"/>
  <c r="EJ223" i="1"/>
  <c r="CL219" i="1"/>
  <c r="CL70" i="1"/>
  <c r="EG285" i="1"/>
  <c r="EE160" i="1"/>
  <c r="EJ142" i="1"/>
  <c r="EE265" i="1"/>
  <c r="EG161" i="1"/>
  <c r="EE125" i="1"/>
  <c r="EF160" i="1"/>
  <c r="EH250" i="1"/>
  <c r="EF127" i="1"/>
  <c r="EH252" i="1"/>
  <c r="EI92" i="1"/>
  <c r="EE163" i="1"/>
  <c r="EI224" i="1"/>
  <c r="EJ222" i="1"/>
  <c r="EG224" i="1"/>
  <c r="DO229" i="1"/>
  <c r="CL62" i="1"/>
  <c r="CL241" i="1"/>
  <c r="DM229" i="1"/>
  <c r="EE283" i="1"/>
  <c r="EF108" i="1"/>
  <c r="EG222" i="1"/>
  <c r="EI96" i="1"/>
  <c r="EG159" i="1"/>
  <c r="DW229" i="1"/>
  <c r="CL34" i="1"/>
  <c r="CN117" i="1"/>
  <c r="CN277" i="1"/>
  <c r="CN275" i="1"/>
  <c r="CN73" i="1"/>
  <c r="CN215" i="1"/>
  <c r="CN195" i="1"/>
  <c r="CN153" i="1"/>
  <c r="CN49" i="1"/>
  <c r="CN240" i="1"/>
  <c r="CN119" i="1"/>
  <c r="CN51" i="1"/>
  <c r="CN78" i="1"/>
  <c r="CN170" i="1"/>
  <c r="CN42" i="1"/>
  <c r="CN152" i="1"/>
  <c r="CN214" i="1"/>
  <c r="CN171" i="1"/>
  <c r="CN256" i="1"/>
  <c r="CN175" i="1"/>
  <c r="CN199" i="1"/>
  <c r="CN172" i="1"/>
  <c r="CN276" i="1"/>
  <c r="CN57" i="1"/>
  <c r="CN12" i="1"/>
  <c r="CN216" i="1"/>
  <c r="CN146" i="1"/>
  <c r="CN77" i="1"/>
  <c r="CN197" i="1"/>
  <c r="CN81" i="1"/>
  <c r="CN8" i="1"/>
  <c r="CN69" i="1"/>
  <c r="CN84" i="1"/>
  <c r="CN239" i="1"/>
  <c r="CN278" i="1"/>
  <c r="CN173" i="1"/>
  <c r="CN151" i="1"/>
  <c r="CN68" i="1"/>
  <c r="CN72" i="1"/>
  <c r="CN217" i="1"/>
  <c r="CN39" i="1"/>
  <c r="CN149" i="1"/>
  <c r="CN9" i="1"/>
  <c r="CN238" i="1"/>
  <c r="CN40" i="1"/>
  <c r="CN177" i="1"/>
  <c r="CN279" i="1"/>
  <c r="CN48" i="1"/>
  <c r="CN79" i="1"/>
  <c r="CN83" i="1"/>
  <c r="CN52" i="1"/>
  <c r="CN150" i="1"/>
  <c r="CN233" i="1"/>
  <c r="CN213" i="1"/>
  <c r="CN6" i="1"/>
  <c r="CN7" i="1"/>
  <c r="CN147" i="1"/>
  <c r="CN85" i="1"/>
  <c r="CN101" i="1"/>
  <c r="CN232" i="1"/>
  <c r="CN260" i="1"/>
  <c r="CN133" i="1"/>
  <c r="CN174" i="1"/>
  <c r="CN236" i="1"/>
  <c r="CN132" i="1"/>
  <c r="CN103" i="1"/>
  <c r="CN5" i="1"/>
  <c r="CN13" i="1"/>
  <c r="CN259" i="1"/>
  <c r="CN118" i="1"/>
  <c r="CN218" i="1"/>
  <c r="CN169" i="1"/>
  <c r="CN102" i="1"/>
  <c r="CN134" i="1"/>
  <c r="CN212" i="1"/>
  <c r="CN64" i="1"/>
  <c r="CN50" i="1"/>
  <c r="CN15" i="1"/>
  <c r="CN100" i="1"/>
  <c r="CN198" i="1"/>
  <c r="CN116" i="1"/>
  <c r="CN10" i="1"/>
  <c r="CN14" i="1"/>
  <c r="CN44" i="1"/>
  <c r="CN46" i="1"/>
  <c r="CN11" i="1"/>
  <c r="CN55" i="1"/>
  <c r="CN60" i="1"/>
  <c r="CN56" i="1"/>
  <c r="CN148" i="1"/>
  <c r="CN237" i="1"/>
  <c r="CN66" i="1"/>
  <c r="CN235" i="1"/>
  <c r="CN257" i="1"/>
  <c r="CN196" i="1"/>
  <c r="CN135" i="1"/>
  <c r="CN80" i="1"/>
  <c r="CN82" i="1"/>
  <c r="CN115" i="1"/>
  <c r="CN234" i="1"/>
  <c r="CN168" i="1"/>
  <c r="CN258" i="1"/>
  <c r="CN274" i="1"/>
  <c r="CN114" i="1"/>
  <c r="CN194" i="1"/>
  <c r="CN261" i="1"/>
  <c r="CN61" i="1"/>
  <c r="EJ226" i="1"/>
  <c r="EH34" i="1"/>
  <c r="EH123" i="1"/>
  <c r="CL104" i="1"/>
  <c r="EH109" i="1"/>
  <c r="EG24" i="1"/>
  <c r="EF109" i="1"/>
  <c r="EF184" i="1"/>
  <c r="EF36" i="1"/>
  <c r="EG250" i="1"/>
  <c r="EH251" i="1"/>
  <c r="EH247" i="1"/>
  <c r="EG158" i="1"/>
  <c r="EH246" i="1"/>
  <c r="EG252" i="1"/>
  <c r="EH107" i="1"/>
  <c r="EF126" i="1"/>
  <c r="EF32" i="1"/>
  <c r="EH36" i="1"/>
  <c r="EF269" i="1"/>
  <c r="DV229" i="1"/>
  <c r="EF270" i="1"/>
  <c r="EJ225" i="1"/>
  <c r="EF265" i="1"/>
  <c r="EG157" i="1"/>
  <c r="EG266" i="1"/>
  <c r="EH127" i="1"/>
  <c r="EJ139" i="1"/>
  <c r="EG287" i="1"/>
  <c r="DG229" i="1"/>
  <c r="EI227" i="1"/>
  <c r="EJ228" i="1"/>
  <c r="EJ206" i="1"/>
  <c r="EG265" i="1"/>
  <c r="EF107" i="1"/>
  <c r="CL74" i="1"/>
  <c r="EJ207" i="1"/>
  <c r="EE123" i="1"/>
  <c r="EG283" i="1"/>
  <c r="EF185" i="1"/>
  <c r="EG269" i="1"/>
  <c r="EG107" i="1"/>
  <c r="EJ141" i="1"/>
  <c r="CL53" i="1"/>
  <c r="CL262" i="1"/>
  <c r="EH110" i="1"/>
  <c r="EH19" i="1"/>
  <c r="EH124" i="1"/>
  <c r="EI223" i="1"/>
  <c r="EJ33" i="1"/>
  <c r="EJ227" i="1"/>
  <c r="EG288" i="1"/>
  <c r="EF124" i="1"/>
  <c r="EG109" i="1"/>
  <c r="EI91" i="1"/>
  <c r="EG286" i="1"/>
  <c r="EI18" i="1"/>
  <c r="EE158" i="1"/>
  <c r="DU229" i="1"/>
  <c r="EE128" i="1"/>
  <c r="EF159" i="1"/>
  <c r="EF186" i="1"/>
  <c r="EG19" i="1"/>
  <c r="EE267" i="1"/>
  <c r="EI208" i="1"/>
  <c r="EH245" i="1"/>
  <c r="EI207" i="1"/>
  <c r="EH108" i="1"/>
  <c r="EF267" i="1"/>
  <c r="CL58" i="1"/>
  <c r="CL120" i="1"/>
  <c r="EJ208" i="1"/>
  <c r="EG160" i="1"/>
  <c r="EE284" i="1"/>
  <c r="EF161" i="1"/>
  <c r="EH128" i="1"/>
  <c r="CV159" i="1"/>
  <c r="CV157" i="1"/>
  <c r="CV162" i="1"/>
  <c r="CV180" i="1"/>
  <c r="CV189" i="1" s="1"/>
  <c r="CV158" i="1"/>
  <c r="CV161" i="1"/>
  <c r="CV160" i="1"/>
  <c r="CV163" i="1"/>
  <c r="CV164" i="1"/>
  <c r="CW122" i="1"/>
  <c r="CW109" i="1"/>
  <c r="CZ109" i="1" s="1"/>
  <c r="CT109" i="1" s="1"/>
  <c r="CW110" i="1"/>
  <c r="CZ110" i="1" s="1"/>
  <c r="CT110" i="1" s="1"/>
  <c r="CW107" i="1"/>
  <c r="CZ107" i="1" s="1"/>
  <c r="CT107" i="1" s="1"/>
  <c r="CW156" i="1"/>
  <c r="CW108" i="1"/>
  <c r="CZ108" i="1" s="1"/>
  <c r="CT108" i="1" s="1"/>
  <c r="CV138" i="1"/>
  <c r="CV127" i="1"/>
  <c r="CV126" i="1"/>
  <c r="CV125" i="1"/>
  <c r="CV124" i="1"/>
  <c r="CV123" i="1"/>
  <c r="CV128" i="1"/>
  <c r="CT122" i="1"/>
  <c r="CT156" i="1"/>
  <c r="CT180" i="1"/>
  <c r="CT106" i="1"/>
  <c r="CT282" i="1"/>
  <c r="CT202" i="1"/>
  <c r="CT138" i="1"/>
  <c r="CT243" i="1"/>
  <c r="CT264" i="1"/>
  <c r="CT221" i="1"/>
  <c r="CU122" i="1"/>
  <c r="CU109" i="1"/>
  <c r="CY109" i="1" s="1"/>
  <c r="CS109" i="1" s="1"/>
  <c r="CU110" i="1"/>
  <c r="CY110" i="1" s="1"/>
  <c r="CS110" i="1" s="1"/>
  <c r="CU156" i="1"/>
  <c r="CU108" i="1"/>
  <c r="CY108" i="1" s="1"/>
  <c r="CS108" i="1" s="1"/>
  <c r="CU107" i="1"/>
  <c r="CY107" i="1" s="1"/>
  <c r="CS107" i="1" s="1"/>
  <c r="CS122" i="1"/>
  <c r="CS282" i="1"/>
  <c r="CS221" i="1"/>
  <c r="CS243" i="1"/>
  <c r="CS264" i="1"/>
  <c r="CS138" i="1"/>
  <c r="CS106" i="1"/>
  <c r="CS156" i="1"/>
  <c r="CS202" i="1"/>
  <c r="CS180" i="1"/>
  <c r="CL188" i="1" l="1"/>
  <c r="CL189" i="1"/>
  <c r="CL186" i="1"/>
  <c r="CL181" i="1"/>
  <c r="CL183" i="1"/>
  <c r="CL187" i="1"/>
  <c r="CL185" i="1"/>
  <c r="CL184" i="1"/>
  <c r="CL190" i="1"/>
  <c r="CL182" i="1"/>
  <c r="CQ53" i="1"/>
  <c r="CP53" i="1"/>
  <c r="CQ120" i="1"/>
  <c r="CP120" i="1"/>
  <c r="CL250" i="1"/>
  <c r="CQ241" i="1"/>
  <c r="CP241" i="1"/>
  <c r="CL283" i="1"/>
  <c r="CQ280" i="1"/>
  <c r="CP280" i="1"/>
  <c r="CP262" i="1"/>
  <c r="CQ262" i="1"/>
  <c r="CL159" i="1"/>
  <c r="CP154" i="1"/>
  <c r="CQ154" i="1"/>
  <c r="CQ74" i="1"/>
  <c r="CP74" i="1"/>
  <c r="CQ58" i="1"/>
  <c r="CP58" i="1"/>
  <c r="CQ62" i="1"/>
  <c r="CP62" i="1"/>
  <c r="CQ70" i="1"/>
  <c r="CP70" i="1"/>
  <c r="CL141" i="1"/>
  <c r="CP136" i="1"/>
  <c r="CQ136" i="1"/>
  <c r="CQ178" i="1"/>
  <c r="CP178" i="1"/>
  <c r="CL107" i="1"/>
  <c r="CP104" i="1"/>
  <c r="CQ104" i="1"/>
  <c r="CL226" i="1"/>
  <c r="CQ219" i="1"/>
  <c r="CP219" i="1"/>
  <c r="CQ200" i="1"/>
  <c r="CP200" i="1"/>
  <c r="EK229" i="1"/>
  <c r="EE229" i="1"/>
  <c r="EF229" i="1"/>
  <c r="CN36" i="1"/>
  <c r="CN34" i="1"/>
  <c r="CQ34" i="1" s="1"/>
  <c r="CN70" i="1"/>
  <c r="CM32" i="1"/>
  <c r="CL225" i="1"/>
  <c r="CM36" i="1"/>
  <c r="EH229" i="1"/>
  <c r="CL284" i="1"/>
  <c r="CN33" i="1"/>
  <c r="CQ33" i="1" s="1"/>
  <c r="CL224" i="1"/>
  <c r="CM74" i="1"/>
  <c r="CN37" i="1"/>
  <c r="CM33" i="1"/>
  <c r="CP33" i="1" s="1"/>
  <c r="CM136" i="1"/>
  <c r="CM141" i="1" s="1"/>
  <c r="CN241" i="1"/>
  <c r="CN249" i="1" s="1"/>
  <c r="CN53" i="1"/>
  <c r="EI229" i="1"/>
  <c r="CL205" i="1"/>
  <c r="CL206" i="1"/>
  <c r="CL207" i="1"/>
  <c r="CL203" i="1"/>
  <c r="CL209" i="1"/>
  <c r="CM219" i="1"/>
  <c r="CM222" i="1" s="1"/>
  <c r="CN99" i="1"/>
  <c r="CN113" i="1" s="1"/>
  <c r="CN122" i="1" s="1"/>
  <c r="CN131" i="1" s="1"/>
  <c r="CN138" i="1" s="1"/>
  <c r="CN88" i="1"/>
  <c r="CN106" i="1" s="1"/>
  <c r="CN145" i="1" s="1"/>
  <c r="EG229" i="1"/>
  <c r="CL157" i="1"/>
  <c r="CL158" i="1"/>
  <c r="CL165" i="1"/>
  <c r="CL161" i="1"/>
  <c r="CL162" i="1"/>
  <c r="CL164" i="1"/>
  <c r="CL160" i="1"/>
  <c r="CL163" i="1"/>
  <c r="CM37" i="1"/>
  <c r="CM120" i="1"/>
  <c r="CM124" i="1" s="1"/>
  <c r="CL265" i="1"/>
  <c r="CL267" i="1"/>
  <c r="CL271" i="1"/>
  <c r="CL269" i="1"/>
  <c r="CL268" i="1"/>
  <c r="CL270" i="1"/>
  <c r="CL266" i="1"/>
  <c r="EJ229" i="1"/>
  <c r="CM58" i="1"/>
  <c r="CM86" i="1"/>
  <c r="CL109" i="1"/>
  <c r="CL111" i="1"/>
  <c r="CL110" i="1"/>
  <c r="CN200" i="1"/>
  <c r="CN206" i="1" s="1"/>
  <c r="CN58" i="1"/>
  <c r="CN219" i="1"/>
  <c r="CN225" i="1" s="1"/>
  <c r="CN74" i="1"/>
  <c r="CN154" i="1"/>
  <c r="CN160" i="1" s="1"/>
  <c r="CL139" i="1"/>
  <c r="CL143" i="1"/>
  <c r="CL140" i="1"/>
  <c r="CL142" i="1"/>
  <c r="CM154" i="1"/>
  <c r="CM163" i="1" s="1"/>
  <c r="CM200" i="1"/>
  <c r="CM208" i="1" s="1"/>
  <c r="CM62" i="1"/>
  <c r="CM262" i="1"/>
  <c r="CM268" i="1" s="1"/>
  <c r="CL129" i="1"/>
  <c r="CL123" i="1"/>
  <c r="CL128" i="1"/>
  <c r="CL127" i="1"/>
  <c r="CL126" i="1"/>
  <c r="CL156" i="1"/>
  <c r="CL180" i="1" s="1"/>
  <c r="CL193" i="1" s="1"/>
  <c r="CL167" i="1"/>
  <c r="CN136" i="1"/>
  <c r="CM70" i="1"/>
  <c r="CM53" i="1"/>
  <c r="CL208" i="1"/>
  <c r="CN62" i="1"/>
  <c r="CN120" i="1"/>
  <c r="CL246" i="1"/>
  <c r="CL248" i="1"/>
  <c r="CL251" i="1"/>
  <c r="CL249" i="1"/>
  <c r="CL245" i="1"/>
  <c r="CL252" i="1"/>
  <c r="CL247" i="1"/>
  <c r="CL244" i="1"/>
  <c r="CL253" i="1"/>
  <c r="CL222" i="1"/>
  <c r="CL223" i="1"/>
  <c r="CL228" i="1"/>
  <c r="CL227" i="1"/>
  <c r="CM104" i="1"/>
  <c r="CM241" i="1"/>
  <c r="CM250" i="1" s="1"/>
  <c r="CL108" i="1"/>
  <c r="CL125" i="1"/>
  <c r="CN178" i="1"/>
  <c r="CL124" i="1"/>
  <c r="CL204" i="1"/>
  <c r="CN280" i="1"/>
  <c r="CN284" i="1" s="1"/>
  <c r="CN104" i="1"/>
  <c r="CN110" i="1" s="1"/>
  <c r="CN32" i="1"/>
  <c r="CN262" i="1"/>
  <c r="CN266" i="1" s="1"/>
  <c r="CN86" i="1"/>
  <c r="CN91" i="1" s="1"/>
  <c r="CL286" i="1"/>
  <c r="CL289" i="1"/>
  <c r="CL287" i="1"/>
  <c r="CL288" i="1"/>
  <c r="CL285" i="1"/>
  <c r="CL191" i="1"/>
  <c r="CM88" i="1"/>
  <c r="CM106" i="1" s="1"/>
  <c r="CM145" i="1" s="1"/>
  <c r="CM99" i="1"/>
  <c r="CM113" i="1" s="1"/>
  <c r="CM122" i="1" s="1"/>
  <c r="CM131" i="1" s="1"/>
  <c r="CM138" i="1" s="1"/>
  <c r="CM178" i="1"/>
  <c r="CM280" i="1"/>
  <c r="CM34" i="1"/>
  <c r="CP34" i="1" s="1"/>
  <c r="CV140" i="1"/>
  <c r="CV142" i="1"/>
  <c r="CV139" i="1"/>
  <c r="CV141" i="1"/>
  <c r="CU124" i="1"/>
  <c r="CY124" i="1" s="1"/>
  <c r="CS124" i="1" s="1"/>
  <c r="CU127" i="1"/>
  <c r="CY127" i="1" s="1"/>
  <c r="CS127" i="1" s="1"/>
  <c r="CU138" i="1"/>
  <c r="CU126" i="1"/>
  <c r="CY126" i="1" s="1"/>
  <c r="CS126" i="1" s="1"/>
  <c r="CU125" i="1"/>
  <c r="CY125" i="1" s="1"/>
  <c r="CS125" i="1" s="1"/>
  <c r="CU123" i="1"/>
  <c r="CY123" i="1" s="1"/>
  <c r="CS123" i="1" s="1"/>
  <c r="CU128" i="1"/>
  <c r="CY128" i="1" s="1"/>
  <c r="CS128" i="1" s="1"/>
  <c r="CV182" i="1"/>
  <c r="CV181" i="1"/>
  <c r="CV185" i="1"/>
  <c r="CV186" i="1"/>
  <c r="CV221" i="1"/>
  <c r="CV184" i="1"/>
  <c r="CV226" i="1"/>
  <c r="CV222" i="1"/>
  <c r="CV190" i="1"/>
  <c r="CV228" i="1"/>
  <c r="CV187" i="1"/>
  <c r="CV224" i="1"/>
  <c r="CV227" i="1"/>
  <c r="CV202" i="1"/>
  <c r="CV188" i="1"/>
  <c r="CV183" i="1"/>
  <c r="CV225" i="1"/>
  <c r="CV223" i="1"/>
  <c r="CW159" i="1"/>
  <c r="CZ159" i="1" s="1"/>
  <c r="CT159" i="1" s="1"/>
  <c r="CW163" i="1"/>
  <c r="CZ163" i="1" s="1"/>
  <c r="CT163" i="1" s="1"/>
  <c r="CW157" i="1"/>
  <c r="CZ157" i="1" s="1"/>
  <c r="CT157" i="1" s="1"/>
  <c r="CW160" i="1"/>
  <c r="CZ160" i="1" s="1"/>
  <c r="CT160" i="1" s="1"/>
  <c r="CW161" i="1"/>
  <c r="CZ161" i="1" s="1"/>
  <c r="CT161" i="1" s="1"/>
  <c r="CW164" i="1"/>
  <c r="CZ164" i="1" s="1"/>
  <c r="CT164" i="1" s="1"/>
  <c r="CW158" i="1"/>
  <c r="CZ158" i="1" s="1"/>
  <c r="CT158" i="1" s="1"/>
  <c r="CW162" i="1"/>
  <c r="CZ162" i="1" s="1"/>
  <c r="CT162" i="1" s="1"/>
  <c r="CW180" i="1"/>
  <c r="CW189" i="1" s="1"/>
  <c r="CZ189" i="1" s="1"/>
  <c r="CT189" i="1" s="1"/>
  <c r="CW127" i="1"/>
  <c r="CZ127" i="1" s="1"/>
  <c r="CT127" i="1" s="1"/>
  <c r="CW138" i="1"/>
  <c r="CW123" i="1"/>
  <c r="CZ123" i="1" s="1"/>
  <c r="CT123" i="1" s="1"/>
  <c r="CW128" i="1"/>
  <c r="CZ128" i="1" s="1"/>
  <c r="CT128" i="1" s="1"/>
  <c r="CW125" i="1"/>
  <c r="CZ125" i="1" s="1"/>
  <c r="CT125" i="1" s="1"/>
  <c r="CW126" i="1"/>
  <c r="CZ126" i="1" s="1"/>
  <c r="CT126" i="1" s="1"/>
  <c r="CW124" i="1"/>
  <c r="CZ124" i="1" s="1"/>
  <c r="CT124" i="1" s="1"/>
  <c r="CU159" i="1"/>
  <c r="CY159" i="1" s="1"/>
  <c r="CS159" i="1" s="1"/>
  <c r="CU158" i="1"/>
  <c r="CY158" i="1" s="1"/>
  <c r="CS158" i="1" s="1"/>
  <c r="CU160" i="1"/>
  <c r="CY160" i="1" s="1"/>
  <c r="CS160" i="1" s="1"/>
  <c r="CU161" i="1"/>
  <c r="CY161" i="1" s="1"/>
  <c r="CS161" i="1" s="1"/>
  <c r="CU157" i="1"/>
  <c r="CY157" i="1" s="1"/>
  <c r="CS157" i="1" s="1"/>
  <c r="CU164" i="1"/>
  <c r="CY164" i="1" s="1"/>
  <c r="CS164" i="1" s="1"/>
  <c r="CU163" i="1"/>
  <c r="CY163" i="1" s="1"/>
  <c r="CS163" i="1" s="1"/>
  <c r="CU162" i="1"/>
  <c r="CY162" i="1" s="1"/>
  <c r="CS162" i="1" s="1"/>
  <c r="CU180" i="1"/>
  <c r="CU189" i="1" s="1"/>
  <c r="CY189" i="1" s="1"/>
  <c r="CS189" i="1" s="1"/>
  <c r="CN89" i="1" l="1"/>
  <c r="CN186" i="1"/>
  <c r="CQ186" i="1" s="1"/>
  <c r="CN189" i="1"/>
  <c r="CQ189" i="1" s="1"/>
  <c r="CM190" i="1"/>
  <c r="CP190" i="1" s="1"/>
  <c r="CM189" i="1"/>
  <c r="CP189" i="1" s="1"/>
  <c r="CM181" i="1"/>
  <c r="CP181" i="1" s="1"/>
  <c r="CP141" i="1"/>
  <c r="CP250" i="1"/>
  <c r="CQ284" i="1"/>
  <c r="CQ225" i="1"/>
  <c r="CP268" i="1"/>
  <c r="CM142" i="1"/>
  <c r="CP142" i="1" s="1"/>
  <c r="CM140" i="1"/>
  <c r="CP140" i="1" s="1"/>
  <c r="CN244" i="1"/>
  <c r="CQ244" i="1" s="1"/>
  <c r="CP222" i="1"/>
  <c r="CM224" i="1"/>
  <c r="CP224" i="1" s="1"/>
  <c r="CN228" i="1"/>
  <c r="CQ228" i="1" s="1"/>
  <c r="CP208" i="1"/>
  <c r="CM252" i="1"/>
  <c r="CP252" i="1" s="1"/>
  <c r="CQ249" i="1"/>
  <c r="CN253" i="1"/>
  <c r="CP163" i="1"/>
  <c r="CQ206" i="1"/>
  <c r="CN246" i="1"/>
  <c r="CQ246" i="1" s="1"/>
  <c r="CN250" i="1"/>
  <c r="CQ250" i="1" s="1"/>
  <c r="CN248" i="1"/>
  <c r="CQ248" i="1" s="1"/>
  <c r="CM207" i="1"/>
  <c r="CP207" i="1" s="1"/>
  <c r="CQ160" i="1"/>
  <c r="CN252" i="1"/>
  <c r="CQ252" i="1" s="1"/>
  <c r="CM143" i="1"/>
  <c r="CM139" i="1"/>
  <c r="CP139" i="1" s="1"/>
  <c r="CN251" i="1"/>
  <c r="CQ251" i="1" s="1"/>
  <c r="CP124" i="1"/>
  <c r="CM245" i="1"/>
  <c r="CP245" i="1" s="1"/>
  <c r="CN245" i="1"/>
  <c r="CQ245" i="1" s="1"/>
  <c r="CN247" i="1"/>
  <c r="CQ247" i="1" s="1"/>
  <c r="CM283" i="1"/>
  <c r="CP283" i="1" s="1"/>
  <c r="CM289" i="1"/>
  <c r="CM288" i="1"/>
  <c r="CP288" i="1" s="1"/>
  <c r="CM285" i="1"/>
  <c r="CP285" i="1" s="1"/>
  <c r="CM286" i="1"/>
  <c r="CP286" i="1" s="1"/>
  <c r="CM284" i="1"/>
  <c r="CP284" i="1" s="1"/>
  <c r="CM287" i="1"/>
  <c r="CP287" i="1" s="1"/>
  <c r="CN93" i="1"/>
  <c r="CN129" i="1"/>
  <c r="CN124" i="1"/>
  <c r="CQ124" i="1" s="1"/>
  <c r="CN123" i="1"/>
  <c r="CQ123" i="1" s="1"/>
  <c r="CN125" i="1"/>
  <c r="CQ125" i="1" s="1"/>
  <c r="CN126" i="1"/>
  <c r="CQ126" i="1" s="1"/>
  <c r="CN143" i="1"/>
  <c r="CN141" i="1"/>
  <c r="CQ141" i="1" s="1"/>
  <c r="CN139" i="1"/>
  <c r="CQ139" i="1" s="1"/>
  <c r="CN140" i="1"/>
  <c r="CQ140" i="1" s="1"/>
  <c r="CM265" i="1"/>
  <c r="CP265" i="1" s="1"/>
  <c r="CM267" i="1"/>
  <c r="CP267" i="1" s="1"/>
  <c r="CM269" i="1"/>
  <c r="CP269" i="1" s="1"/>
  <c r="CM271" i="1"/>
  <c r="CM266" i="1"/>
  <c r="CP266" i="1" s="1"/>
  <c r="CM270" i="1"/>
  <c r="CP270" i="1" s="1"/>
  <c r="CQ266" i="1"/>
  <c r="CN92" i="1"/>
  <c r="CN159" i="1"/>
  <c r="CQ159" i="1" s="1"/>
  <c r="CM186" i="1"/>
  <c r="CP186" i="1" s="1"/>
  <c r="CN161" i="1"/>
  <c r="CQ161" i="1" s="1"/>
  <c r="CQ110" i="1"/>
  <c r="CN156" i="1"/>
  <c r="CN180" i="1" s="1"/>
  <c r="CN193" i="1" s="1"/>
  <c r="CN167" i="1"/>
  <c r="CN182" i="1"/>
  <c r="CQ182" i="1" s="1"/>
  <c r="CN107" i="1"/>
  <c r="CQ107" i="1" s="1"/>
  <c r="CN109" i="1"/>
  <c r="CQ109" i="1" s="1"/>
  <c r="CN111" i="1"/>
  <c r="CN226" i="1"/>
  <c r="CQ226" i="1" s="1"/>
  <c r="CN227" i="1"/>
  <c r="CQ227" i="1" s="1"/>
  <c r="CN222" i="1"/>
  <c r="CM89" i="1"/>
  <c r="CM97" i="1"/>
  <c r="CM91" i="1"/>
  <c r="CM92" i="1"/>
  <c r="CM96" i="1"/>
  <c r="CM95" i="1"/>
  <c r="CM93" i="1"/>
  <c r="CM90" i="1"/>
  <c r="CM227" i="1"/>
  <c r="CP227" i="1" s="1"/>
  <c r="CM225" i="1"/>
  <c r="CP225" i="1" s="1"/>
  <c r="CM228" i="1"/>
  <c r="CP228" i="1" s="1"/>
  <c r="CM226" i="1"/>
  <c r="CP226" i="1" s="1"/>
  <c r="CM223" i="1"/>
  <c r="CP223" i="1" s="1"/>
  <c r="CM246" i="1"/>
  <c r="CP246" i="1" s="1"/>
  <c r="CN142" i="1"/>
  <c r="CQ142" i="1" s="1"/>
  <c r="CN190" i="1"/>
  <c r="CQ190" i="1" s="1"/>
  <c r="CN188" i="1"/>
  <c r="CQ188" i="1" s="1"/>
  <c r="CN183" i="1"/>
  <c r="CQ183" i="1" s="1"/>
  <c r="CN181" i="1"/>
  <c r="CQ181" i="1" s="1"/>
  <c r="CN185" i="1"/>
  <c r="CQ185" i="1" s="1"/>
  <c r="CN191" i="1"/>
  <c r="CN187" i="1"/>
  <c r="CQ187" i="1" s="1"/>
  <c r="CN184" i="1"/>
  <c r="CQ184" i="1" s="1"/>
  <c r="CM182" i="1"/>
  <c r="CP182" i="1" s="1"/>
  <c r="CM191" i="1"/>
  <c r="CM184" i="1"/>
  <c r="CP184" i="1" s="1"/>
  <c r="CM183" i="1"/>
  <c r="CP183" i="1" s="1"/>
  <c r="CM187" i="1"/>
  <c r="CP187" i="1" s="1"/>
  <c r="CM185" i="1"/>
  <c r="CP185" i="1" s="1"/>
  <c r="CM188" i="1"/>
  <c r="CP188" i="1" s="1"/>
  <c r="CM156" i="1"/>
  <c r="CM180" i="1" s="1"/>
  <c r="CM193" i="1" s="1"/>
  <c r="CM167" i="1"/>
  <c r="CM244" i="1"/>
  <c r="CP244" i="1" s="1"/>
  <c r="CM247" i="1"/>
  <c r="CP247" i="1" s="1"/>
  <c r="CM253" i="1"/>
  <c r="CM248" i="1"/>
  <c r="CP248" i="1" s="1"/>
  <c r="CM251" i="1"/>
  <c r="CP251" i="1" s="1"/>
  <c r="CL202" i="1"/>
  <c r="CL231" i="1" s="1"/>
  <c r="CL243" i="1" s="1"/>
  <c r="CL255" i="1" s="1"/>
  <c r="CL211" i="1"/>
  <c r="CL221" i="1" s="1"/>
  <c r="CM206" i="1"/>
  <c r="CP206" i="1" s="1"/>
  <c r="CM203" i="1"/>
  <c r="CP203" i="1" s="1"/>
  <c r="CM204" i="1"/>
  <c r="CP204" i="1" s="1"/>
  <c r="CM209" i="1"/>
  <c r="CM205" i="1"/>
  <c r="CP205" i="1" s="1"/>
  <c r="CM160" i="1"/>
  <c r="CP160" i="1" s="1"/>
  <c r="CN127" i="1"/>
  <c r="CQ127" i="1" s="1"/>
  <c r="CN224" i="1"/>
  <c r="CQ224" i="1" s="1"/>
  <c r="CN97" i="1"/>
  <c r="CN96" i="1"/>
  <c r="CN90" i="1"/>
  <c r="CN95" i="1"/>
  <c r="CN94" i="1"/>
  <c r="CM129" i="1"/>
  <c r="CM125" i="1"/>
  <c r="CP125" i="1" s="1"/>
  <c r="CM127" i="1"/>
  <c r="CP127" i="1" s="1"/>
  <c r="CM123" i="1"/>
  <c r="CP123" i="1" s="1"/>
  <c r="CM128" i="1"/>
  <c r="CP128" i="1" s="1"/>
  <c r="CM126" i="1"/>
  <c r="CP126" i="1" s="1"/>
  <c r="CN271" i="1"/>
  <c r="CN268" i="1"/>
  <c r="CQ268" i="1" s="1"/>
  <c r="CN265" i="1"/>
  <c r="CQ265" i="1" s="1"/>
  <c r="CN269" i="1"/>
  <c r="CQ269" i="1" s="1"/>
  <c r="CN270" i="1"/>
  <c r="CQ270" i="1" s="1"/>
  <c r="CN162" i="1"/>
  <c r="CQ162" i="1" s="1"/>
  <c r="CN157" i="1"/>
  <c r="CQ157" i="1" s="1"/>
  <c r="CN165" i="1"/>
  <c r="CN163" i="1"/>
  <c r="CQ163" i="1" s="1"/>
  <c r="CN158" i="1"/>
  <c r="CQ158" i="1" s="1"/>
  <c r="CN164" i="1"/>
  <c r="CQ164" i="1" s="1"/>
  <c r="CN289" i="1"/>
  <c r="CN286" i="1"/>
  <c r="CQ286" i="1" s="1"/>
  <c r="CN288" i="1"/>
  <c r="CQ288" i="1" s="1"/>
  <c r="CN283" i="1"/>
  <c r="CQ283" i="1" s="1"/>
  <c r="CN287" i="1"/>
  <c r="CQ287" i="1" s="1"/>
  <c r="CM109" i="1"/>
  <c r="CP109" i="1" s="1"/>
  <c r="CM107" i="1"/>
  <c r="CP107" i="1" s="1"/>
  <c r="CM110" i="1"/>
  <c r="CP110" i="1" s="1"/>
  <c r="CM108" i="1"/>
  <c r="CP108" i="1" s="1"/>
  <c r="CM111" i="1"/>
  <c r="CL229" i="1"/>
  <c r="CN267" i="1"/>
  <c r="CQ267" i="1" s="1"/>
  <c r="CM159" i="1"/>
  <c r="CP159" i="1" s="1"/>
  <c r="CM164" i="1"/>
  <c r="CP164" i="1" s="1"/>
  <c r="CM162" i="1"/>
  <c r="CP162" i="1" s="1"/>
  <c r="CM158" i="1"/>
  <c r="CP158" i="1" s="1"/>
  <c r="CM161" i="1"/>
  <c r="CP161" i="1" s="1"/>
  <c r="CM165" i="1"/>
  <c r="CM157" i="1"/>
  <c r="CP157" i="1" s="1"/>
  <c r="CN209" i="1"/>
  <c r="CN203" i="1"/>
  <c r="CQ203" i="1" s="1"/>
  <c r="CN205" i="1"/>
  <c r="CQ205" i="1" s="1"/>
  <c r="CN204" i="1"/>
  <c r="CQ204" i="1" s="1"/>
  <c r="CN207" i="1"/>
  <c r="CQ207" i="1" s="1"/>
  <c r="CN208" i="1"/>
  <c r="CQ208" i="1" s="1"/>
  <c r="CN285" i="1"/>
  <c r="CQ285" i="1" s="1"/>
  <c r="CM249" i="1"/>
  <c r="CP249" i="1" s="1"/>
  <c r="CN223" i="1"/>
  <c r="CQ223" i="1" s="1"/>
  <c r="CN128" i="1"/>
  <c r="CQ128" i="1" s="1"/>
  <c r="CM94" i="1"/>
  <c r="CN108" i="1"/>
  <c r="CQ108" i="1" s="1"/>
  <c r="CU221" i="1"/>
  <c r="CU224" i="1"/>
  <c r="CY224" i="1" s="1"/>
  <c r="CS224" i="1" s="1"/>
  <c r="CU184" i="1"/>
  <c r="CY184" i="1" s="1"/>
  <c r="CS184" i="1" s="1"/>
  <c r="CU222" i="1"/>
  <c r="CY222" i="1" s="1"/>
  <c r="CS222" i="1" s="1"/>
  <c r="CU186" i="1"/>
  <c r="CY186" i="1" s="1"/>
  <c r="CS186" i="1" s="1"/>
  <c r="CU187" i="1"/>
  <c r="CY187" i="1" s="1"/>
  <c r="CS187" i="1" s="1"/>
  <c r="CU183" i="1"/>
  <c r="CY183" i="1" s="1"/>
  <c r="CS183" i="1" s="1"/>
  <c r="CU181" i="1"/>
  <c r="CY181" i="1" s="1"/>
  <c r="CS181" i="1" s="1"/>
  <c r="CU223" i="1"/>
  <c r="CY223" i="1" s="1"/>
  <c r="CS223" i="1" s="1"/>
  <c r="CU202" i="1"/>
  <c r="CU190" i="1"/>
  <c r="CY190" i="1" s="1"/>
  <c r="CS190" i="1" s="1"/>
  <c r="CU228" i="1"/>
  <c r="CY228" i="1" s="1"/>
  <c r="CS228" i="1" s="1"/>
  <c r="CU226" i="1"/>
  <c r="CY226" i="1" s="1"/>
  <c r="CS226" i="1" s="1"/>
  <c r="CU185" i="1"/>
  <c r="CY185" i="1" s="1"/>
  <c r="CS185" i="1" s="1"/>
  <c r="CU225" i="1"/>
  <c r="CY225" i="1" s="1"/>
  <c r="CS225" i="1" s="1"/>
  <c r="CU188" i="1"/>
  <c r="CY188" i="1" s="1"/>
  <c r="CS188" i="1" s="1"/>
  <c r="CU182" i="1"/>
  <c r="CY182" i="1" s="1"/>
  <c r="CS182" i="1" s="1"/>
  <c r="CU227" i="1"/>
  <c r="CY227" i="1" s="1"/>
  <c r="CS227" i="1" s="1"/>
  <c r="CW139" i="1"/>
  <c r="CZ139" i="1" s="1"/>
  <c r="CT139" i="1" s="1"/>
  <c r="CW140" i="1"/>
  <c r="CZ140" i="1" s="1"/>
  <c r="CT140" i="1" s="1"/>
  <c r="CW142" i="1"/>
  <c r="CZ142" i="1" s="1"/>
  <c r="CT142" i="1" s="1"/>
  <c r="CW141" i="1"/>
  <c r="CZ141" i="1" s="1"/>
  <c r="CT141" i="1" s="1"/>
  <c r="CW226" i="1"/>
  <c r="CZ226" i="1" s="1"/>
  <c r="CT226" i="1" s="1"/>
  <c r="CW190" i="1"/>
  <c r="CZ190" i="1" s="1"/>
  <c r="CT190" i="1" s="1"/>
  <c r="CW225" i="1"/>
  <c r="CZ225" i="1" s="1"/>
  <c r="CT225" i="1" s="1"/>
  <c r="CW183" i="1"/>
  <c r="CZ183" i="1" s="1"/>
  <c r="CT183" i="1" s="1"/>
  <c r="CW181" i="1"/>
  <c r="CZ181" i="1" s="1"/>
  <c r="CT181" i="1" s="1"/>
  <c r="CW182" i="1"/>
  <c r="CZ182" i="1" s="1"/>
  <c r="CT182" i="1" s="1"/>
  <c r="CW227" i="1"/>
  <c r="CZ227" i="1" s="1"/>
  <c r="CT227" i="1" s="1"/>
  <c r="CW222" i="1"/>
  <c r="CZ222" i="1" s="1"/>
  <c r="CT222" i="1" s="1"/>
  <c r="CW221" i="1"/>
  <c r="CW202" i="1"/>
  <c r="CW185" i="1"/>
  <c r="CZ185" i="1" s="1"/>
  <c r="CT185" i="1" s="1"/>
  <c r="CW224" i="1"/>
  <c r="CZ224" i="1" s="1"/>
  <c r="CT224" i="1" s="1"/>
  <c r="CW186" i="1"/>
  <c r="CZ186" i="1" s="1"/>
  <c r="CT186" i="1" s="1"/>
  <c r="CW184" i="1"/>
  <c r="CZ184" i="1" s="1"/>
  <c r="CT184" i="1" s="1"/>
  <c r="CW188" i="1"/>
  <c r="CZ188" i="1" s="1"/>
  <c r="CT188" i="1" s="1"/>
  <c r="CW228" i="1"/>
  <c r="CZ228" i="1" s="1"/>
  <c r="CT228" i="1" s="1"/>
  <c r="CW223" i="1"/>
  <c r="CZ223" i="1" s="1"/>
  <c r="CT223" i="1" s="1"/>
  <c r="CW187" i="1"/>
  <c r="CZ187" i="1" s="1"/>
  <c r="CT187" i="1" s="1"/>
  <c r="CV268" i="1"/>
  <c r="CV208" i="1"/>
  <c r="CV206" i="1"/>
  <c r="CV285" i="1"/>
  <c r="CV243" i="1"/>
  <c r="CV270" i="1"/>
  <c r="CV267" i="1"/>
  <c r="CV205" i="1"/>
  <c r="CV284" i="1"/>
  <c r="CV204" i="1"/>
  <c r="CV287" i="1"/>
  <c r="CV265" i="1"/>
  <c r="CV288" i="1"/>
  <c r="CV203" i="1"/>
  <c r="CV283" i="1"/>
  <c r="CV207" i="1"/>
  <c r="CV286" i="1"/>
  <c r="CV269" i="1"/>
  <c r="CV266" i="1"/>
  <c r="CU142" i="1"/>
  <c r="CY142" i="1" s="1"/>
  <c r="CS142" i="1" s="1"/>
  <c r="CU141" i="1"/>
  <c r="CY141" i="1" s="1"/>
  <c r="CS141" i="1" s="1"/>
  <c r="CU139" i="1"/>
  <c r="CY139" i="1" s="1"/>
  <c r="CS139" i="1" s="1"/>
  <c r="CU140" i="1"/>
  <c r="CY140" i="1" s="1"/>
  <c r="CS140" i="1" s="1"/>
  <c r="CM211" i="1" l="1"/>
  <c r="CM221" i="1" s="1"/>
  <c r="CM202" i="1"/>
  <c r="CM231" i="1" s="1"/>
  <c r="CM243" i="1" s="1"/>
  <c r="CM255" i="1" s="1"/>
  <c r="CM229" i="1"/>
  <c r="CL273" i="1"/>
  <c r="CL282" i="1" s="1"/>
  <c r="CL264" i="1"/>
  <c r="CN211" i="1"/>
  <c r="CN221" i="1" s="1"/>
  <c r="CN202" i="1"/>
  <c r="CN231" i="1" s="1"/>
  <c r="CN243" i="1" s="1"/>
  <c r="CN255" i="1" s="1"/>
  <c r="CQ222" i="1"/>
  <c r="CN229" i="1"/>
  <c r="CU284" i="1"/>
  <c r="CY284" i="1" s="1"/>
  <c r="CS284" i="1" s="1"/>
  <c r="CU203" i="1"/>
  <c r="CY203" i="1" s="1"/>
  <c r="CS203" i="1" s="1"/>
  <c r="CU286" i="1"/>
  <c r="CY286" i="1" s="1"/>
  <c r="CS286" i="1" s="1"/>
  <c r="CU208" i="1"/>
  <c r="CY208" i="1" s="1"/>
  <c r="CS208" i="1" s="1"/>
  <c r="CU204" i="1"/>
  <c r="CY204" i="1" s="1"/>
  <c r="CS204" i="1" s="1"/>
  <c r="CU268" i="1"/>
  <c r="CY268" i="1" s="1"/>
  <c r="CS268" i="1" s="1"/>
  <c r="CU243" i="1"/>
  <c r="CU270" i="1"/>
  <c r="CY270" i="1" s="1"/>
  <c r="CS270" i="1" s="1"/>
  <c r="CU287" i="1"/>
  <c r="CY287" i="1" s="1"/>
  <c r="CS287" i="1" s="1"/>
  <c r="CU265" i="1"/>
  <c r="CY265" i="1" s="1"/>
  <c r="CS265" i="1" s="1"/>
  <c r="CU266" i="1"/>
  <c r="CY266" i="1" s="1"/>
  <c r="CS266" i="1" s="1"/>
  <c r="CU267" i="1"/>
  <c r="CY267" i="1" s="1"/>
  <c r="CS267" i="1" s="1"/>
  <c r="CU283" i="1"/>
  <c r="CY283" i="1" s="1"/>
  <c r="CS283" i="1" s="1"/>
  <c r="CU269" i="1"/>
  <c r="CY269" i="1" s="1"/>
  <c r="CS269" i="1" s="1"/>
  <c r="CU288" i="1"/>
  <c r="CY288" i="1" s="1"/>
  <c r="CS288" i="1" s="1"/>
  <c r="CU206" i="1"/>
  <c r="CY206" i="1" s="1"/>
  <c r="CS206" i="1" s="1"/>
  <c r="CU207" i="1"/>
  <c r="CY207" i="1" s="1"/>
  <c r="CS207" i="1" s="1"/>
  <c r="CU285" i="1"/>
  <c r="CY285" i="1" s="1"/>
  <c r="CS285" i="1" s="1"/>
  <c r="CU205" i="1"/>
  <c r="CY205" i="1" s="1"/>
  <c r="CS205" i="1" s="1"/>
  <c r="CV247" i="1"/>
  <c r="CV264" i="1"/>
  <c r="CV282" i="1" s="1"/>
  <c r="CV249" i="1"/>
  <c r="CV252" i="1"/>
  <c r="CV250" i="1"/>
  <c r="CV246" i="1"/>
  <c r="CV244" i="1"/>
  <c r="CV248" i="1"/>
  <c r="CV251" i="1"/>
  <c r="CV245" i="1"/>
  <c r="CW269" i="1"/>
  <c r="CZ269" i="1" s="1"/>
  <c r="CT269" i="1" s="1"/>
  <c r="CW203" i="1"/>
  <c r="CZ203" i="1" s="1"/>
  <c r="CT203" i="1" s="1"/>
  <c r="CW285" i="1"/>
  <c r="CZ285" i="1" s="1"/>
  <c r="CT285" i="1" s="1"/>
  <c r="CW268" i="1"/>
  <c r="CZ268" i="1" s="1"/>
  <c r="CT268" i="1" s="1"/>
  <c r="CW270" i="1"/>
  <c r="CZ270" i="1" s="1"/>
  <c r="CT270" i="1" s="1"/>
  <c r="CW266" i="1"/>
  <c r="CZ266" i="1" s="1"/>
  <c r="CT266" i="1" s="1"/>
  <c r="CW243" i="1"/>
  <c r="CW283" i="1"/>
  <c r="CZ283" i="1" s="1"/>
  <c r="CT283" i="1" s="1"/>
  <c r="CW288" i="1"/>
  <c r="CZ288" i="1" s="1"/>
  <c r="CT288" i="1" s="1"/>
  <c r="CW206" i="1"/>
  <c r="CZ206" i="1" s="1"/>
  <c r="CT206" i="1" s="1"/>
  <c r="CW205" i="1"/>
  <c r="CZ205" i="1" s="1"/>
  <c r="CT205" i="1" s="1"/>
  <c r="CW267" i="1"/>
  <c r="CZ267" i="1" s="1"/>
  <c r="CT267" i="1" s="1"/>
  <c r="CW286" i="1"/>
  <c r="CZ286" i="1" s="1"/>
  <c r="CT286" i="1" s="1"/>
  <c r="CW287" i="1"/>
  <c r="CZ287" i="1" s="1"/>
  <c r="CT287" i="1" s="1"/>
  <c r="CW208" i="1"/>
  <c r="CZ208" i="1" s="1"/>
  <c r="CT208" i="1" s="1"/>
  <c r="CW207" i="1"/>
  <c r="CZ207" i="1" s="1"/>
  <c r="CT207" i="1" s="1"/>
  <c r="CW204" i="1"/>
  <c r="CZ204" i="1" s="1"/>
  <c r="CT204" i="1" s="1"/>
  <c r="CW265" i="1"/>
  <c r="CZ265" i="1" s="1"/>
  <c r="CT265" i="1" s="1"/>
  <c r="CW284" i="1"/>
  <c r="CZ284" i="1" s="1"/>
  <c r="CT284" i="1" s="1"/>
  <c r="CM264" i="1" l="1"/>
  <c r="CM273" i="1"/>
  <c r="CM282" i="1" s="1"/>
  <c r="CN264" i="1"/>
  <c r="CN273" i="1"/>
  <c r="CN282" i="1" s="1"/>
  <c r="CW249" i="1"/>
  <c r="CZ249" i="1" s="1"/>
  <c r="CT249" i="1" s="1"/>
  <c r="CW252" i="1"/>
  <c r="CZ252" i="1" s="1"/>
  <c r="CT252" i="1" s="1"/>
  <c r="CW250" i="1"/>
  <c r="CZ250" i="1" s="1"/>
  <c r="CT250" i="1" s="1"/>
  <c r="CW246" i="1"/>
  <c r="CZ246" i="1" s="1"/>
  <c r="CT246" i="1" s="1"/>
  <c r="CW264" i="1"/>
  <c r="CW282" i="1" s="1"/>
  <c r="CW245" i="1"/>
  <c r="CZ245" i="1" s="1"/>
  <c r="CT245" i="1" s="1"/>
  <c r="CW251" i="1"/>
  <c r="CZ251" i="1" s="1"/>
  <c r="CT251" i="1" s="1"/>
  <c r="CW248" i="1"/>
  <c r="CZ248" i="1" s="1"/>
  <c r="CT248" i="1" s="1"/>
  <c r="CW244" i="1"/>
  <c r="CZ244" i="1" s="1"/>
  <c r="CT244" i="1" s="1"/>
  <c r="CW247" i="1"/>
  <c r="CZ247" i="1" s="1"/>
  <c r="CT247" i="1" s="1"/>
  <c r="CU250" i="1"/>
  <c r="CY250" i="1" s="1"/>
  <c r="CS250" i="1" s="1"/>
  <c r="CU247" i="1"/>
  <c r="CY247" i="1" s="1"/>
  <c r="CS247" i="1" s="1"/>
  <c r="CU246" i="1"/>
  <c r="CY246" i="1" s="1"/>
  <c r="CS246" i="1" s="1"/>
  <c r="CU248" i="1"/>
  <c r="CY248" i="1" s="1"/>
  <c r="CS248" i="1" s="1"/>
  <c r="CU249" i="1"/>
  <c r="CY249" i="1" s="1"/>
  <c r="CS249" i="1" s="1"/>
  <c r="CU251" i="1"/>
  <c r="CY251" i="1" s="1"/>
  <c r="CS251" i="1" s="1"/>
  <c r="CU252" i="1"/>
  <c r="CY252" i="1" s="1"/>
  <c r="CS252" i="1" s="1"/>
  <c r="CU264" i="1"/>
  <c r="CU282" i="1" s="1"/>
  <c r="CU245" i="1"/>
  <c r="CY245" i="1" s="1"/>
  <c r="CS245" i="1" s="1"/>
  <c r="CU244" i="1"/>
  <c r="CY244" i="1" s="1"/>
  <c r="CS244" i="1" s="1"/>
  <c r="CV90" i="1" l="1"/>
  <c r="CZ90" i="1" s="1"/>
  <c r="CT90" i="1" s="1"/>
  <c r="CV92" i="1"/>
  <c r="CY92" i="1" s="1"/>
  <c r="CS92" i="1" s="1"/>
  <c r="CV89" i="1"/>
  <c r="EK86" i="1"/>
  <c r="CV95" i="1"/>
  <c r="EK85" i="1"/>
  <c r="CV94" i="1"/>
  <c r="CY90" i="1" l="1"/>
  <c r="CS90" i="1" s="1"/>
  <c r="CZ92" i="1"/>
  <c r="CT92" i="1" s="1"/>
  <c r="EK96" i="1"/>
  <c r="CV96" i="1"/>
  <c r="CL85" i="1"/>
  <c r="CL5" i="1"/>
  <c r="EK5" i="1"/>
  <c r="CZ94" i="1"/>
  <c r="CT94" i="1" s="1"/>
  <c r="CY94" i="1"/>
  <c r="CS94" i="1" s="1"/>
  <c r="CY95" i="1"/>
  <c r="CS95" i="1" s="1"/>
  <c r="CZ95" i="1"/>
  <c r="CT95" i="1" s="1"/>
  <c r="CV93" i="1"/>
  <c r="CV91" i="1"/>
  <c r="EK90" i="1"/>
  <c r="EK94" i="1"/>
  <c r="EK89" i="1"/>
  <c r="EK93" i="1"/>
  <c r="EK91" i="1"/>
  <c r="EK95" i="1"/>
  <c r="EK97" i="1"/>
  <c r="EK92" i="1"/>
  <c r="CZ89" i="1"/>
  <c r="CT89" i="1" s="1"/>
  <c r="CY89" i="1"/>
  <c r="CS89" i="1" s="1"/>
  <c r="CL86" i="1" l="1"/>
  <c r="CL96" i="1" s="1"/>
  <c r="CQ85" i="1"/>
  <c r="CP85" i="1"/>
  <c r="CZ96" i="1"/>
  <c r="CT96" i="1" s="1"/>
  <c r="CY96" i="1"/>
  <c r="CS96" i="1" s="1"/>
  <c r="EK32" i="1"/>
  <c r="EK18" i="1"/>
  <c r="EK36" i="1"/>
  <c r="EK37" i="1"/>
  <c r="CY93" i="1"/>
  <c r="CS93" i="1" s="1"/>
  <c r="CZ93" i="1"/>
  <c r="CT93" i="1" s="1"/>
  <c r="CL18" i="1"/>
  <c r="CL36" i="1"/>
  <c r="CL32" i="1"/>
  <c r="CQ5" i="1"/>
  <c r="CL37" i="1"/>
  <c r="CP5" i="1"/>
  <c r="CZ91" i="1"/>
  <c r="CT91" i="1" s="1"/>
  <c r="CY91" i="1"/>
  <c r="CS91" i="1" s="1"/>
  <c r="CP96" i="1" l="1"/>
  <c r="CQ96" i="1"/>
  <c r="CL93" i="1"/>
  <c r="CL92" i="1"/>
  <c r="CL97" i="1"/>
  <c r="CL95" i="1"/>
  <c r="CL90" i="1"/>
  <c r="CL91" i="1"/>
  <c r="CL89" i="1"/>
  <c r="CQ86" i="1"/>
  <c r="CP86" i="1"/>
  <c r="CL94" i="1"/>
  <c r="CQ37" i="1"/>
  <c r="CP37" i="1"/>
  <c r="CP32" i="1"/>
  <c r="CQ32" i="1"/>
  <c r="CQ36" i="1"/>
  <c r="CP36" i="1"/>
  <c r="CP94" i="1" l="1"/>
  <c r="CQ94" i="1"/>
  <c r="CQ95" i="1"/>
  <c r="CP95" i="1"/>
  <c r="CQ91" i="1"/>
  <c r="CP91" i="1"/>
  <c r="CQ92" i="1"/>
  <c r="CP92" i="1"/>
  <c r="CP89" i="1"/>
  <c r="CQ89" i="1"/>
  <c r="CQ93" i="1"/>
  <c r="CP93" i="1"/>
  <c r="CP90" i="1"/>
  <c r="CQ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<sst xmlns="http://schemas.openxmlformats.org/spreadsheetml/2006/main" count="746" uniqueCount="284">
  <si>
    <t>Monthly retails</t>
  </si>
  <si>
    <t>2Ws</t>
  </si>
  <si>
    <t>PVs</t>
  </si>
  <si>
    <t>3Ws</t>
  </si>
  <si>
    <t>Tractors</t>
  </si>
  <si>
    <t>Passenger vehicles</t>
  </si>
  <si>
    <t>Maruti</t>
  </si>
  <si>
    <t>Hyundai</t>
  </si>
  <si>
    <t>Honda</t>
  </si>
  <si>
    <t>Kia</t>
  </si>
  <si>
    <t>M&amp;M</t>
  </si>
  <si>
    <t>Tata Motors</t>
  </si>
  <si>
    <t>Toyota</t>
  </si>
  <si>
    <t>Others</t>
  </si>
  <si>
    <t>Total</t>
  </si>
  <si>
    <t>Two wheelers</t>
  </si>
  <si>
    <t>Bajaj</t>
  </si>
  <si>
    <t xml:space="preserve">Honda </t>
  </si>
  <si>
    <t>Yamaha</t>
  </si>
  <si>
    <t>Royal Enfield</t>
  </si>
  <si>
    <t xml:space="preserve">Suzuki </t>
  </si>
  <si>
    <t>TVS</t>
  </si>
  <si>
    <t>Three wheelers</t>
  </si>
  <si>
    <t>Atul Auto</t>
  </si>
  <si>
    <t>Bajaj Auto</t>
  </si>
  <si>
    <t>Piaggio</t>
  </si>
  <si>
    <t>TVS Motor</t>
  </si>
  <si>
    <t>EV share in retails</t>
  </si>
  <si>
    <t>EV PVs</t>
  </si>
  <si>
    <t>MG</t>
  </si>
  <si>
    <t>EV 2Ws</t>
  </si>
  <si>
    <t>Company wise</t>
  </si>
  <si>
    <t>TVS Motors</t>
  </si>
  <si>
    <t>CVs</t>
  </si>
  <si>
    <t>LCVs</t>
  </si>
  <si>
    <t>PV</t>
  </si>
  <si>
    <t>LCV</t>
  </si>
  <si>
    <t>Mahindra &amp; Mahindra</t>
  </si>
  <si>
    <t>Market share</t>
  </si>
  <si>
    <t>Ampere</t>
  </si>
  <si>
    <t>Ather Energy</t>
  </si>
  <si>
    <t>Hero Electric</t>
  </si>
  <si>
    <t>Okinawa</t>
  </si>
  <si>
    <t>Ola Electric</t>
  </si>
  <si>
    <t>Passenger vehicle - EV</t>
  </si>
  <si>
    <t>Case New Holland</t>
  </si>
  <si>
    <t>Escorts</t>
  </si>
  <si>
    <t>John Deere</t>
  </si>
  <si>
    <t>Kubota</t>
  </si>
  <si>
    <t>Mahindra</t>
  </si>
  <si>
    <t>Sonalika</t>
  </si>
  <si>
    <t>TAFE/Eicher</t>
  </si>
  <si>
    <t>VST Tillers Tractors</t>
  </si>
  <si>
    <t>Ashok Leyland</t>
  </si>
  <si>
    <t>y/y</t>
  </si>
  <si>
    <t>MOTOR CAB + MOTOR CAR</t>
  </si>
  <si>
    <t>Hero MotoCorp</t>
  </si>
  <si>
    <t>Vehicle Class</t>
  </si>
  <si>
    <t>Vehicle Category</t>
  </si>
  <si>
    <t>TWO WHEELER (Invalid Carriage), TWO WHEELER(NT), TWO WHEELER(T)</t>
  </si>
  <si>
    <t>Fuels</t>
  </si>
  <si>
    <t>Vehicle Classification used</t>
  </si>
  <si>
    <t>Broad categorization</t>
  </si>
  <si>
    <t>THREE WHEELER (GOODS) + THREE WHEELER (PASSENGER)</t>
  </si>
  <si>
    <t>AGRICULTURAL TRACTOR + TRACTOR (COMMERCIAL)</t>
  </si>
  <si>
    <t>https://vahan.parivahan.gov.in/vahan4dashboard/vahan/view/reportview.xhtml</t>
  </si>
  <si>
    <t>LIGHT GOODS VEHICLE</t>
  </si>
  <si>
    <t>HERO MOTOCORP LTD</t>
  </si>
  <si>
    <t>HONDA MOTORCYCLE AND SCOOTER INDIA (P) LTD</t>
  </si>
  <si>
    <t>TVS MOTOR COMPANY LTD</t>
  </si>
  <si>
    <t>BAJAJ AUTO LTD</t>
  </si>
  <si>
    <t>INDIA YAMAHA MOTOR PVT LTD</t>
  </si>
  <si>
    <t>ROYAL-ENFIELD (UNIT OF EICHER LTD)</t>
  </si>
  <si>
    <t>SUZUKI MOTORCYCLE INDIA PVT LTD</t>
  </si>
  <si>
    <t>OKINAWA AUTOTECH PVT LTD</t>
  </si>
  <si>
    <t>OLA ELECTRIC TECHNOLOGIES PVT LTD</t>
  </si>
  <si>
    <t>AMPERE VEHICLES PRIVATE LIMITED</t>
  </si>
  <si>
    <t>PIAGGIO VEHICLES PVT LTD</t>
  </si>
  <si>
    <t>CLASSIC LEGENDS PVT LTD</t>
  </si>
  <si>
    <t>ATHER ENERGY PVT LTD</t>
  </si>
  <si>
    <t>HERO ELECTRIC VEHICLES PVT. LTD</t>
  </si>
  <si>
    <t>PUR ENERGY PVT LTD</t>
  </si>
  <si>
    <t>TOTAL</t>
  </si>
  <si>
    <t>CHETAK TECHNOLOGY LIMITED</t>
  </si>
  <si>
    <t>REVOLT INTELLICORP PVT LTD</t>
  </si>
  <si>
    <t>BEING INDIA ENERGY AND TECHNOLOGY PVT LTD</t>
  </si>
  <si>
    <t>JITENDRA NEW EV-TECH PVT. LTD</t>
  </si>
  <si>
    <t>LECTRIX EV PVT LTD</t>
  </si>
  <si>
    <t>GOREEN E-MOBILITY PVT LTD</t>
  </si>
  <si>
    <t>MEW ELECTRICALS LIMITED</t>
  </si>
  <si>
    <t>HERO ELECTRIC VEHICLE PVT LTD</t>
  </si>
  <si>
    <t>GREAVES ELECTRIC MOBILITY PVT LTD</t>
  </si>
  <si>
    <t>OKAYA EV PVT LTD</t>
  </si>
  <si>
    <t>ULTRAVIOLETTE AUTOMOTIVE PVT LTD</t>
  </si>
  <si>
    <t>MTD</t>
  </si>
  <si>
    <t>Gross-up factor</t>
  </si>
  <si>
    <t>TATA MOTORS LTD</t>
  </si>
  <si>
    <t>TATA MOTORS PASSENGER VEHICLES LTD</t>
  </si>
  <si>
    <t>TATA PASSENGER ELECTRIC MOBILITY LTD</t>
  </si>
  <si>
    <t>MARUTI SUZUKI INDIA LTD</t>
  </si>
  <si>
    <t>HYUNDAI MOTOR INDIA LTD</t>
  </si>
  <si>
    <t>MAHINDRA &amp; MAHINDRA LIMITED</t>
  </si>
  <si>
    <t>TOYOTA KIRLOSKAR MOTOR PVT LTD</t>
  </si>
  <si>
    <t>KIA MOTORS INDIA PVT LTD</t>
  </si>
  <si>
    <t>RENAULT INDIA PVT LTD</t>
  </si>
  <si>
    <t>HONDA CARS INDIA LTD</t>
  </si>
  <si>
    <t>SKODA AUTO VOLKSWAGEN INDIA PVT LTD</t>
  </si>
  <si>
    <t>MG MOTOR INDIA PVT LTD</t>
  </si>
  <si>
    <t>NISSAN MOTOR INDIA PVT LTD</t>
  </si>
  <si>
    <t>FIAT INDIA AUTOMOBILES PVT LTD</t>
  </si>
  <si>
    <t>FORCE MOTORS LIMITED, A FIRODIA ENTERPRISE</t>
  </si>
  <si>
    <t>FORD INDIA PVT LTD</t>
  </si>
  <si>
    <t>JAGUAR LAND ROVER INDIA LIMITED</t>
  </si>
  <si>
    <t>MERCEDES-BENZ INDIA PVT LTD</t>
  </si>
  <si>
    <t>BMW INDIA PVT LTD</t>
  </si>
  <si>
    <t>AUDI AG</t>
  </si>
  <si>
    <t>VOLKSWAGEN INDIA PVT LTD</t>
  </si>
  <si>
    <t>SKODA AUTO INDIA PVT LTD</t>
  </si>
  <si>
    <t>MERCEDES -BENZ AG</t>
  </si>
  <si>
    <t>Maruti (only PV)</t>
  </si>
  <si>
    <t>BYD INDIA PRIVATE LIMITED</t>
  </si>
  <si>
    <t>HYUNDAI MOTORS LTD, SOUTH KOREA</t>
  </si>
  <si>
    <t>PORSCHE AG GERMANY</t>
  </si>
  <si>
    <t>BMW INDIA Electric PVT LTD</t>
  </si>
  <si>
    <t>KIA MOTORS INDIA Electric PVT LTD</t>
  </si>
  <si>
    <t>MAHINDRA REVA ELECTRIC VEHICLES Electric PVT LTD</t>
  </si>
  <si>
    <t>MERCEDES-BENZ INDIA Electric PVT LTD</t>
  </si>
  <si>
    <t>MG MOTOR INDIA Electric PVT LTD</t>
  </si>
  <si>
    <t>NISSAN MOTOR INDIA Electric PVT LTD</t>
  </si>
  <si>
    <t>TOYOTA KIRLOSKAR MOTOR Electric PVT LTD</t>
  </si>
  <si>
    <t>VOLVO AUTO INDIA Electric PVT LTD</t>
  </si>
  <si>
    <t>PCA AUTOMOBILES INDIA PVT LTD</t>
  </si>
  <si>
    <t>ALTIGREEN PROPULSION LABS PVT LTD</t>
  </si>
  <si>
    <t>ATUL AUTO LTD</t>
  </si>
  <si>
    <t>CONTINENTAL ENGINES PVT LTD</t>
  </si>
  <si>
    <t>OMEGA SEIKI PVT LTD</t>
  </si>
  <si>
    <t>CNH INDUSTRIAL (INDIA) PVT LTD</t>
  </si>
  <si>
    <t>EICHER TRACTORS</t>
  </si>
  <si>
    <t>ESCORTS CONSTRUCTION EQUIPMENT LTD</t>
  </si>
  <si>
    <t>ESCORTS LIMITED (AGRI MACHINERY GROUP)</t>
  </si>
  <si>
    <t>ESCORTS R&amp;D CENTRE</t>
  </si>
  <si>
    <t>INTERNATIONAL TRACTORS LIMITED</t>
  </si>
  <si>
    <t>JOHN DEERE INDIA PVT LTD(CROP SOLUTION DIV)</t>
  </si>
  <si>
    <t>JOHN DEERE INDIA  PVT LTD(TRACTOR DEVISION)</t>
  </si>
  <si>
    <t>KUBOTA AGRICULTURAL MACHINERY INDIA PVT.LTD.</t>
  </si>
  <si>
    <t>MAHINDRA DEFENCE SYSTEMS LTD</t>
  </si>
  <si>
    <t>MAHINDRA GUJARAT TRACTOR LIMITED</t>
  </si>
  <si>
    <t>MAHINDRA &amp; MAHINDRA LIMITED (SWARAJ DIVISION)</t>
  </si>
  <si>
    <t>MAHINDRA &amp; MAHINDRA LIMITED (TRACTOR)</t>
  </si>
  <si>
    <t>MAHINDRA &amp; MAHINDRA LTD FARM MACHINERY DIVISION</t>
  </si>
  <si>
    <t>SONALIKA INDUSTRIES</t>
  </si>
  <si>
    <t>SONALIKA INTERNATIONAL TRACTORS LIMITED</t>
  </si>
  <si>
    <t>PREET TRACTORS PVT LTD</t>
  </si>
  <si>
    <t>SWARAJ AUTOMOTIVES LTD</t>
  </si>
  <si>
    <t>TAFE LIMITED</t>
  </si>
  <si>
    <t>V.S.T. TILLERS TRACTORS LIMITED</t>
  </si>
  <si>
    <t>CASE NEW HOLLAND CONSTRUCTION EQUIPMENT(I) PVT LTD</t>
  </si>
  <si>
    <t>CAPTAIN TRACTORS PVT. LTD.</t>
  </si>
  <si>
    <t>EICHER MOTORS LTD</t>
  </si>
  <si>
    <t>L &amp; T CASE EQUIPMENT PVT LTD</t>
  </si>
  <si>
    <t>NEW HOLLAND CONSTRUCTION EQUIPMENT(I) PVT.LTD.</t>
  </si>
  <si>
    <t>NEW HOLLAND FIAT INDIA PVT. LTD.</t>
  </si>
  <si>
    <t>ASHOK LEYLAND LTD</t>
  </si>
  <si>
    <t>VE COMMERCIAL VEHICLES LTD</t>
  </si>
  <si>
    <t>SML ISUZU LTD</t>
  </si>
  <si>
    <t>ISUZU MOTORS INDIA PVT LTD</t>
  </si>
  <si>
    <t>MHCV</t>
  </si>
  <si>
    <t>DAIMLER INDIA COMMERCIAL VEHICLES PVT. LTD</t>
  </si>
  <si>
    <t>VOLVO INDIA PVT LTD</t>
  </si>
  <si>
    <t>Total Commercial Vehicles</t>
  </si>
  <si>
    <t>VECV</t>
  </si>
  <si>
    <t>Type</t>
  </si>
  <si>
    <t>Instructions to update the file</t>
  </si>
  <si>
    <t>Link to Vahan portal - Tabular Summary:</t>
  </si>
  <si>
    <t>Vahan classification used:</t>
  </si>
  <si>
    <t>Data after every pull has to be updated in the respective category tabs. 'Summary' tab is completely formula-driven.</t>
  </si>
  <si>
    <t>It just needs to be dragged forward every month.</t>
  </si>
  <si>
    <t>MHCVs</t>
  </si>
  <si>
    <t>LCVs + MHCVs as above</t>
  </si>
  <si>
    <t>HEAVY GOODS VEHICLE + HEAVY PASSENGER VEHICLE + MEDIUM GOODS VEHICLE + MEDIUM PASSENGER VEHICLE</t>
  </si>
  <si>
    <t>Download the data in excel after running each of the above criterion. Numbers need to converted using 'Numbervalue' function.</t>
  </si>
  <si>
    <t>Remember to update 'Gross-up factor' (highlighted in yellow on every tab) as applicable to gross-up ongoing month's volumes.</t>
  </si>
  <si>
    <t>OEMs combined:</t>
  </si>
  <si>
    <t>OEM</t>
  </si>
  <si>
    <t>Category</t>
  </si>
  <si>
    <t>OEMs combined per Vahan</t>
  </si>
  <si>
    <t>PV + Electric PV</t>
  </si>
  <si>
    <t>2W + Electric 2W</t>
  </si>
  <si>
    <t>MG Motor</t>
  </si>
  <si>
    <t>Electric 2W</t>
  </si>
  <si>
    <t>3W</t>
  </si>
  <si>
    <t>Market share (%)</t>
  </si>
  <si>
    <t>QTD</t>
  </si>
  <si>
    <t>QoQ Change</t>
  </si>
  <si>
    <t>YoY Change</t>
  </si>
  <si>
    <t>Maruti Suzuki</t>
  </si>
  <si>
    <t>Daimler</t>
  </si>
  <si>
    <t>Like-for-like # months</t>
  </si>
  <si>
    <t>MAHINDRA LAST MILE MOBILITY LTD</t>
  </si>
  <si>
    <t>ATUL GREENTECH PRIVATE LIMITED</t>
  </si>
  <si>
    <t>EULER MOTORS PVT LTD</t>
  </si>
  <si>
    <t>DILLI ELECTRIC AUTO PVT LTD</t>
  </si>
  <si>
    <t>E ROYCE MOTORS INDIA PVT LTD</t>
  </si>
  <si>
    <t>TI CLEAN MOBILITY PVT LTD</t>
  </si>
  <si>
    <t>MAHINDRA REVA ELECTRIC VEHICLES PVT LTD</t>
  </si>
  <si>
    <t>REEP INDUSTRIES PVT LTD</t>
  </si>
  <si>
    <t>KINETIC GREEN ENERGY &amp; POWER SOLUTIONS LTD</t>
  </si>
  <si>
    <t>Omega Seiki</t>
  </si>
  <si>
    <t>EV 3Ws</t>
  </si>
  <si>
    <t>Electric 3W</t>
  </si>
  <si>
    <t>As of</t>
  </si>
  <si>
    <t>Period volumes</t>
  </si>
  <si>
    <t>No. of days</t>
  </si>
  <si>
    <t>Overall YTD market shares</t>
  </si>
  <si>
    <t>Period market shares</t>
  </si>
  <si>
    <t>YTD</t>
  </si>
  <si>
    <t>India PV Weekly Registrations by brand (CY23 &amp; CY24YTD)</t>
  </si>
  <si>
    <t>BYD</t>
  </si>
  <si>
    <t>Citroen</t>
  </si>
  <si>
    <t>YTD EV Penetration</t>
  </si>
  <si>
    <t>Period EV Penetration</t>
  </si>
  <si>
    <r>
      <t xml:space="preserve">Extract </t>
    </r>
    <r>
      <rPr>
        <b/>
        <sz val="11"/>
        <color theme="1"/>
        <rFont val="Arial"/>
        <family val="2"/>
      </rPr>
      <t>Maker</t>
    </r>
    <r>
      <rPr>
        <sz val="11"/>
        <color theme="1"/>
        <rFont val="Arial"/>
        <family val="2"/>
      </rPr>
      <t xml:space="preserve">-wise </t>
    </r>
    <r>
      <rPr>
        <b/>
        <sz val="11"/>
        <color theme="1"/>
        <rFont val="Arial"/>
        <family val="2"/>
      </rPr>
      <t>monthly</t>
    </r>
    <r>
      <rPr>
        <sz val="11"/>
        <color theme="1"/>
        <rFont val="Arial"/>
        <family val="2"/>
      </rPr>
      <t xml:space="preserve"> data for required categories. Use panel on the left to filter for below-mentioned classification.</t>
    </r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</si>
  <si>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</si>
  <si>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</si>
  <si>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</si>
  <si>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</si>
  <si>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</si>
  <si>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</si>
  <si>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</si>
  <si>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</si>
  <si>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</si>
  <si>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</si>
  <si>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</si>
  <si>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</si>
  <si>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</si>
  <si>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</si>
  <si>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</si>
  <si>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</si>
  <si>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</si>
  <si>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</si>
  <si>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</si>
  <si>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</si>
  <si>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</si>
  <si>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FY20</t>
  </si>
  <si>
    <t>FY21</t>
  </si>
  <si>
    <t>FY22</t>
  </si>
  <si>
    <t>FY23</t>
  </si>
  <si>
    <t>FY24</t>
  </si>
  <si>
    <t>1Q25</t>
  </si>
  <si>
    <t>FY25</t>
  </si>
  <si>
    <t>KIA INDIA PRIVATE LIMITED</t>
  </si>
  <si>
    <t>ESCORTS KUBOTA LIMITED (AGRI MACHINERY GROUP)</t>
  </si>
  <si>
    <t>ELECTRIC(BOV) + PURE EV + PVs as above</t>
  </si>
  <si>
    <t>ELECTRIC(BOV) + PURE EV + 2Ws as above</t>
  </si>
  <si>
    <t>ELECTRIC(BOV) + PURE EV + 3Ws as above</t>
  </si>
  <si>
    <t>2Q25</t>
  </si>
  <si>
    <t>PV CNG</t>
  </si>
  <si>
    <t>PV Strong Hybrid</t>
  </si>
  <si>
    <t>PLUG-IN HYBRID EV + STRONG HYBRID EV + PVs as above</t>
  </si>
  <si>
    <t>CNG PVs</t>
  </si>
  <si>
    <t>Strong Hybrid PVs</t>
  </si>
  <si>
    <t>PVs - CNG</t>
  </si>
  <si>
    <t>PVs - Strong Hybrids</t>
  </si>
  <si>
    <t>CNG PV Penetration</t>
  </si>
  <si>
    <t>Strong Hybrids PV Penetration</t>
  </si>
  <si>
    <t>3Q25</t>
  </si>
  <si>
    <t>India Electric PV Weekly Registrations by brand (CY23 to CY25YTD)</t>
  </si>
  <si>
    <t>India 2W Weekly Registrations by brand (CY23 to CY25YTD)</t>
  </si>
  <si>
    <t>India Electric 2W Weekly Registrations by brand (CY23 to CY25YTD)</t>
  </si>
  <si>
    <t>NA</t>
  </si>
  <si>
    <t>PREET AGRO INDUSTRIES PVT LTD</t>
  </si>
  <si>
    <t>MAHINDRA ELECTRIC AUTOMOBILE LTD</t>
  </si>
  <si>
    <t>4Q25</t>
  </si>
  <si>
    <t>1Q26</t>
  </si>
  <si>
    <t>FY26</t>
  </si>
  <si>
    <t>JSW MG MOTOR INDIA PVT LTD</t>
  </si>
  <si>
    <t>ATHER ENERGY LTD</t>
  </si>
  <si>
    <t>2025\06 - June</t>
  </si>
  <si>
    <t>06.03.2025</t>
  </si>
  <si>
    <t>2Q26</t>
  </si>
  <si>
    <t>Last 4 week growth</t>
  </si>
  <si>
    <t>CNG ONLY + PETROL/CNG + PETROL(E20)/CNG + PVs as above</t>
  </si>
  <si>
    <t>yoy growth</t>
  </si>
  <si>
    <t>3Q26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</si>
</sst>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8" fillId="0" borderId="0" xfId="0" applyFont="1"/>
    <xf numFmtId="0" fontId="9" fillId="0" borderId="0" xfId="0" applyFont="1"/>
    <xf numFmtId="0" fontId="13" fillId="0" borderId="0" xfId="4" applyFont="1"/>
    <xf numFmtId="0" fontId="12" fillId="4" borderId="0" xfId="4" applyFont="1" applyFill="1"/>
    <xf numFmtId="14" fontId="10" fillId="4" borderId="0" xfId="4" applyNumberFormat="1" applyFont="1" applyFill="1" applyAlignment="1">
      <alignment horizontal="center"/>
    </xf>
    <xf numFmtId="0" fontId="11" fillId="5" borderId="0" xfId="4" applyFont="1" applyFill="1"/>
    <xf numFmtId="3" fontId="11" fillId="5" borderId="0" xfId="4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/>
    <xf numFmtId="17" fontId="11" fillId="5" borderId="0" xfId="0" applyNumberFormat="1" applyFont="1" applyFill="1" applyAlignment="1">
      <alignment vertical="center"/>
    </xf>
    <xf numFmtId="17" fontId="4" fillId="0" borderId="0" xfId="0" applyNumberFormat="1" applyFont="1" applyAlignment="1">
      <alignment vertical="center"/>
    </xf>
    <xf numFmtId="17" fontId="11" fillId="5" borderId="0" xfId="0" applyNumberFormat="1" applyFont="1" applyFill="1" applyAlignment="1">
      <alignment horizontal="center" vertical="center"/>
    </xf>
    <xf numFmtId="17" fontId="11" fillId="5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2" borderId="0" xfId="1" applyNumberFormat="1" applyFont="1" applyFill="1"/>
    <xf numFmtId="9" fontId="14" fillId="0" borderId="0" xfId="2" applyFont="1"/>
    <xf numFmtId="9" fontId="4" fillId="2" borderId="0" xfId="2" applyFont="1" applyFill="1" applyAlignment="1">
      <alignment horizontal="center"/>
    </xf>
    <xf numFmtId="164" fontId="4" fillId="0" borderId="0" xfId="1" applyNumberFormat="1" applyFont="1"/>
    <xf numFmtId="0" fontId="11" fillId="0" borderId="0" xfId="0" applyFont="1"/>
    <xf numFmtId="165" fontId="4" fillId="0" borderId="0" xfId="2" applyNumberFormat="1" applyFont="1"/>
    <xf numFmtId="1" fontId="4" fillId="0" borderId="0" xfId="2" applyNumberFormat="1" applyFont="1" applyAlignment="1">
      <alignment horizontal="center"/>
    </xf>
    <xf numFmtId="165" fontId="4" fillId="0" borderId="0" xfId="2" applyNumberFormat="1" applyFont="1" applyFill="1"/>
    <xf numFmtId="17" fontId="11" fillId="5" borderId="0" xfId="0" applyNumberFormat="1" applyFont="1" applyFill="1"/>
    <xf numFmtId="17" fontId="11" fillId="5" borderId="0" xfId="0" applyNumberFormat="1" applyFont="1" applyFill="1" applyAlignment="1">
      <alignment horizontal="center"/>
    </xf>
    <xf numFmtId="164" fontId="11" fillId="2" borderId="0" xfId="1" applyNumberFormat="1" applyFont="1" applyFill="1"/>
    <xf numFmtId="9" fontId="11" fillId="2" borderId="0" xfId="2" applyFont="1" applyFill="1" applyAlignment="1">
      <alignment horizontal="center"/>
    </xf>
    <xf numFmtId="164" fontId="11" fillId="0" borderId="0" xfId="1" applyNumberFormat="1" applyFont="1"/>
    <xf numFmtId="0" fontId="14" fillId="0" borderId="0" xfId="0" applyFont="1"/>
    <xf numFmtId="164" fontId="14" fillId="2" borderId="0" xfId="1" applyNumberFormat="1" applyFont="1" applyFill="1"/>
    <xf numFmtId="9" fontId="11" fillId="0" borderId="0" xfId="2" applyFont="1" applyFill="1" applyAlignment="1">
      <alignment horizontal="center"/>
    </xf>
    <xf numFmtId="0" fontId="11" fillId="5" borderId="0" xfId="0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17" fontId="11" fillId="0" borderId="0" xfId="0" applyNumberFormat="1" applyFont="1"/>
    <xf numFmtId="17" fontId="11" fillId="0" borderId="0" xfId="0" applyNumberFormat="1" applyFont="1" applyAlignment="1">
      <alignment horizontal="center"/>
    </xf>
    <xf numFmtId="164" fontId="4" fillId="0" borderId="0" xfId="1" applyNumberFormat="1" applyFont="1" applyFill="1"/>
    <xf numFmtId="9" fontId="4" fillId="0" borderId="0" xfId="2" applyFont="1" applyFill="1" applyAlignment="1">
      <alignment horizontal="center"/>
    </xf>
    <xf numFmtId="164" fontId="4" fillId="0" borderId="0" xfId="0" applyNumberFormat="1" applyFont="1"/>
    <xf numFmtId="17" fontId="4" fillId="0" borderId="0" xfId="0" applyNumberFormat="1" applyFont="1" applyAlignment="1">
      <alignment horizontal="center"/>
    </xf>
    <xf numFmtId="9" fontId="4" fillId="0" borderId="0" xfId="2" applyFont="1"/>
    <xf numFmtId="9" fontId="11" fillId="0" borderId="0" xfId="2" applyFont="1"/>
    <xf numFmtId="165" fontId="11" fillId="0" borderId="0" xfId="2" applyNumberFormat="1" applyFont="1"/>
    <xf numFmtId="0" fontId="11" fillId="0" borderId="0" xfId="0" applyFont="1" applyAlignment="1">
      <alignment horizontal="center"/>
    </xf>
    <xf numFmtId="0" fontId="15" fillId="0" borderId="0" xfId="0" applyFont="1"/>
    <xf numFmtId="0" fontId="4" fillId="0" borderId="0" xfId="0" quotePrefix="1" applyFont="1" applyAlignment="1">
      <alignment horizontal="center"/>
    </xf>
    <xf numFmtId="0" fontId="16" fillId="0" borderId="0" xfId="3" applyFont="1"/>
    <xf numFmtId="0" fontId="1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4" fillId="0" borderId="0" xfId="0" applyNumberFormat="1" applyFont="1"/>
    <xf numFmtId="3" fontId="11" fillId="0" borderId="0" xfId="0" applyNumberFormat="1" applyFont="1"/>
    <xf numFmtId="9" fontId="4" fillId="0" borderId="0" xfId="0" applyNumberFormat="1" applyFont="1"/>
    <xf numFmtId="0" fontId="4" fillId="0" borderId="0" xfId="4" applyFont="1"/>
    <xf numFmtId="1" fontId="4" fillId="0" borderId="0" xfId="4" applyNumberFormat="1" applyFont="1"/>
    <xf numFmtId="0" fontId="4" fillId="0" borderId="0" xfId="4" applyFont="1" applyAlignment="1">
      <alignment horizontal="center"/>
    </xf>
    <xf numFmtId="3" fontId="4" fillId="0" borderId="0" xfId="4" applyNumberFormat="1" applyFont="1"/>
    <xf numFmtId="9" fontId="4" fillId="0" borderId="0" xfId="5" applyFont="1"/>
    <xf numFmtId="165" fontId="4" fillId="0" borderId="0" xfId="4" applyNumberFormat="1" applyFont="1"/>
    <xf numFmtId="0" fontId="2" fillId="0" borderId="0" xfId="0" applyFont="1"/>
    <xf numFmtId="9" fontId="14" fillId="0" borderId="0" xfId="2" applyFont="1" applyAlignment="1">
      <alignment horizontal="right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1" fillId="0" borderId="0" xfId="4" applyFont="1"/>
    <xf numFmtId="4" fontId="11" fillId="3" borderId="0" xfId="0" applyNumberFormat="1" applyFont="1" applyFill="1"/>
    <xf numFmtId="0" fontId="1" fillId="0" borderId="0" xfId="0" applyFont="1"/>
    <xf numFmtId="3" fontId="4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3" fontId="1" fillId="0" borderId="0" xfId="0" applyNumberFormat="1" applyFont="1"/>
    <xf numFmtId="166" fontId="4" fillId="0" borderId="0" xfId="1" applyNumberFormat="1" applyFont="1"/>
    <xf numFmtId="167" fontId="4" fillId="6" borderId="0" xfId="0" applyNumberFormat="1" applyFont="1" applyFill="1"/>
    <xf numFmtId="14" fontId="4" fillId="0" borderId="0" xfId="4" applyNumberFormat="1" applyFont="1"/>
    <xf numFmtId="1" fontId="4" fillId="0" borderId="0" xfId="0" applyNumberFormat="1" applyFont="1"/>
    <xf numFmtId="3" fontId="1" fillId="0" borderId="0" xfId="4" applyNumberFormat="1" applyFont="1"/>
    <xf numFmtId="9" fontId="14" fillId="7" borderId="0" xfId="2" applyFont="1" applyFill="1"/>
    <xf numFmtId="164" fontId="11" fillId="0" borderId="0" xfId="1" applyNumberFormat="1" applyFont="1" applyAlignment="1">
      <alignment horizontal="center" wrapText="1"/>
    </xf>
    <xf numFmtId="1" fontId="1" fillId="0" borderId="0" xfId="0" applyNumberFormat="1" applyFont="1"/>
    <xf numFmtId="9" fontId="18" fillId="0" borderId="0" xfId="2" applyFont="1" applyAlignment="1">
      <alignment horizontal="right"/>
    </xf>
    <xf numFmtId="165" fontId="4" fillId="0" borderId="0" xfId="5" applyNumberFormat="1" applyFont="1"/>
    <xf numFmtId="9" fontId="4" fillId="0" borderId="0" xfId="2" applyFont="1" applyFill="1"/>
    <xf numFmtId="14" fontId="10" fillId="0" borderId="0" xfId="4" applyNumberFormat="1" applyFont="1" applyAlignment="1">
      <alignment horizontal="center"/>
    </xf>
    <xf numFmtId="3" fontId="11" fillId="0" borderId="0" xfId="4" applyNumberFormat="1" applyFont="1"/>
    <xf numFmtId="9" fontId="4" fillId="0" borderId="0" xfId="5" applyFont="1" applyFill="1"/>
    <xf numFmtId="165" fontId="4" fillId="0" borderId="0" xfId="5" applyNumberFormat="1" applyFont="1" applyFill="1"/>
    <xf numFmtId="4" fontId="19" fillId="3" borderId="0" xfId="0" applyNumberFormat="1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1" builtinId="3"/>
    <cellStyle name="Hyperlink" xfId="3" builtinId="8"/>
    <cellStyle name="Normal" xfId="0" builtinId="0"/>
    <cellStyle name="Normal 2" xfId="4" xr:uid="{1F205FD9-4125-4D40-9614-B801985418AE}"/>
    <cellStyle name="Percent" xfId="2" builtinId="5"/>
    <cellStyle name="Percent 2" xfId="5" xr:uid="{DC7CEA96-BEC0-49D8-9AD9-861117D6D74E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76C6FF9-18C8-42D7-A937-740E377EDF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https://vahan.parivahan.gov.in/vahan4dashboard/vahan/view/reportview.x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7129-5993-4AE1-AB7D-8EEE15CA48F1}">
  <dimension ref="A1:D97"/>
  <sheetViews>
    <sheetView zoomScaleNormal="100" workbookViewId="0">
      <selection activeCell="D28" sqref="D28"/>
    </sheetView>
  </sheetViews>
  <sheetFormatPr defaultColWidth="9.140625" defaultRowHeight="14.25" x14ac:dyDescent="0.2"/>
  <cols>
    <col min="1" max="1" width="9.140625" style="50"/>
    <col min="2" max="2" width="17" style="50" bestFit="1" customWidth="1"/>
    <col min="3" max="3" width="22.5703125" style="50" bestFit="1" customWidth="1"/>
    <col min="4" max="4" width="67.42578125" style="50" bestFit="1" customWidth="1"/>
    <col min="5" max="16384" width="9.140625" style="50"/>
  </cols>
  <sheetData>
    <row r="1" spans="1:4" s="9" customFormat="1" x14ac:dyDescent="0.2">
      <c r="A1" s="8"/>
    </row>
    <row r="2" spans="1:4" s="9" customFormat="1" x14ac:dyDescent="0.2">
      <c r="A2" s="8"/>
    </row>
    <row r="3" spans="1:4" s="9" customFormat="1" ht="15.75" x14ac:dyDescent="0.25">
      <c r="A3" s="8"/>
      <c r="B3" s="44" t="s">
        <v>172</v>
      </c>
    </row>
    <row r="4" spans="1:4" s="9" customFormat="1" ht="15.75" x14ac:dyDescent="0.25">
      <c r="A4" s="8"/>
      <c r="B4" s="44"/>
    </row>
    <row r="5" spans="1:4" s="9" customFormat="1" x14ac:dyDescent="0.2">
      <c r="A5" s="8"/>
    </row>
    <row r="6" spans="1:4" s="9" customFormat="1" x14ac:dyDescent="0.2">
      <c r="A6" s="45"/>
      <c r="B6" s="9" t="s">
        <v>173</v>
      </c>
    </row>
    <row r="7" spans="1:4" s="9" customFormat="1" x14ac:dyDescent="0.2">
      <c r="A7" s="8"/>
      <c r="B7" s="46" t="s">
        <v>65</v>
      </c>
    </row>
    <row r="8" spans="1:4" s="9" customFormat="1" x14ac:dyDescent="0.2">
      <c r="A8" s="8"/>
    </row>
    <row r="9" spans="1:4" s="9" customFormat="1" ht="15" x14ac:dyDescent="0.25">
      <c r="A9" s="8"/>
      <c r="B9" s="9" t="s">
        <v>221</v>
      </c>
    </row>
    <row r="10" spans="1:4" s="9" customFormat="1" x14ac:dyDescent="0.2">
      <c r="A10" s="8"/>
    </row>
    <row r="11" spans="1:4" s="9" customFormat="1" x14ac:dyDescent="0.2">
      <c r="A11" s="8"/>
      <c r="B11" s="47" t="s">
        <v>174</v>
      </c>
    </row>
    <row r="12" spans="1:4" s="9" customFormat="1" ht="15" x14ac:dyDescent="0.25">
      <c r="A12" s="8"/>
      <c r="B12" s="43" t="s">
        <v>171</v>
      </c>
      <c r="C12" s="43" t="s">
        <v>62</v>
      </c>
      <c r="D12" s="43" t="s">
        <v>61</v>
      </c>
    </row>
    <row r="13" spans="1:4" s="9" customFormat="1" x14ac:dyDescent="0.2">
      <c r="A13" s="8"/>
      <c r="B13" s="63" t="s">
        <v>2</v>
      </c>
      <c r="C13" s="8" t="s">
        <v>57</v>
      </c>
      <c r="D13" s="1" t="s">
        <v>55</v>
      </c>
    </row>
    <row r="14" spans="1:4" s="9" customFormat="1" x14ac:dyDescent="0.2">
      <c r="A14" s="8"/>
      <c r="B14" s="63" t="s">
        <v>1</v>
      </c>
      <c r="C14" s="8" t="s">
        <v>58</v>
      </c>
      <c r="D14" s="1" t="s">
        <v>59</v>
      </c>
    </row>
    <row r="15" spans="1:4" s="9" customFormat="1" x14ac:dyDescent="0.2">
      <c r="A15" s="8"/>
      <c r="B15" s="63" t="s">
        <v>3</v>
      </c>
      <c r="C15" s="8" t="s">
        <v>57</v>
      </c>
      <c r="D15" s="1" t="s">
        <v>63</v>
      </c>
    </row>
    <row r="16" spans="1:4" s="9" customFormat="1" x14ac:dyDescent="0.2">
      <c r="A16" s="8"/>
      <c r="B16" s="63" t="s">
        <v>4</v>
      </c>
      <c r="C16" s="8" t="s">
        <v>57</v>
      </c>
      <c r="D16" s="1" t="s">
        <v>64</v>
      </c>
    </row>
    <row r="17" spans="1:4" s="9" customFormat="1" x14ac:dyDescent="0.2">
      <c r="A17" s="8"/>
      <c r="B17" s="63" t="s">
        <v>28</v>
      </c>
      <c r="C17" s="8" t="s">
        <v>60</v>
      </c>
      <c r="D17" s="1" t="s">
        <v>252</v>
      </c>
    </row>
    <row r="18" spans="1:4" s="9" customFormat="1" x14ac:dyDescent="0.2">
      <c r="A18" s="8"/>
      <c r="B18" s="63" t="s">
        <v>30</v>
      </c>
      <c r="C18" s="8" t="s">
        <v>60</v>
      </c>
      <c r="D18" s="1" t="s">
        <v>253</v>
      </c>
    </row>
    <row r="19" spans="1:4" s="9" customFormat="1" x14ac:dyDescent="0.2">
      <c r="A19" s="8"/>
      <c r="B19" s="63" t="s">
        <v>208</v>
      </c>
      <c r="C19" s="8" t="s">
        <v>60</v>
      </c>
      <c r="D19" s="1" t="s">
        <v>254</v>
      </c>
    </row>
    <row r="20" spans="1:4" s="9" customFormat="1" x14ac:dyDescent="0.2">
      <c r="A20" s="8"/>
      <c r="B20" s="64" t="s">
        <v>256</v>
      </c>
      <c r="C20" s="8" t="s">
        <v>60</v>
      </c>
      <c r="D20" s="1" t="s">
        <v>281</v>
      </c>
    </row>
    <row r="21" spans="1:4" s="9" customFormat="1" x14ac:dyDescent="0.2">
      <c r="A21" s="8"/>
      <c r="B21" s="64" t="s">
        <v>257</v>
      </c>
      <c r="C21" s="8" t="s">
        <v>60</v>
      </c>
      <c r="D21" s="1" t="s">
        <v>258</v>
      </c>
    </row>
    <row r="22" spans="1:4" s="9" customFormat="1" x14ac:dyDescent="0.2">
      <c r="A22" s="8"/>
      <c r="B22" s="63" t="s">
        <v>34</v>
      </c>
      <c r="C22" s="8" t="s">
        <v>58</v>
      </c>
      <c r="D22" s="1" t="s">
        <v>66</v>
      </c>
    </row>
    <row r="23" spans="1:4" s="9" customFormat="1" ht="25.5" x14ac:dyDescent="0.2">
      <c r="A23" s="8"/>
      <c r="B23" s="48" t="s">
        <v>177</v>
      </c>
      <c r="C23" s="48" t="s">
        <v>58</v>
      </c>
      <c r="D23" s="49" t="s">
        <v>179</v>
      </c>
    </row>
    <row r="24" spans="1:4" s="9" customFormat="1" x14ac:dyDescent="0.2">
      <c r="A24" s="8"/>
      <c r="B24" s="48" t="s">
        <v>33</v>
      </c>
      <c r="C24" s="48" t="s">
        <v>58</v>
      </c>
      <c r="D24" s="49" t="s">
        <v>178</v>
      </c>
    </row>
    <row r="26" spans="1:4" x14ac:dyDescent="0.2">
      <c r="B26" s="50" t="s">
        <v>180</v>
      </c>
    </row>
    <row r="28" spans="1:4" x14ac:dyDescent="0.2">
      <c r="B28" s="50" t="s">
        <v>175</v>
      </c>
    </row>
    <row r="29" spans="1:4" x14ac:dyDescent="0.2">
      <c r="B29" s="50" t="s">
        <v>176</v>
      </c>
    </row>
    <row r="31" spans="1:4" x14ac:dyDescent="0.2">
      <c r="B31" s="50" t="s">
        <v>181</v>
      </c>
    </row>
    <row r="33" spans="2:4" x14ac:dyDescent="0.2">
      <c r="B33" s="47" t="s">
        <v>182</v>
      </c>
    </row>
    <row r="34" spans="2:4" ht="15" x14ac:dyDescent="0.25">
      <c r="B34" s="43" t="s">
        <v>184</v>
      </c>
      <c r="C34" s="43" t="s">
        <v>183</v>
      </c>
      <c r="D34" s="43" t="s">
        <v>185</v>
      </c>
    </row>
    <row r="35" spans="2:4" ht="15" customHeight="1" x14ac:dyDescent="0.2">
      <c r="B35" s="88" t="s">
        <v>186</v>
      </c>
      <c r="C35" s="87" t="s">
        <v>11</v>
      </c>
      <c r="D35" s="51" t="s">
        <v>96</v>
      </c>
    </row>
    <row r="36" spans="2:4" x14ac:dyDescent="0.2">
      <c r="B36" s="88"/>
      <c r="C36" s="87"/>
      <c r="D36" s="51" t="s">
        <v>97</v>
      </c>
    </row>
    <row r="37" spans="2:4" x14ac:dyDescent="0.2">
      <c r="B37" s="88"/>
      <c r="C37" s="87"/>
      <c r="D37" s="51" t="s">
        <v>98</v>
      </c>
    </row>
    <row r="38" spans="2:4" ht="15" customHeight="1" x14ac:dyDescent="0.2">
      <c r="B38" s="88"/>
      <c r="C38" s="89" t="s">
        <v>9</v>
      </c>
      <c r="D38" s="51" t="s">
        <v>103</v>
      </c>
    </row>
    <row r="39" spans="2:4" x14ac:dyDescent="0.2">
      <c r="B39" s="88"/>
      <c r="C39" s="87"/>
      <c r="D39" s="51" t="s">
        <v>250</v>
      </c>
    </row>
    <row r="40" spans="2:4" ht="15" customHeight="1" x14ac:dyDescent="0.2">
      <c r="B40" s="88"/>
      <c r="C40" s="87" t="s">
        <v>188</v>
      </c>
      <c r="D40" s="51" t="s">
        <v>107</v>
      </c>
    </row>
    <row r="41" spans="2:4" x14ac:dyDescent="0.2">
      <c r="B41" s="88"/>
      <c r="C41" s="87"/>
      <c r="D41" s="51" t="s">
        <v>127</v>
      </c>
    </row>
    <row r="42" spans="2:4" x14ac:dyDescent="0.2">
      <c r="B42" s="88" t="s">
        <v>187</v>
      </c>
      <c r="C42" s="87" t="s">
        <v>24</v>
      </c>
      <c r="D42" s="51" t="s">
        <v>70</v>
      </c>
    </row>
    <row r="43" spans="2:4" x14ac:dyDescent="0.2">
      <c r="B43" s="88"/>
      <c r="C43" s="87"/>
      <c r="D43" s="51" t="s">
        <v>83</v>
      </c>
    </row>
    <row r="44" spans="2:4" x14ac:dyDescent="0.2">
      <c r="B44" s="88" t="s">
        <v>189</v>
      </c>
      <c r="C44" s="87" t="s">
        <v>41</v>
      </c>
      <c r="D44" s="51" t="s">
        <v>90</v>
      </c>
    </row>
    <row r="45" spans="2:4" x14ac:dyDescent="0.2">
      <c r="B45" s="88"/>
      <c r="C45" s="87"/>
      <c r="D45" s="51" t="s">
        <v>80</v>
      </c>
    </row>
    <row r="46" spans="2:4" ht="15" customHeight="1" x14ac:dyDescent="0.2">
      <c r="B46" s="88" t="s">
        <v>190</v>
      </c>
      <c r="C46" s="87" t="s">
        <v>23</v>
      </c>
      <c r="D46" s="51" t="s">
        <v>133</v>
      </c>
    </row>
    <row r="47" spans="2:4" x14ac:dyDescent="0.2">
      <c r="B47" s="88"/>
      <c r="C47" s="87"/>
      <c r="D47" s="51" t="s">
        <v>199</v>
      </c>
    </row>
    <row r="48" spans="2:4" x14ac:dyDescent="0.2">
      <c r="B48" s="88"/>
      <c r="C48" s="87" t="s">
        <v>49</v>
      </c>
      <c r="D48" s="51" t="s">
        <v>198</v>
      </c>
    </row>
    <row r="49" spans="2:4" x14ac:dyDescent="0.2">
      <c r="B49" s="88"/>
      <c r="C49" s="87"/>
      <c r="D49" s="51" t="s">
        <v>101</v>
      </c>
    </row>
    <row r="50" spans="2:4" x14ac:dyDescent="0.2">
      <c r="B50" s="88"/>
      <c r="C50" s="87"/>
      <c r="D50" s="51" t="s">
        <v>204</v>
      </c>
    </row>
    <row r="51" spans="2:4" ht="15" customHeight="1" x14ac:dyDescent="0.2">
      <c r="B51" s="88" t="s">
        <v>209</v>
      </c>
      <c r="C51" s="87" t="s">
        <v>23</v>
      </c>
      <c r="D51" s="51" t="s">
        <v>133</v>
      </c>
    </row>
    <row r="52" spans="2:4" x14ac:dyDescent="0.2">
      <c r="B52" s="88"/>
      <c r="C52" s="87"/>
      <c r="D52" s="51" t="s">
        <v>199</v>
      </c>
    </row>
    <row r="53" spans="2:4" ht="15" customHeight="1" x14ac:dyDescent="0.2">
      <c r="B53" s="88"/>
      <c r="C53" s="87" t="s">
        <v>49</v>
      </c>
      <c r="D53" s="51" t="s">
        <v>198</v>
      </c>
    </row>
    <row r="54" spans="2:4" x14ac:dyDescent="0.2">
      <c r="B54" s="88"/>
      <c r="C54" s="87"/>
      <c r="D54" s="51" t="s">
        <v>101</v>
      </c>
    </row>
    <row r="55" spans="2:4" x14ac:dyDescent="0.2">
      <c r="B55" s="88"/>
      <c r="C55" s="87"/>
      <c r="D55" s="51" t="s">
        <v>204</v>
      </c>
    </row>
    <row r="56" spans="2:4" x14ac:dyDescent="0.2">
      <c r="B56" s="88" t="s">
        <v>4</v>
      </c>
      <c r="C56" s="88" t="s">
        <v>45</v>
      </c>
      <c r="D56" s="51" t="s">
        <v>156</v>
      </c>
    </row>
    <row r="57" spans="2:4" x14ac:dyDescent="0.2">
      <c r="B57" s="88"/>
      <c r="C57" s="88"/>
      <c r="D57" s="51" t="s">
        <v>136</v>
      </c>
    </row>
    <row r="58" spans="2:4" x14ac:dyDescent="0.2">
      <c r="B58" s="88"/>
      <c r="C58" s="88"/>
      <c r="D58" s="51" t="s">
        <v>160</v>
      </c>
    </row>
    <row r="59" spans="2:4" x14ac:dyDescent="0.2">
      <c r="B59" s="88"/>
      <c r="C59" s="88"/>
      <c r="D59" s="51" t="s">
        <v>161</v>
      </c>
    </row>
    <row r="60" spans="2:4" x14ac:dyDescent="0.2">
      <c r="B60" s="88"/>
      <c r="C60" s="87" t="s">
        <v>46</v>
      </c>
      <c r="D60" s="51" t="s">
        <v>138</v>
      </c>
    </row>
    <row r="61" spans="2:4" x14ac:dyDescent="0.2">
      <c r="B61" s="88"/>
      <c r="C61" s="87"/>
      <c r="D61" s="51" t="s">
        <v>139</v>
      </c>
    </row>
    <row r="62" spans="2:4" x14ac:dyDescent="0.2">
      <c r="B62" s="88"/>
      <c r="C62" s="87"/>
      <c r="D62" s="51" t="s">
        <v>140</v>
      </c>
    </row>
    <row r="63" spans="2:4" x14ac:dyDescent="0.2">
      <c r="B63" s="88"/>
      <c r="C63" s="87" t="s">
        <v>47</v>
      </c>
      <c r="D63" s="51" t="s">
        <v>142</v>
      </c>
    </row>
    <row r="64" spans="2:4" x14ac:dyDescent="0.2">
      <c r="B64" s="88"/>
      <c r="C64" s="87"/>
      <c r="D64" s="51" t="s">
        <v>143</v>
      </c>
    </row>
    <row r="65" spans="2:4" x14ac:dyDescent="0.2">
      <c r="B65" s="88"/>
      <c r="C65" s="87" t="s">
        <v>49</v>
      </c>
      <c r="D65" s="51" t="s">
        <v>145</v>
      </c>
    </row>
    <row r="66" spans="2:4" x14ac:dyDescent="0.2">
      <c r="B66" s="88"/>
      <c r="C66" s="87"/>
      <c r="D66" s="51" t="s">
        <v>146</v>
      </c>
    </row>
    <row r="67" spans="2:4" x14ac:dyDescent="0.2">
      <c r="B67" s="88"/>
      <c r="C67" s="87"/>
      <c r="D67" s="51" t="s">
        <v>101</v>
      </c>
    </row>
    <row r="68" spans="2:4" x14ac:dyDescent="0.2">
      <c r="B68" s="88"/>
      <c r="C68" s="87"/>
      <c r="D68" s="51" t="s">
        <v>147</v>
      </c>
    </row>
    <row r="69" spans="2:4" x14ac:dyDescent="0.2">
      <c r="B69" s="88"/>
      <c r="C69" s="87"/>
      <c r="D69" s="51" t="s">
        <v>148</v>
      </c>
    </row>
    <row r="70" spans="2:4" x14ac:dyDescent="0.2">
      <c r="B70" s="88"/>
      <c r="C70" s="87"/>
      <c r="D70" s="51" t="s">
        <v>149</v>
      </c>
    </row>
    <row r="71" spans="2:4" x14ac:dyDescent="0.2">
      <c r="B71" s="88"/>
      <c r="C71" s="87"/>
      <c r="D71" s="51" t="s">
        <v>153</v>
      </c>
    </row>
    <row r="72" spans="2:4" x14ac:dyDescent="0.2">
      <c r="B72" s="88"/>
      <c r="C72" s="87" t="s">
        <v>50</v>
      </c>
      <c r="D72" s="51" t="s">
        <v>141</v>
      </c>
    </row>
    <row r="73" spans="2:4" x14ac:dyDescent="0.2">
      <c r="B73" s="88"/>
      <c r="C73" s="87"/>
      <c r="D73" s="51" t="s">
        <v>150</v>
      </c>
    </row>
    <row r="74" spans="2:4" x14ac:dyDescent="0.2">
      <c r="B74" s="88"/>
      <c r="C74" s="87"/>
      <c r="D74" s="51" t="s">
        <v>151</v>
      </c>
    </row>
    <row r="75" spans="2:4" x14ac:dyDescent="0.2">
      <c r="B75" s="88"/>
      <c r="C75" s="87" t="s">
        <v>51</v>
      </c>
      <c r="D75" s="51" t="s">
        <v>158</v>
      </c>
    </row>
    <row r="76" spans="2:4" x14ac:dyDescent="0.2">
      <c r="B76" s="88"/>
      <c r="C76" s="87"/>
      <c r="D76" s="51" t="s">
        <v>137</v>
      </c>
    </row>
    <row r="77" spans="2:4" x14ac:dyDescent="0.2">
      <c r="B77" s="88"/>
      <c r="C77" s="87"/>
      <c r="D77" s="51" t="s">
        <v>154</v>
      </c>
    </row>
    <row r="78" spans="2:4" x14ac:dyDescent="0.2">
      <c r="D78" s="51"/>
    </row>
    <row r="79" spans="2:4" x14ac:dyDescent="0.2">
      <c r="D79" s="51"/>
    </row>
    <row r="80" spans="2:4" x14ac:dyDescent="0.2">
      <c r="D80" s="51"/>
    </row>
    <row r="81" spans="4:4" x14ac:dyDescent="0.2">
      <c r="D81" s="51"/>
    </row>
    <row r="82" spans="4:4" x14ac:dyDescent="0.2">
      <c r="D82" s="51"/>
    </row>
    <row r="83" spans="4:4" x14ac:dyDescent="0.2">
      <c r="D83" s="51"/>
    </row>
    <row r="84" spans="4:4" x14ac:dyDescent="0.2">
      <c r="D84" s="51"/>
    </row>
    <row r="85" spans="4:4" x14ac:dyDescent="0.2">
      <c r="D85" s="51"/>
    </row>
    <row r="86" spans="4:4" x14ac:dyDescent="0.2">
      <c r="D86" s="51"/>
    </row>
    <row r="87" spans="4:4" x14ac:dyDescent="0.2">
      <c r="D87" s="51"/>
    </row>
    <row r="88" spans="4:4" x14ac:dyDescent="0.2">
      <c r="D88" s="51"/>
    </row>
    <row r="89" spans="4:4" x14ac:dyDescent="0.2">
      <c r="D89" s="51"/>
    </row>
    <row r="90" spans="4:4" x14ac:dyDescent="0.2">
      <c r="D90" s="51"/>
    </row>
    <row r="91" spans="4:4" x14ac:dyDescent="0.2">
      <c r="D91" s="51"/>
    </row>
    <row r="92" spans="4:4" x14ac:dyDescent="0.2">
      <c r="D92" s="51"/>
    </row>
    <row r="93" spans="4:4" x14ac:dyDescent="0.2">
      <c r="D93" s="51"/>
    </row>
    <row r="94" spans="4:4" x14ac:dyDescent="0.2">
      <c r="D94" s="51"/>
    </row>
    <row r="95" spans="4:4" x14ac:dyDescent="0.2">
      <c r="D95" s="51"/>
    </row>
    <row r="96" spans="4:4" x14ac:dyDescent="0.2">
      <c r="D96" s="51"/>
    </row>
    <row r="97" spans="4:4" x14ac:dyDescent="0.2">
      <c r="D97" s="51"/>
    </row>
  </sheetData>
  <mergeCells count="21">
    <mergeCell ref="B56:B77"/>
    <mergeCell ref="B44:B45"/>
    <mergeCell ref="C44:C45"/>
    <mergeCell ref="C53:C55"/>
    <mergeCell ref="C56:C59"/>
    <mergeCell ref="C60:C62"/>
    <mergeCell ref="C63:C64"/>
    <mergeCell ref="C65:C71"/>
    <mergeCell ref="C72:C74"/>
    <mergeCell ref="C75:C77"/>
    <mergeCell ref="C51:C52"/>
    <mergeCell ref="C48:C50"/>
    <mergeCell ref="B51:B55"/>
    <mergeCell ref="C46:C47"/>
    <mergeCell ref="B46:B50"/>
    <mergeCell ref="C35:C37"/>
    <mergeCell ref="C42:C43"/>
    <mergeCell ref="B42:B43"/>
    <mergeCell ref="C40:C41"/>
    <mergeCell ref="B35:B41"/>
    <mergeCell ref="C38:C39"/>
  </mergeCells>
  <hyperlinks>
    <hyperlink ref="B7" r:id="rId1" xr:uid="{80E0B820-720B-42F0-A7A3-E1231D81D84F}"/>
  </hyperlinks>
  <pageMargins left="0.7" right="0.7" top="0.75" bottom="0.75" header="0.3" footer="0.3"/>
  <customProperties>
    <customPr name="Qube.Worksheet.Visibility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K290"/>
  <sheetViews>
    <sheetView zoomScale="85" zoomScaleNormal="85" workbookViewId="0">
      <pane xSplit="1" ySplit="4" topLeftCell="B11" activePane="bottomRight" state="frozen"/>
      <selection pane="topRight" activeCell="B1" sqref="B1"/>
      <selection pane="bottomLeft" activeCell="A2" sqref="A2"/>
      <selection pane="bottomRight" activeCell="CI26" sqref="CI26"/>
    </sheetView>
  </sheetViews>
  <sheetFormatPr defaultColWidth="9.140625" defaultRowHeight="14.25" outlineLevelRow="1" outlineLevelCol="1" x14ac:dyDescent="0.2"/>
  <cols>
    <col min="1" max="1" width="29.85546875" style="9" bestFit="1" customWidth="1"/>
    <col min="2" max="16" width="11.7109375" style="9" customWidth="1" outlineLevel="1"/>
    <col min="17" max="18" width="10" style="9" customWidth="1" outlineLevel="1"/>
    <col min="19" max="19" width="10.7109375" style="9" customWidth="1" outlineLevel="1"/>
    <col min="20" max="28" width="11.7109375" style="9" customWidth="1" outlineLevel="1"/>
    <col min="29" max="29" width="10.7109375" style="9" customWidth="1" outlineLevel="1"/>
    <col min="30" max="30" width="10" style="9" customWidth="1" outlineLevel="1"/>
    <col min="31" max="40" width="11.7109375" style="9" customWidth="1" outlineLevel="1"/>
    <col min="41" max="41" width="11.7109375" style="9" customWidth="1" outlineLevel="1" collapsed="1"/>
    <col min="42" max="49" width="11.7109375" style="9" customWidth="1" outlineLevel="1"/>
    <col min="50" max="50" width="11.7109375" style="9" customWidth="1" outlineLevel="1" collapsed="1"/>
    <col min="51" max="52" width="11.7109375" style="9" customWidth="1" outlineLevel="1"/>
    <col min="53" max="53" width="11.7109375" style="9" customWidth="1" outlineLevel="1" collapsed="1"/>
    <col min="54" max="55" width="11.7109375" style="9" customWidth="1" outlineLevel="1"/>
    <col min="56" max="56" width="11.7109375" style="9" customWidth="1" outlineLevel="1" collapsed="1"/>
    <col min="57" max="63" width="11.7109375" style="9" customWidth="1" outlineLevel="1"/>
    <col min="64" max="64" width="11.7109375" style="9" customWidth="1" outlineLevel="1" collapsed="1"/>
    <col min="65" max="69" width="11.7109375" style="9" customWidth="1" outlineLevel="1"/>
    <col min="70" max="70" width="11.7109375" style="9" customWidth="1" outlineLevel="1" collapsed="1"/>
    <col min="71" max="71" width="11.7109375" style="9" customWidth="1" outlineLevel="1"/>
    <col min="72" max="73" width="11.7109375" style="9" customWidth="1" outlineLevel="1" collapsed="1"/>
    <col min="74" max="87" width="11.7109375" style="9" bestFit="1" customWidth="1"/>
    <col min="88" max="88" width="12.42578125" style="9" bestFit="1" customWidth="1"/>
    <col min="89" max="92" width="11.7109375" style="9" bestFit="1" customWidth="1"/>
    <col min="93" max="94" width="14.28515625" style="9" bestFit="1" customWidth="1"/>
    <col min="95" max="95" width="13.7109375" style="9" bestFit="1" customWidth="1"/>
    <col min="96" max="97" width="19.42578125" style="9" customWidth="1"/>
    <col min="98" max="99" width="7.5703125" style="9" hidden="1" customWidth="1" outlineLevel="1"/>
    <col min="100" max="100" width="7.7109375" style="9" hidden="1" customWidth="1" outlineLevel="1"/>
    <col min="101" max="101" width="9.140625" style="9" hidden="1" customWidth="1" outlineLevel="1"/>
    <col min="102" max="102" width="6.5703125" style="9" hidden="1" customWidth="1" outlineLevel="1"/>
    <col min="103" max="103" width="5.28515625" style="9" hidden="1" customWidth="1" outlineLevel="1"/>
    <col min="104" max="104" width="9.140625" style="9" collapsed="1"/>
    <col min="105" max="133" width="11.7109375" style="9" bestFit="1" customWidth="1"/>
    <col min="134" max="140" width="12.85546875" style="9" bestFit="1" customWidth="1"/>
    <col min="141" max="141" width="11.7109375" style="9" bestFit="1" customWidth="1"/>
    <col min="142" max="16384" width="9.140625" style="9"/>
  </cols>
  <sheetData>
    <row r="1" spans="1:141" s="8" customFormat="1" x14ac:dyDescent="0.2">
      <c r="B1" s="8">
        <v>1</v>
      </c>
      <c r="C1" s="8">
        <v>2</v>
      </c>
      <c r="D1" s="8">
        <v>3</v>
      </c>
      <c r="E1" s="8">
        <f>B1</f>
        <v>1</v>
      </c>
      <c r="F1" s="8">
        <f t="shared" ref="F1:BV1" si="0">C1</f>
        <v>2</v>
      </c>
      <c r="G1" s="8">
        <f t="shared" si="0"/>
        <v>3</v>
      </c>
      <c r="H1" s="8">
        <f t="shared" si="0"/>
        <v>1</v>
      </c>
      <c r="I1" s="8">
        <f t="shared" si="0"/>
        <v>2</v>
      </c>
      <c r="J1" s="8">
        <f t="shared" si="0"/>
        <v>3</v>
      </c>
      <c r="K1" s="8">
        <f t="shared" si="0"/>
        <v>1</v>
      </c>
      <c r="L1" s="8">
        <f t="shared" si="0"/>
        <v>2</v>
      </c>
      <c r="M1" s="8">
        <f t="shared" si="0"/>
        <v>3</v>
      </c>
      <c r="N1" s="8">
        <f t="shared" si="0"/>
        <v>1</v>
      </c>
      <c r="O1" s="8">
        <f t="shared" si="0"/>
        <v>2</v>
      </c>
      <c r="P1" s="8">
        <f t="shared" si="0"/>
        <v>3</v>
      </c>
      <c r="Q1" s="8">
        <f t="shared" si="0"/>
        <v>1</v>
      </c>
      <c r="R1" s="8">
        <f t="shared" si="0"/>
        <v>2</v>
      </c>
      <c r="S1" s="8">
        <f t="shared" si="0"/>
        <v>3</v>
      </c>
      <c r="T1" s="8">
        <f t="shared" si="0"/>
        <v>1</v>
      </c>
      <c r="U1" s="8">
        <f t="shared" si="0"/>
        <v>2</v>
      </c>
      <c r="V1" s="8">
        <f t="shared" si="0"/>
        <v>3</v>
      </c>
      <c r="W1" s="8">
        <f t="shared" si="0"/>
        <v>1</v>
      </c>
      <c r="X1" s="8">
        <f t="shared" si="0"/>
        <v>2</v>
      </c>
      <c r="Y1" s="8">
        <f t="shared" si="0"/>
        <v>3</v>
      </c>
      <c r="Z1" s="8">
        <f t="shared" si="0"/>
        <v>1</v>
      </c>
      <c r="AA1" s="8">
        <f t="shared" si="0"/>
        <v>2</v>
      </c>
      <c r="AB1" s="8">
        <f t="shared" si="0"/>
        <v>3</v>
      </c>
      <c r="AC1" s="8">
        <f t="shared" si="0"/>
        <v>1</v>
      </c>
      <c r="AD1" s="8">
        <f t="shared" si="0"/>
        <v>2</v>
      </c>
      <c r="AE1" s="8">
        <f t="shared" si="0"/>
        <v>3</v>
      </c>
      <c r="AF1" s="8">
        <f t="shared" si="0"/>
        <v>1</v>
      </c>
      <c r="AG1" s="8">
        <f t="shared" si="0"/>
        <v>2</v>
      </c>
      <c r="AH1" s="8">
        <f t="shared" si="0"/>
        <v>3</v>
      </c>
      <c r="AI1" s="8">
        <f t="shared" si="0"/>
        <v>1</v>
      </c>
      <c r="AJ1" s="8">
        <f t="shared" si="0"/>
        <v>2</v>
      </c>
      <c r="AK1" s="8">
        <f t="shared" si="0"/>
        <v>3</v>
      </c>
      <c r="AL1" s="8">
        <f t="shared" si="0"/>
        <v>1</v>
      </c>
      <c r="AM1" s="8">
        <f t="shared" si="0"/>
        <v>2</v>
      </c>
      <c r="AN1" s="8">
        <f t="shared" si="0"/>
        <v>3</v>
      </c>
      <c r="AO1" s="8">
        <f t="shared" si="0"/>
        <v>1</v>
      </c>
      <c r="AP1" s="8">
        <f t="shared" si="0"/>
        <v>2</v>
      </c>
      <c r="AQ1" s="8">
        <f t="shared" si="0"/>
        <v>3</v>
      </c>
      <c r="AR1" s="8">
        <f t="shared" si="0"/>
        <v>1</v>
      </c>
      <c r="AS1" s="8">
        <f t="shared" si="0"/>
        <v>2</v>
      </c>
      <c r="AT1" s="8">
        <f t="shared" si="0"/>
        <v>3</v>
      </c>
      <c r="AU1" s="8">
        <f t="shared" si="0"/>
        <v>1</v>
      </c>
      <c r="AV1" s="8">
        <f t="shared" si="0"/>
        <v>2</v>
      </c>
      <c r="AW1" s="8">
        <f t="shared" si="0"/>
        <v>3</v>
      </c>
      <c r="AX1" s="8">
        <f t="shared" si="0"/>
        <v>1</v>
      </c>
      <c r="AY1" s="8">
        <f t="shared" si="0"/>
        <v>2</v>
      </c>
      <c r="AZ1" s="8">
        <f t="shared" si="0"/>
        <v>3</v>
      </c>
      <c r="BA1" s="8">
        <f t="shared" si="0"/>
        <v>1</v>
      </c>
      <c r="BB1" s="8">
        <f t="shared" si="0"/>
        <v>2</v>
      </c>
      <c r="BC1" s="8">
        <f t="shared" si="0"/>
        <v>3</v>
      </c>
      <c r="BD1" s="8">
        <f t="shared" si="0"/>
        <v>1</v>
      </c>
      <c r="BE1" s="8">
        <f t="shared" si="0"/>
        <v>2</v>
      </c>
      <c r="BF1" s="8">
        <f t="shared" si="0"/>
        <v>3</v>
      </c>
      <c r="BG1" s="8">
        <f t="shared" si="0"/>
        <v>1</v>
      </c>
      <c r="BH1" s="8">
        <f t="shared" si="0"/>
        <v>2</v>
      </c>
      <c r="BI1" s="8">
        <f t="shared" si="0"/>
        <v>3</v>
      </c>
      <c r="BJ1" s="8">
        <f t="shared" si="0"/>
        <v>1</v>
      </c>
      <c r="BK1" s="8">
        <f t="shared" si="0"/>
        <v>2</v>
      </c>
      <c r="BL1" s="8">
        <f t="shared" si="0"/>
        <v>3</v>
      </c>
      <c r="BM1" s="8">
        <f t="shared" si="0"/>
        <v>1</v>
      </c>
      <c r="BN1" s="8">
        <f t="shared" si="0"/>
        <v>2</v>
      </c>
      <c r="BO1" s="8">
        <f t="shared" si="0"/>
        <v>3</v>
      </c>
      <c r="BP1" s="8">
        <f t="shared" si="0"/>
        <v>1</v>
      </c>
      <c r="BQ1" s="8">
        <f t="shared" si="0"/>
        <v>2</v>
      </c>
      <c r="BR1" s="8">
        <f t="shared" si="0"/>
        <v>3</v>
      </c>
      <c r="BS1" s="8">
        <f t="shared" si="0"/>
        <v>1</v>
      </c>
      <c r="BT1" s="8">
        <f t="shared" si="0"/>
        <v>2</v>
      </c>
      <c r="BU1" s="8">
        <f t="shared" si="0"/>
        <v>3</v>
      </c>
      <c r="BV1" s="8">
        <f t="shared" si="0"/>
        <v>1</v>
      </c>
      <c r="BW1" s="8">
        <f t="shared" ref="BW1" si="1">BT1</f>
        <v>2</v>
      </c>
      <c r="BX1" s="8">
        <f t="shared" ref="BX1" si="2">BU1</f>
        <v>3</v>
      </c>
      <c r="BY1" s="8">
        <f t="shared" ref="BY1" si="3">BV1</f>
        <v>1</v>
      </c>
      <c r="BZ1" s="8">
        <f t="shared" ref="BZ1:CI1" si="4">BW1</f>
        <v>2</v>
      </c>
      <c r="CA1" s="8">
        <f t="shared" si="4"/>
        <v>3</v>
      </c>
      <c r="CB1" s="8">
        <f t="shared" si="4"/>
        <v>1</v>
      </c>
      <c r="CC1" s="8">
        <f t="shared" si="4"/>
        <v>2</v>
      </c>
      <c r="CD1" s="8">
        <f t="shared" si="4"/>
        <v>3</v>
      </c>
      <c r="CE1" s="8">
        <f t="shared" si="4"/>
        <v>1</v>
      </c>
      <c r="CF1" s="8">
        <f t="shared" si="4"/>
        <v>2</v>
      </c>
      <c r="CG1" s="8">
        <f t="shared" si="4"/>
        <v>3</v>
      </c>
      <c r="CH1" s="8">
        <f t="shared" si="4"/>
        <v>1</v>
      </c>
      <c r="CI1" s="8">
        <f t="shared" si="4"/>
        <v>2</v>
      </c>
    </row>
    <row r="2" spans="1:141" x14ac:dyDescent="0.2">
      <c r="B2" s="8" t="str">
        <f>"FY"&amp;RIGHT(B3,2)</f>
        <v>FY19</v>
      </c>
      <c r="C2" s="8" t="str">
        <f t="shared" ref="C2:CI2" si="5">"FY"&amp;RIGHT(C3,2)</f>
        <v>FY19</v>
      </c>
      <c r="D2" s="8" t="str">
        <f t="shared" si="5"/>
        <v>FY19</v>
      </c>
      <c r="E2" s="8" t="str">
        <f t="shared" si="5"/>
        <v>FY20</v>
      </c>
      <c r="F2" s="8" t="str">
        <f t="shared" si="5"/>
        <v>FY20</v>
      </c>
      <c r="G2" s="8" t="str">
        <f t="shared" si="5"/>
        <v>FY20</v>
      </c>
      <c r="H2" s="8" t="str">
        <f t="shared" si="5"/>
        <v>FY20</v>
      </c>
      <c r="I2" s="8" t="str">
        <f t="shared" si="5"/>
        <v>FY20</v>
      </c>
      <c r="J2" s="8" t="str">
        <f t="shared" si="5"/>
        <v>FY20</v>
      </c>
      <c r="K2" s="8" t="str">
        <f t="shared" si="5"/>
        <v>FY20</v>
      </c>
      <c r="L2" s="8" t="str">
        <f t="shared" si="5"/>
        <v>FY20</v>
      </c>
      <c r="M2" s="8" t="str">
        <f t="shared" si="5"/>
        <v>FY20</v>
      </c>
      <c r="N2" s="8" t="str">
        <f t="shared" si="5"/>
        <v>FY20</v>
      </c>
      <c r="O2" s="8" t="str">
        <f t="shared" si="5"/>
        <v>FY20</v>
      </c>
      <c r="P2" s="8" t="str">
        <f t="shared" si="5"/>
        <v>FY20</v>
      </c>
      <c r="Q2" s="8" t="str">
        <f t="shared" si="5"/>
        <v>FY21</v>
      </c>
      <c r="R2" s="8" t="str">
        <f t="shared" si="5"/>
        <v>FY21</v>
      </c>
      <c r="S2" s="8" t="str">
        <f t="shared" si="5"/>
        <v>FY21</v>
      </c>
      <c r="T2" s="8" t="str">
        <f t="shared" si="5"/>
        <v>FY21</v>
      </c>
      <c r="U2" s="8" t="str">
        <f t="shared" si="5"/>
        <v>FY21</v>
      </c>
      <c r="V2" s="8" t="str">
        <f t="shared" si="5"/>
        <v>FY21</v>
      </c>
      <c r="W2" s="8" t="str">
        <f t="shared" si="5"/>
        <v>FY21</v>
      </c>
      <c r="X2" s="8" t="str">
        <f t="shared" si="5"/>
        <v>FY21</v>
      </c>
      <c r="Y2" s="8" t="str">
        <f t="shared" si="5"/>
        <v>FY21</v>
      </c>
      <c r="Z2" s="8" t="str">
        <f t="shared" si="5"/>
        <v>FY21</v>
      </c>
      <c r="AA2" s="8" t="str">
        <f t="shared" si="5"/>
        <v>FY21</v>
      </c>
      <c r="AB2" s="8" t="str">
        <f t="shared" si="5"/>
        <v>FY21</v>
      </c>
      <c r="AC2" s="8" t="str">
        <f t="shared" si="5"/>
        <v>FY22</v>
      </c>
      <c r="AD2" s="8" t="str">
        <f t="shared" si="5"/>
        <v>FY22</v>
      </c>
      <c r="AE2" s="8" t="str">
        <f t="shared" si="5"/>
        <v>FY22</v>
      </c>
      <c r="AF2" s="8" t="str">
        <f t="shared" si="5"/>
        <v>FY22</v>
      </c>
      <c r="AG2" s="8" t="str">
        <f t="shared" si="5"/>
        <v>FY22</v>
      </c>
      <c r="AH2" s="8" t="str">
        <f t="shared" si="5"/>
        <v>FY22</v>
      </c>
      <c r="AI2" s="8" t="str">
        <f t="shared" si="5"/>
        <v>FY22</v>
      </c>
      <c r="AJ2" s="8" t="str">
        <f t="shared" si="5"/>
        <v>FY22</v>
      </c>
      <c r="AK2" s="8" t="str">
        <f t="shared" si="5"/>
        <v>FY22</v>
      </c>
      <c r="AL2" s="8" t="str">
        <f t="shared" si="5"/>
        <v>FY22</v>
      </c>
      <c r="AM2" s="8" t="str">
        <f t="shared" si="5"/>
        <v>FY22</v>
      </c>
      <c r="AN2" s="8" t="str">
        <f t="shared" si="5"/>
        <v>FY22</v>
      </c>
      <c r="AO2" s="8" t="str">
        <f t="shared" si="5"/>
        <v>FY23</v>
      </c>
      <c r="AP2" s="8" t="str">
        <f t="shared" si="5"/>
        <v>FY23</v>
      </c>
      <c r="AQ2" s="8" t="str">
        <f t="shared" si="5"/>
        <v>FY23</v>
      </c>
      <c r="AR2" s="8" t="str">
        <f t="shared" si="5"/>
        <v>FY23</v>
      </c>
      <c r="AS2" s="8" t="str">
        <f t="shared" si="5"/>
        <v>FY23</v>
      </c>
      <c r="AT2" s="8" t="str">
        <f t="shared" si="5"/>
        <v>FY23</v>
      </c>
      <c r="AU2" s="8" t="str">
        <f t="shared" si="5"/>
        <v>FY23</v>
      </c>
      <c r="AV2" s="8" t="str">
        <f t="shared" si="5"/>
        <v>FY23</v>
      </c>
      <c r="AW2" s="8" t="str">
        <f t="shared" si="5"/>
        <v>FY23</v>
      </c>
      <c r="AX2" s="8" t="str">
        <f t="shared" si="5"/>
        <v>FY23</v>
      </c>
      <c r="AY2" s="8" t="str">
        <f t="shared" si="5"/>
        <v>FY23</v>
      </c>
      <c r="AZ2" s="8" t="str">
        <f t="shared" si="5"/>
        <v>FY23</v>
      </c>
      <c r="BA2" s="8" t="str">
        <f t="shared" si="5"/>
        <v>FY24</v>
      </c>
      <c r="BB2" s="8" t="str">
        <f t="shared" si="5"/>
        <v>FY24</v>
      </c>
      <c r="BC2" s="8" t="str">
        <f t="shared" si="5"/>
        <v>FY24</v>
      </c>
      <c r="BD2" s="8" t="str">
        <f t="shared" si="5"/>
        <v>FY24</v>
      </c>
      <c r="BE2" s="8" t="str">
        <f t="shared" si="5"/>
        <v>FY24</v>
      </c>
      <c r="BF2" s="8" t="str">
        <f t="shared" si="5"/>
        <v>FY24</v>
      </c>
      <c r="BG2" s="8" t="str">
        <f t="shared" si="5"/>
        <v>FY24</v>
      </c>
      <c r="BH2" s="8" t="str">
        <f t="shared" si="5"/>
        <v>FY24</v>
      </c>
      <c r="BI2" s="8" t="str">
        <f t="shared" si="5"/>
        <v>FY24</v>
      </c>
      <c r="BJ2" s="8" t="str">
        <f t="shared" si="5"/>
        <v>FY24</v>
      </c>
      <c r="BK2" s="8" t="str">
        <f t="shared" si="5"/>
        <v>FY24</v>
      </c>
      <c r="BL2" s="8" t="str">
        <f t="shared" si="5"/>
        <v>FY24</v>
      </c>
      <c r="BM2" s="8" t="str">
        <f t="shared" si="5"/>
        <v>FY25</v>
      </c>
      <c r="BN2" s="8" t="str">
        <f t="shared" si="5"/>
        <v>FY25</v>
      </c>
      <c r="BO2" s="8" t="str">
        <f t="shared" si="5"/>
        <v>FY25</v>
      </c>
      <c r="BP2" s="8" t="str">
        <f t="shared" si="5"/>
        <v>FY25</v>
      </c>
      <c r="BQ2" s="8" t="str">
        <f t="shared" si="5"/>
        <v>FY25</v>
      </c>
      <c r="BR2" s="8" t="str">
        <f t="shared" si="5"/>
        <v>FY25</v>
      </c>
      <c r="BS2" s="8" t="str">
        <f t="shared" si="5"/>
        <v>FY25</v>
      </c>
      <c r="BT2" s="8" t="str">
        <f t="shared" si="5"/>
        <v>FY25</v>
      </c>
      <c r="BU2" s="8" t="str">
        <f t="shared" si="5"/>
        <v>FY25</v>
      </c>
      <c r="BV2" s="8" t="str">
        <f t="shared" si="5"/>
        <v>FY25</v>
      </c>
      <c r="BW2" s="8" t="str">
        <f t="shared" si="5"/>
        <v>FY25</v>
      </c>
      <c r="BX2" s="8" t="str">
        <f t="shared" si="5"/>
        <v>FY25</v>
      </c>
      <c r="BY2" s="8" t="str">
        <f t="shared" si="5"/>
        <v>FY26</v>
      </c>
      <c r="BZ2" s="8" t="str">
        <f t="shared" si="5"/>
        <v>FY26</v>
      </c>
      <c r="CA2" s="8" t="str">
        <f t="shared" si="5"/>
        <v>FY26</v>
      </c>
      <c r="CB2" s="8" t="str">
        <f t="shared" si="5"/>
        <v>FY26</v>
      </c>
      <c r="CC2" s="8" t="str">
        <f t="shared" si="5"/>
        <v>FY26</v>
      </c>
      <c r="CD2" s="8" t="str">
        <f t="shared" si="5"/>
        <v>FY26</v>
      </c>
      <c r="CE2" s="8" t="str">
        <f t="shared" si="5"/>
        <v>FY26</v>
      </c>
      <c r="CF2" s="8" t="str">
        <f t="shared" si="5"/>
        <v>FY26</v>
      </c>
      <c r="CG2" s="8" t="str">
        <f t="shared" si="5"/>
        <v>FY26</v>
      </c>
      <c r="CH2" s="8" t="str">
        <f t="shared" si="5"/>
        <v>FY26</v>
      </c>
      <c r="CI2" s="8" t="str">
        <f t="shared" si="5"/>
        <v>FY26</v>
      </c>
      <c r="CL2" s="8"/>
      <c r="CM2" s="8"/>
      <c r="CN2" s="8"/>
      <c r="CP2" s="90"/>
      <c r="CQ2" s="90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E2" s="8"/>
      <c r="EF2" s="8"/>
      <c r="EG2" s="8"/>
      <c r="EH2" s="8"/>
      <c r="EI2" s="8"/>
      <c r="EJ2" s="8"/>
      <c r="EK2" s="8"/>
    </row>
    <row r="3" spans="1:141" x14ac:dyDescent="0.2">
      <c r="B3" s="8" t="str">
        <f t="shared" ref="B3:BD3" si="6">IF(MONTH(B4)&lt;4,CONCATENATE("4Q",MID(YEAR(B4),3,2)),IF(MONTH(B4)&lt;7,CONCATENATE("1Q",MID(YEAR(B4)+1,3,2)),IF(MONTH(B4)&lt;10,CONCATENATE("2Q",MID(YEAR(B4)+1,3,2)),IF(MONTH(B4)&lt;13,CONCATENATE("3Q",MID(YEAR(B4)+1,3,2)),""))))</f>
        <v>4Q19</v>
      </c>
      <c r="C3" s="8" t="str">
        <f t="shared" si="6"/>
        <v>4Q19</v>
      </c>
      <c r="D3" s="8" t="str">
        <f t="shared" si="6"/>
        <v>4Q19</v>
      </c>
      <c r="E3" s="8" t="str">
        <f t="shared" si="6"/>
        <v>1Q20</v>
      </c>
      <c r="F3" s="8" t="str">
        <f t="shared" si="6"/>
        <v>1Q20</v>
      </c>
      <c r="G3" s="8" t="str">
        <f t="shared" si="6"/>
        <v>1Q20</v>
      </c>
      <c r="H3" s="8" t="str">
        <f t="shared" si="6"/>
        <v>2Q20</v>
      </c>
      <c r="I3" s="8" t="str">
        <f t="shared" si="6"/>
        <v>2Q20</v>
      </c>
      <c r="J3" s="8" t="str">
        <f t="shared" si="6"/>
        <v>2Q20</v>
      </c>
      <c r="K3" s="8" t="str">
        <f t="shared" si="6"/>
        <v>3Q20</v>
      </c>
      <c r="L3" s="8" t="str">
        <f t="shared" si="6"/>
        <v>3Q20</v>
      </c>
      <c r="M3" s="8" t="str">
        <f t="shared" si="6"/>
        <v>3Q20</v>
      </c>
      <c r="N3" s="8" t="str">
        <f t="shared" si="6"/>
        <v>4Q20</v>
      </c>
      <c r="O3" s="8" t="str">
        <f t="shared" si="6"/>
        <v>4Q20</v>
      </c>
      <c r="P3" s="8" t="str">
        <f t="shared" si="6"/>
        <v>4Q20</v>
      </c>
      <c r="Q3" s="8" t="str">
        <f t="shared" si="6"/>
        <v>1Q21</v>
      </c>
      <c r="R3" s="8" t="str">
        <f t="shared" si="6"/>
        <v>1Q21</v>
      </c>
      <c r="S3" s="8" t="str">
        <f t="shared" si="6"/>
        <v>1Q21</v>
      </c>
      <c r="T3" s="8" t="str">
        <f t="shared" si="6"/>
        <v>2Q21</v>
      </c>
      <c r="U3" s="8" t="str">
        <f t="shared" si="6"/>
        <v>2Q21</v>
      </c>
      <c r="V3" s="8" t="str">
        <f t="shared" si="6"/>
        <v>2Q21</v>
      </c>
      <c r="W3" s="8" t="str">
        <f t="shared" si="6"/>
        <v>3Q21</v>
      </c>
      <c r="X3" s="8" t="str">
        <f t="shared" si="6"/>
        <v>3Q21</v>
      </c>
      <c r="Y3" s="8" t="str">
        <f t="shared" si="6"/>
        <v>3Q21</v>
      </c>
      <c r="Z3" s="8" t="str">
        <f t="shared" si="6"/>
        <v>4Q21</v>
      </c>
      <c r="AA3" s="8" t="str">
        <f t="shared" si="6"/>
        <v>4Q21</v>
      </c>
      <c r="AB3" s="8" t="str">
        <f t="shared" si="6"/>
        <v>4Q21</v>
      </c>
      <c r="AC3" s="8" t="str">
        <f t="shared" si="6"/>
        <v>1Q22</v>
      </c>
      <c r="AD3" s="8" t="str">
        <f t="shared" si="6"/>
        <v>1Q22</v>
      </c>
      <c r="AE3" s="8" t="str">
        <f t="shared" si="6"/>
        <v>1Q22</v>
      </c>
      <c r="AF3" s="8" t="str">
        <f t="shared" si="6"/>
        <v>2Q22</v>
      </c>
      <c r="AG3" s="8" t="str">
        <f t="shared" si="6"/>
        <v>2Q22</v>
      </c>
      <c r="AH3" s="8" t="str">
        <f t="shared" si="6"/>
        <v>2Q22</v>
      </c>
      <c r="AI3" s="8" t="str">
        <f t="shared" si="6"/>
        <v>3Q22</v>
      </c>
      <c r="AJ3" s="8" t="str">
        <f t="shared" si="6"/>
        <v>3Q22</v>
      </c>
      <c r="AK3" s="8" t="str">
        <f t="shared" si="6"/>
        <v>3Q22</v>
      </c>
      <c r="AL3" s="8" t="str">
        <f t="shared" si="6"/>
        <v>4Q22</v>
      </c>
      <c r="AM3" s="8" t="str">
        <f t="shared" si="6"/>
        <v>4Q22</v>
      </c>
      <c r="AN3" s="8" t="str">
        <f t="shared" si="6"/>
        <v>4Q22</v>
      </c>
      <c r="AO3" s="8" t="str">
        <f t="shared" si="6"/>
        <v>1Q23</v>
      </c>
      <c r="AP3" s="8" t="str">
        <f t="shared" si="6"/>
        <v>1Q23</v>
      </c>
      <c r="AQ3" s="8" t="str">
        <f t="shared" si="6"/>
        <v>1Q23</v>
      </c>
      <c r="AR3" s="8" t="str">
        <f t="shared" si="6"/>
        <v>2Q23</v>
      </c>
      <c r="AS3" s="8" t="str">
        <f t="shared" si="6"/>
        <v>2Q23</v>
      </c>
      <c r="AT3" s="8" t="str">
        <f t="shared" si="6"/>
        <v>2Q23</v>
      </c>
      <c r="AU3" s="8" t="str">
        <f t="shared" si="6"/>
        <v>3Q23</v>
      </c>
      <c r="AV3" s="8" t="str">
        <f t="shared" si="6"/>
        <v>3Q23</v>
      </c>
      <c r="AW3" s="8" t="str">
        <f t="shared" si="6"/>
        <v>3Q23</v>
      </c>
      <c r="AX3" s="8" t="str">
        <f t="shared" si="6"/>
        <v>4Q23</v>
      </c>
      <c r="AY3" s="8" t="str">
        <f t="shared" si="6"/>
        <v>4Q23</v>
      </c>
      <c r="AZ3" s="8" t="str">
        <f t="shared" si="6"/>
        <v>4Q23</v>
      </c>
      <c r="BA3" s="8" t="str">
        <f t="shared" si="6"/>
        <v>1Q24</v>
      </c>
      <c r="BB3" s="8" t="str">
        <f t="shared" si="6"/>
        <v>1Q24</v>
      </c>
      <c r="BC3" s="8" t="str">
        <f t="shared" si="6"/>
        <v>1Q24</v>
      </c>
      <c r="BD3" s="8" t="str">
        <f t="shared" si="6"/>
        <v>2Q24</v>
      </c>
      <c r="BE3" s="8" t="str">
        <f t="shared" ref="BE3:CI3" si="7">IF(MONTH(BE4)&lt;4,CONCATENATE("4Q",MID(YEAR(BE4),3,2)),IF(MONTH(BE4)&lt;7,CONCATENATE("1Q",MID(YEAR(BE4)+1,3,2)),IF(MONTH(BE4)&lt;10,CONCATENATE("2Q",MID(YEAR(BE4)+1,3,2)),IF(MONTH(BE4)&lt;13,CONCATENATE("3Q",MID(YEAR(BE4)+1,3,2)),""))))</f>
        <v>2Q24</v>
      </c>
      <c r="BF3" s="8" t="str">
        <f t="shared" si="7"/>
        <v>2Q24</v>
      </c>
      <c r="BG3" s="8" t="str">
        <f t="shared" si="7"/>
        <v>3Q24</v>
      </c>
      <c r="BH3" s="8" t="str">
        <f t="shared" si="7"/>
        <v>3Q24</v>
      </c>
      <c r="BI3" s="8" t="str">
        <f t="shared" si="7"/>
        <v>3Q24</v>
      </c>
      <c r="BJ3" s="8" t="str">
        <f t="shared" si="7"/>
        <v>4Q24</v>
      </c>
      <c r="BK3" s="8" t="str">
        <f t="shared" si="7"/>
        <v>4Q24</v>
      </c>
      <c r="BL3" s="8" t="str">
        <f t="shared" si="7"/>
        <v>4Q24</v>
      </c>
      <c r="BM3" s="8" t="str">
        <f t="shared" si="7"/>
        <v>1Q25</v>
      </c>
      <c r="BN3" s="8" t="str">
        <f t="shared" si="7"/>
        <v>1Q25</v>
      </c>
      <c r="BO3" s="8" t="str">
        <f t="shared" si="7"/>
        <v>1Q25</v>
      </c>
      <c r="BP3" s="8" t="str">
        <f t="shared" si="7"/>
        <v>2Q25</v>
      </c>
      <c r="BQ3" s="8" t="str">
        <f t="shared" si="7"/>
        <v>2Q25</v>
      </c>
      <c r="BR3" s="8" t="str">
        <f t="shared" si="7"/>
        <v>2Q25</v>
      </c>
      <c r="BS3" s="8" t="str">
        <f t="shared" si="7"/>
        <v>3Q25</v>
      </c>
      <c r="BT3" s="8" t="str">
        <f t="shared" si="7"/>
        <v>3Q25</v>
      </c>
      <c r="BU3" s="8" t="str">
        <f t="shared" si="7"/>
        <v>3Q25</v>
      </c>
      <c r="BV3" s="8" t="str">
        <f t="shared" si="7"/>
        <v>4Q25</v>
      </c>
      <c r="BW3" s="8" t="str">
        <f t="shared" si="7"/>
        <v>4Q25</v>
      </c>
      <c r="BX3" s="8" t="str">
        <f t="shared" si="7"/>
        <v>4Q25</v>
      </c>
      <c r="BY3" s="8" t="str">
        <f t="shared" si="7"/>
        <v>1Q26</v>
      </c>
      <c r="BZ3" s="8" t="str">
        <f t="shared" si="7"/>
        <v>1Q26</v>
      </c>
      <c r="CA3" s="8" t="str">
        <f t="shared" si="7"/>
        <v>1Q26</v>
      </c>
      <c r="CB3" s="8" t="str">
        <f t="shared" si="7"/>
        <v>2Q26</v>
      </c>
      <c r="CC3" s="8" t="str">
        <f t="shared" si="7"/>
        <v>2Q26</v>
      </c>
      <c r="CD3" s="8" t="str">
        <f t="shared" si="7"/>
        <v>2Q26</v>
      </c>
      <c r="CE3" s="8" t="str">
        <f t="shared" si="7"/>
        <v>3Q26</v>
      </c>
      <c r="CF3" s="8" t="str">
        <f t="shared" si="7"/>
        <v>3Q26</v>
      </c>
      <c r="CG3" s="8" t="str">
        <f t="shared" si="7"/>
        <v>3Q26</v>
      </c>
      <c r="CH3" s="8" t="str">
        <f t="shared" si="7"/>
        <v>4Q26</v>
      </c>
      <c r="CI3" s="8" t="str">
        <f t="shared" si="7"/>
        <v>4Q26</v>
      </c>
      <c r="CL3" s="8" t="s">
        <v>192</v>
      </c>
      <c r="CM3" s="8"/>
      <c r="CN3" s="8"/>
      <c r="CP3" s="90" t="s">
        <v>197</v>
      </c>
      <c r="CQ3" s="90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 t="s">
        <v>192</v>
      </c>
      <c r="EE3" s="8"/>
      <c r="EF3" s="8"/>
      <c r="EG3" s="8"/>
      <c r="EH3" s="8"/>
      <c r="EI3" s="8"/>
      <c r="EJ3" s="8"/>
      <c r="EK3" s="8" t="s">
        <v>215</v>
      </c>
    </row>
    <row r="4" spans="1:141" s="14" customFormat="1" ht="60" x14ac:dyDescent="0.25">
      <c r="A4" s="10" t="s">
        <v>0</v>
      </c>
      <c r="B4" s="10">
        <v>43466</v>
      </c>
      <c r="C4" s="10">
        <f>EOMONTH(B4,0)+1</f>
        <v>43497</v>
      </c>
      <c r="D4" s="10">
        <f t="shared" ref="D4:BO4" si="8">EOMONTH(C4,0)+1</f>
        <v>43525</v>
      </c>
      <c r="E4" s="10">
        <f t="shared" si="8"/>
        <v>43556</v>
      </c>
      <c r="F4" s="10">
        <f t="shared" si="8"/>
        <v>43586</v>
      </c>
      <c r="G4" s="10">
        <f t="shared" si="8"/>
        <v>43617</v>
      </c>
      <c r="H4" s="10">
        <f t="shared" si="8"/>
        <v>43647</v>
      </c>
      <c r="I4" s="10">
        <f t="shared" si="8"/>
        <v>43678</v>
      </c>
      <c r="J4" s="10">
        <f t="shared" si="8"/>
        <v>43709</v>
      </c>
      <c r="K4" s="10">
        <f t="shared" si="8"/>
        <v>43739</v>
      </c>
      <c r="L4" s="10">
        <f t="shared" si="8"/>
        <v>43770</v>
      </c>
      <c r="M4" s="10">
        <f t="shared" si="8"/>
        <v>43800</v>
      </c>
      <c r="N4" s="10">
        <f t="shared" si="8"/>
        <v>43831</v>
      </c>
      <c r="O4" s="10">
        <f t="shared" si="8"/>
        <v>43862</v>
      </c>
      <c r="P4" s="10">
        <f t="shared" si="8"/>
        <v>43891</v>
      </c>
      <c r="Q4" s="10">
        <f t="shared" si="8"/>
        <v>43922</v>
      </c>
      <c r="R4" s="10">
        <f t="shared" si="8"/>
        <v>43952</v>
      </c>
      <c r="S4" s="10">
        <f t="shared" si="8"/>
        <v>43983</v>
      </c>
      <c r="T4" s="10">
        <f t="shared" si="8"/>
        <v>44013</v>
      </c>
      <c r="U4" s="10">
        <f t="shared" si="8"/>
        <v>44044</v>
      </c>
      <c r="V4" s="10">
        <f t="shared" si="8"/>
        <v>44075</v>
      </c>
      <c r="W4" s="10">
        <f t="shared" si="8"/>
        <v>44105</v>
      </c>
      <c r="X4" s="10">
        <f t="shared" si="8"/>
        <v>44136</v>
      </c>
      <c r="Y4" s="10">
        <f t="shared" si="8"/>
        <v>44166</v>
      </c>
      <c r="Z4" s="10">
        <f t="shared" si="8"/>
        <v>44197</v>
      </c>
      <c r="AA4" s="10">
        <f t="shared" si="8"/>
        <v>44228</v>
      </c>
      <c r="AB4" s="10">
        <f t="shared" si="8"/>
        <v>44256</v>
      </c>
      <c r="AC4" s="10">
        <f t="shared" si="8"/>
        <v>44287</v>
      </c>
      <c r="AD4" s="10">
        <f t="shared" si="8"/>
        <v>44317</v>
      </c>
      <c r="AE4" s="10">
        <f t="shared" si="8"/>
        <v>44348</v>
      </c>
      <c r="AF4" s="10">
        <f t="shared" si="8"/>
        <v>44378</v>
      </c>
      <c r="AG4" s="10">
        <f t="shared" si="8"/>
        <v>44409</v>
      </c>
      <c r="AH4" s="10">
        <f t="shared" si="8"/>
        <v>44440</v>
      </c>
      <c r="AI4" s="10">
        <f t="shared" si="8"/>
        <v>44470</v>
      </c>
      <c r="AJ4" s="10">
        <f t="shared" si="8"/>
        <v>44501</v>
      </c>
      <c r="AK4" s="10">
        <f t="shared" si="8"/>
        <v>44531</v>
      </c>
      <c r="AL4" s="10">
        <f t="shared" si="8"/>
        <v>44562</v>
      </c>
      <c r="AM4" s="10">
        <f t="shared" si="8"/>
        <v>44593</v>
      </c>
      <c r="AN4" s="10">
        <f t="shared" si="8"/>
        <v>44621</v>
      </c>
      <c r="AO4" s="10">
        <f t="shared" si="8"/>
        <v>44652</v>
      </c>
      <c r="AP4" s="10">
        <f t="shared" si="8"/>
        <v>44682</v>
      </c>
      <c r="AQ4" s="10">
        <f t="shared" si="8"/>
        <v>44713</v>
      </c>
      <c r="AR4" s="10">
        <f t="shared" si="8"/>
        <v>44743</v>
      </c>
      <c r="AS4" s="10">
        <f t="shared" si="8"/>
        <v>44774</v>
      </c>
      <c r="AT4" s="10">
        <f t="shared" si="8"/>
        <v>44805</v>
      </c>
      <c r="AU4" s="10">
        <f t="shared" si="8"/>
        <v>44835</v>
      </c>
      <c r="AV4" s="10">
        <f t="shared" si="8"/>
        <v>44866</v>
      </c>
      <c r="AW4" s="10">
        <f t="shared" si="8"/>
        <v>44896</v>
      </c>
      <c r="AX4" s="10">
        <f t="shared" si="8"/>
        <v>44927</v>
      </c>
      <c r="AY4" s="10">
        <f t="shared" si="8"/>
        <v>44958</v>
      </c>
      <c r="AZ4" s="10">
        <f t="shared" si="8"/>
        <v>44986</v>
      </c>
      <c r="BA4" s="10">
        <f t="shared" si="8"/>
        <v>45017</v>
      </c>
      <c r="BB4" s="10">
        <f t="shared" si="8"/>
        <v>45047</v>
      </c>
      <c r="BC4" s="10">
        <f t="shared" si="8"/>
        <v>45078</v>
      </c>
      <c r="BD4" s="10">
        <f t="shared" si="8"/>
        <v>45108</v>
      </c>
      <c r="BE4" s="10">
        <f t="shared" si="8"/>
        <v>45139</v>
      </c>
      <c r="BF4" s="10">
        <f t="shared" si="8"/>
        <v>45170</v>
      </c>
      <c r="BG4" s="10">
        <f t="shared" si="8"/>
        <v>45200</v>
      </c>
      <c r="BH4" s="10">
        <f t="shared" si="8"/>
        <v>45231</v>
      </c>
      <c r="BI4" s="10">
        <f t="shared" si="8"/>
        <v>45261</v>
      </c>
      <c r="BJ4" s="10">
        <f t="shared" si="8"/>
        <v>45292</v>
      </c>
      <c r="BK4" s="10">
        <f t="shared" si="8"/>
        <v>45323</v>
      </c>
      <c r="BL4" s="10">
        <f t="shared" si="8"/>
        <v>45352</v>
      </c>
      <c r="BM4" s="10">
        <f t="shared" si="8"/>
        <v>45383</v>
      </c>
      <c r="BN4" s="10">
        <f t="shared" si="8"/>
        <v>45413</v>
      </c>
      <c r="BO4" s="10">
        <f t="shared" si="8"/>
        <v>45444</v>
      </c>
      <c r="BP4" s="10">
        <f t="shared" ref="BP4:CI4" si="9">EOMONTH(BO4,0)+1</f>
        <v>45474</v>
      </c>
      <c r="BQ4" s="10">
        <f t="shared" si="9"/>
        <v>45505</v>
      </c>
      <c r="BR4" s="10">
        <f t="shared" si="9"/>
        <v>45536</v>
      </c>
      <c r="BS4" s="10">
        <f t="shared" si="9"/>
        <v>45566</v>
      </c>
      <c r="BT4" s="10">
        <f t="shared" si="9"/>
        <v>45597</v>
      </c>
      <c r="BU4" s="10">
        <f t="shared" si="9"/>
        <v>45627</v>
      </c>
      <c r="BV4" s="10">
        <f t="shared" si="9"/>
        <v>45658</v>
      </c>
      <c r="BW4" s="10">
        <f t="shared" si="9"/>
        <v>45689</v>
      </c>
      <c r="BX4" s="10">
        <f t="shared" si="9"/>
        <v>45717</v>
      </c>
      <c r="BY4" s="10">
        <f t="shared" si="9"/>
        <v>45748</v>
      </c>
      <c r="BZ4" s="10">
        <f t="shared" si="9"/>
        <v>45778</v>
      </c>
      <c r="CA4" s="10">
        <f t="shared" si="9"/>
        <v>45809</v>
      </c>
      <c r="CB4" s="10">
        <f t="shared" si="9"/>
        <v>45839</v>
      </c>
      <c r="CC4" s="10">
        <f t="shared" si="9"/>
        <v>45870</v>
      </c>
      <c r="CD4" s="10">
        <f t="shared" si="9"/>
        <v>45901</v>
      </c>
      <c r="CE4" s="10">
        <f t="shared" si="9"/>
        <v>45931</v>
      </c>
      <c r="CF4" s="10">
        <f t="shared" si="9"/>
        <v>45962</v>
      </c>
      <c r="CG4" s="10">
        <f t="shared" si="9"/>
        <v>45992</v>
      </c>
      <c r="CH4" s="10">
        <f t="shared" si="9"/>
        <v>46023</v>
      </c>
      <c r="CI4" s="10">
        <f t="shared" si="9"/>
        <v>46054</v>
      </c>
      <c r="CJ4" s="11"/>
      <c r="CK4" s="11"/>
      <c r="CL4" s="12" t="str">
        <f>_xlfn.XLOOKUP(MAX($C$4:$CK$4),$C$4:$CK$4,$C$3:$CK$3)</f>
        <v>4Q26</v>
      </c>
      <c r="CM4" s="12" t="str" cm="1">
        <f t="array" ref="CM4">INDEX($A$3:$CK$3,MATCH($CL$4,$B$3:$CK$3,0)-1)</f>
        <v>3Q26</v>
      </c>
      <c r="CN4" s="12" t="str">
        <f>LEFT($CL$4,2)&amp;RIGHT($CL$4,2)-1</f>
        <v>4Q25</v>
      </c>
      <c r="CO4" s="11"/>
      <c r="CP4" s="12" t="s">
        <v>193</v>
      </c>
      <c r="CQ4" s="12" t="s">
        <v>194</v>
      </c>
      <c r="CR4" s="11"/>
      <c r="CS4" s="13" t="str">
        <f>CS88</f>
        <v>Feb-26 vs Feb-25</v>
      </c>
      <c r="CT4" s="13" t="str">
        <f>CT88</f>
        <v>Feb-26 vs Mar-25</v>
      </c>
      <c r="CU4" s="11"/>
      <c r="DB4" s="12" t="s">
        <v>222</v>
      </c>
      <c r="DC4" s="12" t="s">
        <v>223</v>
      </c>
      <c r="DD4" s="12" t="s">
        <v>224</v>
      </c>
      <c r="DE4" s="12" t="s">
        <v>225</v>
      </c>
      <c r="DF4" s="12" t="s">
        <v>226</v>
      </c>
      <c r="DG4" s="12" t="s">
        <v>227</v>
      </c>
      <c r="DH4" s="12" t="s">
        <v>228</v>
      </c>
      <c r="DI4" s="12" t="s">
        <v>229</v>
      </c>
      <c r="DJ4" s="12" t="s">
        <v>230</v>
      </c>
      <c r="DK4" s="12" t="s">
        <v>231</v>
      </c>
      <c r="DL4" s="12" t="s">
        <v>232</v>
      </c>
      <c r="DM4" s="12" t="s">
        <v>233</v>
      </c>
      <c r="DN4" s="12" t="s">
        <v>234</v>
      </c>
      <c r="DO4" s="12" t="s">
        <v>235</v>
      </c>
      <c r="DP4" s="12" t="s">
        <v>236</v>
      </c>
      <c r="DQ4" s="12" t="s">
        <v>237</v>
      </c>
      <c r="DR4" s="12" t="s">
        <v>238</v>
      </c>
      <c r="DS4" s="12" t="s">
        <v>239</v>
      </c>
      <c r="DT4" s="12" t="s">
        <v>240</v>
      </c>
      <c r="DU4" s="12" t="s">
        <v>241</v>
      </c>
      <c r="DV4" s="12" t="s">
        <v>242</v>
      </c>
      <c r="DW4" s="12" t="s">
        <v>248</v>
      </c>
      <c r="DX4" s="12" t="s">
        <v>255</v>
      </c>
      <c r="DY4" s="12" t="s">
        <v>265</v>
      </c>
      <c r="DZ4" s="12" t="s">
        <v>272</v>
      </c>
      <c r="EA4" s="12" t="s">
        <v>273</v>
      </c>
      <c r="EB4" s="12" t="s">
        <v>279</v>
      </c>
      <c r="EC4" s="12" t="s">
        <v>283</v>
      </c>
      <c r="EE4" s="12" t="s">
        <v>243</v>
      </c>
      <c r="EF4" s="12" t="s">
        <v>244</v>
      </c>
      <c r="EG4" s="12" t="s">
        <v>245</v>
      </c>
      <c r="EH4" s="12" t="s">
        <v>246</v>
      </c>
      <c r="EI4" s="12" t="s">
        <v>247</v>
      </c>
      <c r="EJ4" s="12" t="s">
        <v>249</v>
      </c>
      <c r="EK4" s="12" t="s">
        <v>274</v>
      </c>
    </row>
    <row r="5" spans="1:141" x14ac:dyDescent="0.2">
      <c r="A5" s="9" t="s">
        <v>2</v>
      </c>
      <c r="B5" s="15">
        <f>B86</f>
        <v>318278</v>
      </c>
      <c r="C5" s="15">
        <f t="shared" ref="C5:BA5" si="10">C86</f>
        <v>240146</v>
      </c>
      <c r="D5" s="15">
        <f t="shared" si="10"/>
        <v>255707</v>
      </c>
      <c r="E5" s="15">
        <f t="shared" si="10"/>
        <v>246578</v>
      </c>
      <c r="F5" s="15">
        <f t="shared" si="10"/>
        <v>248684</v>
      </c>
      <c r="G5" s="15">
        <f t="shared" si="10"/>
        <v>215963</v>
      </c>
      <c r="H5" s="15">
        <f t="shared" si="10"/>
        <v>222505</v>
      </c>
      <c r="I5" s="15">
        <f t="shared" si="10"/>
        <v>200559</v>
      </c>
      <c r="J5" s="15">
        <f t="shared" si="10"/>
        <v>185216</v>
      </c>
      <c r="K5" s="15">
        <f t="shared" si="10"/>
        <v>287523</v>
      </c>
      <c r="L5" s="15">
        <f t="shared" si="10"/>
        <v>297558</v>
      </c>
      <c r="M5" s="15">
        <f t="shared" si="10"/>
        <v>230691</v>
      </c>
      <c r="N5" s="15">
        <f t="shared" si="10"/>
        <v>309873</v>
      </c>
      <c r="O5" s="15">
        <f t="shared" si="10"/>
        <v>242249</v>
      </c>
      <c r="P5" s="15">
        <f t="shared" si="10"/>
        <v>227736</v>
      </c>
      <c r="Q5" s="15">
        <f t="shared" si="10"/>
        <v>24151</v>
      </c>
      <c r="R5" s="15">
        <f t="shared" si="10"/>
        <v>32522</v>
      </c>
      <c r="S5" s="15">
        <f t="shared" si="10"/>
        <v>135498</v>
      </c>
      <c r="T5" s="15">
        <f t="shared" si="10"/>
        <v>171907</v>
      </c>
      <c r="U5" s="15">
        <f t="shared" si="10"/>
        <v>196914</v>
      </c>
      <c r="V5" s="15">
        <f t="shared" si="10"/>
        <v>215386</v>
      </c>
      <c r="W5" s="15">
        <f t="shared" si="10"/>
        <v>272811</v>
      </c>
      <c r="X5" s="15">
        <f t="shared" si="10"/>
        <v>320819</v>
      </c>
      <c r="Y5" s="15">
        <f t="shared" si="10"/>
        <v>298812</v>
      </c>
      <c r="Z5" s="15">
        <f t="shared" si="10"/>
        <v>307843</v>
      </c>
      <c r="AA5" s="15">
        <f t="shared" si="10"/>
        <v>275539</v>
      </c>
      <c r="AB5" s="15">
        <f t="shared" si="10"/>
        <v>307229</v>
      </c>
      <c r="AC5" s="15">
        <f t="shared" si="10"/>
        <v>222246</v>
      </c>
      <c r="AD5" s="15">
        <f t="shared" si="10"/>
        <v>91895</v>
      </c>
      <c r="AE5" s="15">
        <f t="shared" si="10"/>
        <v>202943</v>
      </c>
      <c r="AF5" s="15">
        <f t="shared" si="10"/>
        <v>282731</v>
      </c>
      <c r="AG5" s="15">
        <f t="shared" si="10"/>
        <v>274023</v>
      </c>
      <c r="AH5" s="15">
        <f t="shared" si="10"/>
        <v>252007</v>
      </c>
      <c r="AI5" s="15">
        <f t="shared" si="10"/>
        <v>244245</v>
      </c>
      <c r="AJ5" s="15">
        <f t="shared" si="10"/>
        <v>259636</v>
      </c>
      <c r="AK5" s="15">
        <f t="shared" si="10"/>
        <v>262570</v>
      </c>
      <c r="AL5" s="15">
        <f t="shared" si="10"/>
        <v>277936</v>
      </c>
      <c r="AM5" s="15">
        <f t="shared" si="10"/>
        <v>256623</v>
      </c>
      <c r="AN5" s="15">
        <f t="shared" si="10"/>
        <v>289334</v>
      </c>
      <c r="AO5" s="15">
        <f t="shared" si="10"/>
        <v>282455</v>
      </c>
      <c r="AP5" s="15">
        <f t="shared" si="10"/>
        <v>283200</v>
      </c>
      <c r="AQ5" s="15">
        <f t="shared" si="10"/>
        <v>278788</v>
      </c>
      <c r="AR5" s="15">
        <f t="shared" si="10"/>
        <v>269447</v>
      </c>
      <c r="AS5" s="15">
        <f t="shared" si="10"/>
        <v>292443</v>
      </c>
      <c r="AT5" s="15">
        <f t="shared" si="10"/>
        <v>275709</v>
      </c>
      <c r="AU5" s="15">
        <f t="shared" si="10"/>
        <v>355789</v>
      </c>
      <c r="AV5" s="15">
        <f t="shared" si="10"/>
        <v>304159</v>
      </c>
      <c r="AW5" s="15">
        <f t="shared" si="10"/>
        <v>282381</v>
      </c>
      <c r="AX5" s="15">
        <f t="shared" si="10"/>
        <v>344292</v>
      </c>
      <c r="AY5" s="15">
        <f t="shared" si="10"/>
        <v>290006</v>
      </c>
      <c r="AZ5" s="15">
        <f t="shared" si="10"/>
        <v>336216</v>
      </c>
      <c r="BA5" s="15">
        <f t="shared" si="10"/>
        <v>284000</v>
      </c>
      <c r="BB5" s="15">
        <f t="shared" ref="BB5:BC5" si="11">BB86</f>
        <v>300935</v>
      </c>
      <c r="BC5" s="15">
        <f t="shared" si="11"/>
        <v>295991</v>
      </c>
      <c r="BD5" s="15">
        <f t="shared" ref="BD5:BE5" si="12">BD86</f>
        <v>284828</v>
      </c>
      <c r="BE5" s="15">
        <f t="shared" si="12"/>
        <v>317702</v>
      </c>
      <c r="BF5" s="15">
        <f t="shared" ref="BF5:BG5" si="13">BF86</f>
        <v>333493</v>
      </c>
      <c r="BG5" s="15">
        <f t="shared" si="13"/>
        <v>358275</v>
      </c>
      <c r="BH5" s="15">
        <f t="shared" ref="BH5:BI5" si="14">BH86</f>
        <v>369540</v>
      </c>
      <c r="BI5" s="15">
        <f t="shared" si="14"/>
        <v>295401</v>
      </c>
      <c r="BJ5" s="15">
        <f t="shared" ref="BJ5:BK5" si="15">BJ86</f>
        <v>399147</v>
      </c>
      <c r="BK5" s="15">
        <f t="shared" si="15"/>
        <v>332256</v>
      </c>
      <c r="BL5" s="15">
        <f t="shared" ref="BL5:BM5" si="16">BL86</f>
        <v>322831</v>
      </c>
      <c r="BM5" s="15">
        <f t="shared" si="16"/>
        <v>339501</v>
      </c>
      <c r="BN5" s="15">
        <f t="shared" ref="BN5:BO5" si="17">BN86</f>
        <v>307192</v>
      </c>
      <c r="BO5" s="15">
        <f t="shared" si="17"/>
        <v>286473</v>
      </c>
      <c r="BP5" s="15">
        <f t="shared" ref="BP5:BQ5" si="18">BP86</f>
        <v>325472</v>
      </c>
      <c r="BQ5" s="15">
        <f t="shared" si="18"/>
        <v>315283</v>
      </c>
      <c r="BR5" s="15">
        <f t="shared" ref="BR5:BS5" si="19">BR86</f>
        <v>279009</v>
      </c>
      <c r="BS5" s="15">
        <f t="shared" si="19"/>
        <v>494272</v>
      </c>
      <c r="BT5" s="15">
        <f t="shared" ref="BT5:BU5" si="20">BT86</f>
        <v>325535</v>
      </c>
      <c r="BU5" s="15">
        <f t="shared" si="20"/>
        <v>290441</v>
      </c>
      <c r="BV5" s="15">
        <f t="shared" ref="BV5:BW5" si="21">BV86</f>
        <v>473254</v>
      </c>
      <c r="BW5" s="15">
        <f t="shared" si="21"/>
        <v>306717</v>
      </c>
      <c r="BX5" s="15">
        <f t="shared" ref="BX5:BY5" si="22">BX86</f>
        <v>352026</v>
      </c>
      <c r="BY5" s="15">
        <f t="shared" si="22"/>
        <v>357050</v>
      </c>
      <c r="BZ5" s="15">
        <f t="shared" ref="BZ5:CA5" si="23">BZ86</f>
        <v>307143</v>
      </c>
      <c r="CA5" s="15">
        <f t="shared" si="23"/>
        <v>303289</v>
      </c>
      <c r="CB5" s="15">
        <f t="shared" ref="CB5:CC5" si="24">CB86</f>
        <v>331841</v>
      </c>
      <c r="CC5" s="15">
        <f t="shared" si="24"/>
        <v>329067</v>
      </c>
      <c r="CD5" s="15">
        <f t="shared" ref="CD5:CE5" si="25">CD86</f>
        <v>307648</v>
      </c>
      <c r="CE5" s="15">
        <f t="shared" si="25"/>
        <v>569788</v>
      </c>
      <c r="CF5" s="15">
        <f t="shared" ref="CF5:CG5" si="26">CF86</f>
        <v>401290</v>
      </c>
      <c r="CG5" s="15">
        <f t="shared" si="26"/>
        <v>379481</v>
      </c>
      <c r="CH5" s="15">
        <f t="shared" ref="CH5" si="27">CH86</f>
        <v>514736</v>
      </c>
      <c r="CI5" s="15">
        <f t="shared" ref="CI5" si="28">CI86</f>
        <v>372215</v>
      </c>
      <c r="CJ5" s="16"/>
      <c r="CK5" s="16"/>
      <c r="CL5" s="15">
        <f t="shared" ref="CL5:CL15" si="29">SUMIFS($C5:$CK5,$C$3:$CK$3,CL$4,$C$1:$CK$1,"&lt;="&amp;_xlfn.XLOOKUP(MAX($C$4:$CK$4),$C$4:$CK$4,$C$1:$CK$1))</f>
        <v>886951</v>
      </c>
      <c r="CM5" s="15">
        <f t="shared" ref="CM5:CN15" si="30">SUMIF($A$3:$CK$3,CM$4,$A5:$CK5)</f>
        <v>1350559</v>
      </c>
      <c r="CN5" s="15">
        <f t="shared" si="30"/>
        <v>1131997</v>
      </c>
      <c r="CP5" s="17">
        <f t="shared" ref="CP5:CP15" si="31">CL5/SUMIFS($C5:$CK5,$C$3:$CK$3,CM$4,$C$1:$CK$1,"&lt;="&amp;_xlfn.XLOOKUP(MAX($C$4:$CK$4),$C$4:$CK$4,$C$1:$CK$1))-1</f>
        <v>-8.6632587701502839E-2</v>
      </c>
      <c r="CQ5" s="17">
        <f t="shared" ref="CQ5:CQ12" si="32">CL5/SUMIFS($C5:$CK5,$C$3:$CK$3,CN$4,$C$1:$CK$1,"&lt;="&amp;_xlfn.XLOOKUP(MAX($C$4:$CK$4),$C$4:$CK$4,$C$1:$CK$1))-1</f>
        <v>0.13715894565310771</v>
      </c>
      <c r="DB5" s="15">
        <f t="shared" ref="DB5:DK15" si="33">SUMIF($B$3:$CK$3,DB$4,$B5:$CK5)</f>
        <v>814131</v>
      </c>
      <c r="DC5" s="15">
        <f t="shared" si="33"/>
        <v>711225</v>
      </c>
      <c r="DD5" s="15">
        <f t="shared" si="33"/>
        <v>608280</v>
      </c>
      <c r="DE5" s="15">
        <f t="shared" si="33"/>
        <v>815772</v>
      </c>
      <c r="DF5" s="15">
        <f t="shared" si="33"/>
        <v>779858</v>
      </c>
      <c r="DG5" s="15">
        <f t="shared" si="33"/>
        <v>192171</v>
      </c>
      <c r="DH5" s="15">
        <f t="shared" si="33"/>
        <v>584207</v>
      </c>
      <c r="DI5" s="15">
        <f t="shared" si="33"/>
        <v>892442</v>
      </c>
      <c r="DJ5" s="15">
        <f t="shared" si="33"/>
        <v>890611</v>
      </c>
      <c r="DK5" s="15">
        <f t="shared" si="33"/>
        <v>517084</v>
      </c>
      <c r="DL5" s="15">
        <f t="shared" ref="DL5:DU15" si="34">SUMIF($B$3:$CK$3,DL$4,$B5:$CK5)</f>
        <v>808761</v>
      </c>
      <c r="DM5" s="15">
        <f t="shared" si="34"/>
        <v>766451</v>
      </c>
      <c r="DN5" s="15">
        <f t="shared" si="34"/>
        <v>823893</v>
      </c>
      <c r="DO5" s="15">
        <f t="shared" si="34"/>
        <v>844443</v>
      </c>
      <c r="DP5" s="15">
        <f t="shared" si="34"/>
        <v>837599</v>
      </c>
      <c r="DQ5" s="15">
        <f t="shared" si="34"/>
        <v>942329</v>
      </c>
      <c r="DR5" s="15">
        <f t="shared" si="34"/>
        <v>970514</v>
      </c>
      <c r="DS5" s="15">
        <f t="shared" si="34"/>
        <v>880926</v>
      </c>
      <c r="DT5" s="15">
        <f t="shared" si="34"/>
        <v>936023</v>
      </c>
      <c r="DU5" s="15">
        <f t="shared" si="34"/>
        <v>1023216</v>
      </c>
      <c r="DV5" s="15">
        <f t="shared" ref="DV5:EC15" si="35">SUMIF($B$3:$CK$3,DV$4,$B5:$CK5)</f>
        <v>1054234</v>
      </c>
      <c r="DW5" s="15">
        <f t="shared" si="35"/>
        <v>933166</v>
      </c>
      <c r="DX5" s="15">
        <f t="shared" si="35"/>
        <v>919764</v>
      </c>
      <c r="DY5" s="15">
        <f t="shared" si="35"/>
        <v>1110248</v>
      </c>
      <c r="DZ5" s="15">
        <f t="shared" si="35"/>
        <v>1131997</v>
      </c>
      <c r="EA5" s="15">
        <f t="shared" si="35"/>
        <v>967482</v>
      </c>
      <c r="EB5" s="15">
        <f t="shared" si="35"/>
        <v>968556</v>
      </c>
      <c r="EC5" s="15">
        <f t="shared" si="35"/>
        <v>1350559</v>
      </c>
      <c r="EE5" s="15">
        <f t="shared" ref="EE5:EK15" si="36">SUMIF($B$2:$CK$2,EE$4,$B5:$CK5)</f>
        <v>2915135</v>
      </c>
      <c r="EF5" s="15">
        <f t="shared" si="36"/>
        <v>2559431</v>
      </c>
      <c r="EG5" s="15">
        <f t="shared" si="36"/>
        <v>2916189</v>
      </c>
      <c r="EH5" s="15">
        <f t="shared" si="36"/>
        <v>3594885</v>
      </c>
      <c r="EI5" s="15">
        <f t="shared" si="36"/>
        <v>3894399</v>
      </c>
      <c r="EJ5" s="15">
        <f t="shared" si="36"/>
        <v>4095175</v>
      </c>
      <c r="EK5" s="15">
        <f t="shared" si="36"/>
        <v>4173548</v>
      </c>
    </row>
    <row r="6" spans="1:141" x14ac:dyDescent="0.2">
      <c r="A6" s="9" t="s">
        <v>1</v>
      </c>
      <c r="B6" s="15">
        <f>B154</f>
        <v>1572524</v>
      </c>
      <c r="C6" s="15">
        <f t="shared" ref="C6:BA6" si="37">C154</f>
        <v>1434124</v>
      </c>
      <c r="D6" s="15">
        <f t="shared" si="37"/>
        <v>1592390</v>
      </c>
      <c r="E6" s="15">
        <f t="shared" si="37"/>
        <v>1526391</v>
      </c>
      <c r="F6" s="15">
        <f t="shared" si="37"/>
        <v>1625763</v>
      </c>
      <c r="G6" s="15">
        <f t="shared" si="37"/>
        <v>1515671</v>
      </c>
      <c r="H6" s="15">
        <f t="shared" si="37"/>
        <v>1589191</v>
      </c>
      <c r="I6" s="15">
        <f t="shared" si="37"/>
        <v>1404782</v>
      </c>
      <c r="J6" s="15">
        <f t="shared" si="37"/>
        <v>1281433</v>
      </c>
      <c r="K6" s="15">
        <f t="shared" si="37"/>
        <v>1634206</v>
      </c>
      <c r="L6" s="15">
        <f t="shared" si="37"/>
        <v>2003259</v>
      </c>
      <c r="M6" s="15">
        <f t="shared" si="37"/>
        <v>1453028</v>
      </c>
      <c r="N6" s="15">
        <f t="shared" si="37"/>
        <v>1455948</v>
      </c>
      <c r="O6" s="15">
        <f t="shared" si="37"/>
        <v>1473461</v>
      </c>
      <c r="P6" s="15">
        <f t="shared" si="37"/>
        <v>2073610</v>
      </c>
      <c r="Q6" s="15">
        <f t="shared" si="37"/>
        <v>414968</v>
      </c>
      <c r="R6" s="15">
        <f t="shared" si="37"/>
        <v>192176</v>
      </c>
      <c r="S6" s="15">
        <f t="shared" si="37"/>
        <v>910969</v>
      </c>
      <c r="T6" s="15">
        <f t="shared" si="37"/>
        <v>1014822</v>
      </c>
      <c r="U6" s="15">
        <f t="shared" si="37"/>
        <v>1064608</v>
      </c>
      <c r="V6" s="15">
        <f t="shared" si="37"/>
        <v>1181887</v>
      </c>
      <c r="W6" s="15">
        <f t="shared" si="37"/>
        <v>1233865</v>
      </c>
      <c r="X6" s="15">
        <f t="shared" si="37"/>
        <v>1642769</v>
      </c>
      <c r="Y6" s="15">
        <f t="shared" si="37"/>
        <v>1634944</v>
      </c>
      <c r="Z6" s="15">
        <f t="shared" si="37"/>
        <v>1362671</v>
      </c>
      <c r="AA6" s="15">
        <f t="shared" si="37"/>
        <v>1241126</v>
      </c>
      <c r="AB6" s="15">
        <f t="shared" si="37"/>
        <v>1351827</v>
      </c>
      <c r="AC6" s="15">
        <f t="shared" si="37"/>
        <v>958471</v>
      </c>
      <c r="AD6" s="15">
        <f t="shared" si="37"/>
        <v>458237</v>
      </c>
      <c r="AE6" s="15">
        <f t="shared" si="37"/>
        <v>1075450</v>
      </c>
      <c r="AF6" s="15">
        <f t="shared" si="37"/>
        <v>1291847</v>
      </c>
      <c r="AG6" s="15">
        <f t="shared" si="37"/>
        <v>1103571</v>
      </c>
      <c r="AH6" s="15">
        <f t="shared" si="37"/>
        <v>1032637</v>
      </c>
      <c r="AI6" s="15">
        <f t="shared" si="37"/>
        <v>1137477</v>
      </c>
      <c r="AJ6" s="15">
        <f t="shared" si="37"/>
        <v>1599272</v>
      </c>
      <c r="AK6" s="15">
        <f t="shared" si="37"/>
        <v>1302981</v>
      </c>
      <c r="AL6" s="15">
        <f t="shared" si="37"/>
        <v>1153481</v>
      </c>
      <c r="AM6" s="15">
        <f t="shared" si="37"/>
        <v>1105702</v>
      </c>
      <c r="AN6" s="15">
        <f t="shared" si="37"/>
        <v>1288095</v>
      </c>
      <c r="AO6" s="15">
        <f t="shared" si="37"/>
        <v>1329145</v>
      </c>
      <c r="AP6" s="15">
        <f t="shared" si="37"/>
        <v>1367458</v>
      </c>
      <c r="AQ6" s="15">
        <f t="shared" si="37"/>
        <v>1228020</v>
      </c>
      <c r="AR6" s="15">
        <f t="shared" si="37"/>
        <v>1136811</v>
      </c>
      <c r="AS6" s="15">
        <f t="shared" si="37"/>
        <v>1181163</v>
      </c>
      <c r="AT6" s="15">
        <f t="shared" si="37"/>
        <v>1078299</v>
      </c>
      <c r="AU6" s="15">
        <f t="shared" si="37"/>
        <v>1723561</v>
      </c>
      <c r="AV6" s="15">
        <f t="shared" si="37"/>
        <v>1855099</v>
      </c>
      <c r="AW6" s="15">
        <f t="shared" si="37"/>
        <v>1136574</v>
      </c>
      <c r="AX6" s="15">
        <f t="shared" si="37"/>
        <v>1269686</v>
      </c>
      <c r="AY6" s="15">
        <f t="shared" si="37"/>
        <v>1272573</v>
      </c>
      <c r="AZ6" s="15">
        <f t="shared" si="37"/>
        <v>1455041</v>
      </c>
      <c r="BA6" s="15">
        <f t="shared" si="37"/>
        <v>1235886</v>
      </c>
      <c r="BB6" s="15">
        <f t="shared" ref="BB6:BC6" si="38">BB154</f>
        <v>1499924</v>
      </c>
      <c r="BC6" s="15">
        <f t="shared" si="38"/>
        <v>1316247</v>
      </c>
      <c r="BD6" s="15">
        <f t="shared" ref="BD6:BE6" si="39">BD154</f>
        <v>1234023</v>
      </c>
      <c r="BE6" s="15">
        <f t="shared" si="39"/>
        <v>1261317</v>
      </c>
      <c r="BF6" s="15">
        <f t="shared" ref="BF6:BG6" si="40">BF154</f>
        <v>1318870</v>
      </c>
      <c r="BG6" s="15">
        <f t="shared" si="40"/>
        <v>1517795</v>
      </c>
      <c r="BH6" s="15">
        <f t="shared" ref="BH6:BI6" si="41">BH154</f>
        <v>2259263</v>
      </c>
      <c r="BI6" s="15">
        <f t="shared" si="41"/>
        <v>1455459</v>
      </c>
      <c r="BJ6" s="15">
        <f t="shared" ref="BJ6:BK6" si="42">BJ154</f>
        <v>1465836</v>
      </c>
      <c r="BK6" s="15">
        <f t="shared" si="42"/>
        <v>1447111</v>
      </c>
      <c r="BL6" s="15">
        <f t="shared" ref="BL6:BM6" si="43">BL154</f>
        <v>1538454</v>
      </c>
      <c r="BM6" s="15">
        <f t="shared" si="43"/>
        <v>1650855</v>
      </c>
      <c r="BN6" s="15">
        <f t="shared" ref="BN6:BO6" si="44">BN154</f>
        <v>1540856</v>
      </c>
      <c r="BO6" s="15">
        <f t="shared" si="44"/>
        <v>1381760</v>
      </c>
      <c r="BP6" s="15">
        <f t="shared" ref="BP6:BQ6" si="45">BP154</f>
        <v>1450938</v>
      </c>
      <c r="BQ6" s="15">
        <f t="shared" si="45"/>
        <v>1345162</v>
      </c>
      <c r="BR6" s="15">
        <f t="shared" ref="BR6:BS6" si="46">BR154</f>
        <v>1209268</v>
      </c>
      <c r="BS6" s="15">
        <f t="shared" si="46"/>
        <v>2074900</v>
      </c>
      <c r="BT6" s="15">
        <f t="shared" ref="BT6:BU6" si="47">BT154</f>
        <v>2624690</v>
      </c>
      <c r="BU6" s="15">
        <f t="shared" si="47"/>
        <v>1199740</v>
      </c>
      <c r="BV6" s="15">
        <f t="shared" ref="BV6:BW6" si="48">BV154</f>
        <v>1535129</v>
      </c>
      <c r="BW6" s="15">
        <f t="shared" si="48"/>
        <v>1362673</v>
      </c>
      <c r="BX6" s="15">
        <f t="shared" ref="BX6:BY6" si="49">BX154</f>
        <v>1522195</v>
      </c>
      <c r="BY6" s="15">
        <f t="shared" si="49"/>
        <v>1696975</v>
      </c>
      <c r="BZ6" s="15">
        <f t="shared" ref="BZ6" si="50">BZ154</f>
        <v>1661125</v>
      </c>
      <c r="CA6" s="15">
        <f t="shared" ref="CA6:CB6" si="51">CA154</f>
        <v>1454135</v>
      </c>
      <c r="CB6" s="15">
        <f t="shared" si="51"/>
        <v>1362648</v>
      </c>
      <c r="CC6" s="15">
        <f t="shared" ref="CC6:CD6" si="52">CC154</f>
        <v>1381701</v>
      </c>
      <c r="CD6" s="15">
        <f t="shared" si="52"/>
        <v>1297665</v>
      </c>
      <c r="CE6" s="15">
        <f t="shared" ref="CE6:CF6" si="53">CE154</f>
        <v>3168364</v>
      </c>
      <c r="CF6" s="15">
        <f t="shared" si="53"/>
        <v>2559261</v>
      </c>
      <c r="CG6" s="15">
        <f t="shared" ref="CG6" si="54">CG154</f>
        <v>1326176</v>
      </c>
      <c r="CH6" s="15">
        <f t="shared" ref="CH6" si="55">CH154</f>
        <v>1860309</v>
      </c>
      <c r="CI6" s="15">
        <f t="shared" ref="CI6" si="56">CI154</f>
        <v>1707438.043478261</v>
      </c>
      <c r="CJ6" s="16"/>
      <c r="CK6" s="16"/>
      <c r="CL6" s="15">
        <f t="shared" si="29"/>
        <v>3567747.0434782607</v>
      </c>
      <c r="CM6" s="15">
        <f t="shared" si="30"/>
        <v>7053801</v>
      </c>
      <c r="CN6" s="15">
        <f t="shared" si="30"/>
        <v>4419997</v>
      </c>
      <c r="CP6" s="17">
        <f t="shared" si="31"/>
        <v>-0.37709835342253362</v>
      </c>
      <c r="CQ6" s="17">
        <f t="shared" si="32"/>
        <v>0.23119075888492757</v>
      </c>
      <c r="DB6" s="15">
        <f t="shared" si="33"/>
        <v>4599038</v>
      </c>
      <c r="DC6" s="15">
        <f t="shared" si="33"/>
        <v>4667825</v>
      </c>
      <c r="DD6" s="15">
        <f t="shared" si="33"/>
        <v>4275406</v>
      </c>
      <c r="DE6" s="15">
        <f t="shared" si="33"/>
        <v>5090493</v>
      </c>
      <c r="DF6" s="15">
        <f t="shared" si="33"/>
        <v>5003019</v>
      </c>
      <c r="DG6" s="15">
        <f t="shared" si="33"/>
        <v>1518113</v>
      </c>
      <c r="DH6" s="15">
        <f t="shared" si="33"/>
        <v>3261317</v>
      </c>
      <c r="DI6" s="15">
        <f t="shared" si="33"/>
        <v>4511578</v>
      </c>
      <c r="DJ6" s="15">
        <f t="shared" si="33"/>
        <v>3955624</v>
      </c>
      <c r="DK6" s="15">
        <f t="shared" si="33"/>
        <v>2492158</v>
      </c>
      <c r="DL6" s="15">
        <f t="shared" si="34"/>
        <v>3428055</v>
      </c>
      <c r="DM6" s="15">
        <f t="shared" si="34"/>
        <v>4039730</v>
      </c>
      <c r="DN6" s="15">
        <f t="shared" si="34"/>
        <v>3547278</v>
      </c>
      <c r="DO6" s="15">
        <f t="shared" si="34"/>
        <v>3924623</v>
      </c>
      <c r="DP6" s="15">
        <f t="shared" si="34"/>
        <v>3396273</v>
      </c>
      <c r="DQ6" s="15">
        <f t="shared" si="34"/>
        <v>4715234</v>
      </c>
      <c r="DR6" s="15">
        <f t="shared" si="34"/>
        <v>3997300</v>
      </c>
      <c r="DS6" s="15">
        <f t="shared" si="34"/>
        <v>4052057</v>
      </c>
      <c r="DT6" s="15">
        <f t="shared" si="34"/>
        <v>3814210</v>
      </c>
      <c r="DU6" s="15">
        <f t="shared" si="34"/>
        <v>5232517</v>
      </c>
      <c r="DV6" s="15">
        <f t="shared" si="35"/>
        <v>4451401</v>
      </c>
      <c r="DW6" s="15">
        <f t="shared" si="35"/>
        <v>4573471</v>
      </c>
      <c r="DX6" s="15">
        <f t="shared" si="35"/>
        <v>4005368</v>
      </c>
      <c r="DY6" s="15">
        <f t="shared" si="35"/>
        <v>5899330</v>
      </c>
      <c r="DZ6" s="15">
        <f t="shared" si="35"/>
        <v>4419997</v>
      </c>
      <c r="EA6" s="15">
        <f t="shared" si="35"/>
        <v>4812235</v>
      </c>
      <c r="EB6" s="15">
        <f t="shared" si="35"/>
        <v>4042014</v>
      </c>
      <c r="EC6" s="15">
        <f t="shared" si="35"/>
        <v>7053801</v>
      </c>
      <c r="EE6" s="15">
        <f t="shared" si="36"/>
        <v>19036743</v>
      </c>
      <c r="EF6" s="15">
        <f t="shared" si="36"/>
        <v>13246632</v>
      </c>
      <c r="EG6" s="15">
        <f t="shared" si="36"/>
        <v>13507221</v>
      </c>
      <c r="EH6" s="15">
        <f t="shared" si="36"/>
        <v>16033430</v>
      </c>
      <c r="EI6" s="15">
        <f t="shared" si="36"/>
        <v>17550185</v>
      </c>
      <c r="EJ6" s="15">
        <f t="shared" si="36"/>
        <v>18898166</v>
      </c>
      <c r="EK6" s="15">
        <f t="shared" si="36"/>
        <v>19475797.043478262</v>
      </c>
    </row>
    <row r="7" spans="1:141" x14ac:dyDescent="0.2">
      <c r="A7" s="9" t="s">
        <v>3</v>
      </c>
      <c r="B7" s="15">
        <f>B200</f>
        <v>53419</v>
      </c>
      <c r="C7" s="15">
        <f t="shared" ref="C7:BA7" si="57">C200</f>
        <v>52447</v>
      </c>
      <c r="D7" s="15">
        <f t="shared" si="57"/>
        <v>54677</v>
      </c>
      <c r="E7" s="15">
        <f t="shared" si="57"/>
        <v>46289</v>
      </c>
      <c r="F7" s="15">
        <f t="shared" si="57"/>
        <v>48953</v>
      </c>
      <c r="G7" s="15">
        <f t="shared" si="57"/>
        <v>46344</v>
      </c>
      <c r="H7" s="15">
        <f t="shared" si="57"/>
        <v>55539</v>
      </c>
      <c r="I7" s="15">
        <f t="shared" si="57"/>
        <v>50312</v>
      </c>
      <c r="J7" s="15">
        <f t="shared" si="57"/>
        <v>50635</v>
      </c>
      <c r="K7" s="15">
        <f t="shared" si="57"/>
        <v>60148</v>
      </c>
      <c r="L7" s="15">
        <f t="shared" si="57"/>
        <v>61613</v>
      </c>
      <c r="M7" s="15">
        <f t="shared" si="57"/>
        <v>50770</v>
      </c>
      <c r="N7" s="15">
        <f t="shared" si="57"/>
        <v>57597</v>
      </c>
      <c r="O7" s="15">
        <f t="shared" si="57"/>
        <v>60097</v>
      </c>
      <c r="P7" s="15">
        <f t="shared" si="57"/>
        <v>74009</v>
      </c>
      <c r="Q7" s="15">
        <f t="shared" si="57"/>
        <v>12439</v>
      </c>
      <c r="R7" s="15">
        <f t="shared" si="57"/>
        <v>1452</v>
      </c>
      <c r="S7" s="15">
        <f t="shared" si="57"/>
        <v>8367</v>
      </c>
      <c r="T7" s="15">
        <f t="shared" si="57"/>
        <v>10367</v>
      </c>
      <c r="U7" s="15">
        <f t="shared" si="57"/>
        <v>12216</v>
      </c>
      <c r="V7" s="15">
        <f t="shared" si="57"/>
        <v>18465</v>
      </c>
      <c r="W7" s="15">
        <f t="shared" si="57"/>
        <v>17812</v>
      </c>
      <c r="X7" s="15">
        <f t="shared" si="57"/>
        <v>18516</v>
      </c>
      <c r="Y7" s="15">
        <f t="shared" si="57"/>
        <v>20473</v>
      </c>
      <c r="Z7" s="15">
        <f t="shared" si="57"/>
        <v>23558</v>
      </c>
      <c r="AA7" s="15">
        <f t="shared" si="57"/>
        <v>23908</v>
      </c>
      <c r="AB7" s="15">
        <f t="shared" si="57"/>
        <v>26805</v>
      </c>
      <c r="AC7" s="15">
        <f t="shared" si="57"/>
        <v>15650</v>
      </c>
      <c r="AD7" s="15">
        <f t="shared" si="57"/>
        <v>3629</v>
      </c>
      <c r="AE7" s="15">
        <f t="shared" si="57"/>
        <v>9982</v>
      </c>
      <c r="AF7" s="15">
        <f t="shared" si="57"/>
        <v>18668</v>
      </c>
      <c r="AG7" s="15">
        <f t="shared" si="57"/>
        <v>20100</v>
      </c>
      <c r="AH7" s="15">
        <f t="shared" si="57"/>
        <v>23212</v>
      </c>
      <c r="AI7" s="15">
        <f t="shared" si="57"/>
        <v>24573</v>
      </c>
      <c r="AJ7" s="15">
        <f t="shared" si="57"/>
        <v>25698</v>
      </c>
      <c r="AK7" s="15">
        <f t="shared" si="57"/>
        <v>24395</v>
      </c>
      <c r="AL7" s="15">
        <f t="shared" si="57"/>
        <v>24814</v>
      </c>
      <c r="AM7" s="15">
        <f t="shared" si="57"/>
        <v>23110</v>
      </c>
      <c r="AN7" s="15">
        <f t="shared" si="57"/>
        <v>28298</v>
      </c>
      <c r="AO7" s="15">
        <f t="shared" si="57"/>
        <v>24930</v>
      </c>
      <c r="AP7" s="15">
        <f t="shared" si="57"/>
        <v>21565</v>
      </c>
      <c r="AQ7" s="15">
        <f t="shared" si="57"/>
        <v>23091</v>
      </c>
      <c r="AR7" s="15">
        <f t="shared" si="57"/>
        <v>24841</v>
      </c>
      <c r="AS7" s="15">
        <f t="shared" si="57"/>
        <v>29298</v>
      </c>
      <c r="AT7" s="15">
        <f t="shared" si="57"/>
        <v>33149</v>
      </c>
      <c r="AU7" s="15">
        <f t="shared" si="57"/>
        <v>37693</v>
      </c>
      <c r="AV7" s="15">
        <f t="shared" si="57"/>
        <v>42633</v>
      </c>
      <c r="AW7" s="15">
        <f t="shared" si="57"/>
        <v>36002</v>
      </c>
      <c r="AX7" s="15">
        <f t="shared" si="57"/>
        <v>39314</v>
      </c>
      <c r="AY7" s="15">
        <f t="shared" si="57"/>
        <v>43316</v>
      </c>
      <c r="AZ7" s="15">
        <f t="shared" si="57"/>
        <v>49209</v>
      </c>
      <c r="BA7" s="15">
        <f t="shared" si="57"/>
        <v>38964</v>
      </c>
      <c r="BB7" s="15">
        <f t="shared" ref="BB7:BC7" si="58">BB200</f>
        <v>42451</v>
      </c>
      <c r="BC7" s="15">
        <f t="shared" si="58"/>
        <v>47911</v>
      </c>
      <c r="BD7" s="15">
        <f t="shared" ref="BD7:BE7" si="59">BD200</f>
        <v>51520</v>
      </c>
      <c r="BE7" s="15">
        <f t="shared" si="59"/>
        <v>54418</v>
      </c>
      <c r="BF7" s="15">
        <f t="shared" ref="BF7:BG7" si="60">BF200</f>
        <v>55990</v>
      </c>
      <c r="BG7" s="15">
        <f t="shared" si="60"/>
        <v>61369</v>
      </c>
      <c r="BH7" s="15">
        <f t="shared" ref="BH7:BI7" si="61">BH200</f>
        <v>58819</v>
      </c>
      <c r="BI7" s="15">
        <f t="shared" si="61"/>
        <v>49516</v>
      </c>
      <c r="BJ7" s="15">
        <f t="shared" ref="BJ7:BK7" si="62">BJ200</f>
        <v>55831</v>
      </c>
      <c r="BK7" s="15">
        <f t="shared" si="62"/>
        <v>54962</v>
      </c>
      <c r="BL7" s="15">
        <f t="shared" ref="BL7:BM7" si="63">BL200</f>
        <v>62769</v>
      </c>
      <c r="BM7" s="15">
        <f t="shared" si="63"/>
        <v>44031</v>
      </c>
      <c r="BN7" s="15">
        <f t="shared" ref="BN7:BO7" si="64">BN200</f>
        <v>53164</v>
      </c>
      <c r="BO7" s="15">
        <f t="shared" si="64"/>
        <v>51657</v>
      </c>
      <c r="BP7" s="15">
        <f t="shared" ref="BP7:BQ7" si="65">BP200</f>
        <v>60790</v>
      </c>
      <c r="BQ7" s="15">
        <f t="shared" si="65"/>
        <v>56665</v>
      </c>
      <c r="BR7" s="15">
        <f t="shared" ref="BR7:BS7" si="66">BR200</f>
        <v>57839</v>
      </c>
      <c r="BS7" s="15">
        <f t="shared" si="66"/>
        <v>72910</v>
      </c>
      <c r="BT7" s="15">
        <f t="shared" ref="BT7:BU7" si="67">BT200</f>
        <v>62420</v>
      </c>
      <c r="BU7" s="15">
        <f t="shared" si="67"/>
        <v>47158</v>
      </c>
      <c r="BV7" s="15">
        <f t="shared" ref="BV7:BW7" si="68">BV200</f>
        <v>62361</v>
      </c>
      <c r="BW7" s="15">
        <f t="shared" si="68"/>
        <v>55370</v>
      </c>
      <c r="BX7" s="15">
        <f t="shared" ref="BX7:BY7" si="69">BX200</f>
        <v>55985</v>
      </c>
      <c r="BY7" s="15">
        <f t="shared" si="69"/>
        <v>52651</v>
      </c>
      <c r="BZ7" s="15">
        <f t="shared" ref="BZ7" si="70">BZ200</f>
        <v>55712</v>
      </c>
      <c r="CA7" s="15">
        <f t="shared" ref="CA7:CB7" si="71">CA200</f>
        <v>58296</v>
      </c>
      <c r="CB7" s="15">
        <f t="shared" si="71"/>
        <v>64719</v>
      </c>
      <c r="CC7" s="15">
        <f t="shared" ref="CC7:CD7" si="72">CC200</f>
        <v>59799</v>
      </c>
      <c r="CD7" s="15">
        <f t="shared" si="72"/>
        <v>58629</v>
      </c>
      <c r="CE7" s="15">
        <f t="shared" ref="CE7:CF7" si="73">CE200</f>
        <v>85198</v>
      </c>
      <c r="CF7" s="15">
        <f t="shared" si="73"/>
        <v>76825</v>
      </c>
      <c r="CG7" s="15">
        <f t="shared" ref="CG7" si="74">CG200</f>
        <v>62600</v>
      </c>
      <c r="CH7" s="15">
        <f t="shared" ref="CH7" si="75">CH200</f>
        <v>74922</v>
      </c>
      <c r="CI7" s="15">
        <f t="shared" ref="CI7" si="76">CI200</f>
        <v>71616.130434782608</v>
      </c>
      <c r="CJ7" s="16"/>
      <c r="CK7" s="16"/>
      <c r="CL7" s="15">
        <f t="shared" si="29"/>
        <v>146538.13043478259</v>
      </c>
      <c r="CM7" s="15">
        <f t="shared" si="30"/>
        <v>224623</v>
      </c>
      <c r="CN7" s="15">
        <f t="shared" si="30"/>
        <v>173716</v>
      </c>
      <c r="CP7" s="17">
        <f t="shared" si="31"/>
        <v>-9.5572045729417465E-2</v>
      </c>
      <c r="CQ7" s="17">
        <f t="shared" si="32"/>
        <v>0.24468602521666005</v>
      </c>
      <c r="DB7" s="15">
        <f t="shared" si="33"/>
        <v>160543</v>
      </c>
      <c r="DC7" s="15">
        <f t="shared" si="33"/>
        <v>141586</v>
      </c>
      <c r="DD7" s="15">
        <f t="shared" si="33"/>
        <v>156486</v>
      </c>
      <c r="DE7" s="15">
        <f t="shared" si="33"/>
        <v>172531</v>
      </c>
      <c r="DF7" s="15">
        <f t="shared" si="33"/>
        <v>191703</v>
      </c>
      <c r="DG7" s="15">
        <f t="shared" si="33"/>
        <v>22258</v>
      </c>
      <c r="DH7" s="15">
        <f t="shared" si="33"/>
        <v>41048</v>
      </c>
      <c r="DI7" s="15">
        <f t="shared" si="33"/>
        <v>56801</v>
      </c>
      <c r="DJ7" s="15">
        <f t="shared" si="33"/>
        <v>74271</v>
      </c>
      <c r="DK7" s="15">
        <f t="shared" si="33"/>
        <v>29261</v>
      </c>
      <c r="DL7" s="15">
        <f t="shared" si="34"/>
        <v>61980</v>
      </c>
      <c r="DM7" s="15">
        <f t="shared" si="34"/>
        <v>74666</v>
      </c>
      <c r="DN7" s="15">
        <f t="shared" si="34"/>
        <v>76222</v>
      </c>
      <c r="DO7" s="15">
        <f t="shared" si="34"/>
        <v>69586</v>
      </c>
      <c r="DP7" s="15">
        <f t="shared" si="34"/>
        <v>87288</v>
      </c>
      <c r="DQ7" s="15">
        <f t="shared" si="34"/>
        <v>116328</v>
      </c>
      <c r="DR7" s="15">
        <f t="shared" si="34"/>
        <v>131839</v>
      </c>
      <c r="DS7" s="15">
        <f t="shared" si="34"/>
        <v>129326</v>
      </c>
      <c r="DT7" s="15">
        <f t="shared" si="34"/>
        <v>161928</v>
      </c>
      <c r="DU7" s="15">
        <f t="shared" si="34"/>
        <v>169704</v>
      </c>
      <c r="DV7" s="15">
        <f t="shared" si="35"/>
        <v>173562</v>
      </c>
      <c r="DW7" s="15">
        <f t="shared" si="35"/>
        <v>148852</v>
      </c>
      <c r="DX7" s="15">
        <f t="shared" si="35"/>
        <v>175294</v>
      </c>
      <c r="DY7" s="15">
        <f t="shared" si="35"/>
        <v>182488</v>
      </c>
      <c r="DZ7" s="15">
        <f t="shared" si="35"/>
        <v>173716</v>
      </c>
      <c r="EA7" s="15">
        <f t="shared" si="35"/>
        <v>166659</v>
      </c>
      <c r="EB7" s="15">
        <f t="shared" si="35"/>
        <v>183147</v>
      </c>
      <c r="EC7" s="15">
        <f t="shared" si="35"/>
        <v>224623</v>
      </c>
      <c r="EE7" s="15">
        <f t="shared" si="36"/>
        <v>662306</v>
      </c>
      <c r="EF7" s="15">
        <f t="shared" si="36"/>
        <v>194378</v>
      </c>
      <c r="EG7" s="15">
        <f t="shared" si="36"/>
        <v>242129</v>
      </c>
      <c r="EH7" s="15">
        <f t="shared" si="36"/>
        <v>405041</v>
      </c>
      <c r="EI7" s="15">
        <f t="shared" si="36"/>
        <v>634520</v>
      </c>
      <c r="EJ7" s="15">
        <f t="shared" si="36"/>
        <v>680350</v>
      </c>
      <c r="EK7" s="15">
        <f t="shared" si="36"/>
        <v>720967.13043478259</v>
      </c>
    </row>
    <row r="8" spans="1:141" x14ac:dyDescent="0.2">
      <c r="A8" s="9" t="s">
        <v>4</v>
      </c>
      <c r="B8" s="15">
        <f>B241</f>
        <v>64961</v>
      </c>
      <c r="C8" s="15">
        <f t="shared" ref="C8:BA8" si="77">C241</f>
        <v>56447</v>
      </c>
      <c r="D8" s="15">
        <f t="shared" si="77"/>
        <v>59993</v>
      </c>
      <c r="E8" s="15">
        <f t="shared" si="77"/>
        <v>44104</v>
      </c>
      <c r="F8" s="15">
        <f t="shared" si="77"/>
        <v>46784</v>
      </c>
      <c r="G8" s="15">
        <f t="shared" si="77"/>
        <v>50291</v>
      </c>
      <c r="H8" s="15">
        <f t="shared" si="77"/>
        <v>67126</v>
      </c>
      <c r="I8" s="15">
        <f t="shared" si="77"/>
        <v>62039</v>
      </c>
      <c r="J8" s="15">
        <f t="shared" si="77"/>
        <v>44046</v>
      </c>
      <c r="K8" s="15">
        <f t="shared" si="77"/>
        <v>42387</v>
      </c>
      <c r="L8" s="15">
        <f t="shared" si="77"/>
        <v>54425</v>
      </c>
      <c r="M8" s="15">
        <f t="shared" si="77"/>
        <v>62231</v>
      </c>
      <c r="N8" s="15">
        <f t="shared" si="77"/>
        <v>66361</v>
      </c>
      <c r="O8" s="15">
        <f t="shared" si="77"/>
        <v>59928</v>
      </c>
      <c r="P8" s="15">
        <f t="shared" si="77"/>
        <v>59903</v>
      </c>
      <c r="Q8" s="15">
        <f t="shared" si="77"/>
        <v>6350</v>
      </c>
      <c r="R8" s="15">
        <f t="shared" si="77"/>
        <v>12114</v>
      </c>
      <c r="S8" s="15">
        <f t="shared" si="77"/>
        <v>57381</v>
      </c>
      <c r="T8" s="15">
        <f t="shared" si="77"/>
        <v>93413</v>
      </c>
      <c r="U8" s="15">
        <f t="shared" si="77"/>
        <v>80897</v>
      </c>
      <c r="V8" s="15">
        <f t="shared" si="77"/>
        <v>81771</v>
      </c>
      <c r="W8" s="15">
        <f t="shared" si="77"/>
        <v>67004</v>
      </c>
      <c r="X8" s="15">
        <f t="shared" si="77"/>
        <v>63076</v>
      </c>
      <c r="Y8" s="15">
        <f t="shared" si="77"/>
        <v>84122</v>
      </c>
      <c r="Z8" s="15">
        <f t="shared" si="77"/>
        <v>74477</v>
      </c>
      <c r="AA8" s="15">
        <f t="shared" si="77"/>
        <v>71522</v>
      </c>
      <c r="AB8" s="15">
        <f t="shared" si="77"/>
        <v>81579</v>
      </c>
      <c r="AC8" s="15">
        <f t="shared" si="77"/>
        <v>42617</v>
      </c>
      <c r="AD8" s="15">
        <f t="shared" si="77"/>
        <v>19207</v>
      </c>
      <c r="AE8" s="15">
        <f t="shared" si="77"/>
        <v>63586</v>
      </c>
      <c r="AF8" s="15">
        <f t="shared" si="77"/>
        <v>98744</v>
      </c>
      <c r="AG8" s="15">
        <f t="shared" si="77"/>
        <v>82737</v>
      </c>
      <c r="AH8" s="15">
        <f t="shared" si="77"/>
        <v>61616</v>
      </c>
      <c r="AI8" s="15">
        <f t="shared" si="77"/>
        <v>52447</v>
      </c>
      <c r="AJ8" s="15">
        <f t="shared" si="77"/>
        <v>55757</v>
      </c>
      <c r="AK8" s="15">
        <f t="shared" si="77"/>
        <v>75312</v>
      </c>
      <c r="AL8" s="15">
        <f t="shared" si="77"/>
        <v>67363</v>
      </c>
      <c r="AM8" s="15">
        <f t="shared" si="77"/>
        <v>59442</v>
      </c>
      <c r="AN8" s="15">
        <f t="shared" si="77"/>
        <v>76220</v>
      </c>
      <c r="AO8" s="15">
        <f t="shared" si="77"/>
        <v>54190</v>
      </c>
      <c r="AP8" s="15">
        <f t="shared" si="77"/>
        <v>63852</v>
      </c>
      <c r="AQ8" s="15">
        <f t="shared" si="77"/>
        <v>69471</v>
      </c>
      <c r="AR8" s="15">
        <f t="shared" si="77"/>
        <v>74478</v>
      </c>
      <c r="AS8" s="15">
        <f t="shared" si="77"/>
        <v>64376</v>
      </c>
      <c r="AT8" s="15">
        <f t="shared" si="77"/>
        <v>59362</v>
      </c>
      <c r="AU8" s="15">
        <f t="shared" si="77"/>
        <v>58263</v>
      </c>
      <c r="AV8" s="15">
        <f t="shared" si="77"/>
        <v>77992</v>
      </c>
      <c r="AW8" s="15">
        <f t="shared" si="77"/>
        <v>77487</v>
      </c>
      <c r="AX8" s="15">
        <f t="shared" si="77"/>
        <v>72235</v>
      </c>
      <c r="AY8" s="15">
        <f t="shared" si="77"/>
        <v>67727</v>
      </c>
      <c r="AZ8" s="15">
        <f t="shared" si="77"/>
        <v>79335</v>
      </c>
      <c r="BA8" s="15">
        <f t="shared" si="77"/>
        <v>55113</v>
      </c>
      <c r="BB8" s="15">
        <f t="shared" ref="BB8:BC8" si="78">BB241</f>
        <v>70012</v>
      </c>
      <c r="BC8" s="15">
        <f t="shared" si="78"/>
        <v>95656</v>
      </c>
      <c r="BD8" s="15">
        <f t="shared" ref="BD8:BE8" si="79">BD241</f>
        <v>90650</v>
      </c>
      <c r="BE8" s="15">
        <f t="shared" si="79"/>
        <v>73739</v>
      </c>
      <c r="BF8" s="15">
        <f t="shared" ref="BF8:BG8" si="80">BF241</f>
        <v>54109</v>
      </c>
      <c r="BG8" s="15">
        <f t="shared" si="80"/>
        <v>61888</v>
      </c>
      <c r="BH8" s="15">
        <f t="shared" ref="BH8:BI8" si="81">BH241</f>
        <v>61509</v>
      </c>
      <c r="BI8" s="15">
        <f t="shared" si="81"/>
        <v>78320</v>
      </c>
      <c r="BJ8" s="15">
        <f t="shared" ref="BJ8:BK8" si="82">BJ241</f>
        <v>87970</v>
      </c>
      <c r="BK8" s="15">
        <f t="shared" si="82"/>
        <v>75473</v>
      </c>
      <c r="BL8" s="15">
        <f t="shared" ref="BL8:BM8" si="83">BL241</f>
        <v>77066</v>
      </c>
      <c r="BM8" s="15">
        <f t="shared" si="83"/>
        <v>55790</v>
      </c>
      <c r="BN8" s="15">
        <f t="shared" ref="BN8:BO8" si="84">BN241</f>
        <v>69192</v>
      </c>
      <c r="BO8" s="15">
        <f t="shared" si="84"/>
        <v>70465</v>
      </c>
      <c r="BP8" s="15">
        <f t="shared" ref="BP8:BQ8" si="85">BP241</f>
        <v>79370</v>
      </c>
      <c r="BQ8" s="15">
        <f t="shared" si="85"/>
        <v>64679</v>
      </c>
      <c r="BR8" s="15">
        <f t="shared" ref="BR8:BS8" si="86">BR241</f>
        <v>61487</v>
      </c>
      <c r="BS8" s="15">
        <f t="shared" si="86"/>
        <v>63350</v>
      </c>
      <c r="BT8" s="15">
        <f t="shared" ref="BT8:BU8" si="87">BT241</f>
        <v>79588</v>
      </c>
      <c r="BU8" s="15">
        <f t="shared" si="87"/>
        <v>98339</v>
      </c>
      <c r="BV8" s="15">
        <f t="shared" ref="BV8:BW8" si="88">BV241</f>
        <v>92008</v>
      </c>
      <c r="BW8" s="15">
        <f t="shared" si="88"/>
        <v>63833</v>
      </c>
      <c r="BX8" s="15">
        <f t="shared" ref="BX8:BY8" si="89">BX241</f>
        <v>71888</v>
      </c>
      <c r="BY8" s="15">
        <f t="shared" si="89"/>
        <v>59631</v>
      </c>
      <c r="BZ8" s="15">
        <f t="shared" ref="BZ8" si="90">BZ241</f>
        <v>70680</v>
      </c>
      <c r="CA8" s="15">
        <f t="shared" ref="CA8:CB8" si="91">CA241</f>
        <v>76300</v>
      </c>
      <c r="CB8" s="15">
        <f t="shared" si="91"/>
        <v>87810</v>
      </c>
      <c r="CC8" s="15">
        <f t="shared" ref="CC8:CD8" si="92">CC241</f>
        <v>83947</v>
      </c>
      <c r="CD8" s="15">
        <f t="shared" si="92"/>
        <v>63096</v>
      </c>
      <c r="CE8" s="15">
        <f t="shared" ref="CE8:CF8" si="93">CE241</f>
        <v>72004</v>
      </c>
      <c r="CF8" s="15">
        <f t="shared" si="93"/>
        <v>124372</v>
      </c>
      <c r="CG8" s="15">
        <f t="shared" ref="CG8" si="94">CG241</f>
        <v>113307</v>
      </c>
      <c r="CH8" s="15">
        <f t="shared" ref="CH8" si="95">CH241</f>
        <v>112814</v>
      </c>
      <c r="CI8" s="15">
        <f t="shared" ref="CI8" si="96">CI241</f>
        <v>86957.130434782608</v>
      </c>
      <c r="CJ8" s="16"/>
      <c r="CK8" s="16"/>
      <c r="CL8" s="15">
        <f t="shared" si="29"/>
        <v>199771.13043478259</v>
      </c>
      <c r="CM8" s="15">
        <f t="shared" si="30"/>
        <v>309683</v>
      </c>
      <c r="CN8" s="15">
        <f t="shared" si="30"/>
        <v>227729</v>
      </c>
      <c r="CP8" s="17">
        <f t="shared" si="31"/>
        <v>1.7288927540955124E-2</v>
      </c>
      <c r="CQ8" s="17">
        <f t="shared" si="32"/>
        <v>0.2818907119101044</v>
      </c>
      <c r="DB8" s="15">
        <f t="shared" si="33"/>
        <v>181401</v>
      </c>
      <c r="DC8" s="15">
        <f t="shared" si="33"/>
        <v>141179</v>
      </c>
      <c r="DD8" s="15">
        <f t="shared" si="33"/>
        <v>173211</v>
      </c>
      <c r="DE8" s="15">
        <f t="shared" si="33"/>
        <v>159043</v>
      </c>
      <c r="DF8" s="15">
        <f t="shared" si="33"/>
        <v>186192</v>
      </c>
      <c r="DG8" s="15">
        <f t="shared" si="33"/>
        <v>75845</v>
      </c>
      <c r="DH8" s="15">
        <f t="shared" si="33"/>
        <v>256081</v>
      </c>
      <c r="DI8" s="15">
        <f t="shared" si="33"/>
        <v>214202</v>
      </c>
      <c r="DJ8" s="15">
        <f t="shared" si="33"/>
        <v>227578</v>
      </c>
      <c r="DK8" s="15">
        <f t="shared" si="33"/>
        <v>125410</v>
      </c>
      <c r="DL8" s="15">
        <f t="shared" si="34"/>
        <v>243097</v>
      </c>
      <c r="DM8" s="15">
        <f t="shared" si="34"/>
        <v>183516</v>
      </c>
      <c r="DN8" s="15">
        <f t="shared" si="34"/>
        <v>203025</v>
      </c>
      <c r="DO8" s="15">
        <f t="shared" si="34"/>
        <v>187513</v>
      </c>
      <c r="DP8" s="15">
        <f t="shared" si="34"/>
        <v>198216</v>
      </c>
      <c r="DQ8" s="15">
        <f t="shared" si="34"/>
        <v>213742</v>
      </c>
      <c r="DR8" s="15">
        <f t="shared" si="34"/>
        <v>219297</v>
      </c>
      <c r="DS8" s="15">
        <f t="shared" si="34"/>
        <v>220781</v>
      </c>
      <c r="DT8" s="15">
        <f t="shared" si="34"/>
        <v>218498</v>
      </c>
      <c r="DU8" s="15">
        <f t="shared" si="34"/>
        <v>201717</v>
      </c>
      <c r="DV8" s="15">
        <f t="shared" si="35"/>
        <v>240509</v>
      </c>
      <c r="DW8" s="15">
        <f t="shared" si="35"/>
        <v>195447</v>
      </c>
      <c r="DX8" s="15">
        <f t="shared" si="35"/>
        <v>205536</v>
      </c>
      <c r="DY8" s="15">
        <f t="shared" si="35"/>
        <v>241277</v>
      </c>
      <c r="DZ8" s="15">
        <f t="shared" si="35"/>
        <v>227729</v>
      </c>
      <c r="EA8" s="15">
        <f t="shared" si="35"/>
        <v>206611</v>
      </c>
      <c r="EB8" s="15">
        <f t="shared" si="35"/>
        <v>234853</v>
      </c>
      <c r="EC8" s="15">
        <f t="shared" si="35"/>
        <v>309683</v>
      </c>
      <c r="EE8" s="15">
        <f t="shared" si="36"/>
        <v>659625</v>
      </c>
      <c r="EF8" s="15">
        <f t="shared" si="36"/>
        <v>773706</v>
      </c>
      <c r="EG8" s="15">
        <f t="shared" si="36"/>
        <v>755048</v>
      </c>
      <c r="EH8" s="15">
        <f t="shared" si="36"/>
        <v>818768</v>
      </c>
      <c r="EI8" s="15">
        <f t="shared" si="36"/>
        <v>881505</v>
      </c>
      <c r="EJ8" s="15">
        <f t="shared" si="36"/>
        <v>869989</v>
      </c>
      <c r="EK8" s="15">
        <f t="shared" si="36"/>
        <v>950918.13043478259</v>
      </c>
    </row>
    <row r="9" spans="1:141" x14ac:dyDescent="0.2">
      <c r="A9" s="9" t="s">
        <v>28</v>
      </c>
      <c r="B9" s="15">
        <f>B104</f>
        <v>74</v>
      </c>
      <c r="C9" s="15">
        <f t="shared" ref="C9:BA9" si="97">C104</f>
        <v>226</v>
      </c>
      <c r="D9" s="15">
        <f t="shared" si="97"/>
        <v>239</v>
      </c>
      <c r="E9" s="15">
        <f t="shared" si="97"/>
        <v>115</v>
      </c>
      <c r="F9" s="15">
        <f t="shared" si="97"/>
        <v>61</v>
      </c>
      <c r="G9" s="15">
        <f t="shared" si="97"/>
        <v>57</v>
      </c>
      <c r="H9" s="15">
        <f t="shared" si="97"/>
        <v>109</v>
      </c>
      <c r="I9" s="15">
        <f t="shared" si="97"/>
        <v>96</v>
      </c>
      <c r="J9" s="15">
        <f t="shared" si="97"/>
        <v>162</v>
      </c>
      <c r="K9" s="15">
        <f t="shared" si="97"/>
        <v>193</v>
      </c>
      <c r="L9" s="15">
        <f t="shared" si="97"/>
        <v>216</v>
      </c>
      <c r="M9" s="15">
        <f t="shared" si="97"/>
        <v>100</v>
      </c>
      <c r="N9" s="15">
        <f t="shared" si="97"/>
        <v>288</v>
      </c>
      <c r="O9" s="15">
        <f t="shared" si="97"/>
        <v>491</v>
      </c>
      <c r="P9" s="15">
        <f t="shared" si="97"/>
        <v>414</v>
      </c>
      <c r="Q9" s="15">
        <f t="shared" si="97"/>
        <v>3</v>
      </c>
      <c r="R9" s="15">
        <f t="shared" si="97"/>
        <v>83</v>
      </c>
      <c r="S9" s="15">
        <f t="shared" si="97"/>
        <v>295</v>
      </c>
      <c r="T9" s="15">
        <f t="shared" si="97"/>
        <v>357</v>
      </c>
      <c r="U9" s="15">
        <f t="shared" si="97"/>
        <v>370</v>
      </c>
      <c r="V9" s="15">
        <f t="shared" si="97"/>
        <v>336</v>
      </c>
      <c r="W9" s="15">
        <f t="shared" si="97"/>
        <v>461</v>
      </c>
      <c r="X9" s="15">
        <f t="shared" si="97"/>
        <v>566</v>
      </c>
      <c r="Y9" s="15">
        <f t="shared" si="97"/>
        <v>522</v>
      </c>
      <c r="Z9" s="15">
        <f t="shared" si="97"/>
        <v>648</v>
      </c>
      <c r="AA9" s="15">
        <f t="shared" si="97"/>
        <v>614</v>
      </c>
      <c r="AB9" s="15">
        <f t="shared" si="97"/>
        <v>878</v>
      </c>
      <c r="AC9" s="15">
        <f t="shared" si="97"/>
        <v>625</v>
      </c>
      <c r="AD9" s="15">
        <f t="shared" si="97"/>
        <v>255</v>
      </c>
      <c r="AE9" s="15">
        <f t="shared" si="97"/>
        <v>817</v>
      </c>
      <c r="AF9" s="15">
        <f t="shared" si="97"/>
        <v>1118</v>
      </c>
      <c r="AG9" s="15">
        <f t="shared" si="97"/>
        <v>1101</v>
      </c>
      <c r="AH9" s="15">
        <f t="shared" si="97"/>
        <v>1317</v>
      </c>
      <c r="AI9" s="15">
        <f t="shared" si="97"/>
        <v>1372</v>
      </c>
      <c r="AJ9" s="15">
        <f t="shared" si="97"/>
        <v>1621</v>
      </c>
      <c r="AK9" s="15">
        <f t="shared" si="97"/>
        <v>2614</v>
      </c>
      <c r="AL9" s="15">
        <f t="shared" si="97"/>
        <v>1546</v>
      </c>
      <c r="AM9" s="15">
        <f t="shared" si="97"/>
        <v>2448</v>
      </c>
      <c r="AN9" s="15">
        <f t="shared" si="97"/>
        <v>3719</v>
      </c>
      <c r="AO9" s="15">
        <f t="shared" si="97"/>
        <v>2245</v>
      </c>
      <c r="AP9" s="15">
        <f t="shared" si="97"/>
        <v>2956</v>
      </c>
      <c r="AQ9" s="15">
        <f t="shared" si="97"/>
        <v>3208</v>
      </c>
      <c r="AR9" s="15">
        <f t="shared" si="97"/>
        <v>3397</v>
      </c>
      <c r="AS9" s="15">
        <f t="shared" si="97"/>
        <v>3342</v>
      </c>
      <c r="AT9" s="15">
        <f t="shared" si="97"/>
        <v>3519</v>
      </c>
      <c r="AU9" s="15">
        <f t="shared" si="97"/>
        <v>3908</v>
      </c>
      <c r="AV9" s="15">
        <f t="shared" si="97"/>
        <v>3969</v>
      </c>
      <c r="AW9" s="15">
        <f t="shared" si="97"/>
        <v>3825</v>
      </c>
      <c r="AX9" s="15">
        <f t="shared" si="97"/>
        <v>3425</v>
      </c>
      <c r="AY9" s="15">
        <f t="shared" si="97"/>
        <v>4752</v>
      </c>
      <c r="AZ9" s="15">
        <f t="shared" si="97"/>
        <v>8755</v>
      </c>
      <c r="BA9" s="15">
        <f t="shared" si="97"/>
        <v>6027</v>
      </c>
      <c r="BB9" s="15">
        <f t="shared" ref="BB9:BC9" si="98">BB104</f>
        <v>7652</v>
      </c>
      <c r="BC9" s="15">
        <f t="shared" si="98"/>
        <v>7934</v>
      </c>
      <c r="BD9" s="15">
        <f t="shared" ref="BD9:BE9" si="99">BD104</f>
        <v>7764</v>
      </c>
      <c r="BE9" s="15">
        <f t="shared" si="99"/>
        <v>7010</v>
      </c>
      <c r="BF9" s="15">
        <f t="shared" ref="BF9:BG9" si="100">BF104</f>
        <v>6332</v>
      </c>
      <c r="BG9" s="15">
        <f t="shared" si="100"/>
        <v>7556</v>
      </c>
      <c r="BH9" s="15">
        <f t="shared" ref="BH9:BI9" si="101">BH104</f>
        <v>7512</v>
      </c>
      <c r="BI9" s="15">
        <f t="shared" si="101"/>
        <v>7484</v>
      </c>
      <c r="BJ9" s="15">
        <f t="shared" ref="BJ9:BK9" si="102">BJ104</f>
        <v>8471</v>
      </c>
      <c r="BK9" s="15">
        <f t="shared" si="102"/>
        <v>7505</v>
      </c>
      <c r="BL9" s="15">
        <f t="shared" ref="BL9:BM9" si="103">BL104</f>
        <v>9663</v>
      </c>
      <c r="BM9" s="15">
        <f t="shared" si="103"/>
        <v>7719</v>
      </c>
      <c r="BN9" s="15">
        <f t="shared" ref="BN9:BO9" si="104">BN104</f>
        <v>7985</v>
      </c>
      <c r="BO9" s="15">
        <f t="shared" si="104"/>
        <v>7296</v>
      </c>
      <c r="BP9" s="15">
        <f t="shared" ref="BP9:BQ9" si="105">BP104</f>
        <v>7993</v>
      </c>
      <c r="BQ9" s="15">
        <f t="shared" si="105"/>
        <v>6719</v>
      </c>
      <c r="BR9" s="15">
        <f t="shared" ref="BR9:BS9" si="106">BR104</f>
        <v>6139</v>
      </c>
      <c r="BS9" s="15">
        <f t="shared" si="106"/>
        <v>11353</v>
      </c>
      <c r="BT9" s="15">
        <f t="shared" ref="BT9:BU9" si="107">BT104</f>
        <v>9010</v>
      </c>
      <c r="BU9" s="15">
        <f t="shared" si="107"/>
        <v>8845</v>
      </c>
      <c r="BV9" s="15">
        <f t="shared" ref="BV9:BW9" si="108">BV104</f>
        <v>11892</v>
      </c>
      <c r="BW9" s="15">
        <f t="shared" si="108"/>
        <v>9411</v>
      </c>
      <c r="BX9" s="15">
        <f t="shared" ref="BX9" si="109">BX104</f>
        <v>13227</v>
      </c>
      <c r="BY9" s="15">
        <f t="shared" ref="BY9:CD9" si="110">BY104</f>
        <v>13339</v>
      </c>
      <c r="BZ9" s="15">
        <f t="shared" si="110"/>
        <v>13215</v>
      </c>
      <c r="CA9" s="15">
        <f t="shared" si="110"/>
        <v>14030</v>
      </c>
      <c r="CB9" s="15">
        <f t="shared" si="110"/>
        <v>16303</v>
      </c>
      <c r="CC9" s="15">
        <f t="shared" si="110"/>
        <v>18547</v>
      </c>
      <c r="CD9" s="15">
        <f t="shared" si="110"/>
        <v>16627</v>
      </c>
      <c r="CE9" s="15">
        <f t="shared" ref="CE9:CF9" si="111">CE104</f>
        <v>19200</v>
      </c>
      <c r="CF9" s="15">
        <f t="shared" si="111"/>
        <v>15637</v>
      </c>
      <c r="CG9" s="15">
        <f t="shared" ref="CG9" si="112">CG104</f>
        <v>15624</v>
      </c>
      <c r="CH9" s="15">
        <f t="shared" ref="CH9" si="113">CH104</f>
        <v>18983</v>
      </c>
      <c r="CI9" s="15">
        <f t="shared" ref="CI9" si="114">CI104</f>
        <v>13026.04347826087</v>
      </c>
      <c r="CJ9" s="16"/>
      <c r="CK9" s="16"/>
      <c r="CL9" s="15">
        <f t="shared" si="29"/>
        <v>32009.043478260872</v>
      </c>
      <c r="CM9" s="15">
        <f t="shared" si="30"/>
        <v>50461</v>
      </c>
      <c r="CN9" s="15">
        <f t="shared" si="30"/>
        <v>34530</v>
      </c>
      <c r="CP9" s="17">
        <f t="shared" si="31"/>
        <v>-8.1176809763731872E-2</v>
      </c>
      <c r="CQ9" s="17">
        <f t="shared" si="32"/>
        <v>0.50256036606397547</v>
      </c>
      <c r="DB9" s="15">
        <f t="shared" si="33"/>
        <v>539</v>
      </c>
      <c r="DC9" s="15">
        <f t="shared" si="33"/>
        <v>233</v>
      </c>
      <c r="DD9" s="15">
        <f t="shared" si="33"/>
        <v>367</v>
      </c>
      <c r="DE9" s="15">
        <f t="shared" si="33"/>
        <v>509</v>
      </c>
      <c r="DF9" s="15">
        <f t="shared" si="33"/>
        <v>1193</v>
      </c>
      <c r="DG9" s="15">
        <f t="shared" si="33"/>
        <v>381</v>
      </c>
      <c r="DH9" s="15">
        <f t="shared" si="33"/>
        <v>1063</v>
      </c>
      <c r="DI9" s="15">
        <f t="shared" si="33"/>
        <v>1549</v>
      </c>
      <c r="DJ9" s="15">
        <f t="shared" si="33"/>
        <v>2140</v>
      </c>
      <c r="DK9" s="15">
        <f t="shared" si="33"/>
        <v>1697</v>
      </c>
      <c r="DL9" s="15">
        <f t="shared" si="34"/>
        <v>3536</v>
      </c>
      <c r="DM9" s="15">
        <f t="shared" si="34"/>
        <v>5607</v>
      </c>
      <c r="DN9" s="15">
        <f t="shared" si="34"/>
        <v>7713</v>
      </c>
      <c r="DO9" s="15">
        <f t="shared" si="34"/>
        <v>8409</v>
      </c>
      <c r="DP9" s="15">
        <f t="shared" si="34"/>
        <v>10258</v>
      </c>
      <c r="DQ9" s="15">
        <f t="shared" si="34"/>
        <v>11702</v>
      </c>
      <c r="DR9" s="15">
        <f t="shared" si="34"/>
        <v>16932</v>
      </c>
      <c r="DS9" s="15">
        <f t="shared" si="34"/>
        <v>21613</v>
      </c>
      <c r="DT9" s="15">
        <f t="shared" si="34"/>
        <v>21106</v>
      </c>
      <c r="DU9" s="15">
        <f t="shared" si="34"/>
        <v>22552</v>
      </c>
      <c r="DV9" s="15">
        <f t="shared" si="35"/>
        <v>25639</v>
      </c>
      <c r="DW9" s="15">
        <f t="shared" si="35"/>
        <v>23000</v>
      </c>
      <c r="DX9" s="15">
        <f t="shared" si="35"/>
        <v>20851</v>
      </c>
      <c r="DY9" s="15">
        <f t="shared" si="35"/>
        <v>29208</v>
      </c>
      <c r="DZ9" s="15">
        <f t="shared" si="35"/>
        <v>34530</v>
      </c>
      <c r="EA9" s="15">
        <f t="shared" si="35"/>
        <v>40584</v>
      </c>
      <c r="EB9" s="15">
        <f t="shared" si="35"/>
        <v>51477</v>
      </c>
      <c r="EC9" s="15">
        <f t="shared" si="35"/>
        <v>50461</v>
      </c>
      <c r="EE9" s="15">
        <f t="shared" si="36"/>
        <v>2302</v>
      </c>
      <c r="EF9" s="15">
        <f t="shared" si="36"/>
        <v>5133</v>
      </c>
      <c r="EG9" s="15">
        <f t="shared" si="36"/>
        <v>18553</v>
      </c>
      <c r="EH9" s="15">
        <f t="shared" si="36"/>
        <v>47301</v>
      </c>
      <c r="EI9" s="15">
        <f t="shared" si="36"/>
        <v>90910</v>
      </c>
      <c r="EJ9" s="15">
        <f t="shared" si="36"/>
        <v>107589</v>
      </c>
      <c r="EK9" s="15">
        <f t="shared" si="36"/>
        <v>174531.04347826086</v>
      </c>
    </row>
    <row r="10" spans="1:141" x14ac:dyDescent="0.2">
      <c r="A10" s="9" t="s">
        <v>30</v>
      </c>
      <c r="B10" s="15">
        <f t="shared" ref="B10:AG10" si="115">B178</f>
        <v>2745</v>
      </c>
      <c r="C10" s="15">
        <f t="shared" si="115"/>
        <v>3123</v>
      </c>
      <c r="D10" s="15">
        <f t="shared" si="115"/>
        <v>5868</v>
      </c>
      <c r="E10" s="15">
        <f t="shared" si="115"/>
        <v>3076</v>
      </c>
      <c r="F10" s="15">
        <f t="shared" si="115"/>
        <v>1668</v>
      </c>
      <c r="G10" s="15">
        <f t="shared" si="115"/>
        <v>1757</v>
      </c>
      <c r="H10" s="15">
        <f t="shared" si="115"/>
        <v>1569</v>
      </c>
      <c r="I10" s="15">
        <f t="shared" si="115"/>
        <v>1506</v>
      </c>
      <c r="J10" s="15">
        <f t="shared" si="115"/>
        <v>1558</v>
      </c>
      <c r="K10" s="15">
        <f t="shared" si="115"/>
        <v>2138</v>
      </c>
      <c r="L10" s="15">
        <f t="shared" si="115"/>
        <v>3145</v>
      </c>
      <c r="M10" s="15">
        <f t="shared" si="115"/>
        <v>2236</v>
      </c>
      <c r="N10" s="15">
        <f t="shared" si="115"/>
        <v>2941</v>
      </c>
      <c r="O10" s="15">
        <f t="shared" si="115"/>
        <v>2353</v>
      </c>
      <c r="P10" s="15">
        <f t="shared" si="115"/>
        <v>2883</v>
      </c>
      <c r="Q10" s="15">
        <f t="shared" si="115"/>
        <v>85</v>
      </c>
      <c r="R10" s="15">
        <f t="shared" si="115"/>
        <v>558</v>
      </c>
      <c r="S10" s="15">
        <f t="shared" si="115"/>
        <v>1511</v>
      </c>
      <c r="T10" s="15">
        <f t="shared" si="115"/>
        <v>1488</v>
      </c>
      <c r="U10" s="15">
        <f t="shared" si="115"/>
        <v>2115</v>
      </c>
      <c r="V10" s="15">
        <f t="shared" si="115"/>
        <v>3089</v>
      </c>
      <c r="W10" s="15">
        <f t="shared" si="115"/>
        <v>2951</v>
      </c>
      <c r="X10" s="15">
        <f t="shared" si="115"/>
        <v>4190</v>
      </c>
      <c r="Y10" s="15">
        <f t="shared" si="115"/>
        <v>4947</v>
      </c>
      <c r="Z10" s="15">
        <f t="shared" si="115"/>
        <v>5319</v>
      </c>
      <c r="AA10" s="15">
        <f t="shared" si="115"/>
        <v>6582</v>
      </c>
      <c r="AB10" s="15">
        <f t="shared" si="115"/>
        <v>11964</v>
      </c>
      <c r="AC10" s="15">
        <f t="shared" si="115"/>
        <v>5694</v>
      </c>
      <c r="AD10" s="15">
        <f t="shared" si="115"/>
        <v>1243</v>
      </c>
      <c r="AE10" s="15">
        <f t="shared" si="115"/>
        <v>4667</v>
      </c>
      <c r="AF10" s="15">
        <f t="shared" si="115"/>
        <v>14675</v>
      </c>
      <c r="AG10" s="15">
        <f t="shared" si="115"/>
        <v>16047</v>
      </c>
      <c r="AH10" s="15">
        <f t="shared" ref="AH10:BI10" si="116">AH178</f>
        <v>18030</v>
      </c>
      <c r="AI10" s="15">
        <f t="shared" si="116"/>
        <v>20811</v>
      </c>
      <c r="AJ10" s="15">
        <f t="shared" si="116"/>
        <v>24531</v>
      </c>
      <c r="AK10" s="15">
        <f t="shared" si="116"/>
        <v>26629</v>
      </c>
      <c r="AL10" s="15">
        <f t="shared" si="116"/>
        <v>30120</v>
      </c>
      <c r="AM10" s="15">
        <f t="shared" si="116"/>
        <v>35711</v>
      </c>
      <c r="AN10" s="15">
        <f t="shared" si="116"/>
        <v>54396</v>
      </c>
      <c r="AO10" s="15">
        <f t="shared" si="116"/>
        <v>53269</v>
      </c>
      <c r="AP10" s="15">
        <f t="shared" si="116"/>
        <v>42416</v>
      </c>
      <c r="AQ10" s="15">
        <f t="shared" si="116"/>
        <v>44375</v>
      </c>
      <c r="AR10" s="15">
        <f t="shared" si="116"/>
        <v>46606</v>
      </c>
      <c r="AS10" s="15">
        <f t="shared" si="116"/>
        <v>52228</v>
      </c>
      <c r="AT10" s="15">
        <f t="shared" si="116"/>
        <v>53249</v>
      </c>
      <c r="AU10" s="15">
        <f t="shared" si="116"/>
        <v>77179</v>
      </c>
      <c r="AV10" s="15">
        <f t="shared" si="116"/>
        <v>76726</v>
      </c>
      <c r="AW10" s="15">
        <f t="shared" si="116"/>
        <v>64606</v>
      </c>
      <c r="AX10" s="15">
        <f t="shared" si="116"/>
        <v>64701</v>
      </c>
      <c r="AY10" s="15">
        <f t="shared" si="116"/>
        <v>66094</v>
      </c>
      <c r="AZ10" s="15">
        <f t="shared" si="116"/>
        <v>86368</v>
      </c>
      <c r="BA10" s="15">
        <f t="shared" si="116"/>
        <v>66875</v>
      </c>
      <c r="BB10" s="15">
        <f t="shared" si="116"/>
        <v>105582</v>
      </c>
      <c r="BC10" s="15">
        <f t="shared" si="116"/>
        <v>46105</v>
      </c>
      <c r="BD10" s="15">
        <f t="shared" si="116"/>
        <v>54616</v>
      </c>
      <c r="BE10" s="15">
        <f t="shared" si="116"/>
        <v>62770</v>
      </c>
      <c r="BF10" s="15">
        <f t="shared" si="116"/>
        <v>64082</v>
      </c>
      <c r="BG10" s="15">
        <f t="shared" si="116"/>
        <v>75155</v>
      </c>
      <c r="BH10" s="15">
        <f t="shared" si="116"/>
        <v>92069</v>
      </c>
      <c r="BI10" s="15">
        <f t="shared" si="116"/>
        <v>75887</v>
      </c>
      <c r="BJ10" s="15">
        <f t="shared" ref="BJ10:BK10" si="117">BJ178</f>
        <v>82147</v>
      </c>
      <c r="BK10" s="15">
        <f t="shared" si="117"/>
        <v>82743</v>
      </c>
      <c r="BL10" s="15">
        <f t="shared" ref="BL10:BM10" si="118">BL178</f>
        <v>140340</v>
      </c>
      <c r="BM10" s="15">
        <f t="shared" si="118"/>
        <v>65551</v>
      </c>
      <c r="BN10" s="15">
        <f t="shared" ref="BN10:BO10" si="119">BN178</f>
        <v>77329</v>
      </c>
      <c r="BO10" s="15">
        <f t="shared" si="119"/>
        <v>80001</v>
      </c>
      <c r="BP10" s="15">
        <f t="shared" ref="BP10:BQ10" si="120">BP178</f>
        <v>107651</v>
      </c>
      <c r="BQ10" s="15">
        <f t="shared" si="120"/>
        <v>89070</v>
      </c>
      <c r="BR10" s="15">
        <f t="shared" ref="BR10:BS10" si="121">BR178</f>
        <v>90537</v>
      </c>
      <c r="BS10" s="15">
        <f t="shared" si="121"/>
        <v>140115</v>
      </c>
      <c r="BT10" s="15">
        <f t="shared" ref="BT10:BU10" si="122">BT178</f>
        <v>119711</v>
      </c>
      <c r="BU10" s="15">
        <f t="shared" si="122"/>
        <v>73426</v>
      </c>
      <c r="BV10" s="15">
        <f t="shared" ref="BV10:BW10" si="123">BV178</f>
        <v>98423</v>
      </c>
      <c r="BW10" s="15">
        <f t="shared" si="123"/>
        <v>76712</v>
      </c>
      <c r="BX10" s="15">
        <f t="shared" ref="BX10:BY10" si="124">BX178</f>
        <v>131430</v>
      </c>
      <c r="BY10" s="15">
        <f t="shared" si="124"/>
        <v>92512</v>
      </c>
      <c r="BZ10" s="15">
        <f t="shared" ref="BZ10" si="125">BZ178</f>
        <v>101002</v>
      </c>
      <c r="CA10" s="15">
        <f t="shared" ref="CA10:CB10" si="126">CA178</f>
        <v>106063</v>
      </c>
      <c r="CB10" s="15">
        <f t="shared" si="126"/>
        <v>103612</v>
      </c>
      <c r="CC10" s="15">
        <f t="shared" ref="CC10:CD10" si="127">CC178</f>
        <v>105120</v>
      </c>
      <c r="CD10" s="15">
        <f t="shared" si="127"/>
        <v>105044</v>
      </c>
      <c r="CE10" s="15">
        <f t="shared" ref="CE10:CF10" si="128">CE178</f>
        <v>144977</v>
      </c>
      <c r="CF10" s="15">
        <f t="shared" si="128"/>
        <v>117867</v>
      </c>
      <c r="CG10" s="15">
        <f t="shared" ref="CG10" si="129">CG178</f>
        <v>97959</v>
      </c>
      <c r="CH10" s="15">
        <f t="shared" ref="CH10" si="130">CH178</f>
        <v>123283</v>
      </c>
      <c r="CI10" s="15">
        <f t="shared" ref="CI10" si="131">CI178</f>
        <v>108773.95652173914</v>
      </c>
      <c r="CJ10" s="16"/>
      <c r="CK10" s="16"/>
      <c r="CL10" s="15">
        <f t="shared" si="29"/>
        <v>232056.95652173914</v>
      </c>
      <c r="CM10" s="15">
        <f t="shared" si="30"/>
        <v>360803</v>
      </c>
      <c r="CN10" s="15">
        <f t="shared" si="30"/>
        <v>306565</v>
      </c>
      <c r="CP10" s="17">
        <f t="shared" si="31"/>
        <v>-0.1171304784520889</v>
      </c>
      <c r="CQ10" s="17">
        <f t="shared" si="32"/>
        <v>0.32501759512227224</v>
      </c>
      <c r="DB10" s="15">
        <f t="shared" si="33"/>
        <v>11736</v>
      </c>
      <c r="DC10" s="15">
        <f t="shared" si="33"/>
        <v>6501</v>
      </c>
      <c r="DD10" s="15">
        <f t="shared" si="33"/>
        <v>4633</v>
      </c>
      <c r="DE10" s="15">
        <f t="shared" si="33"/>
        <v>7519</v>
      </c>
      <c r="DF10" s="15">
        <f t="shared" si="33"/>
        <v>8177</v>
      </c>
      <c r="DG10" s="15">
        <f t="shared" si="33"/>
        <v>2154</v>
      </c>
      <c r="DH10" s="15">
        <f t="shared" si="33"/>
        <v>6692</v>
      </c>
      <c r="DI10" s="15">
        <f t="shared" si="33"/>
        <v>12088</v>
      </c>
      <c r="DJ10" s="15">
        <f t="shared" si="33"/>
        <v>23865</v>
      </c>
      <c r="DK10" s="15">
        <f t="shared" si="33"/>
        <v>11604</v>
      </c>
      <c r="DL10" s="15">
        <f t="shared" si="34"/>
        <v>48752</v>
      </c>
      <c r="DM10" s="15">
        <f t="shared" si="34"/>
        <v>71971</v>
      </c>
      <c r="DN10" s="15">
        <f t="shared" si="34"/>
        <v>120227</v>
      </c>
      <c r="DO10" s="15">
        <f t="shared" si="34"/>
        <v>140060</v>
      </c>
      <c r="DP10" s="15">
        <f t="shared" si="34"/>
        <v>152083</v>
      </c>
      <c r="DQ10" s="15">
        <f t="shared" si="34"/>
        <v>218511</v>
      </c>
      <c r="DR10" s="15">
        <f t="shared" si="34"/>
        <v>217163</v>
      </c>
      <c r="DS10" s="15">
        <f t="shared" si="34"/>
        <v>218562</v>
      </c>
      <c r="DT10" s="15">
        <f t="shared" si="34"/>
        <v>181468</v>
      </c>
      <c r="DU10" s="15">
        <f t="shared" si="34"/>
        <v>243111</v>
      </c>
      <c r="DV10" s="15">
        <f t="shared" si="35"/>
        <v>305230</v>
      </c>
      <c r="DW10" s="15">
        <f t="shared" si="35"/>
        <v>222881</v>
      </c>
      <c r="DX10" s="15">
        <f t="shared" si="35"/>
        <v>287258</v>
      </c>
      <c r="DY10" s="15">
        <f t="shared" si="35"/>
        <v>333252</v>
      </c>
      <c r="DZ10" s="15">
        <f t="shared" si="35"/>
        <v>306565</v>
      </c>
      <c r="EA10" s="15">
        <f t="shared" si="35"/>
        <v>299577</v>
      </c>
      <c r="EB10" s="15">
        <f t="shared" si="35"/>
        <v>313776</v>
      </c>
      <c r="EC10" s="15">
        <f t="shared" si="35"/>
        <v>360803</v>
      </c>
      <c r="EE10" s="15">
        <f t="shared" si="36"/>
        <v>26830</v>
      </c>
      <c r="EF10" s="15">
        <f t="shared" si="36"/>
        <v>44799</v>
      </c>
      <c r="EG10" s="15">
        <f t="shared" si="36"/>
        <v>252554</v>
      </c>
      <c r="EH10" s="15">
        <f t="shared" si="36"/>
        <v>727817</v>
      </c>
      <c r="EI10" s="15">
        <f t="shared" si="36"/>
        <v>948371</v>
      </c>
      <c r="EJ10" s="15">
        <f t="shared" si="36"/>
        <v>1149956</v>
      </c>
      <c r="EK10" s="15">
        <f t="shared" si="36"/>
        <v>1206212.9565217393</v>
      </c>
    </row>
    <row r="11" spans="1:141" x14ac:dyDescent="0.2">
      <c r="A11" s="9" t="s">
        <v>208</v>
      </c>
      <c r="B11" s="15">
        <f t="shared" ref="B11:AG11" si="132">B219</f>
        <v>79</v>
      </c>
      <c r="C11" s="15">
        <f t="shared" si="132"/>
        <v>67</v>
      </c>
      <c r="D11" s="15">
        <f t="shared" si="132"/>
        <v>121</v>
      </c>
      <c r="E11" s="15">
        <f t="shared" si="132"/>
        <v>44</v>
      </c>
      <c r="F11" s="15">
        <f t="shared" si="132"/>
        <v>66</v>
      </c>
      <c r="G11" s="15">
        <f t="shared" si="132"/>
        <v>111</v>
      </c>
      <c r="H11" s="15">
        <f t="shared" si="132"/>
        <v>63</v>
      </c>
      <c r="I11" s="15">
        <f t="shared" si="132"/>
        <v>121</v>
      </c>
      <c r="J11" s="15">
        <f t="shared" si="132"/>
        <v>176</v>
      </c>
      <c r="K11" s="15">
        <f t="shared" si="132"/>
        <v>120</v>
      </c>
      <c r="L11" s="15">
        <f t="shared" si="132"/>
        <v>134</v>
      </c>
      <c r="M11" s="15">
        <f t="shared" si="132"/>
        <v>216</v>
      </c>
      <c r="N11" s="15">
        <f t="shared" si="132"/>
        <v>264</v>
      </c>
      <c r="O11" s="15">
        <f t="shared" si="132"/>
        <v>240</v>
      </c>
      <c r="P11" s="15">
        <f t="shared" si="132"/>
        <v>237</v>
      </c>
      <c r="Q11" s="15">
        <f t="shared" si="132"/>
        <v>21</v>
      </c>
      <c r="R11" s="15">
        <f t="shared" si="132"/>
        <v>45</v>
      </c>
      <c r="S11" s="15">
        <f t="shared" si="132"/>
        <v>78</v>
      </c>
      <c r="T11" s="15">
        <f t="shared" si="132"/>
        <v>113</v>
      </c>
      <c r="U11" s="15">
        <f t="shared" si="132"/>
        <v>175</v>
      </c>
      <c r="V11" s="15">
        <f t="shared" si="132"/>
        <v>143</v>
      </c>
      <c r="W11" s="15">
        <f t="shared" si="132"/>
        <v>179</v>
      </c>
      <c r="X11" s="15">
        <f t="shared" si="132"/>
        <v>181</v>
      </c>
      <c r="Y11" s="15">
        <f t="shared" si="132"/>
        <v>261</v>
      </c>
      <c r="Z11" s="15">
        <f t="shared" si="132"/>
        <v>265</v>
      </c>
      <c r="AA11" s="15">
        <f t="shared" si="132"/>
        <v>386</v>
      </c>
      <c r="AB11" s="15">
        <f t="shared" si="132"/>
        <v>582</v>
      </c>
      <c r="AC11" s="15">
        <f t="shared" si="132"/>
        <v>381</v>
      </c>
      <c r="AD11" s="15">
        <f t="shared" si="132"/>
        <v>96</v>
      </c>
      <c r="AE11" s="15">
        <f t="shared" si="132"/>
        <v>338</v>
      </c>
      <c r="AF11" s="15">
        <f t="shared" si="132"/>
        <v>754</v>
      </c>
      <c r="AG11" s="15">
        <f t="shared" si="132"/>
        <v>928</v>
      </c>
      <c r="AH11" s="15">
        <f t="shared" ref="AH11:BM11" si="133">AH219</f>
        <v>1033</v>
      </c>
      <c r="AI11" s="15">
        <f t="shared" si="133"/>
        <v>952</v>
      </c>
      <c r="AJ11" s="15">
        <f t="shared" si="133"/>
        <v>1150</v>
      </c>
      <c r="AK11" s="15">
        <f t="shared" si="133"/>
        <v>1298</v>
      </c>
      <c r="AL11" s="15">
        <f t="shared" si="133"/>
        <v>1237</v>
      </c>
      <c r="AM11" s="15">
        <f t="shared" si="133"/>
        <v>1320</v>
      </c>
      <c r="AN11" s="15">
        <f t="shared" si="133"/>
        <v>1791</v>
      </c>
      <c r="AO11" s="15">
        <f t="shared" si="133"/>
        <v>1711</v>
      </c>
      <c r="AP11" s="15">
        <f t="shared" si="133"/>
        <v>1557</v>
      </c>
      <c r="AQ11" s="15">
        <f t="shared" si="133"/>
        <v>1953</v>
      </c>
      <c r="AR11" s="15">
        <f t="shared" si="133"/>
        <v>1597</v>
      </c>
      <c r="AS11" s="15">
        <f t="shared" si="133"/>
        <v>2437</v>
      </c>
      <c r="AT11" s="15">
        <f t="shared" si="133"/>
        <v>2365</v>
      </c>
      <c r="AU11" s="15">
        <f t="shared" si="133"/>
        <v>2409</v>
      </c>
      <c r="AV11" s="15">
        <f t="shared" si="133"/>
        <v>3034</v>
      </c>
      <c r="AW11" s="15">
        <f t="shared" si="133"/>
        <v>3354</v>
      </c>
      <c r="AX11" s="15">
        <f t="shared" si="133"/>
        <v>2613</v>
      </c>
      <c r="AY11" s="15">
        <f t="shared" si="133"/>
        <v>2999</v>
      </c>
      <c r="AZ11" s="15">
        <f t="shared" si="133"/>
        <v>4820</v>
      </c>
      <c r="BA11" s="15">
        <f t="shared" si="133"/>
        <v>3811</v>
      </c>
      <c r="BB11" s="15">
        <f t="shared" si="133"/>
        <v>4997</v>
      </c>
      <c r="BC11" s="15">
        <f t="shared" si="133"/>
        <v>6240</v>
      </c>
      <c r="BD11" s="15">
        <f t="shared" si="133"/>
        <v>7593</v>
      </c>
      <c r="BE11" s="15">
        <f t="shared" si="133"/>
        <v>7620</v>
      </c>
      <c r="BF11" s="15">
        <f t="shared" si="133"/>
        <v>7809</v>
      </c>
      <c r="BG11" s="15">
        <f t="shared" si="133"/>
        <v>8276</v>
      </c>
      <c r="BH11" s="15">
        <f t="shared" si="133"/>
        <v>9042</v>
      </c>
      <c r="BI11" s="15">
        <f t="shared" si="133"/>
        <v>8886</v>
      </c>
      <c r="BJ11" s="15">
        <f t="shared" si="133"/>
        <v>9197</v>
      </c>
      <c r="BK11" s="15">
        <f t="shared" si="133"/>
        <v>9626</v>
      </c>
      <c r="BL11" s="15">
        <f t="shared" si="133"/>
        <v>18315</v>
      </c>
      <c r="BM11" s="15">
        <f t="shared" si="133"/>
        <v>6004</v>
      </c>
      <c r="BN11" s="15">
        <f t="shared" ref="BN11:BS11" si="134">BN219</f>
        <v>9698</v>
      </c>
      <c r="BO11" s="15">
        <f t="shared" si="134"/>
        <v>9718</v>
      </c>
      <c r="BP11" s="15">
        <f t="shared" si="134"/>
        <v>14012</v>
      </c>
      <c r="BQ11" s="15">
        <f t="shared" si="134"/>
        <v>11989</v>
      </c>
      <c r="BR11" s="15">
        <f t="shared" si="134"/>
        <v>14284</v>
      </c>
      <c r="BS11" s="15">
        <f t="shared" si="134"/>
        <v>17291</v>
      </c>
      <c r="BT11" s="15">
        <f t="shared" ref="BT11:BU11" si="135">BT219</f>
        <v>17593</v>
      </c>
      <c r="BU11" s="15">
        <f t="shared" si="135"/>
        <v>12751</v>
      </c>
      <c r="BV11" s="15">
        <f t="shared" ref="BV11:BW11" si="136">BV219</f>
        <v>15346</v>
      </c>
      <c r="BW11" s="15">
        <f t="shared" si="136"/>
        <v>14346</v>
      </c>
      <c r="BX11" s="15">
        <f t="shared" ref="BX11:BY11" si="137">BX219</f>
        <v>16214</v>
      </c>
      <c r="BY11" s="15">
        <f t="shared" si="137"/>
        <v>15452</v>
      </c>
      <c r="BZ11" s="15">
        <f t="shared" ref="BZ11" si="138">BZ219</f>
        <v>17342</v>
      </c>
      <c r="CA11" s="15">
        <f t="shared" ref="CA11:CB11" si="139">CA219</f>
        <v>18296</v>
      </c>
      <c r="CB11" s="15">
        <f t="shared" si="139"/>
        <v>22500</v>
      </c>
      <c r="CC11" s="15">
        <f t="shared" ref="CC11:CD11" si="140">CC219</f>
        <v>20241</v>
      </c>
      <c r="CD11" s="15">
        <f t="shared" si="140"/>
        <v>20844</v>
      </c>
      <c r="CE11" s="15">
        <f t="shared" ref="CE11:CF11" si="141">CE219</f>
        <v>26341</v>
      </c>
      <c r="CF11" s="15">
        <f t="shared" si="141"/>
        <v>26627</v>
      </c>
      <c r="CG11" s="15">
        <f t="shared" ref="CG11" si="142">CG219</f>
        <v>23194</v>
      </c>
      <c r="CH11" s="15">
        <f t="shared" ref="CH11" si="143">CH219</f>
        <v>23629</v>
      </c>
      <c r="CI11" s="15">
        <f t="shared" ref="CI11" si="144">CI219</f>
        <v>22013.521739130436</v>
      </c>
      <c r="CJ11" s="16"/>
      <c r="CK11" s="16"/>
      <c r="CL11" s="15">
        <f t="shared" si="29"/>
        <v>45642.521739130432</v>
      </c>
      <c r="CM11" s="15">
        <f t="shared" si="30"/>
        <v>76162</v>
      </c>
      <c r="CN11" s="15">
        <f t="shared" si="30"/>
        <v>45906</v>
      </c>
      <c r="CP11" s="17">
        <f t="shared" si="31"/>
        <v>-0.13830007289060509</v>
      </c>
      <c r="CQ11" s="17">
        <f t="shared" si="32"/>
        <v>0.53719930416039441</v>
      </c>
      <c r="DB11" s="15">
        <f t="shared" si="33"/>
        <v>267</v>
      </c>
      <c r="DC11" s="15">
        <f t="shared" si="33"/>
        <v>221</v>
      </c>
      <c r="DD11" s="15">
        <f t="shared" si="33"/>
        <v>360</v>
      </c>
      <c r="DE11" s="15">
        <f t="shared" si="33"/>
        <v>470</v>
      </c>
      <c r="DF11" s="15">
        <f t="shared" si="33"/>
        <v>741</v>
      </c>
      <c r="DG11" s="15">
        <f t="shared" si="33"/>
        <v>144</v>
      </c>
      <c r="DH11" s="15">
        <f t="shared" si="33"/>
        <v>431</v>
      </c>
      <c r="DI11" s="15">
        <f t="shared" si="33"/>
        <v>621</v>
      </c>
      <c r="DJ11" s="15">
        <f t="shared" si="33"/>
        <v>1233</v>
      </c>
      <c r="DK11" s="15">
        <f t="shared" si="33"/>
        <v>815</v>
      </c>
      <c r="DL11" s="15">
        <f t="shared" si="34"/>
        <v>2715</v>
      </c>
      <c r="DM11" s="15">
        <f t="shared" si="34"/>
        <v>3400</v>
      </c>
      <c r="DN11" s="15">
        <f t="shared" si="34"/>
        <v>4348</v>
      </c>
      <c r="DO11" s="15">
        <f t="shared" si="34"/>
        <v>5221</v>
      </c>
      <c r="DP11" s="15">
        <f t="shared" si="34"/>
        <v>6399</v>
      </c>
      <c r="DQ11" s="15">
        <f t="shared" si="34"/>
        <v>8797</v>
      </c>
      <c r="DR11" s="15">
        <f t="shared" si="34"/>
        <v>10432</v>
      </c>
      <c r="DS11" s="15">
        <f t="shared" si="34"/>
        <v>15048</v>
      </c>
      <c r="DT11" s="15">
        <f t="shared" si="34"/>
        <v>23022</v>
      </c>
      <c r="DU11" s="15">
        <f t="shared" si="34"/>
        <v>26204</v>
      </c>
      <c r="DV11" s="15">
        <f t="shared" si="35"/>
        <v>37138</v>
      </c>
      <c r="DW11" s="15">
        <f t="shared" si="35"/>
        <v>25420</v>
      </c>
      <c r="DX11" s="15">
        <f t="shared" si="35"/>
        <v>40285</v>
      </c>
      <c r="DY11" s="15">
        <f t="shared" si="35"/>
        <v>47635</v>
      </c>
      <c r="DZ11" s="15">
        <f t="shared" si="35"/>
        <v>45906</v>
      </c>
      <c r="EA11" s="15">
        <f t="shared" si="35"/>
        <v>51090</v>
      </c>
      <c r="EB11" s="15">
        <f t="shared" si="35"/>
        <v>63585</v>
      </c>
      <c r="EC11" s="15">
        <f t="shared" si="35"/>
        <v>76162</v>
      </c>
      <c r="EE11" s="15">
        <f t="shared" si="36"/>
        <v>1792</v>
      </c>
      <c r="EF11" s="15">
        <f t="shared" si="36"/>
        <v>2429</v>
      </c>
      <c r="EG11" s="15">
        <f t="shared" si="36"/>
        <v>11278</v>
      </c>
      <c r="EH11" s="15">
        <f t="shared" si="36"/>
        <v>30849</v>
      </c>
      <c r="EI11" s="15">
        <f t="shared" si="36"/>
        <v>101412</v>
      </c>
      <c r="EJ11" s="15">
        <f t="shared" si="36"/>
        <v>159246</v>
      </c>
      <c r="EK11" s="15">
        <f t="shared" si="36"/>
        <v>236479.52173913043</v>
      </c>
    </row>
    <row r="12" spans="1:141" x14ac:dyDescent="0.2">
      <c r="A12" s="61" t="s">
        <v>259</v>
      </c>
      <c r="B12" s="15">
        <f t="shared" ref="B12:BM12" si="145">B120</f>
        <v>24100</v>
      </c>
      <c r="C12" s="15">
        <f t="shared" si="145"/>
        <v>19106</v>
      </c>
      <c r="D12" s="15">
        <f t="shared" si="145"/>
        <v>17600</v>
      </c>
      <c r="E12" s="15">
        <f t="shared" si="145"/>
        <v>19880</v>
      </c>
      <c r="F12" s="15">
        <f t="shared" si="145"/>
        <v>20529</v>
      </c>
      <c r="G12" s="15">
        <f t="shared" si="145"/>
        <v>16817</v>
      </c>
      <c r="H12" s="15">
        <f t="shared" si="145"/>
        <v>18187</v>
      </c>
      <c r="I12" s="15">
        <f t="shared" si="145"/>
        <v>16635</v>
      </c>
      <c r="J12" s="15">
        <f t="shared" si="145"/>
        <v>13536</v>
      </c>
      <c r="K12" s="15">
        <f t="shared" si="145"/>
        <v>23520</v>
      </c>
      <c r="L12" s="15">
        <f t="shared" si="145"/>
        <v>22598</v>
      </c>
      <c r="M12" s="15">
        <f t="shared" si="145"/>
        <v>16998</v>
      </c>
      <c r="N12" s="15">
        <f t="shared" si="145"/>
        <v>26362</v>
      </c>
      <c r="O12" s="15">
        <f t="shared" si="145"/>
        <v>17562</v>
      </c>
      <c r="P12" s="15">
        <f t="shared" si="145"/>
        <v>14182</v>
      </c>
      <c r="Q12" s="15">
        <f t="shared" si="145"/>
        <v>924</v>
      </c>
      <c r="R12" s="15">
        <f t="shared" si="145"/>
        <v>1451</v>
      </c>
      <c r="S12" s="15">
        <f t="shared" si="145"/>
        <v>8433</v>
      </c>
      <c r="T12" s="15">
        <f t="shared" si="145"/>
        <v>12411</v>
      </c>
      <c r="U12" s="15">
        <f t="shared" si="145"/>
        <v>15702</v>
      </c>
      <c r="V12" s="15">
        <f t="shared" si="145"/>
        <v>15444</v>
      </c>
      <c r="W12" s="15">
        <f t="shared" si="145"/>
        <v>21661</v>
      </c>
      <c r="X12" s="15">
        <f t="shared" si="145"/>
        <v>23858</v>
      </c>
      <c r="Y12" s="15">
        <f t="shared" si="145"/>
        <v>21527</v>
      </c>
      <c r="Z12" s="15">
        <f t="shared" si="145"/>
        <v>26243</v>
      </c>
      <c r="AA12" s="15">
        <f t="shared" si="145"/>
        <v>24652</v>
      </c>
      <c r="AB12" s="15">
        <f t="shared" si="145"/>
        <v>27678</v>
      </c>
      <c r="AC12" s="15">
        <f t="shared" si="145"/>
        <v>16370</v>
      </c>
      <c r="AD12" s="15">
        <f t="shared" si="145"/>
        <v>9583</v>
      </c>
      <c r="AE12" s="15">
        <f t="shared" si="145"/>
        <v>15613</v>
      </c>
      <c r="AF12" s="15">
        <f t="shared" si="145"/>
        <v>28189</v>
      </c>
      <c r="AG12" s="15">
        <f t="shared" si="145"/>
        <v>26228</v>
      </c>
      <c r="AH12" s="15">
        <f t="shared" si="145"/>
        <v>20250</v>
      </c>
      <c r="AI12" s="15">
        <f t="shared" si="145"/>
        <v>17730</v>
      </c>
      <c r="AJ12" s="15">
        <f t="shared" si="145"/>
        <v>18319</v>
      </c>
      <c r="AK12" s="15">
        <f t="shared" si="145"/>
        <v>20212</v>
      </c>
      <c r="AL12" s="15">
        <f t="shared" si="145"/>
        <v>28517</v>
      </c>
      <c r="AM12" s="15">
        <f t="shared" si="145"/>
        <v>31726</v>
      </c>
      <c r="AN12" s="15">
        <f t="shared" si="145"/>
        <v>36066</v>
      </c>
      <c r="AO12" s="15">
        <f t="shared" si="145"/>
        <v>33642</v>
      </c>
      <c r="AP12" s="15">
        <f t="shared" si="145"/>
        <v>32770</v>
      </c>
      <c r="AQ12" s="15">
        <f t="shared" si="145"/>
        <v>33896</v>
      </c>
      <c r="AR12" s="15">
        <f t="shared" si="145"/>
        <v>33097</v>
      </c>
      <c r="AS12" s="15">
        <f t="shared" si="145"/>
        <v>33574</v>
      </c>
      <c r="AT12" s="15">
        <f t="shared" si="145"/>
        <v>29175</v>
      </c>
      <c r="AU12" s="15">
        <f t="shared" si="145"/>
        <v>42374</v>
      </c>
      <c r="AV12" s="15">
        <f t="shared" si="145"/>
        <v>35808</v>
      </c>
      <c r="AW12" s="15">
        <f t="shared" si="145"/>
        <v>31307</v>
      </c>
      <c r="AX12" s="15">
        <f t="shared" si="145"/>
        <v>42684</v>
      </c>
      <c r="AY12" s="15">
        <f t="shared" si="145"/>
        <v>28231</v>
      </c>
      <c r="AZ12" s="15">
        <f t="shared" si="145"/>
        <v>32435</v>
      </c>
      <c r="BA12" s="15">
        <f t="shared" si="145"/>
        <v>31693</v>
      </c>
      <c r="BB12" s="15">
        <f t="shared" si="145"/>
        <v>37169</v>
      </c>
      <c r="BC12" s="15">
        <f t="shared" si="145"/>
        <v>41797</v>
      </c>
      <c r="BD12" s="15">
        <f t="shared" si="145"/>
        <v>43411</v>
      </c>
      <c r="BE12" s="15">
        <f t="shared" si="145"/>
        <v>50173</v>
      </c>
      <c r="BF12" s="15">
        <f t="shared" si="145"/>
        <v>54624</v>
      </c>
      <c r="BG12" s="15">
        <f t="shared" si="145"/>
        <v>59606</v>
      </c>
      <c r="BH12" s="15">
        <f t="shared" si="145"/>
        <v>59494</v>
      </c>
      <c r="BI12" s="15">
        <f t="shared" si="145"/>
        <v>44131</v>
      </c>
      <c r="BJ12" s="15">
        <f t="shared" si="145"/>
        <v>67524</v>
      </c>
      <c r="BK12" s="15">
        <f t="shared" si="145"/>
        <v>51691</v>
      </c>
      <c r="BL12" s="15">
        <f t="shared" si="145"/>
        <v>51812</v>
      </c>
      <c r="BM12" s="15">
        <f t="shared" si="145"/>
        <v>57889</v>
      </c>
      <c r="BN12" s="15">
        <f t="shared" ref="BN12:BR12" si="146">BN120</f>
        <v>56407</v>
      </c>
      <c r="BO12" s="15">
        <f t="shared" si="146"/>
        <v>51664</v>
      </c>
      <c r="BP12" s="15">
        <f t="shared" si="146"/>
        <v>59148</v>
      </c>
      <c r="BQ12" s="15">
        <f t="shared" si="146"/>
        <v>58191</v>
      </c>
      <c r="BR12" s="15">
        <f t="shared" si="146"/>
        <v>51329</v>
      </c>
      <c r="BS12" s="15">
        <f t="shared" ref="BS12:BX12" si="147">BS120</f>
        <v>101312</v>
      </c>
      <c r="BT12" s="15">
        <f t="shared" si="147"/>
        <v>59693</v>
      </c>
      <c r="BU12" s="15">
        <f t="shared" si="147"/>
        <v>51334</v>
      </c>
      <c r="BV12" s="15">
        <f t="shared" si="147"/>
        <v>104555</v>
      </c>
      <c r="BW12" s="15">
        <f t="shared" si="147"/>
        <v>62126</v>
      </c>
      <c r="BX12" s="15">
        <f t="shared" si="147"/>
        <v>73038</v>
      </c>
      <c r="BY12" s="15">
        <f t="shared" ref="BY12:BZ12" si="148">BY120</f>
        <v>69565</v>
      </c>
      <c r="BZ12" s="15">
        <f t="shared" si="148"/>
        <v>61478</v>
      </c>
      <c r="CA12" s="15">
        <f t="shared" ref="CA12:CB12" si="149">CA120</f>
        <v>63376</v>
      </c>
      <c r="CB12" s="15">
        <f t="shared" si="149"/>
        <v>71062</v>
      </c>
      <c r="CC12" s="15">
        <f t="shared" ref="CC12:CD12" si="150">CC120</f>
        <v>70607</v>
      </c>
      <c r="CD12" s="15">
        <f t="shared" si="150"/>
        <v>67752</v>
      </c>
      <c r="CE12" s="15">
        <f t="shared" ref="CE12:CF12" si="151">CE120</f>
        <v>131394</v>
      </c>
      <c r="CF12" s="15">
        <f t="shared" si="151"/>
        <v>83911</v>
      </c>
      <c r="CG12" s="15">
        <f t="shared" ref="CG12" si="152">CG120</f>
        <v>80062</v>
      </c>
      <c r="CH12" s="15">
        <f t="shared" ref="CH12" si="153">CH120</f>
        <v>117867</v>
      </c>
      <c r="CI12" s="15">
        <f t="shared" ref="CI12" si="154">CI120</f>
        <v>87677.086956521744</v>
      </c>
      <c r="CJ12" s="16"/>
      <c r="CK12" s="16"/>
      <c r="CL12" s="15">
        <f t="shared" si="29"/>
        <v>205544.08695652173</v>
      </c>
      <c r="CM12" s="15">
        <f t="shared" si="30"/>
        <v>295367</v>
      </c>
      <c r="CN12" s="15">
        <f t="shared" si="30"/>
        <v>239719</v>
      </c>
      <c r="CP12" s="17">
        <f t="shared" si="31"/>
        <v>-4.5335282708150126E-2</v>
      </c>
      <c r="CQ12" s="17">
        <f t="shared" si="32"/>
        <v>0.23315847011070079</v>
      </c>
      <c r="DB12" s="15">
        <f t="shared" si="33"/>
        <v>60806</v>
      </c>
      <c r="DC12" s="15">
        <f t="shared" si="33"/>
        <v>57226</v>
      </c>
      <c r="DD12" s="15">
        <f t="shared" si="33"/>
        <v>48358</v>
      </c>
      <c r="DE12" s="15">
        <f t="shared" si="33"/>
        <v>63116</v>
      </c>
      <c r="DF12" s="15">
        <f t="shared" si="33"/>
        <v>58106</v>
      </c>
      <c r="DG12" s="15">
        <f t="shared" si="33"/>
        <v>10808</v>
      </c>
      <c r="DH12" s="15">
        <f t="shared" si="33"/>
        <v>43557</v>
      </c>
      <c r="DI12" s="15">
        <f t="shared" si="33"/>
        <v>67046</v>
      </c>
      <c r="DJ12" s="15">
        <f t="shared" si="33"/>
        <v>78573</v>
      </c>
      <c r="DK12" s="15">
        <f t="shared" si="33"/>
        <v>41566</v>
      </c>
      <c r="DL12" s="15">
        <f t="shared" si="34"/>
        <v>74667</v>
      </c>
      <c r="DM12" s="15">
        <f t="shared" si="34"/>
        <v>56261</v>
      </c>
      <c r="DN12" s="15">
        <f t="shared" si="34"/>
        <v>96309</v>
      </c>
      <c r="DO12" s="15">
        <f t="shared" si="34"/>
        <v>100308</v>
      </c>
      <c r="DP12" s="15">
        <f t="shared" si="34"/>
        <v>95846</v>
      </c>
      <c r="DQ12" s="15">
        <f t="shared" si="34"/>
        <v>109489</v>
      </c>
      <c r="DR12" s="15">
        <f t="shared" si="34"/>
        <v>103350</v>
      </c>
      <c r="DS12" s="15">
        <f t="shared" si="34"/>
        <v>110659</v>
      </c>
      <c r="DT12" s="15">
        <f t="shared" si="34"/>
        <v>148208</v>
      </c>
      <c r="DU12" s="15">
        <f t="shared" si="34"/>
        <v>163231</v>
      </c>
      <c r="DV12" s="15">
        <f t="shared" si="35"/>
        <v>171027</v>
      </c>
      <c r="DW12" s="15">
        <f t="shared" si="35"/>
        <v>165960</v>
      </c>
      <c r="DX12" s="15">
        <f t="shared" si="35"/>
        <v>168668</v>
      </c>
      <c r="DY12" s="15">
        <f t="shared" si="35"/>
        <v>212339</v>
      </c>
      <c r="DZ12" s="15">
        <f t="shared" si="35"/>
        <v>239719</v>
      </c>
      <c r="EA12" s="15">
        <f t="shared" si="35"/>
        <v>194419</v>
      </c>
      <c r="EB12" s="15">
        <f t="shared" si="35"/>
        <v>209421</v>
      </c>
      <c r="EC12" s="15">
        <f t="shared" si="35"/>
        <v>295367</v>
      </c>
      <c r="EE12" s="15">
        <f t="shared" si="36"/>
        <v>226806</v>
      </c>
      <c r="EF12" s="15">
        <f t="shared" si="36"/>
        <v>199984</v>
      </c>
      <c r="EG12" s="15">
        <f t="shared" si="36"/>
        <v>268803</v>
      </c>
      <c r="EH12" s="15">
        <f t="shared" si="36"/>
        <v>408993</v>
      </c>
      <c r="EI12" s="15">
        <f t="shared" si="36"/>
        <v>593125</v>
      </c>
      <c r="EJ12" s="15">
        <f t="shared" si="36"/>
        <v>786686</v>
      </c>
      <c r="EK12" s="15">
        <f t="shared" si="36"/>
        <v>904751.08695652173</v>
      </c>
    </row>
    <row r="13" spans="1:141" x14ac:dyDescent="0.2">
      <c r="A13" s="61" t="s">
        <v>260</v>
      </c>
      <c r="B13" s="15">
        <f t="shared" ref="B13:BM13" si="155">B136</f>
        <v>0</v>
      </c>
      <c r="C13" s="15">
        <f t="shared" si="155"/>
        <v>0</v>
      </c>
      <c r="D13" s="15">
        <f t="shared" si="155"/>
        <v>0</v>
      </c>
      <c r="E13" s="15">
        <f t="shared" si="155"/>
        <v>0</v>
      </c>
      <c r="F13" s="15">
        <f t="shared" si="155"/>
        <v>0</v>
      </c>
      <c r="G13" s="15">
        <f t="shared" si="155"/>
        <v>0</v>
      </c>
      <c r="H13" s="15">
        <f t="shared" si="155"/>
        <v>0</v>
      </c>
      <c r="I13" s="15">
        <f t="shared" si="155"/>
        <v>0</v>
      </c>
      <c r="J13" s="15">
        <f t="shared" si="155"/>
        <v>0</v>
      </c>
      <c r="K13" s="15">
        <f t="shared" si="155"/>
        <v>0</v>
      </c>
      <c r="L13" s="15">
        <f t="shared" si="155"/>
        <v>0</v>
      </c>
      <c r="M13" s="15">
        <f t="shared" si="155"/>
        <v>0</v>
      </c>
      <c r="N13" s="15">
        <f t="shared" si="155"/>
        <v>0</v>
      </c>
      <c r="O13" s="15">
        <f t="shared" si="155"/>
        <v>0</v>
      </c>
      <c r="P13" s="15">
        <f t="shared" si="155"/>
        <v>0</v>
      </c>
      <c r="Q13" s="15">
        <f t="shared" si="155"/>
        <v>0</v>
      </c>
      <c r="R13" s="15">
        <f t="shared" si="155"/>
        <v>0</v>
      </c>
      <c r="S13" s="15">
        <f t="shared" si="155"/>
        <v>0</v>
      </c>
      <c r="T13" s="15">
        <f t="shared" si="155"/>
        <v>0</v>
      </c>
      <c r="U13" s="15">
        <f t="shared" si="155"/>
        <v>0</v>
      </c>
      <c r="V13" s="15">
        <f t="shared" si="155"/>
        <v>0</v>
      </c>
      <c r="W13" s="15">
        <f t="shared" si="155"/>
        <v>0</v>
      </c>
      <c r="X13" s="15">
        <f t="shared" si="155"/>
        <v>0</v>
      </c>
      <c r="Y13" s="15">
        <f t="shared" si="155"/>
        <v>0</v>
      </c>
      <c r="Z13" s="15">
        <f t="shared" si="155"/>
        <v>0</v>
      </c>
      <c r="AA13" s="15">
        <f t="shared" si="155"/>
        <v>0</v>
      </c>
      <c r="AB13" s="15">
        <f t="shared" si="155"/>
        <v>0</v>
      </c>
      <c r="AC13" s="15">
        <f t="shared" si="155"/>
        <v>0</v>
      </c>
      <c r="AD13" s="15">
        <f t="shared" si="155"/>
        <v>0</v>
      </c>
      <c r="AE13" s="15">
        <f t="shared" si="155"/>
        <v>0</v>
      </c>
      <c r="AF13" s="15">
        <f t="shared" si="155"/>
        <v>0</v>
      </c>
      <c r="AG13" s="15">
        <f t="shared" si="155"/>
        <v>0</v>
      </c>
      <c r="AH13" s="15">
        <f t="shared" si="155"/>
        <v>0</v>
      </c>
      <c r="AI13" s="15">
        <f t="shared" si="155"/>
        <v>0</v>
      </c>
      <c r="AJ13" s="15">
        <f t="shared" si="155"/>
        <v>0</v>
      </c>
      <c r="AK13" s="15">
        <f t="shared" si="155"/>
        <v>0</v>
      </c>
      <c r="AL13" s="15">
        <f t="shared" si="155"/>
        <v>0</v>
      </c>
      <c r="AM13" s="15">
        <f t="shared" si="155"/>
        <v>0</v>
      </c>
      <c r="AN13" s="15">
        <f t="shared" si="155"/>
        <v>0</v>
      </c>
      <c r="AO13" s="15">
        <f t="shared" si="155"/>
        <v>0</v>
      </c>
      <c r="AP13" s="15">
        <f t="shared" si="155"/>
        <v>0</v>
      </c>
      <c r="AQ13" s="15">
        <f t="shared" si="155"/>
        <v>0</v>
      </c>
      <c r="AR13" s="15">
        <f t="shared" si="155"/>
        <v>0</v>
      </c>
      <c r="AS13" s="15">
        <f t="shared" si="155"/>
        <v>0</v>
      </c>
      <c r="AT13" s="15">
        <f t="shared" si="155"/>
        <v>0</v>
      </c>
      <c r="AU13" s="15">
        <f t="shared" si="155"/>
        <v>0</v>
      </c>
      <c r="AV13" s="15">
        <f t="shared" si="155"/>
        <v>0</v>
      </c>
      <c r="AW13" s="15">
        <f t="shared" si="155"/>
        <v>0</v>
      </c>
      <c r="AX13" s="15">
        <f t="shared" si="155"/>
        <v>0</v>
      </c>
      <c r="AY13" s="15">
        <f t="shared" si="155"/>
        <v>0</v>
      </c>
      <c r="AZ13" s="15">
        <f t="shared" si="155"/>
        <v>0</v>
      </c>
      <c r="BA13" s="15">
        <f t="shared" si="155"/>
        <v>0</v>
      </c>
      <c r="BB13" s="15">
        <f t="shared" si="155"/>
        <v>0</v>
      </c>
      <c r="BC13" s="15">
        <f t="shared" si="155"/>
        <v>0</v>
      </c>
      <c r="BD13" s="15">
        <f t="shared" si="155"/>
        <v>0</v>
      </c>
      <c r="BE13" s="15">
        <f t="shared" si="155"/>
        <v>0</v>
      </c>
      <c r="BF13" s="15">
        <f t="shared" si="155"/>
        <v>0</v>
      </c>
      <c r="BG13" s="15">
        <f t="shared" si="155"/>
        <v>0</v>
      </c>
      <c r="BH13" s="15">
        <f t="shared" si="155"/>
        <v>0</v>
      </c>
      <c r="BI13" s="15">
        <f t="shared" si="155"/>
        <v>0</v>
      </c>
      <c r="BJ13" s="15">
        <f t="shared" si="155"/>
        <v>0</v>
      </c>
      <c r="BK13" s="15">
        <f t="shared" si="155"/>
        <v>1</v>
      </c>
      <c r="BL13" s="15">
        <f t="shared" si="155"/>
        <v>1637</v>
      </c>
      <c r="BM13" s="15">
        <f t="shared" si="155"/>
        <v>3000</v>
      </c>
      <c r="BN13" s="15">
        <f t="shared" ref="BN13:BR13" si="156">BN136</f>
        <v>3397</v>
      </c>
      <c r="BO13" s="15">
        <f t="shared" si="156"/>
        <v>4104</v>
      </c>
      <c r="BP13" s="15">
        <f t="shared" si="156"/>
        <v>6931</v>
      </c>
      <c r="BQ13" s="15">
        <f t="shared" si="156"/>
        <v>7586</v>
      </c>
      <c r="BR13" s="15">
        <f t="shared" si="156"/>
        <v>6685</v>
      </c>
      <c r="BS13" s="15">
        <f t="shared" ref="BS13:BX13" si="157">BS136</f>
        <v>9630</v>
      </c>
      <c r="BT13" s="15">
        <f t="shared" si="157"/>
        <v>6793</v>
      </c>
      <c r="BU13" s="15">
        <f t="shared" si="157"/>
        <v>6652</v>
      </c>
      <c r="BV13" s="15">
        <f t="shared" si="157"/>
        <v>9343</v>
      </c>
      <c r="BW13" s="15">
        <f t="shared" si="157"/>
        <v>7443</v>
      </c>
      <c r="BX13" s="15">
        <f t="shared" si="157"/>
        <v>8964</v>
      </c>
      <c r="BY13" s="15">
        <f t="shared" ref="BY13:BZ13" si="158">BY136</f>
        <v>9225</v>
      </c>
      <c r="BZ13" s="15">
        <f t="shared" si="158"/>
        <v>8487</v>
      </c>
      <c r="CA13" s="15">
        <f t="shared" ref="CA13:CB13" si="159">CA136</f>
        <v>8432</v>
      </c>
      <c r="CB13" s="15">
        <f t="shared" si="159"/>
        <v>9347</v>
      </c>
      <c r="CC13" s="15">
        <f t="shared" ref="CC13:CD13" si="160">CC136</f>
        <v>9081</v>
      </c>
      <c r="CD13" s="15">
        <f t="shared" si="160"/>
        <v>7500</v>
      </c>
      <c r="CE13" s="15">
        <f t="shared" ref="CE13:CF13" si="161">CE136</f>
        <v>11625</v>
      </c>
      <c r="CF13" s="15">
        <f t="shared" si="161"/>
        <v>8418</v>
      </c>
      <c r="CG13" s="15">
        <f t="shared" ref="CG13" si="162">CG136</f>
        <v>8294</v>
      </c>
      <c r="CH13" s="15">
        <f t="shared" ref="CH13" si="163">CH136</f>
        <v>11279</v>
      </c>
      <c r="CI13" s="15">
        <f t="shared" ref="CI13" si="164">CI136</f>
        <v>8262.4782608695659</v>
      </c>
      <c r="CJ13" s="16"/>
      <c r="CK13" s="16"/>
      <c r="CL13" s="15">
        <f t="shared" si="29"/>
        <v>19541.478260869568</v>
      </c>
      <c r="CM13" s="15">
        <f t="shared" si="30"/>
        <v>28337</v>
      </c>
      <c r="CN13" s="15">
        <f t="shared" si="30"/>
        <v>25750</v>
      </c>
      <c r="CP13" s="17">
        <f t="shared" si="31"/>
        <v>-2.5022289035096179E-2</v>
      </c>
      <c r="CQ13" s="17">
        <f>IFERROR(CL13/SUMIFS($C13:$CK13,$C$3:$CK$3,CN$4,$C$1:$CK$1,"&lt;="&amp;_xlfn.XLOOKUP(MAX($C$4:$CK$4),$C$4:$CK$4,$C$1:$CK$1))-1,"NA")</f>
        <v>0.16415335761167449</v>
      </c>
      <c r="DB13" s="15">
        <f t="shared" si="33"/>
        <v>0</v>
      </c>
      <c r="DC13" s="15">
        <f t="shared" si="33"/>
        <v>0</v>
      </c>
      <c r="DD13" s="15">
        <f t="shared" si="33"/>
        <v>0</v>
      </c>
      <c r="DE13" s="15">
        <f t="shared" si="33"/>
        <v>0</v>
      </c>
      <c r="DF13" s="15">
        <f t="shared" si="33"/>
        <v>0</v>
      </c>
      <c r="DG13" s="15">
        <f t="shared" si="33"/>
        <v>0</v>
      </c>
      <c r="DH13" s="15">
        <f t="shared" si="33"/>
        <v>0</v>
      </c>
      <c r="DI13" s="15">
        <f t="shared" si="33"/>
        <v>0</v>
      </c>
      <c r="DJ13" s="15">
        <f t="shared" si="33"/>
        <v>0</v>
      </c>
      <c r="DK13" s="15">
        <f t="shared" si="33"/>
        <v>0</v>
      </c>
      <c r="DL13" s="15">
        <f t="shared" si="34"/>
        <v>0</v>
      </c>
      <c r="DM13" s="15">
        <f t="shared" si="34"/>
        <v>0</v>
      </c>
      <c r="DN13" s="15">
        <f t="shared" si="34"/>
        <v>0</v>
      </c>
      <c r="DO13" s="15">
        <f t="shared" si="34"/>
        <v>0</v>
      </c>
      <c r="DP13" s="15">
        <f t="shared" si="34"/>
        <v>0</v>
      </c>
      <c r="DQ13" s="15">
        <f t="shared" si="34"/>
        <v>0</v>
      </c>
      <c r="DR13" s="15">
        <f t="shared" si="34"/>
        <v>0</v>
      </c>
      <c r="DS13" s="15">
        <f t="shared" si="34"/>
        <v>0</v>
      </c>
      <c r="DT13" s="15">
        <f t="shared" si="34"/>
        <v>0</v>
      </c>
      <c r="DU13" s="15">
        <f t="shared" si="34"/>
        <v>0</v>
      </c>
      <c r="DV13" s="15">
        <f t="shared" si="35"/>
        <v>1638</v>
      </c>
      <c r="DW13" s="15">
        <f t="shared" si="35"/>
        <v>10501</v>
      </c>
      <c r="DX13" s="15">
        <f t="shared" si="35"/>
        <v>21202</v>
      </c>
      <c r="DY13" s="15">
        <f t="shared" si="35"/>
        <v>23075</v>
      </c>
      <c r="DZ13" s="15">
        <f t="shared" si="35"/>
        <v>25750</v>
      </c>
      <c r="EA13" s="15">
        <f t="shared" si="35"/>
        <v>26144</v>
      </c>
      <c r="EB13" s="15">
        <f t="shared" si="35"/>
        <v>25928</v>
      </c>
      <c r="EC13" s="15">
        <f t="shared" si="35"/>
        <v>28337</v>
      </c>
      <c r="EE13" s="15">
        <f t="shared" si="36"/>
        <v>0</v>
      </c>
      <c r="EF13" s="15">
        <f t="shared" si="36"/>
        <v>0</v>
      </c>
      <c r="EG13" s="15">
        <f t="shared" si="36"/>
        <v>0</v>
      </c>
      <c r="EH13" s="15">
        <f t="shared" si="36"/>
        <v>0</v>
      </c>
      <c r="EI13" s="15">
        <f t="shared" si="36"/>
        <v>1638</v>
      </c>
      <c r="EJ13" s="15">
        <f t="shared" si="36"/>
        <v>80528</v>
      </c>
      <c r="EK13" s="15">
        <f t="shared" si="36"/>
        <v>99950.478260869568</v>
      </c>
    </row>
    <row r="14" spans="1:141" x14ac:dyDescent="0.2">
      <c r="A14" s="9" t="s">
        <v>33</v>
      </c>
      <c r="B14" s="15">
        <f>CV!C28</f>
        <v>95632</v>
      </c>
      <c r="C14" s="15">
        <f>CV!D28</f>
        <v>91966</v>
      </c>
      <c r="D14" s="15">
        <f>CV!E28</f>
        <v>97277</v>
      </c>
      <c r="E14" s="15">
        <f>CV!F28</f>
        <v>86799</v>
      </c>
      <c r="F14" s="15">
        <f>CV!G28</f>
        <v>83074</v>
      </c>
      <c r="G14" s="15">
        <f>CV!H28</f>
        <v>71738</v>
      </c>
      <c r="H14" s="15">
        <f>CV!I28</f>
        <v>78553</v>
      </c>
      <c r="I14" s="15">
        <f>CV!J28</f>
        <v>70272</v>
      </c>
      <c r="J14" s="15">
        <f>CV!K28</f>
        <v>68018</v>
      </c>
      <c r="K14" s="15">
        <f>CV!L28</f>
        <v>75057</v>
      </c>
      <c r="L14" s="15">
        <f>CV!M28</f>
        <v>85318</v>
      </c>
      <c r="M14" s="15">
        <f>CV!N28</f>
        <v>72353</v>
      </c>
      <c r="N14" s="15">
        <f>CV!O28</f>
        <v>87402</v>
      </c>
      <c r="O14" s="15">
        <f>CV!P28</f>
        <v>98023</v>
      </c>
      <c r="P14" s="15">
        <f>CV!Q28</f>
        <v>128133</v>
      </c>
      <c r="Q14" s="15">
        <f>CV!R28</f>
        <v>21566</v>
      </c>
      <c r="R14" s="15">
        <f>CV!S28</f>
        <v>2950</v>
      </c>
      <c r="S14" s="15">
        <f>CV!T28</f>
        <v>20340</v>
      </c>
      <c r="T14" s="15">
        <f>CV!U28</f>
        <v>30706</v>
      </c>
      <c r="U14" s="15">
        <f>CV!V28</f>
        <v>37652</v>
      </c>
      <c r="V14" s="15">
        <f>CV!W28</f>
        <v>52762</v>
      </c>
      <c r="W14" s="15">
        <f>CV!X28</f>
        <v>56395</v>
      </c>
      <c r="X14" s="15">
        <f>CV!Y28</f>
        <v>60753</v>
      </c>
      <c r="Y14" s="15">
        <f>CV!Z28</f>
        <v>64375</v>
      </c>
      <c r="Z14" s="15">
        <f>CV!AA28</f>
        <v>73791</v>
      </c>
      <c r="AA14" s="15">
        <f>CV!AB28</f>
        <v>69145</v>
      </c>
      <c r="AB14" s="15">
        <f>CV!AC28</f>
        <v>78220</v>
      </c>
      <c r="AC14" s="15">
        <f>CV!AD28</f>
        <v>56806</v>
      </c>
      <c r="AD14" s="15">
        <f>CV!AE28</f>
        <v>19726</v>
      </c>
      <c r="AE14" s="15">
        <f>CV!AF28</f>
        <v>42640</v>
      </c>
      <c r="AF14" s="15">
        <f>CV!AG28</f>
        <v>60078</v>
      </c>
      <c r="AG14" s="15">
        <f>CV!AH28</f>
        <v>60371</v>
      </c>
      <c r="AH14" s="15">
        <f>CV!AI28</f>
        <v>63344</v>
      </c>
      <c r="AI14" s="15">
        <f>CV!AJ28</f>
        <v>63552</v>
      </c>
      <c r="AJ14" s="15">
        <f>CV!AK28</f>
        <v>64872</v>
      </c>
      <c r="AK14" s="15">
        <f>CV!AL28</f>
        <v>66242</v>
      </c>
      <c r="AL14" s="15">
        <f>CV!AM28</f>
        <v>74747</v>
      </c>
      <c r="AM14" s="15">
        <f>CV!AN28</f>
        <v>70879</v>
      </c>
      <c r="AN14" s="15">
        <f>CV!AO28</f>
        <v>85858</v>
      </c>
      <c r="AO14" s="15">
        <f>CV!AP28</f>
        <v>83481</v>
      </c>
      <c r="AP14" s="15">
        <f>CV!AQ28</f>
        <v>71554</v>
      </c>
      <c r="AQ14" s="15">
        <f>CV!AR28</f>
        <v>73000</v>
      </c>
      <c r="AR14" s="15">
        <f>CV!AS28</f>
        <v>72645</v>
      </c>
      <c r="AS14" s="15">
        <f>CV!AT28</f>
        <v>72558</v>
      </c>
      <c r="AT14" s="15">
        <f>CV!AU28</f>
        <v>77364</v>
      </c>
      <c r="AU14" s="15">
        <f>CV!AV28</f>
        <v>79961</v>
      </c>
      <c r="AV14" s="15">
        <f>CV!AW28</f>
        <v>88266</v>
      </c>
      <c r="AW14" s="15">
        <f>CV!AX28</f>
        <v>74145</v>
      </c>
      <c r="AX14" s="15">
        <f>CV!AY28</f>
        <v>89452</v>
      </c>
      <c r="AY14" s="15">
        <f>CV!AZ28</f>
        <v>84731</v>
      </c>
      <c r="AZ14" s="15">
        <f>CV!BA28</f>
        <v>96076</v>
      </c>
      <c r="BA14" s="15">
        <f>CV!BB28</f>
        <v>86929</v>
      </c>
      <c r="BB14" s="15">
        <f>CV!BC28</f>
        <v>78010</v>
      </c>
      <c r="BC14" s="15">
        <f>CV!BD28</f>
        <v>74046</v>
      </c>
      <c r="BD14" s="15">
        <f>CV!BE28</f>
        <v>73892</v>
      </c>
      <c r="BE14" s="15">
        <f>CV!BF28</f>
        <v>76243</v>
      </c>
      <c r="BF14" s="15">
        <f>CV!BG28</f>
        <v>80796</v>
      </c>
      <c r="BG14" s="15">
        <f>CV!BH28</f>
        <v>90529</v>
      </c>
      <c r="BH14" s="15">
        <f>CV!BI28</f>
        <v>86488</v>
      </c>
      <c r="BI14" s="15">
        <f>CV!BJ28</f>
        <v>76122</v>
      </c>
      <c r="BJ14" s="15">
        <f>CV!BK28</f>
        <v>89599</v>
      </c>
      <c r="BK14" s="15">
        <f>CV!BL28</f>
        <v>87111</v>
      </c>
      <c r="BL14" s="15">
        <f>CV!BM28</f>
        <v>88220</v>
      </c>
      <c r="BM14" s="15">
        <f>CV!BN28</f>
        <v>85905</v>
      </c>
      <c r="BN14" s="15">
        <f>CV!BO28</f>
        <v>79482</v>
      </c>
      <c r="BO14" s="15">
        <f>CV!BP28</f>
        <v>69624</v>
      </c>
      <c r="BP14" s="15">
        <f>CV!BQ28</f>
        <v>77729</v>
      </c>
      <c r="BQ14" s="15">
        <f>CV!BR28</f>
        <v>70830</v>
      </c>
      <c r="BR14" s="15">
        <f>CV!BS28</f>
        <v>72082</v>
      </c>
      <c r="BS14" s="15">
        <f>CV!BU28</f>
        <v>80972</v>
      </c>
      <c r="BT14" s="15">
        <f>CV!BU28</f>
        <v>80972</v>
      </c>
      <c r="BU14" s="15">
        <f>CV!BV28</f>
        <v>70649</v>
      </c>
      <c r="BV14" s="15">
        <f>CV!BW28</f>
        <v>96005</v>
      </c>
      <c r="BW14" s="15">
        <f>CV!BX28</f>
        <v>79473</v>
      </c>
      <c r="BX14" s="15">
        <f>CV!BY28</f>
        <v>89333</v>
      </c>
      <c r="BY14" s="15">
        <f>CV!BZ28</f>
        <v>84364</v>
      </c>
      <c r="BZ14" s="15">
        <f>CV!CA28</f>
        <v>76643</v>
      </c>
      <c r="CA14" s="15">
        <f>CV!CB28</f>
        <v>74712</v>
      </c>
      <c r="CB14" s="15">
        <f>CV!CC28</f>
        <v>77947</v>
      </c>
      <c r="CC14" s="15">
        <f>CV!CD28</f>
        <v>77116</v>
      </c>
      <c r="CD14" s="15">
        <f>CV!CE28</f>
        <v>73589</v>
      </c>
      <c r="CE14" s="15">
        <f>CV!CF28</f>
        <v>112190</v>
      </c>
      <c r="CF14" s="15">
        <f>CV!CG28</f>
        <v>97856</v>
      </c>
      <c r="CG14" s="15">
        <f>CV!CH28</f>
        <v>87868</v>
      </c>
      <c r="CH14" s="15">
        <f>CV!CI28</f>
        <v>111442</v>
      </c>
      <c r="CI14" s="15">
        <f>CV!CJ28</f>
        <v>101845.47826086957</v>
      </c>
      <c r="CJ14" s="16"/>
      <c r="CK14" s="16"/>
      <c r="CL14" s="15">
        <f t="shared" si="29"/>
        <v>213287.47826086957</v>
      </c>
      <c r="CM14" s="15">
        <f t="shared" si="30"/>
        <v>297914</v>
      </c>
      <c r="CN14" s="15">
        <f t="shared" si="30"/>
        <v>264811</v>
      </c>
      <c r="CP14" s="17">
        <f t="shared" si="31"/>
        <v>1.5432230372725897E-2</v>
      </c>
      <c r="CQ14" s="17">
        <f>CL14/SUMIFS($C14:$CK14,$C$3:$CK$3,CN$4,$C$1:$CK$1,"&lt;="&amp;_xlfn.XLOOKUP(MAX($C$4:$CK$4),$C$4:$CK$4,$C$1:$CK$1))-1</f>
        <v>0.21546563250589568</v>
      </c>
      <c r="DB14" s="15">
        <f t="shared" si="33"/>
        <v>284875</v>
      </c>
      <c r="DC14" s="15">
        <f t="shared" si="33"/>
        <v>241611</v>
      </c>
      <c r="DD14" s="15">
        <f t="shared" si="33"/>
        <v>216843</v>
      </c>
      <c r="DE14" s="15">
        <f t="shared" si="33"/>
        <v>232728</v>
      </c>
      <c r="DF14" s="15">
        <f t="shared" si="33"/>
        <v>313558</v>
      </c>
      <c r="DG14" s="15">
        <f t="shared" si="33"/>
        <v>44856</v>
      </c>
      <c r="DH14" s="15">
        <f t="shared" si="33"/>
        <v>121120</v>
      </c>
      <c r="DI14" s="15">
        <f t="shared" si="33"/>
        <v>181523</v>
      </c>
      <c r="DJ14" s="15">
        <f t="shared" si="33"/>
        <v>221156</v>
      </c>
      <c r="DK14" s="15">
        <f t="shared" si="33"/>
        <v>119172</v>
      </c>
      <c r="DL14" s="15">
        <f t="shared" si="34"/>
        <v>183793</v>
      </c>
      <c r="DM14" s="15">
        <f t="shared" si="34"/>
        <v>194666</v>
      </c>
      <c r="DN14" s="15">
        <f t="shared" si="34"/>
        <v>231484</v>
      </c>
      <c r="DO14" s="15">
        <f t="shared" si="34"/>
        <v>228035</v>
      </c>
      <c r="DP14" s="15">
        <f t="shared" si="34"/>
        <v>222567</v>
      </c>
      <c r="DQ14" s="15">
        <f t="shared" si="34"/>
        <v>242372</v>
      </c>
      <c r="DR14" s="15">
        <f t="shared" si="34"/>
        <v>270259</v>
      </c>
      <c r="DS14" s="15">
        <f t="shared" si="34"/>
        <v>238985</v>
      </c>
      <c r="DT14" s="15">
        <f t="shared" si="34"/>
        <v>230931</v>
      </c>
      <c r="DU14" s="15">
        <f t="shared" si="34"/>
        <v>253139</v>
      </c>
      <c r="DV14" s="15">
        <f t="shared" si="35"/>
        <v>264930</v>
      </c>
      <c r="DW14" s="15">
        <f t="shared" si="35"/>
        <v>235011</v>
      </c>
      <c r="DX14" s="15">
        <f t="shared" si="35"/>
        <v>220641</v>
      </c>
      <c r="DY14" s="15">
        <f t="shared" si="35"/>
        <v>232593</v>
      </c>
      <c r="DZ14" s="15">
        <f t="shared" si="35"/>
        <v>264811</v>
      </c>
      <c r="EA14" s="15">
        <f t="shared" si="35"/>
        <v>235719</v>
      </c>
      <c r="EB14" s="15">
        <f t="shared" si="35"/>
        <v>228652</v>
      </c>
      <c r="EC14" s="15">
        <f t="shared" si="35"/>
        <v>297914</v>
      </c>
      <c r="EE14" s="15">
        <f t="shared" si="36"/>
        <v>1004740</v>
      </c>
      <c r="EF14" s="15">
        <f t="shared" si="36"/>
        <v>568655</v>
      </c>
      <c r="EG14" s="15">
        <f t="shared" si="36"/>
        <v>729115</v>
      </c>
      <c r="EH14" s="15">
        <f t="shared" si="36"/>
        <v>963233</v>
      </c>
      <c r="EI14" s="15">
        <f t="shared" si="36"/>
        <v>987985</v>
      </c>
      <c r="EJ14" s="15">
        <f t="shared" si="36"/>
        <v>953056</v>
      </c>
      <c r="EK14" s="15">
        <f t="shared" si="36"/>
        <v>975572.47826086963</v>
      </c>
    </row>
    <row r="15" spans="1:141" x14ac:dyDescent="0.2">
      <c r="A15" s="9" t="s">
        <v>34</v>
      </c>
      <c r="B15" s="15">
        <f>CV!C14</f>
        <v>59172</v>
      </c>
      <c r="C15" s="15">
        <f>CV!D14</f>
        <v>56146</v>
      </c>
      <c r="D15" s="15">
        <f>CV!E14</f>
        <v>58150</v>
      </c>
      <c r="E15" s="15">
        <f>CV!F14</f>
        <v>51259</v>
      </c>
      <c r="F15" s="15">
        <f>CV!G14</f>
        <v>50819</v>
      </c>
      <c r="G15" s="15">
        <f>CV!H14</f>
        <v>45214</v>
      </c>
      <c r="H15" s="15">
        <f>CV!I14</f>
        <v>51213</v>
      </c>
      <c r="I15" s="15">
        <f>CV!J14</f>
        <v>46214</v>
      </c>
      <c r="J15" s="15">
        <f>CV!K14</f>
        <v>45863</v>
      </c>
      <c r="K15" s="15">
        <f>CV!L14</f>
        <v>51931</v>
      </c>
      <c r="L15" s="15">
        <f>CV!M14</f>
        <v>61544</v>
      </c>
      <c r="M15" s="15">
        <f>CV!N14</f>
        <v>51662</v>
      </c>
      <c r="N15" s="15">
        <f>CV!O14</f>
        <v>61684</v>
      </c>
      <c r="O15" s="15">
        <f>CV!P14</f>
        <v>66459</v>
      </c>
      <c r="P15" s="15">
        <f>CV!Q14</f>
        <v>82392</v>
      </c>
      <c r="Q15" s="15">
        <f>CV!R14</f>
        <v>14163</v>
      </c>
      <c r="R15" s="15">
        <f>CV!S14</f>
        <v>2809</v>
      </c>
      <c r="S15" s="15">
        <f>CV!T14</f>
        <v>19539</v>
      </c>
      <c r="T15" s="15">
        <f>CV!U14</f>
        <v>28672</v>
      </c>
      <c r="U15" s="15">
        <f>CV!V14</f>
        <v>33951</v>
      </c>
      <c r="V15" s="15">
        <f>CV!W14</f>
        <v>45112</v>
      </c>
      <c r="W15" s="15">
        <f>CV!X14</f>
        <v>46278</v>
      </c>
      <c r="X15" s="15">
        <f>CV!Y14</f>
        <v>48587</v>
      </c>
      <c r="Y15" s="15">
        <f>CV!Z14</f>
        <v>49079</v>
      </c>
      <c r="Z15" s="15">
        <f>CV!AA14</f>
        <v>54302</v>
      </c>
      <c r="AA15" s="15">
        <f>CV!AB14</f>
        <v>47231</v>
      </c>
      <c r="AB15" s="15">
        <f>CV!AC14</f>
        <v>52546</v>
      </c>
      <c r="AC15" s="15">
        <f>CV!AD14</f>
        <v>35713</v>
      </c>
      <c r="AD15" s="15">
        <f>CV!AE14</f>
        <v>11976</v>
      </c>
      <c r="AE15" s="15">
        <f>CV!AF14</f>
        <v>29833</v>
      </c>
      <c r="AF15" s="15">
        <f>CV!AG14</f>
        <v>44700</v>
      </c>
      <c r="AG15" s="15">
        <f>CV!AH14</f>
        <v>43761</v>
      </c>
      <c r="AH15" s="15">
        <f>CV!AI14</f>
        <v>43557</v>
      </c>
      <c r="AI15" s="15">
        <f>CV!AJ14</f>
        <v>42739</v>
      </c>
      <c r="AJ15" s="15">
        <f>CV!AK14</f>
        <v>45230</v>
      </c>
      <c r="AK15" s="15">
        <f>CV!AL14</f>
        <v>45271</v>
      </c>
      <c r="AL15" s="15">
        <f>CV!AM14</f>
        <v>48716</v>
      </c>
      <c r="AM15" s="15">
        <f>CV!AN14</f>
        <v>45542</v>
      </c>
      <c r="AN15" s="15">
        <f>CV!AO14</f>
        <v>55583</v>
      </c>
      <c r="AO15" s="15">
        <f>CV!AP14</f>
        <v>50334</v>
      </c>
      <c r="AP15" s="15">
        <f>CV!AQ14</f>
        <v>44758</v>
      </c>
      <c r="AQ15" s="15">
        <f>CV!AR14</f>
        <v>47327</v>
      </c>
      <c r="AR15" s="15">
        <f>CV!AS14</f>
        <v>48443</v>
      </c>
      <c r="AS15" s="15">
        <f>CV!AT14</f>
        <v>47374</v>
      </c>
      <c r="AT15" s="15">
        <f>CV!AU14</f>
        <v>50261</v>
      </c>
      <c r="AU15" s="15">
        <f>CV!AV14</f>
        <v>51883</v>
      </c>
      <c r="AV15" s="15">
        <f>CV!AW14</f>
        <v>57843</v>
      </c>
      <c r="AW15" s="15">
        <f>CV!AX14</f>
        <v>48439</v>
      </c>
      <c r="AX15" s="15">
        <f>CV!AY14</f>
        <v>56847</v>
      </c>
      <c r="AY15" s="15">
        <f>CV!AZ14</f>
        <v>52204</v>
      </c>
      <c r="AZ15" s="15">
        <f>CV!BA14</f>
        <v>55894</v>
      </c>
      <c r="BA15" s="15">
        <f>CV!BB14</f>
        <v>47950</v>
      </c>
      <c r="BB15" s="15">
        <f>CV!BC14</f>
        <v>45555</v>
      </c>
      <c r="BC15" s="15">
        <f>CV!BD14</f>
        <v>45541</v>
      </c>
      <c r="BD15" s="15">
        <f>CV!BE14</f>
        <v>46552</v>
      </c>
      <c r="BE15" s="15">
        <f>CV!BF14</f>
        <v>47606</v>
      </c>
      <c r="BF15" s="15">
        <f>CV!BG14</f>
        <v>49783</v>
      </c>
      <c r="BG15" s="15">
        <f>CV!BH14</f>
        <v>55219</v>
      </c>
      <c r="BH15" s="15">
        <f>CV!BI14</f>
        <v>54216</v>
      </c>
      <c r="BI15" s="15">
        <f>CV!BJ14</f>
        <v>47952</v>
      </c>
      <c r="BJ15" s="15">
        <f>CV!BK14</f>
        <v>54647</v>
      </c>
      <c r="BK15" s="15">
        <f>CV!BL14</f>
        <v>52100</v>
      </c>
      <c r="BL15" s="15">
        <f>CV!BM14</f>
        <v>51844</v>
      </c>
      <c r="BM15" s="15">
        <f>CV!BN14</f>
        <v>47499</v>
      </c>
      <c r="BN15" s="15">
        <f>CV!BO14</f>
        <v>46719</v>
      </c>
      <c r="BO15" s="15">
        <f>CV!BP14</f>
        <v>41498</v>
      </c>
      <c r="BP15" s="15">
        <f>CV!BQ14</f>
        <v>46922</v>
      </c>
      <c r="BQ15" s="15">
        <f>CV!BR14</f>
        <v>43769</v>
      </c>
      <c r="BR15" s="15">
        <f>CV!BS14</f>
        <v>43578</v>
      </c>
      <c r="BS15" s="15">
        <f>CV!BU14</f>
        <v>51519</v>
      </c>
      <c r="BT15" s="15">
        <f>CV!BU14</f>
        <v>51519</v>
      </c>
      <c r="BU15" s="15">
        <f>CV!BV14</f>
        <v>43793</v>
      </c>
      <c r="BV15" s="15">
        <f>CV!BW14</f>
        <v>59510</v>
      </c>
      <c r="BW15" s="15">
        <f>CV!BX14</f>
        <v>47605</v>
      </c>
      <c r="BX15" s="15">
        <f>CV!BY14</f>
        <v>53274</v>
      </c>
      <c r="BY15" s="15">
        <f>CV!BZ14</f>
        <v>45534</v>
      </c>
      <c r="BZ15" s="15">
        <f>CV!CA14</f>
        <v>44987</v>
      </c>
      <c r="CA15" s="15">
        <f>CV!CB14</f>
        <v>45398</v>
      </c>
      <c r="CB15" s="15">
        <f>CV!CC14</f>
        <v>46958</v>
      </c>
      <c r="CC15" s="15">
        <f>CV!CD14</f>
        <v>47157</v>
      </c>
      <c r="CD15" s="15">
        <f>CV!CE14</f>
        <v>45475</v>
      </c>
      <c r="CE15" s="15">
        <f>CV!CF14</f>
        <v>76929</v>
      </c>
      <c r="CF15" s="15">
        <f>CV!CG14</f>
        <v>61737</v>
      </c>
      <c r="CG15" s="15">
        <f>CV!CH14</f>
        <v>53373</v>
      </c>
      <c r="CH15" s="15">
        <f>CV!CI14</f>
        <v>69433</v>
      </c>
      <c r="CI15" s="15">
        <f>CV!CJ14</f>
        <v>58383.304347826088</v>
      </c>
      <c r="CJ15" s="16"/>
      <c r="CK15" s="16"/>
      <c r="CL15" s="15">
        <f t="shared" si="29"/>
        <v>127816.30434782608</v>
      </c>
      <c r="CM15" s="15">
        <f t="shared" si="30"/>
        <v>192039</v>
      </c>
      <c r="CN15" s="15">
        <f t="shared" si="30"/>
        <v>160389</v>
      </c>
      <c r="CP15" s="17">
        <f t="shared" si="31"/>
        <v>-7.8243373661704529E-2</v>
      </c>
      <c r="CQ15" s="17">
        <f>CL15/SUMIFS($C15:$CK15,$C$3:$CK$3,CN$4,$C$1:$CK$1,"&lt;="&amp;_xlfn.XLOOKUP(MAX($C$4:$CK$4),$C$4:$CK$4,$C$1:$CK$1))-1</f>
        <v>0.19326242214280054</v>
      </c>
      <c r="DB15" s="15">
        <f t="shared" si="33"/>
        <v>173468</v>
      </c>
      <c r="DC15" s="15">
        <f t="shared" si="33"/>
        <v>147292</v>
      </c>
      <c r="DD15" s="15">
        <f t="shared" si="33"/>
        <v>143290</v>
      </c>
      <c r="DE15" s="15">
        <f t="shared" si="33"/>
        <v>165137</v>
      </c>
      <c r="DF15" s="15">
        <f t="shared" si="33"/>
        <v>210535</v>
      </c>
      <c r="DG15" s="15">
        <f t="shared" si="33"/>
        <v>36511</v>
      </c>
      <c r="DH15" s="15">
        <f t="shared" si="33"/>
        <v>107735</v>
      </c>
      <c r="DI15" s="15">
        <f t="shared" si="33"/>
        <v>143944</v>
      </c>
      <c r="DJ15" s="15">
        <f t="shared" si="33"/>
        <v>154079</v>
      </c>
      <c r="DK15" s="15">
        <f t="shared" si="33"/>
        <v>77522</v>
      </c>
      <c r="DL15" s="15">
        <f t="shared" si="34"/>
        <v>132018</v>
      </c>
      <c r="DM15" s="15">
        <f t="shared" si="34"/>
        <v>133240</v>
      </c>
      <c r="DN15" s="15">
        <f t="shared" si="34"/>
        <v>149841</v>
      </c>
      <c r="DO15" s="15">
        <f t="shared" si="34"/>
        <v>142419</v>
      </c>
      <c r="DP15" s="15">
        <f t="shared" si="34"/>
        <v>146078</v>
      </c>
      <c r="DQ15" s="15">
        <f t="shared" si="34"/>
        <v>158165</v>
      </c>
      <c r="DR15" s="15">
        <f t="shared" si="34"/>
        <v>164945</v>
      </c>
      <c r="DS15" s="15">
        <f t="shared" si="34"/>
        <v>139046</v>
      </c>
      <c r="DT15" s="15">
        <f t="shared" si="34"/>
        <v>143941</v>
      </c>
      <c r="DU15" s="15">
        <f t="shared" si="34"/>
        <v>157387</v>
      </c>
      <c r="DV15" s="15">
        <f t="shared" si="35"/>
        <v>158591</v>
      </c>
      <c r="DW15" s="15">
        <f t="shared" si="35"/>
        <v>135716</v>
      </c>
      <c r="DX15" s="15">
        <f t="shared" si="35"/>
        <v>134269</v>
      </c>
      <c r="DY15" s="15">
        <f t="shared" si="35"/>
        <v>146831</v>
      </c>
      <c r="DZ15" s="15">
        <f t="shared" si="35"/>
        <v>160389</v>
      </c>
      <c r="EA15" s="15">
        <f t="shared" si="35"/>
        <v>135919</v>
      </c>
      <c r="EB15" s="15">
        <f t="shared" si="35"/>
        <v>139590</v>
      </c>
      <c r="EC15" s="15">
        <f t="shared" si="35"/>
        <v>192039</v>
      </c>
      <c r="EE15" s="15">
        <f t="shared" si="36"/>
        <v>666254</v>
      </c>
      <c r="EF15" s="15">
        <f t="shared" si="36"/>
        <v>442269</v>
      </c>
      <c r="EG15" s="15">
        <f t="shared" si="36"/>
        <v>492621</v>
      </c>
      <c r="EH15" s="15">
        <f t="shared" si="36"/>
        <v>611607</v>
      </c>
      <c r="EI15" s="15">
        <f t="shared" si="36"/>
        <v>598965</v>
      </c>
      <c r="EJ15" s="15">
        <f t="shared" si="36"/>
        <v>577205</v>
      </c>
      <c r="EK15" s="15">
        <f t="shared" si="36"/>
        <v>595364.30434782605</v>
      </c>
    </row>
    <row r="16" spans="1:141" x14ac:dyDescent="0.2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6"/>
      <c r="CK16" s="16"/>
      <c r="CL16" s="18"/>
      <c r="CM16" s="18"/>
      <c r="CN16" s="18"/>
      <c r="CP16" s="18"/>
      <c r="CQ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E16" s="18"/>
      <c r="EF16" s="18"/>
      <c r="EG16" s="18"/>
      <c r="EH16" s="18"/>
      <c r="EI16" s="18"/>
      <c r="EJ16" s="18"/>
      <c r="EK16" s="18"/>
    </row>
    <row r="17" spans="1:141" ht="45" x14ac:dyDescent="0.25">
      <c r="A17" s="19" t="s">
        <v>54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77"/>
      <c r="CG17" s="77"/>
      <c r="CH17" s="77"/>
      <c r="CI17" s="77" t="s">
        <v>280</v>
      </c>
      <c r="CJ17" s="16"/>
      <c r="CK17" s="16"/>
      <c r="CL17" s="18"/>
      <c r="CM17" s="18"/>
      <c r="CN17" s="18"/>
      <c r="CP17" s="18"/>
      <c r="CQ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E17" s="18"/>
      <c r="EF17" s="18"/>
      <c r="EG17" s="18"/>
      <c r="EH17" s="18"/>
      <c r="EI17" s="18"/>
      <c r="EJ17" s="18"/>
      <c r="EK17" s="18"/>
    </row>
    <row r="18" spans="1:141" x14ac:dyDescent="0.2">
      <c r="A18" s="9" t="str">
        <f t="shared" ref="A18:A19" si="165">A5</f>
        <v>PVs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6">
        <f t="shared" ref="N18:W19" si="166">N5/B5-1</f>
        <v>-2.64077316057032E-2</v>
      </c>
      <c r="O18" s="16">
        <f t="shared" si="166"/>
        <v>8.7571727199287075E-3</v>
      </c>
      <c r="P18" s="16">
        <f t="shared" si="166"/>
        <v>-0.10938691549312296</v>
      </c>
      <c r="Q18" s="16">
        <f t="shared" si="166"/>
        <v>-0.90205533340362887</v>
      </c>
      <c r="R18" s="16">
        <f t="shared" si="166"/>
        <v>-0.86922359299351792</v>
      </c>
      <c r="S18" s="16">
        <f t="shared" si="166"/>
        <v>-0.37258697091631432</v>
      </c>
      <c r="T18" s="16">
        <f t="shared" si="166"/>
        <v>-0.22740163142401293</v>
      </c>
      <c r="U18" s="16">
        <f t="shared" si="166"/>
        <v>-1.8174203102328979E-2</v>
      </c>
      <c r="V18" s="16">
        <f t="shared" si="166"/>
        <v>0.16289089495507958</v>
      </c>
      <c r="W18" s="16">
        <f t="shared" si="166"/>
        <v>-5.1168080466606147E-2</v>
      </c>
      <c r="X18" s="16">
        <f t="shared" ref="X18:AG19" si="167">X5/L5-1</f>
        <v>7.8172994844702526E-2</v>
      </c>
      <c r="Y18" s="16">
        <f t="shared" si="167"/>
        <v>0.29529110368414901</v>
      </c>
      <c r="Z18" s="16">
        <f t="shared" si="167"/>
        <v>-6.5510709226037633E-3</v>
      </c>
      <c r="AA18" s="16">
        <f t="shared" si="167"/>
        <v>0.13742058790748368</v>
      </c>
      <c r="AB18" s="16">
        <f t="shared" si="167"/>
        <v>0.3490576808234096</v>
      </c>
      <c r="AC18" s="16">
        <f t="shared" si="167"/>
        <v>8.2023518694878064</v>
      </c>
      <c r="AD18" s="16">
        <f t="shared" si="167"/>
        <v>1.8256257302748908</v>
      </c>
      <c r="AE18" s="16">
        <f t="shared" si="167"/>
        <v>0.49775642444906931</v>
      </c>
      <c r="AF18" s="16">
        <f t="shared" si="167"/>
        <v>0.64467415521182958</v>
      </c>
      <c r="AG18" s="16">
        <f t="shared" si="167"/>
        <v>0.39158719034705514</v>
      </c>
      <c r="AH18" s="16">
        <f t="shared" ref="AH18:AQ19" si="168">AH5/V5-1</f>
        <v>0.17002497841085318</v>
      </c>
      <c r="AI18" s="16">
        <f t="shared" si="168"/>
        <v>-0.10470985407479905</v>
      </c>
      <c r="AJ18" s="16">
        <f t="shared" si="168"/>
        <v>-0.19070877971691202</v>
      </c>
      <c r="AK18" s="16">
        <f t="shared" si="168"/>
        <v>-0.12128696304030628</v>
      </c>
      <c r="AL18" s="16">
        <f t="shared" si="168"/>
        <v>-9.7150170703897754E-2</v>
      </c>
      <c r="AM18" s="16">
        <f t="shared" si="168"/>
        <v>-6.8650898783838232E-2</v>
      </c>
      <c r="AN18" s="16">
        <f t="shared" si="168"/>
        <v>-5.8246454599012454E-2</v>
      </c>
      <c r="AO18" s="16">
        <f t="shared" si="168"/>
        <v>0.2709115124681658</v>
      </c>
      <c r="AP18" s="16">
        <f t="shared" si="168"/>
        <v>2.0817781163284184</v>
      </c>
      <c r="AQ18" s="16">
        <f t="shared" si="168"/>
        <v>0.37372562739291326</v>
      </c>
      <c r="AR18" s="16">
        <f t="shared" ref="AR18:BA19" si="169">AR5/AF5-1</f>
        <v>-4.6984589592227288E-2</v>
      </c>
      <c r="AS18" s="16">
        <f t="shared" si="169"/>
        <v>6.722063476423501E-2</v>
      </c>
      <c r="AT18" s="16">
        <f t="shared" si="169"/>
        <v>9.4052942973806175E-2</v>
      </c>
      <c r="AU18" s="16">
        <f t="shared" si="169"/>
        <v>0.45668898032713057</v>
      </c>
      <c r="AV18" s="16">
        <f t="shared" si="169"/>
        <v>0.17148238302854768</v>
      </c>
      <c r="AW18" s="16">
        <f t="shared" si="169"/>
        <v>7.5450356095517312E-2</v>
      </c>
      <c r="AX18" s="16">
        <f t="shared" si="169"/>
        <v>0.238745610500259</v>
      </c>
      <c r="AY18" s="16">
        <f t="shared" si="169"/>
        <v>0.1300857678384244</v>
      </c>
      <c r="AZ18" s="16">
        <f t="shared" si="169"/>
        <v>0.16203418886131593</v>
      </c>
      <c r="BA18" s="16">
        <f t="shared" si="169"/>
        <v>5.4698978598359815E-3</v>
      </c>
      <c r="BB18" s="16">
        <f t="shared" ref="BB18:BK19" si="170">BB5/AP5-1</f>
        <v>6.2623587570621364E-2</v>
      </c>
      <c r="BC18" s="16">
        <f t="shared" si="170"/>
        <v>6.1706386214614772E-2</v>
      </c>
      <c r="BD18" s="16">
        <f t="shared" si="170"/>
        <v>5.7083582300044178E-2</v>
      </c>
      <c r="BE18" s="16">
        <f t="shared" si="170"/>
        <v>8.6372387097656711E-2</v>
      </c>
      <c r="BF18" s="16">
        <f t="shared" si="170"/>
        <v>0.2095832925294423</v>
      </c>
      <c r="BG18" s="16">
        <f t="shared" si="170"/>
        <v>6.9872874091103654E-3</v>
      </c>
      <c r="BH18" s="16">
        <f t="shared" si="170"/>
        <v>0.21495665096216121</v>
      </c>
      <c r="BI18" s="16">
        <f t="shared" si="170"/>
        <v>4.6107918025646288E-2</v>
      </c>
      <c r="BJ18" s="16">
        <f t="shared" si="170"/>
        <v>0.15932696664459245</v>
      </c>
      <c r="BK18" s="16">
        <f t="shared" si="170"/>
        <v>0.14568664096604889</v>
      </c>
      <c r="BL18" s="16">
        <f t="shared" ref="BL18:CE19" si="171">BL5/AZ5-1</f>
        <v>-3.9810716920075206E-2</v>
      </c>
      <c r="BM18" s="16">
        <f t="shared" si="171"/>
        <v>0.19542605633802812</v>
      </c>
      <c r="BN18" s="16">
        <f t="shared" si="171"/>
        <v>2.0791865352983274E-2</v>
      </c>
      <c r="BO18" s="16">
        <f t="shared" si="171"/>
        <v>-3.215638313327096E-2</v>
      </c>
      <c r="BP18" s="16">
        <f t="shared" si="171"/>
        <v>0.14269664499276757</v>
      </c>
      <c r="BQ18" s="16">
        <f t="shared" si="171"/>
        <v>-7.6140534211305289E-3</v>
      </c>
      <c r="BR18" s="16">
        <f t="shared" si="171"/>
        <v>-0.16337374397663518</v>
      </c>
      <c r="BS18" s="16">
        <f t="shared" si="171"/>
        <v>0.37958830507291874</v>
      </c>
      <c r="BT18" s="16">
        <f t="shared" si="171"/>
        <v>-0.11908047843264602</v>
      </c>
      <c r="BU18" s="16">
        <f t="shared" si="171"/>
        <v>-1.6790735305567739E-2</v>
      </c>
      <c r="BV18" s="16">
        <f t="shared" si="171"/>
        <v>0.18566342725862905</v>
      </c>
      <c r="BW18" s="16">
        <f t="shared" si="171"/>
        <v>-7.6865429066743762E-2</v>
      </c>
      <c r="BX18" s="16">
        <f t="shared" si="171"/>
        <v>9.0434313928959842E-2</v>
      </c>
      <c r="BY18" s="16">
        <f t="shared" si="171"/>
        <v>5.1690569394493791E-2</v>
      </c>
      <c r="BZ18" s="16">
        <f t="shared" si="171"/>
        <v>-1.5950936222297596E-4</v>
      </c>
      <c r="CA18" s="16">
        <f t="shared" si="171"/>
        <v>5.870012182648976E-2</v>
      </c>
      <c r="CB18" s="16">
        <f t="shared" ref="CB18:CH18" si="172">CB5/BP5-1</f>
        <v>1.9568503588634378E-2</v>
      </c>
      <c r="CC18" s="16">
        <f t="shared" si="172"/>
        <v>4.3719452047842777E-2</v>
      </c>
      <c r="CD18" s="16">
        <f t="shared" si="172"/>
        <v>0.10264543437666895</v>
      </c>
      <c r="CE18" s="16">
        <f t="shared" si="172"/>
        <v>0.15278227372782593</v>
      </c>
      <c r="CF18" s="16">
        <f t="shared" si="172"/>
        <v>0.23270923249420195</v>
      </c>
      <c r="CG18" s="16">
        <f t="shared" si="172"/>
        <v>0.30656828753516208</v>
      </c>
      <c r="CH18" s="16">
        <f t="shared" si="172"/>
        <v>8.765271925857987E-2</v>
      </c>
      <c r="CI18" s="76">
        <f>'PV Weekly trends'!EP1</f>
        <v>0.29774426501299245</v>
      </c>
      <c r="CJ18" s="16"/>
      <c r="CK18" s="16"/>
      <c r="CL18" s="16">
        <f>CL5/SUMIFS($C5:$CK5,$C$3:$CK$3,CN$4,$C$1:$CK$1,"&lt;="&amp;_xlfn.XLOOKUP(MAX($C$4:$CK$4),$C$4:$CK$4,$C$1:$CK$1))-1</f>
        <v>0.13715894565310771</v>
      </c>
      <c r="CM18" s="16"/>
      <c r="CN18" s="16"/>
      <c r="CP18" s="16"/>
      <c r="CQ18" s="16"/>
      <c r="DB18" s="16"/>
      <c r="DC18" s="16"/>
      <c r="DD18" s="16"/>
      <c r="DE18" s="16"/>
      <c r="DF18" s="16">
        <f>DF5/DB5-1</f>
        <v>-4.2097647675865435E-2</v>
      </c>
      <c r="DG18" s="16">
        <f t="shared" ref="DG18:EC18" si="173">DG5/DC5-1</f>
        <v>-0.72980280501950867</v>
      </c>
      <c r="DH18" s="16">
        <f t="shared" si="173"/>
        <v>-3.9575524429539044E-2</v>
      </c>
      <c r="DI18" s="16">
        <f t="shared" si="173"/>
        <v>9.3984593734523836E-2</v>
      </c>
      <c r="DJ18" s="16">
        <f t="shared" si="173"/>
        <v>0.14201687999610191</v>
      </c>
      <c r="DK18" s="16">
        <f t="shared" si="173"/>
        <v>1.690749384662618</v>
      </c>
      <c r="DL18" s="16">
        <f t="shared" si="173"/>
        <v>0.38437403180721907</v>
      </c>
      <c r="DM18" s="16">
        <f t="shared" si="173"/>
        <v>-0.14117556098883732</v>
      </c>
      <c r="DN18" s="16">
        <f t="shared" si="173"/>
        <v>-7.4912616170247137E-2</v>
      </c>
      <c r="DO18" s="16">
        <f t="shared" si="173"/>
        <v>0.63308669384471372</v>
      </c>
      <c r="DP18" s="16">
        <f t="shared" si="173"/>
        <v>3.5657011156571494E-2</v>
      </c>
      <c r="DQ18" s="16">
        <f t="shared" si="173"/>
        <v>0.22947063804470225</v>
      </c>
      <c r="DR18" s="16">
        <f t="shared" si="173"/>
        <v>0.17796121583749347</v>
      </c>
      <c r="DS18" s="16">
        <f t="shared" si="173"/>
        <v>4.3203626532519079E-2</v>
      </c>
      <c r="DT18" s="16">
        <f t="shared" si="173"/>
        <v>0.11750730361425932</v>
      </c>
      <c r="DU18" s="16">
        <f t="shared" si="173"/>
        <v>8.5837324331523357E-2</v>
      </c>
      <c r="DV18" s="16">
        <f t="shared" si="173"/>
        <v>8.6263567552863796E-2</v>
      </c>
      <c r="DW18" s="16">
        <f t="shared" si="173"/>
        <v>5.9301235291046028E-2</v>
      </c>
      <c r="DX18" s="16">
        <f t="shared" si="173"/>
        <v>-1.7370299661439992E-2</v>
      </c>
      <c r="DY18" s="16">
        <f t="shared" si="173"/>
        <v>8.5057309502587941E-2</v>
      </c>
      <c r="DZ18" s="16">
        <f t="shared" si="173"/>
        <v>7.3762561253004622E-2</v>
      </c>
      <c r="EA18" s="16">
        <f t="shared" si="173"/>
        <v>3.6773735862643875E-2</v>
      </c>
      <c r="EB18" s="16">
        <f t="shared" si="173"/>
        <v>5.3048390674129475E-2</v>
      </c>
      <c r="EC18" s="16">
        <f t="shared" si="173"/>
        <v>0.21644803683501346</v>
      </c>
      <c r="EE18" s="16"/>
      <c r="EF18" s="16">
        <f>EF5/EE5-1</f>
        <v>-0.12201973493508877</v>
      </c>
      <c r="EG18" s="16">
        <f t="shared" ref="EG18:EK18" si="174">EG5/EF5-1</f>
        <v>0.13938957526106388</v>
      </c>
      <c r="EH18" s="16">
        <f t="shared" si="174"/>
        <v>0.2327338865896551</v>
      </c>
      <c r="EI18" s="16">
        <f t="shared" si="174"/>
        <v>8.3316712495670853E-2</v>
      </c>
      <c r="EJ18" s="16">
        <f t="shared" si="174"/>
        <v>5.1555066648281356E-2</v>
      </c>
      <c r="EK18" s="16">
        <f t="shared" si="174"/>
        <v>1.9137887880249282E-2</v>
      </c>
    </row>
    <row r="19" spans="1:141" x14ac:dyDescent="0.2">
      <c r="A19" s="9" t="str">
        <f t="shared" si="165"/>
        <v>2Ws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6">
        <f t="shared" si="166"/>
        <v>-7.4133049797650119E-2</v>
      </c>
      <c r="O19" s="16">
        <f t="shared" si="166"/>
        <v>2.7429287844007888E-2</v>
      </c>
      <c r="P19" s="16">
        <f t="shared" si="166"/>
        <v>0.30219983797938954</v>
      </c>
      <c r="Q19" s="16">
        <f t="shared" si="166"/>
        <v>-0.72813781003687783</v>
      </c>
      <c r="R19" s="16">
        <f t="shared" si="166"/>
        <v>-0.88179334872303039</v>
      </c>
      <c r="S19" s="16">
        <f t="shared" si="166"/>
        <v>-0.39896653033540919</v>
      </c>
      <c r="T19" s="16">
        <f t="shared" si="166"/>
        <v>-0.36142225824334517</v>
      </c>
      <c r="U19" s="16">
        <f t="shared" si="166"/>
        <v>-0.24215429867410032</v>
      </c>
      <c r="V19" s="16">
        <f t="shared" si="166"/>
        <v>-7.7683343569269758E-2</v>
      </c>
      <c r="W19" s="16">
        <f t="shared" si="166"/>
        <v>-0.24497584759816082</v>
      </c>
      <c r="X19" s="16">
        <f t="shared" si="167"/>
        <v>-0.1799517685930776</v>
      </c>
      <c r="Y19" s="16">
        <f t="shared" si="167"/>
        <v>0.12519786267023081</v>
      </c>
      <c r="Z19" s="16">
        <f t="shared" si="167"/>
        <v>-6.4066161703577373E-2</v>
      </c>
      <c r="AA19" s="16">
        <f t="shared" si="167"/>
        <v>-0.15767977571174263</v>
      </c>
      <c r="AB19" s="16">
        <f t="shared" si="167"/>
        <v>-0.34808040084683234</v>
      </c>
      <c r="AC19" s="16">
        <f t="shared" si="167"/>
        <v>1.3097467756549901</v>
      </c>
      <c r="AD19" s="16">
        <f t="shared" si="167"/>
        <v>1.3844652818249936</v>
      </c>
      <c r="AE19" s="16">
        <f t="shared" si="167"/>
        <v>0.18055608917537258</v>
      </c>
      <c r="AF19" s="16">
        <f t="shared" si="167"/>
        <v>0.27297890664569757</v>
      </c>
      <c r="AG19" s="16">
        <f t="shared" si="167"/>
        <v>3.6598447503682019E-2</v>
      </c>
      <c r="AH19" s="16">
        <f t="shared" si="168"/>
        <v>-0.12628110809239801</v>
      </c>
      <c r="AI19" s="16">
        <f t="shared" si="168"/>
        <v>-7.8118756914249077E-2</v>
      </c>
      <c r="AJ19" s="16">
        <f t="shared" si="168"/>
        <v>-2.6477855377110227E-2</v>
      </c>
      <c r="AK19" s="16">
        <f t="shared" si="168"/>
        <v>-0.20304242836451891</v>
      </c>
      <c r="AL19" s="16">
        <f t="shared" si="168"/>
        <v>-0.15351467815782383</v>
      </c>
      <c r="AM19" s="16">
        <f t="shared" si="168"/>
        <v>-0.10911382083688526</v>
      </c>
      <c r="AN19" s="16">
        <f t="shared" si="168"/>
        <v>-4.7145085872674519E-2</v>
      </c>
      <c r="AO19" s="16">
        <f t="shared" si="168"/>
        <v>0.38673470558837986</v>
      </c>
      <c r="AP19" s="16">
        <f t="shared" si="168"/>
        <v>1.9841719459580958</v>
      </c>
      <c r="AQ19" s="16">
        <f t="shared" si="168"/>
        <v>0.14186619554605051</v>
      </c>
      <c r="AR19" s="16">
        <f t="shared" si="169"/>
        <v>-0.12001111586743629</v>
      </c>
      <c r="AS19" s="16">
        <f t="shared" si="169"/>
        <v>7.030993021744858E-2</v>
      </c>
      <c r="AT19" s="16">
        <f t="shared" si="169"/>
        <v>4.4218830043858626E-2</v>
      </c>
      <c r="AU19" s="16">
        <f t="shared" si="169"/>
        <v>0.51524909954223252</v>
      </c>
      <c r="AV19" s="16">
        <f t="shared" si="169"/>
        <v>0.15996465891980849</v>
      </c>
      <c r="AW19" s="16">
        <f t="shared" si="169"/>
        <v>-0.12771252996014526</v>
      </c>
      <c r="AX19" s="16">
        <f t="shared" si="169"/>
        <v>0.10074288176398216</v>
      </c>
      <c r="AY19" s="16">
        <f t="shared" si="169"/>
        <v>0.15091860193795426</v>
      </c>
      <c r="AZ19" s="16">
        <f t="shared" si="169"/>
        <v>0.12960690011218112</v>
      </c>
      <c r="BA19" s="16">
        <f t="shared" si="169"/>
        <v>-7.0164654721644348E-2</v>
      </c>
      <c r="BB19" s="16">
        <f t="shared" si="170"/>
        <v>9.6870251225266157E-2</v>
      </c>
      <c r="BC19" s="16">
        <f t="shared" si="170"/>
        <v>7.1844921092490299E-2</v>
      </c>
      <c r="BD19" s="16">
        <f t="shared" si="170"/>
        <v>8.5512895283384793E-2</v>
      </c>
      <c r="BE19" s="16">
        <f t="shared" si="170"/>
        <v>6.7860236055480971E-2</v>
      </c>
      <c r="BF19" s="16">
        <f t="shared" si="170"/>
        <v>0.22310231206743203</v>
      </c>
      <c r="BG19" s="16">
        <f t="shared" si="170"/>
        <v>-0.11938422835049067</v>
      </c>
      <c r="BH19" s="16">
        <f t="shared" si="170"/>
        <v>0.21786653973723236</v>
      </c>
      <c r="BI19" s="16">
        <f t="shared" si="170"/>
        <v>0.28056686146260601</v>
      </c>
      <c r="BJ19" s="16">
        <f t="shared" si="170"/>
        <v>0.15448701489974681</v>
      </c>
      <c r="BK19" s="16">
        <f t="shared" si="170"/>
        <v>0.13715362497868488</v>
      </c>
      <c r="BL19" s="16">
        <f t="shared" si="171"/>
        <v>5.7326906939392019E-2</v>
      </c>
      <c r="BM19" s="16">
        <f t="shared" si="171"/>
        <v>0.335766405639355</v>
      </c>
      <c r="BN19" s="16">
        <f t="shared" si="171"/>
        <v>2.7289382662054829E-2</v>
      </c>
      <c r="BO19" s="16">
        <f t="shared" si="171"/>
        <v>4.9772573080888227E-2</v>
      </c>
      <c r="BP19" s="16">
        <f t="shared" si="171"/>
        <v>0.17577873345958706</v>
      </c>
      <c r="BQ19" s="16">
        <f t="shared" si="171"/>
        <v>6.6474169459382448E-2</v>
      </c>
      <c r="BR19" s="16">
        <f t="shared" si="171"/>
        <v>-8.3102959351566086E-2</v>
      </c>
      <c r="BS19" s="16">
        <f t="shared" si="171"/>
        <v>0.36704890976712923</v>
      </c>
      <c r="BT19" s="16">
        <f t="shared" si="171"/>
        <v>0.16174610924004873</v>
      </c>
      <c r="BU19" s="16">
        <f t="shared" si="171"/>
        <v>-0.17569646413949136</v>
      </c>
      <c r="BV19" s="16">
        <f t="shared" si="171"/>
        <v>4.7272000414780413E-2</v>
      </c>
      <c r="BW19" s="16">
        <f t="shared" si="171"/>
        <v>-5.8349359516996269E-2</v>
      </c>
      <c r="BX19" s="16">
        <f t="shared" si="171"/>
        <v>-1.0568401785168713E-2</v>
      </c>
      <c r="BY19" s="16">
        <f t="shared" si="171"/>
        <v>2.7937038686014271E-2</v>
      </c>
      <c r="BZ19" s="16">
        <f t="shared" si="171"/>
        <v>7.805336773845184E-2</v>
      </c>
      <c r="CA19" s="16">
        <f t="shared" si="171"/>
        <v>5.2378850162112078E-2</v>
      </c>
      <c r="CB19" s="16">
        <f t="shared" si="171"/>
        <v>-6.0850291328781836E-2</v>
      </c>
      <c r="CC19" s="16">
        <f t="shared" si="171"/>
        <v>2.7163271040960169E-2</v>
      </c>
      <c r="CD19" s="16">
        <f t="shared" si="171"/>
        <v>7.3099594134633517E-2</v>
      </c>
      <c r="CE19" s="16">
        <f t="shared" si="171"/>
        <v>0.52699599980721956</v>
      </c>
      <c r="CF19" s="16">
        <f>CF6/BT6-1</f>
        <v>-2.4928277244169794E-2</v>
      </c>
      <c r="CG19" s="16">
        <f>CG6/BU6-1</f>
        <v>0.10538616700285064</v>
      </c>
      <c r="CH19" s="16">
        <f>CH6/BV6-1</f>
        <v>0.21182584655752068</v>
      </c>
      <c r="CI19" s="76">
        <f>'2W Weekly trends'!EP1</f>
        <v>0.30247110898007934</v>
      </c>
      <c r="CJ19" s="16"/>
      <c r="CK19" s="16"/>
      <c r="CL19" s="16">
        <f>CL6/SUMIFS($C6:$CK6,$C$3:$CK$3,CN$4,$C$1:$CK$1,"&lt;="&amp;_xlfn.XLOOKUP(MAX($C$4:$CK$4),$C$4:$CK$4,$C$1:$CK$1))-1</f>
        <v>0.23119075888492757</v>
      </c>
      <c r="CM19" s="16"/>
      <c r="CN19" s="16"/>
      <c r="CP19" s="16"/>
      <c r="CQ19" s="16"/>
      <c r="DB19" s="16"/>
      <c r="DC19" s="16"/>
      <c r="DD19" s="16"/>
      <c r="DE19" s="16"/>
      <c r="DF19" s="16">
        <f t="shared" ref="DF19:EC19" si="175">DF6/DB6-1</f>
        <v>8.7840326607433905E-2</v>
      </c>
      <c r="DG19" s="16">
        <f t="shared" si="175"/>
        <v>-0.67477079796264849</v>
      </c>
      <c r="DH19" s="16">
        <f t="shared" si="175"/>
        <v>-0.23719127493388936</v>
      </c>
      <c r="DI19" s="16">
        <f t="shared" si="175"/>
        <v>-0.11372474139538158</v>
      </c>
      <c r="DJ19" s="16">
        <f t="shared" si="175"/>
        <v>-0.20935259290440433</v>
      </c>
      <c r="DK19" s="16">
        <f t="shared" si="175"/>
        <v>0.64161561095913155</v>
      </c>
      <c r="DL19" s="16">
        <f t="shared" si="175"/>
        <v>5.1125971501696954E-2</v>
      </c>
      <c r="DM19" s="16">
        <f t="shared" si="175"/>
        <v>-0.10458602289487184</v>
      </c>
      <c r="DN19" s="16">
        <f t="shared" si="175"/>
        <v>-0.10323175306854238</v>
      </c>
      <c r="DO19" s="16">
        <f t="shared" si="175"/>
        <v>0.57478899812933215</v>
      </c>
      <c r="DP19" s="16">
        <f t="shared" si="175"/>
        <v>-9.2711464664364529E-3</v>
      </c>
      <c r="DQ19" s="16">
        <f t="shared" si="175"/>
        <v>0.16721513566500734</v>
      </c>
      <c r="DR19" s="16">
        <f t="shared" si="175"/>
        <v>0.12686403490225473</v>
      </c>
      <c r="DS19" s="16">
        <f t="shared" si="175"/>
        <v>3.2470379957514339E-2</v>
      </c>
      <c r="DT19" s="16">
        <f t="shared" si="175"/>
        <v>0.12305753983852297</v>
      </c>
      <c r="DU19" s="16">
        <f t="shared" si="175"/>
        <v>0.10970462971721018</v>
      </c>
      <c r="DV19" s="16">
        <f t="shared" si="175"/>
        <v>0.11360193130363005</v>
      </c>
      <c r="DW19" s="16">
        <f t="shared" si="175"/>
        <v>0.12867884138846031</v>
      </c>
      <c r="DX19" s="16">
        <f t="shared" si="175"/>
        <v>5.0117324426290022E-2</v>
      </c>
      <c r="DY19" s="16">
        <f t="shared" si="175"/>
        <v>0.12743637526643492</v>
      </c>
      <c r="DZ19" s="16">
        <f t="shared" si="175"/>
        <v>-7.0548575605747788E-3</v>
      </c>
      <c r="EA19" s="16">
        <f t="shared" si="175"/>
        <v>5.2206300203937017E-2</v>
      </c>
      <c r="EB19" s="16">
        <f t="shared" si="175"/>
        <v>9.1492217444189006E-3</v>
      </c>
      <c r="EC19" s="16">
        <f t="shared" si="175"/>
        <v>0.19569527387008345</v>
      </c>
      <c r="EE19" s="16"/>
      <c r="EF19" s="16">
        <f t="shared" ref="EF19:EK19" si="176">EF6/EE6-1</f>
        <v>-0.30415449743687772</v>
      </c>
      <c r="EG19" s="16">
        <f t="shared" si="176"/>
        <v>1.9672094763408587E-2</v>
      </c>
      <c r="EH19" s="16">
        <f t="shared" si="176"/>
        <v>0.18702655416684166</v>
      </c>
      <c r="EI19" s="16">
        <f t="shared" si="176"/>
        <v>9.4599533599485586E-2</v>
      </c>
      <c r="EJ19" s="16">
        <f t="shared" si="176"/>
        <v>7.6807224539228613E-2</v>
      </c>
      <c r="EK19" s="16">
        <f t="shared" si="176"/>
        <v>3.0565455054118118E-2</v>
      </c>
    </row>
    <row r="20" spans="1:141" x14ac:dyDescent="0.2">
      <c r="A20" s="9" t="str">
        <f>A9</f>
        <v>EV PVs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6">
        <f t="shared" ref="N20:W23" si="177">N9/B9-1</f>
        <v>2.8918918918918921</v>
      </c>
      <c r="O20" s="16">
        <f t="shared" si="177"/>
        <v>1.1725663716814161</v>
      </c>
      <c r="P20" s="16">
        <f t="shared" si="177"/>
        <v>0.73221757322175729</v>
      </c>
      <c r="Q20" s="16">
        <f t="shared" si="177"/>
        <v>-0.97391304347826091</v>
      </c>
      <c r="R20" s="16">
        <f t="shared" si="177"/>
        <v>0.36065573770491799</v>
      </c>
      <c r="S20" s="16">
        <f t="shared" si="177"/>
        <v>4.1754385964912277</v>
      </c>
      <c r="T20" s="16">
        <f t="shared" si="177"/>
        <v>2.2752293577981653</v>
      </c>
      <c r="U20" s="16">
        <f t="shared" si="177"/>
        <v>2.8541666666666665</v>
      </c>
      <c r="V20" s="16">
        <f t="shared" si="177"/>
        <v>1.074074074074074</v>
      </c>
      <c r="W20" s="16">
        <f t="shared" si="177"/>
        <v>1.3886010362694301</v>
      </c>
      <c r="X20" s="16">
        <f t="shared" ref="X20:AG23" si="178">X9/L9-1</f>
        <v>1.6203703703703702</v>
      </c>
      <c r="Y20" s="16">
        <f t="shared" si="178"/>
        <v>4.22</v>
      </c>
      <c r="Z20" s="16">
        <f t="shared" si="178"/>
        <v>1.25</v>
      </c>
      <c r="AA20" s="16">
        <f t="shared" si="178"/>
        <v>0.25050916496945019</v>
      </c>
      <c r="AB20" s="16">
        <f t="shared" si="178"/>
        <v>1.1207729468599035</v>
      </c>
      <c r="AC20" s="16">
        <f t="shared" si="178"/>
        <v>207.33333333333334</v>
      </c>
      <c r="AD20" s="16">
        <f t="shared" si="178"/>
        <v>2.072289156626506</v>
      </c>
      <c r="AE20" s="16">
        <f t="shared" si="178"/>
        <v>1.7694915254237289</v>
      </c>
      <c r="AF20" s="16">
        <f t="shared" si="178"/>
        <v>2.1316526610644257</v>
      </c>
      <c r="AG20" s="16">
        <f t="shared" si="178"/>
        <v>1.9756756756756757</v>
      </c>
      <c r="AH20" s="16">
        <f t="shared" ref="AH20:AQ23" si="179">AH9/V9-1</f>
        <v>2.9196428571428572</v>
      </c>
      <c r="AI20" s="16">
        <f t="shared" si="179"/>
        <v>1.9761388286334056</v>
      </c>
      <c r="AJ20" s="16">
        <f t="shared" si="179"/>
        <v>1.8639575971731448</v>
      </c>
      <c r="AK20" s="16">
        <f t="shared" si="179"/>
        <v>4.0076628352490422</v>
      </c>
      <c r="AL20" s="16">
        <f t="shared" si="179"/>
        <v>1.3858024691358026</v>
      </c>
      <c r="AM20" s="16">
        <f t="shared" si="179"/>
        <v>2.9869706840390879</v>
      </c>
      <c r="AN20" s="16">
        <f t="shared" si="179"/>
        <v>3.2357630979498859</v>
      </c>
      <c r="AO20" s="16">
        <f t="shared" si="179"/>
        <v>2.5920000000000001</v>
      </c>
      <c r="AP20" s="16">
        <f t="shared" si="179"/>
        <v>10.592156862745098</v>
      </c>
      <c r="AQ20" s="16">
        <f t="shared" si="179"/>
        <v>2.9265605875152998</v>
      </c>
      <c r="AR20" s="16">
        <f t="shared" ref="AR20:BA23" si="180">AR9/AF9-1</f>
        <v>2.0384615384615383</v>
      </c>
      <c r="AS20" s="16">
        <f t="shared" si="180"/>
        <v>2.0354223433242509</v>
      </c>
      <c r="AT20" s="16">
        <f t="shared" si="180"/>
        <v>1.6719817767653757</v>
      </c>
      <c r="AU20" s="16">
        <f t="shared" si="180"/>
        <v>1.8483965014577262</v>
      </c>
      <c r="AV20" s="16">
        <f t="shared" si="180"/>
        <v>1.448488587291795</v>
      </c>
      <c r="AW20" s="16">
        <f t="shared" si="180"/>
        <v>0.46327467482785001</v>
      </c>
      <c r="AX20" s="16">
        <f t="shared" si="180"/>
        <v>1.2153945666235448</v>
      </c>
      <c r="AY20" s="16">
        <f t="shared" si="180"/>
        <v>0.94117647058823528</v>
      </c>
      <c r="AZ20" s="16">
        <f t="shared" si="180"/>
        <v>1.3541274536165635</v>
      </c>
      <c r="BA20" s="16">
        <f t="shared" si="180"/>
        <v>1.6846325167037861</v>
      </c>
      <c r="BB20" s="16">
        <f t="shared" ref="BB20:BK23" si="181">BB9/AP9-1</f>
        <v>1.5886332882273342</v>
      </c>
      <c r="BC20" s="16">
        <f t="shared" si="181"/>
        <v>1.4731920199501247</v>
      </c>
      <c r="BD20" s="16">
        <f t="shared" si="181"/>
        <v>1.2855460700618191</v>
      </c>
      <c r="BE20" s="16">
        <f t="shared" si="181"/>
        <v>1.097546379413525</v>
      </c>
      <c r="BF20" s="16">
        <f t="shared" si="181"/>
        <v>0.79937482239272528</v>
      </c>
      <c r="BG20" s="16">
        <f t="shared" si="181"/>
        <v>0.93346980552712377</v>
      </c>
      <c r="BH20" s="16">
        <f t="shared" si="181"/>
        <v>0.89266817838246415</v>
      </c>
      <c r="BI20" s="16">
        <f t="shared" si="181"/>
        <v>0.9566013071895425</v>
      </c>
      <c r="BJ20" s="16">
        <f t="shared" si="181"/>
        <v>1.4732846715328467</v>
      </c>
      <c r="BK20" s="16">
        <f t="shared" si="181"/>
        <v>0.57933501683501687</v>
      </c>
      <c r="BL20" s="16">
        <f t="shared" ref="BL20:BU23" si="182">BL9/AZ9-1</f>
        <v>0.10371216447744147</v>
      </c>
      <c r="BM20" s="16">
        <f t="shared" si="182"/>
        <v>0.28073668491786963</v>
      </c>
      <c r="BN20" s="16">
        <f t="shared" si="182"/>
        <v>4.3518034500784175E-2</v>
      </c>
      <c r="BO20" s="16">
        <f t="shared" si="182"/>
        <v>-8.0413410637761529E-2</v>
      </c>
      <c r="BP20" s="16">
        <f t="shared" si="182"/>
        <v>2.9495105615662043E-2</v>
      </c>
      <c r="BQ20" s="16">
        <f t="shared" si="182"/>
        <v>-4.1512125534950095E-2</v>
      </c>
      <c r="BR20" s="16">
        <f t="shared" si="182"/>
        <v>-3.0480101073910304E-2</v>
      </c>
      <c r="BS20" s="16">
        <f t="shared" si="182"/>
        <v>0.50251455796717837</v>
      </c>
      <c r="BT20" s="16">
        <f t="shared" si="182"/>
        <v>0.1994142705005324</v>
      </c>
      <c r="BU20" s="16">
        <f t="shared" si="182"/>
        <v>0.18185462319615175</v>
      </c>
      <c r="BV20" s="16">
        <f t="shared" ref="BV20:CE23" si="183">BV9/BJ9-1</f>
        <v>0.4038484240349427</v>
      </c>
      <c r="BW20" s="16">
        <f t="shared" si="183"/>
        <v>0.25396402398401063</v>
      </c>
      <c r="BX20" s="16">
        <f t="shared" si="183"/>
        <v>0.36882955603849732</v>
      </c>
      <c r="BY20" s="16">
        <f t="shared" si="183"/>
        <v>0.72807358466122563</v>
      </c>
      <c r="BZ20" s="16">
        <f t="shared" si="183"/>
        <v>0.65497808390732626</v>
      </c>
      <c r="CA20" s="16">
        <f t="shared" si="183"/>
        <v>0.92297149122807021</v>
      </c>
      <c r="CB20" s="16">
        <f t="shared" si="183"/>
        <v>1.0396597022394594</v>
      </c>
      <c r="CC20" s="16">
        <f t="shared" si="183"/>
        <v>1.7603810090787317</v>
      </c>
      <c r="CD20" s="16">
        <f t="shared" si="183"/>
        <v>1.7084215670304608</v>
      </c>
      <c r="CE20" s="16">
        <f t="shared" si="183"/>
        <v>0.69118294723861529</v>
      </c>
      <c r="CF20" s="16">
        <f t="shared" ref="CF20:CH23" si="184">CF9/BT9-1</f>
        <v>0.73551609322974465</v>
      </c>
      <c r="CG20" s="16">
        <f t="shared" si="184"/>
        <v>0.76642170717919722</v>
      </c>
      <c r="CH20" s="16">
        <f t="shared" si="184"/>
        <v>0.59628321560713093</v>
      </c>
      <c r="CI20" s="76">
        <f>'Electric PV Weekly trends'!EP1</f>
        <v>0.61516853932584281</v>
      </c>
      <c r="CJ20" s="16"/>
      <c r="CK20" s="16"/>
      <c r="CL20" s="16">
        <f>CL9/SUMIFS($C9:$CK9,$C$3:$CK$3,CN$4,$C$1:$CK$1,"&lt;="&amp;_xlfn.XLOOKUP(MAX($C$4:$CK$4),$C$4:$CK$4,$C$1:$CK$1))-1</f>
        <v>0.50256036606397547</v>
      </c>
      <c r="CM20" s="16"/>
      <c r="CN20" s="16"/>
      <c r="CP20" s="16"/>
      <c r="CQ20" s="16"/>
      <c r="DB20" s="16"/>
      <c r="DC20" s="16"/>
      <c r="DD20" s="16"/>
      <c r="DE20" s="16"/>
      <c r="DF20" s="16">
        <f t="shared" ref="DF20:DO23" si="185">DF9/DB9-1</f>
        <v>1.2133580705009277</v>
      </c>
      <c r="DG20" s="16">
        <f t="shared" si="185"/>
        <v>0.63519313304721026</v>
      </c>
      <c r="DH20" s="16">
        <f t="shared" si="185"/>
        <v>1.896457765667575</v>
      </c>
      <c r="DI20" s="16">
        <f t="shared" si="185"/>
        <v>2.043222003929273</v>
      </c>
      <c r="DJ20" s="16">
        <f t="shared" si="185"/>
        <v>0.7937971500419112</v>
      </c>
      <c r="DK20" s="16">
        <f t="shared" si="185"/>
        <v>3.4540682414698161</v>
      </c>
      <c r="DL20" s="16">
        <f t="shared" si="185"/>
        <v>2.3264346190028222</v>
      </c>
      <c r="DM20" s="16">
        <f t="shared" si="185"/>
        <v>2.6197546804389931</v>
      </c>
      <c r="DN20" s="16">
        <f t="shared" si="185"/>
        <v>2.6042056074766355</v>
      </c>
      <c r="DO20" s="16">
        <f t="shared" si="185"/>
        <v>3.9552150854449026</v>
      </c>
      <c r="DP20" s="16">
        <f t="shared" ref="DP20:DY23" si="186">DP9/DL9-1</f>
        <v>1.9010180995475112</v>
      </c>
      <c r="DQ20" s="16">
        <f t="shared" si="186"/>
        <v>1.0870340645621543</v>
      </c>
      <c r="DR20" s="16">
        <f t="shared" si="186"/>
        <v>1.1952547646830025</v>
      </c>
      <c r="DS20" s="16">
        <f t="shared" si="186"/>
        <v>1.5702223807824951</v>
      </c>
      <c r="DT20" s="16">
        <f t="shared" si="186"/>
        <v>1.0575160850068239</v>
      </c>
      <c r="DU20" s="16">
        <f t="shared" si="186"/>
        <v>0.92719193300290548</v>
      </c>
      <c r="DV20" s="16">
        <f t="shared" si="186"/>
        <v>0.51423340420505559</v>
      </c>
      <c r="DW20" s="16">
        <f t="shared" si="186"/>
        <v>6.417433951788265E-2</v>
      </c>
      <c r="DX20" s="16">
        <f t="shared" si="186"/>
        <v>-1.2081872453330811E-2</v>
      </c>
      <c r="DY20" s="16">
        <f t="shared" si="186"/>
        <v>0.29514012061014538</v>
      </c>
      <c r="DZ20" s="16">
        <f t="shared" ref="DZ20:EC23" si="187">DZ9/DV9-1</f>
        <v>0.34677639533523141</v>
      </c>
      <c r="EA20" s="16">
        <f t="shared" si="187"/>
        <v>0.76452173913043486</v>
      </c>
      <c r="EB20" s="16">
        <f t="shared" si="187"/>
        <v>1.468802455517721</v>
      </c>
      <c r="EC20" s="16">
        <f t="shared" si="187"/>
        <v>0.72764311147630778</v>
      </c>
      <c r="EE20" s="16"/>
      <c r="EF20" s="16">
        <f t="shared" ref="EF20:EK23" si="188">EF9/EE9-1</f>
        <v>1.2298001737619462</v>
      </c>
      <c r="EG20" s="16">
        <f t="shared" si="188"/>
        <v>2.6144554841223457</v>
      </c>
      <c r="EH20" s="16">
        <f t="shared" si="188"/>
        <v>1.5495068183043172</v>
      </c>
      <c r="EI20" s="16">
        <f t="shared" si="188"/>
        <v>0.92194668188833218</v>
      </c>
      <c r="EJ20" s="16">
        <f t="shared" si="188"/>
        <v>0.18346716532834662</v>
      </c>
      <c r="EK20" s="16">
        <f t="shared" si="188"/>
        <v>0.62220155850747627</v>
      </c>
    </row>
    <row r="21" spans="1:141" x14ac:dyDescent="0.2">
      <c r="A21" s="9" t="str">
        <f>A10</f>
        <v>EV 2Ws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6">
        <f t="shared" si="177"/>
        <v>7.1402550091074657E-2</v>
      </c>
      <c r="O21" s="16">
        <f t="shared" si="177"/>
        <v>-0.24655779699007363</v>
      </c>
      <c r="P21" s="16">
        <f t="shared" si="177"/>
        <v>-0.50869120654396727</v>
      </c>
      <c r="Q21" s="16">
        <f t="shared" si="177"/>
        <v>-0.9723667100130039</v>
      </c>
      <c r="R21" s="16">
        <f t="shared" si="177"/>
        <v>-0.66546762589928066</v>
      </c>
      <c r="S21" s="16">
        <f t="shared" si="177"/>
        <v>-0.14001138303927152</v>
      </c>
      <c r="T21" s="16">
        <f t="shared" si="177"/>
        <v>-5.1625239005736123E-2</v>
      </c>
      <c r="U21" s="16">
        <f t="shared" si="177"/>
        <v>0.404382470119522</v>
      </c>
      <c r="V21" s="16">
        <f t="shared" si="177"/>
        <v>0.98267008985879323</v>
      </c>
      <c r="W21" s="16">
        <f t="shared" si="177"/>
        <v>0.3802619270346117</v>
      </c>
      <c r="X21" s="16">
        <f t="shared" si="178"/>
        <v>0.33227344992050867</v>
      </c>
      <c r="Y21" s="16">
        <f t="shared" si="178"/>
        <v>1.2124329159212879</v>
      </c>
      <c r="Z21" s="16">
        <f t="shared" si="178"/>
        <v>0.80856851411084674</v>
      </c>
      <c r="AA21" s="16">
        <f t="shared" si="178"/>
        <v>1.7972800679983001</v>
      </c>
      <c r="AB21" s="16">
        <f t="shared" si="178"/>
        <v>3.1498439125910513</v>
      </c>
      <c r="AC21" s="16">
        <f t="shared" si="178"/>
        <v>65.988235294117644</v>
      </c>
      <c r="AD21" s="16">
        <f t="shared" si="178"/>
        <v>1.2275985663082438</v>
      </c>
      <c r="AE21" s="16">
        <f t="shared" si="178"/>
        <v>2.0886829913964262</v>
      </c>
      <c r="AF21" s="16">
        <f t="shared" si="178"/>
        <v>8.8622311827956981</v>
      </c>
      <c r="AG21" s="16">
        <f t="shared" si="178"/>
        <v>6.5872340425531917</v>
      </c>
      <c r="AH21" s="16">
        <f t="shared" si="179"/>
        <v>4.8368404014244089</v>
      </c>
      <c r="AI21" s="16">
        <f t="shared" si="179"/>
        <v>6.0521856997627923</v>
      </c>
      <c r="AJ21" s="16">
        <f t="shared" si="179"/>
        <v>4.8546539379474938</v>
      </c>
      <c r="AK21" s="16">
        <f t="shared" si="179"/>
        <v>4.382858297958359</v>
      </c>
      <c r="AL21" s="16">
        <f t="shared" si="179"/>
        <v>4.6627185561195716</v>
      </c>
      <c r="AM21" s="16">
        <f t="shared" si="179"/>
        <v>4.4255545426921907</v>
      </c>
      <c r="AN21" s="16">
        <f t="shared" si="179"/>
        <v>3.5466399197592775</v>
      </c>
      <c r="AO21" s="16">
        <f t="shared" si="179"/>
        <v>8.3552862662451712</v>
      </c>
      <c r="AP21" s="16">
        <f t="shared" si="179"/>
        <v>33.123893805309734</v>
      </c>
      <c r="AQ21" s="16">
        <f t="shared" si="179"/>
        <v>8.508249410756374</v>
      </c>
      <c r="AR21" s="16">
        <f t="shared" si="180"/>
        <v>2.17587734241908</v>
      </c>
      <c r="AS21" s="16">
        <f t="shared" si="180"/>
        <v>2.2546893500342744</v>
      </c>
      <c r="AT21" s="16">
        <f t="shared" si="180"/>
        <v>1.9533555185801443</v>
      </c>
      <c r="AU21" s="16">
        <f t="shared" si="180"/>
        <v>2.708567584450531</v>
      </c>
      <c r="AV21" s="16">
        <f t="shared" si="180"/>
        <v>2.1277159512453632</v>
      </c>
      <c r="AW21" s="16">
        <f t="shared" si="180"/>
        <v>1.426151939614706</v>
      </c>
      <c r="AX21" s="16">
        <f t="shared" si="180"/>
        <v>1.1481075697211156</v>
      </c>
      <c r="AY21" s="16">
        <f t="shared" si="180"/>
        <v>0.85080227380919049</v>
      </c>
      <c r="AZ21" s="16">
        <f t="shared" si="180"/>
        <v>0.58776380616221791</v>
      </c>
      <c r="BA21" s="16">
        <f t="shared" si="180"/>
        <v>0.25542060110007703</v>
      </c>
      <c r="BB21" s="16">
        <f t="shared" si="181"/>
        <v>1.4892021878536403</v>
      </c>
      <c r="BC21" s="16">
        <f t="shared" si="181"/>
        <v>3.8985915492957712E-2</v>
      </c>
      <c r="BD21" s="16">
        <f t="shared" si="181"/>
        <v>0.17186628331116172</v>
      </c>
      <c r="BE21" s="16">
        <f t="shared" si="181"/>
        <v>0.20184575323581222</v>
      </c>
      <c r="BF21" s="16">
        <f t="shared" si="181"/>
        <v>0.20344044019606011</v>
      </c>
      <c r="BG21" s="16">
        <f t="shared" si="181"/>
        <v>-2.6224750255898654E-2</v>
      </c>
      <c r="BH21" s="16">
        <f t="shared" si="181"/>
        <v>0.19997132653859184</v>
      </c>
      <c r="BI21" s="16">
        <f t="shared" si="181"/>
        <v>0.1746122651146953</v>
      </c>
      <c r="BJ21" s="16">
        <f t="shared" si="181"/>
        <v>0.26964034558971273</v>
      </c>
      <c r="BK21" s="16">
        <f t="shared" si="181"/>
        <v>0.25189881078464005</v>
      </c>
      <c r="BL21" s="16">
        <f t="shared" si="182"/>
        <v>0.62490737310114852</v>
      </c>
      <c r="BM21" s="16">
        <f t="shared" si="182"/>
        <v>-1.9798130841121475E-2</v>
      </c>
      <c r="BN21" s="16">
        <f t="shared" si="182"/>
        <v>-0.26759296092136919</v>
      </c>
      <c r="BO21" s="16">
        <f t="shared" si="182"/>
        <v>0.73519141090987961</v>
      </c>
      <c r="BP21" s="16">
        <f t="shared" si="182"/>
        <v>0.97105243884575954</v>
      </c>
      <c r="BQ21" s="16">
        <f t="shared" si="182"/>
        <v>0.41898996335829208</v>
      </c>
      <c r="BR21" s="16">
        <f t="shared" si="182"/>
        <v>0.41283043600387015</v>
      </c>
      <c r="BS21" s="16">
        <f t="shared" si="182"/>
        <v>0.86434701616658915</v>
      </c>
      <c r="BT21" s="16">
        <f t="shared" si="182"/>
        <v>0.30023134822795949</v>
      </c>
      <c r="BU21" s="16">
        <f t="shared" si="182"/>
        <v>-3.2429796934916433E-2</v>
      </c>
      <c r="BV21" s="16">
        <f t="shared" si="183"/>
        <v>0.19813261592024056</v>
      </c>
      <c r="BW21" s="16">
        <f t="shared" si="183"/>
        <v>-7.2888341007698587E-2</v>
      </c>
      <c r="BX21" s="16">
        <f t="shared" si="183"/>
        <v>-6.3488670371953826E-2</v>
      </c>
      <c r="BY21" s="16">
        <f t="shared" si="183"/>
        <v>0.41129807325593815</v>
      </c>
      <c r="BZ21" s="16">
        <f t="shared" si="183"/>
        <v>0.30613353334454096</v>
      </c>
      <c r="CA21" s="16">
        <f t="shared" si="183"/>
        <v>0.32577092786340178</v>
      </c>
      <c r="CB21" s="16">
        <f t="shared" si="183"/>
        <v>-3.7519391366545585E-2</v>
      </c>
      <c r="CC21" s="16">
        <f t="shared" si="183"/>
        <v>0.1801953519703603</v>
      </c>
      <c r="CD21" s="16">
        <f t="shared" si="183"/>
        <v>0.16023283298540925</v>
      </c>
      <c r="CE21" s="16">
        <f t="shared" si="183"/>
        <v>3.4700067801448853E-2</v>
      </c>
      <c r="CF21" s="16">
        <f t="shared" si="184"/>
        <v>-1.540376406512356E-2</v>
      </c>
      <c r="CG21" s="16">
        <f t="shared" si="184"/>
        <v>0.33411870454607362</v>
      </c>
      <c r="CH21" s="16">
        <f t="shared" si="184"/>
        <v>0.2525832376578645</v>
      </c>
      <c r="CI21" s="76">
        <f>'Electric 2W Weekly trends'!EP1</f>
        <v>0.38737682961829156</v>
      </c>
      <c r="CJ21" s="16"/>
      <c r="CK21" s="16"/>
      <c r="CL21" s="16">
        <f>CL10/SUMIFS($C10:$CK10,$C$3:$CK$3,CN$4,$C$1:$CK$1,"&lt;="&amp;_xlfn.XLOOKUP(MAX($C$4:$CK$4),$C$4:$CK$4,$C$1:$CK$1))-1</f>
        <v>0.32501759512227224</v>
      </c>
      <c r="CM21" s="16"/>
      <c r="CN21" s="16"/>
      <c r="CP21" s="16"/>
      <c r="CQ21" s="16"/>
      <c r="DB21" s="16"/>
      <c r="DC21" s="16"/>
      <c r="DD21" s="16"/>
      <c r="DE21" s="16"/>
      <c r="DF21" s="16">
        <f t="shared" si="185"/>
        <v>-0.30325494205862302</v>
      </c>
      <c r="DG21" s="16">
        <f t="shared" si="185"/>
        <v>-0.66866635902168903</v>
      </c>
      <c r="DH21" s="16">
        <f t="shared" si="185"/>
        <v>0.44442046190373419</v>
      </c>
      <c r="DI21" s="16">
        <f t="shared" si="185"/>
        <v>0.60766059316398446</v>
      </c>
      <c r="DJ21" s="16">
        <f t="shared" si="185"/>
        <v>1.9185520361990949</v>
      </c>
      <c r="DK21" s="16">
        <f t="shared" si="185"/>
        <v>4.3871866295264628</v>
      </c>
      <c r="DL21" s="16">
        <f t="shared" si="185"/>
        <v>6.285116557083084</v>
      </c>
      <c r="DM21" s="16">
        <f t="shared" si="185"/>
        <v>4.9539212442091332</v>
      </c>
      <c r="DN21" s="16">
        <f t="shared" si="185"/>
        <v>4.0377959354703536</v>
      </c>
      <c r="DO21" s="16">
        <f t="shared" si="185"/>
        <v>11.069975870389522</v>
      </c>
      <c r="DP21" s="16">
        <f t="shared" si="186"/>
        <v>2.119523301608139</v>
      </c>
      <c r="DQ21" s="16">
        <f t="shared" si="186"/>
        <v>2.0360978727543038</v>
      </c>
      <c r="DR21" s="16">
        <f t="shared" si="186"/>
        <v>0.80627479684263936</v>
      </c>
      <c r="DS21" s="16">
        <f t="shared" si="186"/>
        <v>0.56048836213051545</v>
      </c>
      <c r="DT21" s="16">
        <f t="shared" si="186"/>
        <v>0.19321686184517661</v>
      </c>
      <c r="DU21" s="16">
        <f t="shared" si="186"/>
        <v>0.11258014470667388</v>
      </c>
      <c r="DV21" s="16">
        <f t="shared" si="186"/>
        <v>0.4055340919033168</v>
      </c>
      <c r="DW21" s="16">
        <f t="shared" si="186"/>
        <v>1.9760983153521705E-2</v>
      </c>
      <c r="DX21" s="16">
        <f t="shared" si="186"/>
        <v>0.58296779597504789</v>
      </c>
      <c r="DY21" s="16">
        <f t="shared" si="186"/>
        <v>0.37078124807186841</v>
      </c>
      <c r="DZ21" s="16">
        <f t="shared" si="187"/>
        <v>4.373750941912613E-3</v>
      </c>
      <c r="EA21" s="16">
        <f t="shared" si="187"/>
        <v>0.34411188033075946</v>
      </c>
      <c r="EB21" s="16">
        <f t="shared" si="187"/>
        <v>9.2314226235648889E-2</v>
      </c>
      <c r="EC21" s="16">
        <f t="shared" si="187"/>
        <v>8.2673172254029925E-2</v>
      </c>
      <c r="EE21" s="16"/>
      <c r="EF21" s="16">
        <f t="shared" si="188"/>
        <v>0.66973537085352208</v>
      </c>
      <c r="EG21" s="16">
        <f t="shared" si="188"/>
        <v>4.6374919083015245</v>
      </c>
      <c r="EH21" s="16">
        <f t="shared" si="188"/>
        <v>1.8818272527855431</v>
      </c>
      <c r="EI21" s="16">
        <f t="shared" si="188"/>
        <v>0.30303496620716475</v>
      </c>
      <c r="EJ21" s="16">
        <f t="shared" si="188"/>
        <v>0.2125592199677131</v>
      </c>
      <c r="EK21" s="16">
        <f t="shared" si="188"/>
        <v>4.8920964386236721E-2</v>
      </c>
    </row>
    <row r="22" spans="1:141" outlineLevel="1" x14ac:dyDescent="0.2">
      <c r="A22" s="9" t="str">
        <f>A11</f>
        <v>EV 3Ws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6">
        <f t="shared" si="177"/>
        <v>2.3417721518987342</v>
      </c>
      <c r="O22" s="16">
        <f t="shared" si="177"/>
        <v>2.5820895522388061</v>
      </c>
      <c r="P22" s="16">
        <f t="shared" si="177"/>
        <v>0.95867768595041314</v>
      </c>
      <c r="Q22" s="16">
        <f t="shared" si="177"/>
        <v>-0.52272727272727271</v>
      </c>
      <c r="R22" s="16">
        <f t="shared" si="177"/>
        <v>-0.31818181818181823</v>
      </c>
      <c r="S22" s="16">
        <f t="shared" si="177"/>
        <v>-0.29729729729729726</v>
      </c>
      <c r="T22" s="16">
        <f t="shared" si="177"/>
        <v>0.79365079365079372</v>
      </c>
      <c r="U22" s="16">
        <f t="shared" si="177"/>
        <v>0.44628099173553726</v>
      </c>
      <c r="V22" s="16">
        <f t="shared" si="177"/>
        <v>-0.1875</v>
      </c>
      <c r="W22" s="16">
        <f t="shared" si="177"/>
        <v>0.4916666666666667</v>
      </c>
      <c r="X22" s="16">
        <f t="shared" si="178"/>
        <v>0.35074626865671643</v>
      </c>
      <c r="Y22" s="16">
        <f t="shared" si="178"/>
        <v>0.20833333333333326</v>
      </c>
      <c r="Z22" s="16">
        <f t="shared" si="178"/>
        <v>3.7878787878788955E-3</v>
      </c>
      <c r="AA22" s="16">
        <f t="shared" si="178"/>
        <v>0.60833333333333339</v>
      </c>
      <c r="AB22" s="16">
        <f t="shared" si="178"/>
        <v>1.4556962025316458</v>
      </c>
      <c r="AC22" s="16">
        <f t="shared" si="178"/>
        <v>17.142857142857142</v>
      </c>
      <c r="AD22" s="16">
        <f t="shared" si="178"/>
        <v>1.1333333333333333</v>
      </c>
      <c r="AE22" s="16">
        <f t="shared" si="178"/>
        <v>3.333333333333333</v>
      </c>
      <c r="AF22" s="16">
        <f t="shared" si="178"/>
        <v>5.6725663716814161</v>
      </c>
      <c r="AG22" s="16">
        <f t="shared" si="178"/>
        <v>4.3028571428571425</v>
      </c>
      <c r="AH22" s="16">
        <f t="shared" si="179"/>
        <v>6.2237762237762242</v>
      </c>
      <c r="AI22" s="16">
        <f t="shared" si="179"/>
        <v>4.3184357541899443</v>
      </c>
      <c r="AJ22" s="16">
        <f t="shared" si="179"/>
        <v>5.3535911602209945</v>
      </c>
      <c r="AK22" s="16">
        <f t="shared" si="179"/>
        <v>3.9731800766283527</v>
      </c>
      <c r="AL22" s="16">
        <f t="shared" si="179"/>
        <v>3.6679245283018869</v>
      </c>
      <c r="AM22" s="16">
        <f t="shared" si="179"/>
        <v>2.4196891191709846</v>
      </c>
      <c r="AN22" s="16">
        <f t="shared" si="179"/>
        <v>2.0773195876288661</v>
      </c>
      <c r="AO22" s="16">
        <f t="shared" si="179"/>
        <v>3.4908136482939636</v>
      </c>
      <c r="AP22" s="16">
        <f t="shared" si="179"/>
        <v>15.21875</v>
      </c>
      <c r="AQ22" s="16">
        <f t="shared" si="179"/>
        <v>4.77810650887574</v>
      </c>
      <c r="AR22" s="16">
        <f t="shared" si="180"/>
        <v>1.1180371352785148</v>
      </c>
      <c r="AS22" s="16">
        <f t="shared" si="180"/>
        <v>1.6260775862068964</v>
      </c>
      <c r="AT22" s="16">
        <f t="shared" si="180"/>
        <v>1.2894482090997097</v>
      </c>
      <c r="AU22" s="16">
        <f t="shared" si="180"/>
        <v>1.5304621848739495</v>
      </c>
      <c r="AV22" s="16">
        <f t="shared" si="180"/>
        <v>1.6382608695652174</v>
      </c>
      <c r="AW22" s="16">
        <f t="shared" si="180"/>
        <v>1.5839753466872111</v>
      </c>
      <c r="AX22" s="16">
        <f t="shared" si="180"/>
        <v>1.1123686337914309</v>
      </c>
      <c r="AY22" s="16">
        <f t="shared" si="180"/>
        <v>1.271969696969697</v>
      </c>
      <c r="AZ22" s="16">
        <f t="shared" si="180"/>
        <v>1.6912339475153546</v>
      </c>
      <c r="BA22" s="16">
        <f t="shared" si="180"/>
        <v>1.2273524254821742</v>
      </c>
      <c r="BB22" s="16">
        <f t="shared" si="181"/>
        <v>2.2093770070648682</v>
      </c>
      <c r="BC22" s="16">
        <f t="shared" si="181"/>
        <v>2.1950844854070661</v>
      </c>
      <c r="BD22" s="16">
        <f t="shared" si="181"/>
        <v>3.7545397620538505</v>
      </c>
      <c r="BE22" s="16">
        <f t="shared" si="181"/>
        <v>2.1267952400492409</v>
      </c>
      <c r="BF22" s="16">
        <f t="shared" si="181"/>
        <v>2.3019027484143764</v>
      </c>
      <c r="BG22" s="16">
        <f t="shared" si="181"/>
        <v>2.4354503943545041</v>
      </c>
      <c r="BH22" s="16">
        <f t="shared" si="181"/>
        <v>1.9802241265655898</v>
      </c>
      <c r="BI22" s="16">
        <f t="shared" si="181"/>
        <v>1.6493738819320214</v>
      </c>
      <c r="BJ22" s="16">
        <f t="shared" si="181"/>
        <v>2.5197091465748183</v>
      </c>
      <c r="BK22" s="16">
        <f t="shared" si="181"/>
        <v>2.2097365788596197</v>
      </c>
      <c r="BL22" s="16">
        <f t="shared" si="182"/>
        <v>2.7997925311203318</v>
      </c>
      <c r="BM22" s="16">
        <f t="shared" si="182"/>
        <v>0.57543951718709008</v>
      </c>
      <c r="BN22" s="16">
        <f t="shared" si="182"/>
        <v>0.94076445867520508</v>
      </c>
      <c r="BO22" s="16">
        <f t="shared" si="182"/>
        <v>0.55737179487179489</v>
      </c>
      <c r="BP22" s="16">
        <f t="shared" si="182"/>
        <v>0.84538390622942194</v>
      </c>
      <c r="BQ22" s="16">
        <f t="shared" si="182"/>
        <v>0.57335958005249354</v>
      </c>
      <c r="BR22" s="16">
        <f t="shared" si="182"/>
        <v>0.8291714688180305</v>
      </c>
      <c r="BS22" s="16">
        <f t="shared" si="182"/>
        <v>1.0892943450942485</v>
      </c>
      <c r="BT22" s="16">
        <f t="shared" si="182"/>
        <v>0.94569785445697852</v>
      </c>
      <c r="BU22" s="16">
        <f t="shared" si="182"/>
        <v>0.43495386000450154</v>
      </c>
      <c r="BV22" s="16">
        <f t="shared" si="183"/>
        <v>0.66858758290746989</v>
      </c>
      <c r="BW22" s="16">
        <f t="shared" si="183"/>
        <v>0.49033866611261168</v>
      </c>
      <c r="BX22" s="16">
        <f t="shared" si="183"/>
        <v>-0.11471471471471473</v>
      </c>
      <c r="BY22" s="16">
        <f t="shared" si="183"/>
        <v>1.5736175882744838</v>
      </c>
      <c r="BZ22" s="16">
        <f t="shared" si="183"/>
        <v>0.78820375335120652</v>
      </c>
      <c r="CA22" s="16">
        <f t="shared" si="183"/>
        <v>0.88269191191603213</v>
      </c>
      <c r="CB22" s="16">
        <f t="shared" si="183"/>
        <v>0.60576648586925486</v>
      </c>
      <c r="CC22" s="16">
        <f t="shared" si="183"/>
        <v>0.68829760613896074</v>
      </c>
      <c r="CD22" s="16">
        <f t="shared" si="183"/>
        <v>0.45925511061327362</v>
      </c>
      <c r="CE22" s="16">
        <f t="shared" si="183"/>
        <v>0.5233936730090798</v>
      </c>
      <c r="CF22" s="16">
        <f t="shared" si="184"/>
        <v>0.51349968737566076</v>
      </c>
      <c r="CG22" s="16">
        <f t="shared" si="184"/>
        <v>0.81899458865971297</v>
      </c>
      <c r="CH22" s="16">
        <f t="shared" si="184"/>
        <v>0.53974977192753815</v>
      </c>
      <c r="CI22" s="16">
        <f>CI11/BW11-1</f>
        <v>0.53447105389170746</v>
      </c>
      <c r="CJ22" s="16"/>
      <c r="CK22" s="16"/>
      <c r="CL22" s="16">
        <f>CL11/SUMIFS($C11:$CK11,$C$3:$CK$3,CN$4,$C$1:$CK$1,"&lt;="&amp;_xlfn.XLOOKUP(MAX($C$4:$CK$4),$C$4:$CK$4,$C$1:$CK$1))-1</f>
        <v>0.53719930416039441</v>
      </c>
      <c r="CM22" s="16"/>
      <c r="CN22" s="16"/>
      <c r="CP22" s="16"/>
      <c r="CQ22" s="16"/>
      <c r="DB22" s="16"/>
      <c r="DC22" s="16"/>
      <c r="DD22" s="16"/>
      <c r="DE22" s="16"/>
      <c r="DF22" s="16">
        <f t="shared" si="185"/>
        <v>1.7752808988764044</v>
      </c>
      <c r="DG22" s="16">
        <f t="shared" si="185"/>
        <v>-0.34841628959276016</v>
      </c>
      <c r="DH22" s="16">
        <f t="shared" si="185"/>
        <v>0.19722222222222219</v>
      </c>
      <c r="DI22" s="16">
        <f t="shared" si="185"/>
        <v>0.32127659574468082</v>
      </c>
      <c r="DJ22" s="16">
        <f t="shared" si="185"/>
        <v>0.66396761133603244</v>
      </c>
      <c r="DK22" s="16">
        <f t="shared" si="185"/>
        <v>4.6597222222222223</v>
      </c>
      <c r="DL22" s="16">
        <f t="shared" si="185"/>
        <v>5.299303944315545</v>
      </c>
      <c r="DM22" s="16">
        <f t="shared" si="185"/>
        <v>4.4750402576489536</v>
      </c>
      <c r="DN22" s="16">
        <f t="shared" si="185"/>
        <v>2.5263584752635846</v>
      </c>
      <c r="DO22" s="16">
        <f t="shared" si="185"/>
        <v>5.4061349693251532</v>
      </c>
      <c r="DP22" s="16">
        <f t="shared" si="186"/>
        <v>1.3569060773480661</v>
      </c>
      <c r="DQ22" s="16">
        <f t="shared" si="186"/>
        <v>1.5873529411764706</v>
      </c>
      <c r="DR22" s="16">
        <f t="shared" si="186"/>
        <v>1.3992640294388226</v>
      </c>
      <c r="DS22" s="16">
        <f t="shared" si="186"/>
        <v>1.8822064738555833</v>
      </c>
      <c r="DT22" s="16">
        <f t="shared" si="186"/>
        <v>2.59774964838256</v>
      </c>
      <c r="DU22" s="16">
        <f t="shared" si="186"/>
        <v>1.9787427532113222</v>
      </c>
      <c r="DV22" s="16">
        <f t="shared" si="186"/>
        <v>2.5600076687116564</v>
      </c>
      <c r="DW22" s="16">
        <f t="shared" si="186"/>
        <v>0.68926103136629457</v>
      </c>
      <c r="DX22" s="16">
        <f t="shared" si="186"/>
        <v>0.74984797150551641</v>
      </c>
      <c r="DY22" s="16">
        <f t="shared" si="186"/>
        <v>0.81785223629980153</v>
      </c>
      <c r="DZ22" s="16">
        <f t="shared" si="187"/>
        <v>0.23609241208465725</v>
      </c>
      <c r="EA22" s="16">
        <f t="shared" si="187"/>
        <v>1.0098347757671124</v>
      </c>
      <c r="EB22" s="16">
        <f t="shared" si="187"/>
        <v>0.57837904927392336</v>
      </c>
      <c r="EC22" s="16">
        <f t="shared" si="187"/>
        <v>0.59886637976277957</v>
      </c>
      <c r="EE22" s="16"/>
      <c r="EF22" s="16">
        <f t="shared" si="188"/>
        <v>0.35546875</v>
      </c>
      <c r="EG22" s="16">
        <f t="shared" si="188"/>
        <v>3.6430629888843145</v>
      </c>
      <c r="EH22" s="16">
        <f t="shared" si="188"/>
        <v>1.7353254123071467</v>
      </c>
      <c r="EI22" s="16">
        <f t="shared" si="188"/>
        <v>2.2873674997568805</v>
      </c>
      <c r="EJ22" s="16">
        <f t="shared" si="188"/>
        <v>0.57028753993610226</v>
      </c>
      <c r="EK22" s="16">
        <f t="shared" si="188"/>
        <v>0.48499505004289234</v>
      </c>
    </row>
    <row r="23" spans="1:141" outlineLevel="1" x14ac:dyDescent="0.2">
      <c r="A23" s="9" t="str">
        <f>A12</f>
        <v>CNG PVs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6">
        <f t="shared" si="177"/>
        <v>9.3858921161825704E-2</v>
      </c>
      <c r="O23" s="16">
        <f t="shared" si="177"/>
        <v>-8.0812310269025467E-2</v>
      </c>
      <c r="P23" s="16">
        <f t="shared" si="177"/>
        <v>-0.19420454545454546</v>
      </c>
      <c r="Q23" s="16">
        <f t="shared" si="177"/>
        <v>-0.95352112676056333</v>
      </c>
      <c r="R23" s="16">
        <f t="shared" si="177"/>
        <v>-0.92931949924497048</v>
      </c>
      <c r="S23" s="16">
        <f t="shared" si="177"/>
        <v>-0.49854314086935836</v>
      </c>
      <c r="T23" s="16">
        <f t="shared" si="177"/>
        <v>-0.31758948699620604</v>
      </c>
      <c r="U23" s="16">
        <f t="shared" si="177"/>
        <v>-5.6086564472497713E-2</v>
      </c>
      <c r="V23" s="16">
        <f t="shared" si="177"/>
        <v>0.14095744680851063</v>
      </c>
      <c r="W23" s="16">
        <f t="shared" si="177"/>
        <v>-7.903911564625854E-2</v>
      </c>
      <c r="X23" s="16">
        <f t="shared" si="178"/>
        <v>5.5757146650146083E-2</v>
      </c>
      <c r="Y23" s="16">
        <f t="shared" si="178"/>
        <v>0.26644311095423001</v>
      </c>
      <c r="Z23" s="16">
        <f t="shared" si="178"/>
        <v>-4.5140732873074629E-3</v>
      </c>
      <c r="AA23" s="16">
        <f t="shared" si="178"/>
        <v>0.40371256121170718</v>
      </c>
      <c r="AB23" s="16">
        <f t="shared" si="178"/>
        <v>0.95162882527147086</v>
      </c>
      <c r="AC23" s="16">
        <f t="shared" si="178"/>
        <v>16.716450216450216</v>
      </c>
      <c r="AD23" s="16">
        <f t="shared" si="178"/>
        <v>5.604410751206065</v>
      </c>
      <c r="AE23" s="16">
        <f t="shared" si="178"/>
        <v>0.8514170520573936</v>
      </c>
      <c r="AF23" s="16">
        <f t="shared" si="178"/>
        <v>1.2712915961646925</v>
      </c>
      <c r="AG23" s="16">
        <f t="shared" si="178"/>
        <v>0.67036046363520563</v>
      </c>
      <c r="AH23" s="16">
        <f t="shared" si="179"/>
        <v>0.31118881118881125</v>
      </c>
      <c r="AI23" s="16">
        <f t="shared" si="179"/>
        <v>-0.18147823276857022</v>
      </c>
      <c r="AJ23" s="16">
        <f t="shared" si="179"/>
        <v>-0.23216531142593677</v>
      </c>
      <c r="AK23" s="16">
        <f t="shared" si="179"/>
        <v>-6.1086077948622641E-2</v>
      </c>
      <c r="AL23" s="16">
        <f t="shared" si="179"/>
        <v>8.6651678542849497E-2</v>
      </c>
      <c r="AM23" s="16">
        <f t="shared" si="179"/>
        <v>0.28695440532208338</v>
      </c>
      <c r="AN23" s="16">
        <f t="shared" si="179"/>
        <v>0.30305657923260343</v>
      </c>
      <c r="AO23" s="16">
        <f t="shared" si="179"/>
        <v>1.0551007941356141</v>
      </c>
      <c r="AP23" s="16">
        <f t="shared" si="179"/>
        <v>2.4195972033809872</v>
      </c>
      <c r="AQ23" s="16">
        <f t="shared" si="179"/>
        <v>1.1710113367065906</v>
      </c>
      <c r="AR23" s="16">
        <f t="shared" si="180"/>
        <v>0.17411046862251234</v>
      </c>
      <c r="AS23" s="16">
        <f t="shared" si="180"/>
        <v>0.28008235473539722</v>
      </c>
      <c r="AT23" s="16">
        <f t="shared" si="180"/>
        <v>0.44074074074074066</v>
      </c>
      <c r="AU23" s="16">
        <f t="shared" si="180"/>
        <v>1.389960518894529</v>
      </c>
      <c r="AV23" s="16">
        <f t="shared" si="180"/>
        <v>0.95469184999181178</v>
      </c>
      <c r="AW23" s="16">
        <f t="shared" si="180"/>
        <v>0.54893132792400556</v>
      </c>
      <c r="AX23" s="16">
        <f t="shared" si="180"/>
        <v>0.49679138759336539</v>
      </c>
      <c r="AY23" s="16">
        <f t="shared" si="180"/>
        <v>-0.110162012229717</v>
      </c>
      <c r="AZ23" s="16">
        <f t="shared" si="180"/>
        <v>-0.10067653745910277</v>
      </c>
      <c r="BA23" s="16">
        <f t="shared" si="180"/>
        <v>-5.7933535461625385E-2</v>
      </c>
      <c r="BB23" s="16">
        <f t="shared" si="181"/>
        <v>0.13423863289594151</v>
      </c>
      <c r="BC23" s="16">
        <f t="shared" si="181"/>
        <v>0.2330953504838329</v>
      </c>
      <c r="BD23" s="16">
        <f t="shared" si="181"/>
        <v>0.31162945282049725</v>
      </c>
      <c r="BE23" s="16">
        <f t="shared" si="181"/>
        <v>0.49440042890331815</v>
      </c>
      <c r="BF23" s="16">
        <f t="shared" si="181"/>
        <v>0.87228791773778913</v>
      </c>
      <c r="BG23" s="16">
        <f t="shared" si="181"/>
        <v>0.40666446405814893</v>
      </c>
      <c r="BH23" s="16">
        <f t="shared" si="181"/>
        <v>0.66147229669347629</v>
      </c>
      <c r="BI23" s="16">
        <f t="shared" si="181"/>
        <v>0.40962085156674233</v>
      </c>
      <c r="BJ23" s="16">
        <f t="shared" si="181"/>
        <v>0.58195108237278603</v>
      </c>
      <c r="BK23" s="16">
        <f t="shared" si="181"/>
        <v>0.83100138146009717</v>
      </c>
      <c r="BL23" s="16">
        <f t="shared" si="182"/>
        <v>0.59741020502543551</v>
      </c>
      <c r="BM23" s="16">
        <f t="shared" si="182"/>
        <v>0.82655475972612247</v>
      </c>
      <c r="BN23" s="16">
        <f t="shared" si="182"/>
        <v>0.51758185584761485</v>
      </c>
      <c r="BO23" s="16">
        <f t="shared" si="182"/>
        <v>0.23606957437136633</v>
      </c>
      <c r="BP23" s="16">
        <f t="shared" si="182"/>
        <v>0.36251180576351616</v>
      </c>
      <c r="BQ23" s="16">
        <f t="shared" si="182"/>
        <v>0.15980706754628993</v>
      </c>
      <c r="BR23" s="16">
        <f t="shared" si="182"/>
        <v>-6.0321470415934386E-2</v>
      </c>
      <c r="BS23" s="16">
        <f t="shared" si="182"/>
        <v>0.69969466161124716</v>
      </c>
      <c r="BT23" s="16">
        <f t="shared" si="182"/>
        <v>3.3448751134568244E-3</v>
      </c>
      <c r="BU23" s="16">
        <f t="shared" si="182"/>
        <v>0.16321859917065096</v>
      </c>
      <c r="BV23" s="16">
        <f t="shared" si="183"/>
        <v>0.54841241632604709</v>
      </c>
      <c r="BW23" s="16">
        <f t="shared" si="183"/>
        <v>0.20187266642162083</v>
      </c>
      <c r="BX23" s="16">
        <f t="shared" si="183"/>
        <v>0.40967343472554618</v>
      </c>
      <c r="BY23" s="16">
        <f t="shared" si="183"/>
        <v>0.20169634991103669</v>
      </c>
      <c r="BZ23" s="16">
        <f t="shared" si="183"/>
        <v>8.9900189692768695E-2</v>
      </c>
      <c r="CA23" s="16">
        <f t="shared" si="183"/>
        <v>0.2266955713843295</v>
      </c>
      <c r="CB23" s="16">
        <f t="shared" si="183"/>
        <v>0.20142692905930892</v>
      </c>
      <c r="CC23" s="16">
        <f t="shared" si="183"/>
        <v>0.21336632812634249</v>
      </c>
      <c r="CD23" s="16">
        <f t="shared" si="183"/>
        <v>0.31995558066590046</v>
      </c>
      <c r="CE23" s="16">
        <f t="shared" si="183"/>
        <v>0.29692435249526206</v>
      </c>
      <c r="CF23" s="16">
        <f t="shared" si="184"/>
        <v>0.40570921213542621</v>
      </c>
      <c r="CG23" s="16">
        <f t="shared" si="184"/>
        <v>0.55962909572602948</v>
      </c>
      <c r="CH23" s="16">
        <f t="shared" si="184"/>
        <v>0.12732054899335288</v>
      </c>
      <c r="CI23" s="16">
        <f>CI12/BW12-1</f>
        <v>0.41127848173907444</v>
      </c>
      <c r="CJ23" s="16"/>
      <c r="CK23" s="16"/>
      <c r="CL23" s="16">
        <f>CL12/SUMIFS($C12:$CK12,$C$3:$CK$3,CN$4,$C$1:$CK$1,"&lt;="&amp;_xlfn.XLOOKUP(MAX($C$4:$CK$4),$C$4:$CK$4,$C$1:$CK$1))-1</f>
        <v>0.23315847011070079</v>
      </c>
      <c r="CM23" s="16"/>
      <c r="CN23" s="16"/>
      <c r="CP23" s="16"/>
      <c r="CQ23" s="16"/>
      <c r="DB23" s="16"/>
      <c r="DC23" s="16"/>
      <c r="DD23" s="16"/>
      <c r="DE23" s="16"/>
      <c r="DF23" s="16">
        <f t="shared" si="185"/>
        <v>-4.4403512811235779E-2</v>
      </c>
      <c r="DG23" s="16">
        <f t="shared" si="185"/>
        <v>-0.81113479886764761</v>
      </c>
      <c r="DH23" s="16">
        <f t="shared" si="185"/>
        <v>-9.9280367260846214E-2</v>
      </c>
      <c r="DI23" s="16">
        <f t="shared" si="185"/>
        <v>6.2266303314531868E-2</v>
      </c>
      <c r="DJ23" s="16">
        <f t="shared" si="185"/>
        <v>0.35223556947647405</v>
      </c>
      <c r="DK23" s="16">
        <f t="shared" si="185"/>
        <v>2.8458549222797926</v>
      </c>
      <c r="DL23" s="16">
        <f t="shared" si="185"/>
        <v>0.71423651766650598</v>
      </c>
      <c r="DM23" s="16">
        <f t="shared" si="185"/>
        <v>-0.16085970826000062</v>
      </c>
      <c r="DN23" s="16">
        <f t="shared" si="185"/>
        <v>0.22572639456301791</v>
      </c>
      <c r="DO23" s="16">
        <f t="shared" si="185"/>
        <v>1.4132223451859693</v>
      </c>
      <c r="DP23" s="16">
        <f t="shared" si="186"/>
        <v>0.2836460551515394</v>
      </c>
      <c r="DQ23" s="16">
        <f t="shared" si="186"/>
        <v>0.9460905422939514</v>
      </c>
      <c r="DR23" s="16">
        <f t="shared" si="186"/>
        <v>7.3108432233747633E-2</v>
      </c>
      <c r="DS23" s="16">
        <f t="shared" si="186"/>
        <v>0.10319216812218368</v>
      </c>
      <c r="DT23" s="16">
        <f t="shared" si="186"/>
        <v>0.5463138785134487</v>
      </c>
      <c r="DU23" s="16">
        <f t="shared" si="186"/>
        <v>0.49084382906045354</v>
      </c>
      <c r="DV23" s="16">
        <f t="shared" si="186"/>
        <v>0.65483309143686497</v>
      </c>
      <c r="DW23" s="16">
        <f t="shared" si="186"/>
        <v>0.49974245203733991</v>
      </c>
      <c r="DX23" s="16">
        <f t="shared" si="186"/>
        <v>0.13804922811184284</v>
      </c>
      <c r="DY23" s="16">
        <f t="shared" si="186"/>
        <v>0.30084971604658439</v>
      </c>
      <c r="DZ23" s="16">
        <f t="shared" si="187"/>
        <v>0.40164418483631237</v>
      </c>
      <c r="EA23" s="16">
        <f t="shared" si="187"/>
        <v>0.17148107977825977</v>
      </c>
      <c r="EB23" s="16">
        <f t="shared" si="187"/>
        <v>0.24161666706192042</v>
      </c>
      <c r="EC23" s="16">
        <f t="shared" si="187"/>
        <v>0.39101625231351744</v>
      </c>
      <c r="EE23" s="16"/>
      <c r="EF23" s="16">
        <f t="shared" si="188"/>
        <v>-0.11825965803373806</v>
      </c>
      <c r="EG23" s="16">
        <f t="shared" si="188"/>
        <v>0.34412252980238422</v>
      </c>
      <c r="EH23" s="16">
        <f t="shared" si="188"/>
        <v>0.52153435787547009</v>
      </c>
      <c r="EI23" s="16">
        <f t="shared" si="188"/>
        <v>0.45020819427227354</v>
      </c>
      <c r="EJ23" s="16">
        <f t="shared" si="188"/>
        <v>0.32634099051633303</v>
      </c>
      <c r="EK23" s="16">
        <f t="shared" si="188"/>
        <v>0.15007904927318116</v>
      </c>
    </row>
    <row r="24" spans="1:141" outlineLevel="1" x14ac:dyDescent="0.2">
      <c r="A24" s="9" t="str">
        <f>A13</f>
        <v>Strong Hybrid PVs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62" t="str">
        <f t="shared" ref="N24:AS24" si="189">IFERROR(N13/B13-1,"NA")</f>
        <v>NA</v>
      </c>
      <c r="O24" s="62" t="str">
        <f t="shared" si="189"/>
        <v>NA</v>
      </c>
      <c r="P24" s="62" t="str">
        <f t="shared" si="189"/>
        <v>NA</v>
      </c>
      <c r="Q24" s="62" t="str">
        <f t="shared" si="189"/>
        <v>NA</v>
      </c>
      <c r="R24" s="62" t="str">
        <f t="shared" si="189"/>
        <v>NA</v>
      </c>
      <c r="S24" s="62" t="str">
        <f t="shared" si="189"/>
        <v>NA</v>
      </c>
      <c r="T24" s="62" t="str">
        <f t="shared" si="189"/>
        <v>NA</v>
      </c>
      <c r="U24" s="62" t="str">
        <f t="shared" si="189"/>
        <v>NA</v>
      </c>
      <c r="V24" s="62" t="str">
        <f t="shared" si="189"/>
        <v>NA</v>
      </c>
      <c r="W24" s="62" t="str">
        <f t="shared" si="189"/>
        <v>NA</v>
      </c>
      <c r="X24" s="62" t="str">
        <f t="shared" si="189"/>
        <v>NA</v>
      </c>
      <c r="Y24" s="62" t="str">
        <f t="shared" si="189"/>
        <v>NA</v>
      </c>
      <c r="Z24" s="62" t="str">
        <f t="shared" si="189"/>
        <v>NA</v>
      </c>
      <c r="AA24" s="62" t="str">
        <f t="shared" si="189"/>
        <v>NA</v>
      </c>
      <c r="AB24" s="62" t="str">
        <f t="shared" si="189"/>
        <v>NA</v>
      </c>
      <c r="AC24" s="62" t="str">
        <f t="shared" si="189"/>
        <v>NA</v>
      </c>
      <c r="AD24" s="62" t="str">
        <f t="shared" si="189"/>
        <v>NA</v>
      </c>
      <c r="AE24" s="62" t="str">
        <f t="shared" si="189"/>
        <v>NA</v>
      </c>
      <c r="AF24" s="62" t="str">
        <f t="shared" si="189"/>
        <v>NA</v>
      </c>
      <c r="AG24" s="62" t="str">
        <f t="shared" si="189"/>
        <v>NA</v>
      </c>
      <c r="AH24" s="62" t="str">
        <f t="shared" si="189"/>
        <v>NA</v>
      </c>
      <c r="AI24" s="62" t="str">
        <f t="shared" si="189"/>
        <v>NA</v>
      </c>
      <c r="AJ24" s="62" t="str">
        <f t="shared" si="189"/>
        <v>NA</v>
      </c>
      <c r="AK24" s="62" t="str">
        <f t="shared" si="189"/>
        <v>NA</v>
      </c>
      <c r="AL24" s="62" t="str">
        <f t="shared" si="189"/>
        <v>NA</v>
      </c>
      <c r="AM24" s="62" t="str">
        <f t="shared" si="189"/>
        <v>NA</v>
      </c>
      <c r="AN24" s="62" t="str">
        <f t="shared" si="189"/>
        <v>NA</v>
      </c>
      <c r="AO24" s="62" t="str">
        <f t="shared" si="189"/>
        <v>NA</v>
      </c>
      <c r="AP24" s="62" t="str">
        <f t="shared" si="189"/>
        <v>NA</v>
      </c>
      <c r="AQ24" s="62" t="str">
        <f t="shared" si="189"/>
        <v>NA</v>
      </c>
      <c r="AR24" s="62" t="str">
        <f t="shared" si="189"/>
        <v>NA</v>
      </c>
      <c r="AS24" s="62" t="str">
        <f t="shared" si="189"/>
        <v>NA</v>
      </c>
      <c r="AT24" s="62" t="str">
        <f t="shared" ref="AT24:BY24" si="190">IFERROR(AT13/AH13-1,"NA")</f>
        <v>NA</v>
      </c>
      <c r="AU24" s="62" t="str">
        <f t="shared" si="190"/>
        <v>NA</v>
      </c>
      <c r="AV24" s="62" t="str">
        <f t="shared" si="190"/>
        <v>NA</v>
      </c>
      <c r="AW24" s="62" t="str">
        <f t="shared" si="190"/>
        <v>NA</v>
      </c>
      <c r="AX24" s="62" t="str">
        <f t="shared" si="190"/>
        <v>NA</v>
      </c>
      <c r="AY24" s="62" t="str">
        <f t="shared" si="190"/>
        <v>NA</v>
      </c>
      <c r="AZ24" s="62" t="str">
        <f t="shared" si="190"/>
        <v>NA</v>
      </c>
      <c r="BA24" s="62" t="str">
        <f t="shared" si="190"/>
        <v>NA</v>
      </c>
      <c r="BB24" s="62" t="str">
        <f t="shared" si="190"/>
        <v>NA</v>
      </c>
      <c r="BC24" s="62" t="str">
        <f t="shared" si="190"/>
        <v>NA</v>
      </c>
      <c r="BD24" s="62" t="str">
        <f t="shared" si="190"/>
        <v>NA</v>
      </c>
      <c r="BE24" s="62" t="str">
        <f t="shared" si="190"/>
        <v>NA</v>
      </c>
      <c r="BF24" s="62" t="str">
        <f t="shared" si="190"/>
        <v>NA</v>
      </c>
      <c r="BG24" s="62" t="str">
        <f t="shared" si="190"/>
        <v>NA</v>
      </c>
      <c r="BH24" s="62" t="str">
        <f t="shared" si="190"/>
        <v>NA</v>
      </c>
      <c r="BI24" s="62" t="str">
        <f t="shared" si="190"/>
        <v>NA</v>
      </c>
      <c r="BJ24" s="62" t="str">
        <f t="shared" si="190"/>
        <v>NA</v>
      </c>
      <c r="BK24" s="62" t="str">
        <f t="shared" si="190"/>
        <v>NA</v>
      </c>
      <c r="BL24" s="62" t="str">
        <f t="shared" si="190"/>
        <v>NA</v>
      </c>
      <c r="BM24" s="62" t="str">
        <f t="shared" si="190"/>
        <v>NA</v>
      </c>
      <c r="BN24" s="62" t="str">
        <f t="shared" si="190"/>
        <v>NA</v>
      </c>
      <c r="BO24" s="62" t="str">
        <f t="shared" si="190"/>
        <v>NA</v>
      </c>
      <c r="BP24" s="62" t="str">
        <f t="shared" si="190"/>
        <v>NA</v>
      </c>
      <c r="BQ24" s="62" t="str">
        <f t="shared" si="190"/>
        <v>NA</v>
      </c>
      <c r="BR24" s="62" t="str">
        <f t="shared" si="190"/>
        <v>NA</v>
      </c>
      <c r="BS24" s="62" t="str">
        <f t="shared" si="190"/>
        <v>NA</v>
      </c>
      <c r="BT24" s="62" t="str">
        <f t="shared" si="190"/>
        <v>NA</v>
      </c>
      <c r="BU24" s="62" t="str">
        <f t="shared" si="190"/>
        <v>NA</v>
      </c>
      <c r="BV24" s="62" t="str">
        <f t="shared" si="190"/>
        <v>NA</v>
      </c>
      <c r="BW24" s="62">
        <f t="shared" si="190"/>
        <v>7442</v>
      </c>
      <c r="BX24" s="62">
        <f t="shared" si="190"/>
        <v>4.4758704948075749</v>
      </c>
      <c r="BY24" s="62">
        <f t="shared" si="190"/>
        <v>2.0750000000000002</v>
      </c>
      <c r="BZ24" s="62">
        <f t="shared" ref="BZ24:CI24" si="191">IFERROR(BZ13/BN13-1,"NA")</f>
        <v>1.4983809243450104</v>
      </c>
      <c r="CA24" s="62">
        <f t="shared" si="191"/>
        <v>1.0545808966861601</v>
      </c>
      <c r="CB24" s="62">
        <f t="shared" si="191"/>
        <v>0.3485788486509882</v>
      </c>
      <c r="CC24" s="62">
        <f t="shared" si="191"/>
        <v>0.19707355655154224</v>
      </c>
      <c r="CD24" s="62">
        <f t="shared" si="191"/>
        <v>0.12191473448017942</v>
      </c>
      <c r="CE24" s="62">
        <f t="shared" si="191"/>
        <v>0.20716510903426788</v>
      </c>
      <c r="CF24" s="62">
        <f t="shared" si="191"/>
        <v>0.23921684086559702</v>
      </c>
      <c r="CG24" s="62">
        <f t="shared" si="191"/>
        <v>0.24684305472038481</v>
      </c>
      <c r="CH24" s="62">
        <f t="shared" si="191"/>
        <v>0.20721395697313505</v>
      </c>
      <c r="CI24" s="62">
        <f t="shared" si="191"/>
        <v>0.11010053216036098</v>
      </c>
      <c r="CJ24" s="16"/>
      <c r="CK24" s="16"/>
      <c r="CL24" s="62" t="s">
        <v>269</v>
      </c>
      <c r="CM24" s="16"/>
      <c r="CN24" s="16"/>
      <c r="CP24" s="16"/>
      <c r="CQ24" s="16"/>
      <c r="DB24" s="16"/>
      <c r="DC24" s="16"/>
      <c r="DD24" s="16"/>
      <c r="DE24" s="16"/>
      <c r="DF24" s="62" t="str">
        <f t="shared" ref="DF24:EC24" si="192">IFERROR(DF13/DB13-1,"NA")</f>
        <v>NA</v>
      </c>
      <c r="DG24" s="62" t="str">
        <f t="shared" si="192"/>
        <v>NA</v>
      </c>
      <c r="DH24" s="62" t="str">
        <f t="shared" si="192"/>
        <v>NA</v>
      </c>
      <c r="DI24" s="62" t="str">
        <f t="shared" si="192"/>
        <v>NA</v>
      </c>
      <c r="DJ24" s="62" t="str">
        <f t="shared" si="192"/>
        <v>NA</v>
      </c>
      <c r="DK24" s="62" t="str">
        <f t="shared" si="192"/>
        <v>NA</v>
      </c>
      <c r="DL24" s="62" t="str">
        <f t="shared" si="192"/>
        <v>NA</v>
      </c>
      <c r="DM24" s="62" t="str">
        <f t="shared" si="192"/>
        <v>NA</v>
      </c>
      <c r="DN24" s="62" t="str">
        <f t="shared" si="192"/>
        <v>NA</v>
      </c>
      <c r="DO24" s="62" t="str">
        <f t="shared" si="192"/>
        <v>NA</v>
      </c>
      <c r="DP24" s="62" t="str">
        <f t="shared" si="192"/>
        <v>NA</v>
      </c>
      <c r="DQ24" s="62" t="str">
        <f t="shared" si="192"/>
        <v>NA</v>
      </c>
      <c r="DR24" s="62" t="str">
        <f t="shared" si="192"/>
        <v>NA</v>
      </c>
      <c r="DS24" s="62" t="str">
        <f t="shared" si="192"/>
        <v>NA</v>
      </c>
      <c r="DT24" s="62" t="str">
        <f t="shared" si="192"/>
        <v>NA</v>
      </c>
      <c r="DU24" s="62" t="str">
        <f t="shared" si="192"/>
        <v>NA</v>
      </c>
      <c r="DV24" s="62" t="str">
        <f t="shared" si="192"/>
        <v>NA</v>
      </c>
      <c r="DW24" s="62" t="str">
        <f t="shared" si="192"/>
        <v>NA</v>
      </c>
      <c r="DX24" s="62" t="str">
        <f t="shared" si="192"/>
        <v>NA</v>
      </c>
      <c r="DY24" s="62" t="str">
        <f t="shared" si="192"/>
        <v>NA</v>
      </c>
      <c r="DZ24" s="62">
        <f t="shared" si="192"/>
        <v>14.72039072039072</v>
      </c>
      <c r="EA24" s="62">
        <f t="shared" si="192"/>
        <v>1.4896676506999333</v>
      </c>
      <c r="EB24" s="62">
        <f t="shared" si="192"/>
        <v>0.22290349966984246</v>
      </c>
      <c r="EC24" s="62">
        <f t="shared" si="192"/>
        <v>0.22803900325027082</v>
      </c>
      <c r="EE24" s="16"/>
      <c r="EF24" s="62" t="str">
        <f t="shared" ref="EF24:EK24" si="193">IFERROR(EF13/EE13-1,"NA")</f>
        <v>NA</v>
      </c>
      <c r="EG24" s="62" t="str">
        <f t="shared" si="193"/>
        <v>NA</v>
      </c>
      <c r="EH24" s="62" t="str">
        <f t="shared" si="193"/>
        <v>NA</v>
      </c>
      <c r="EI24" s="62" t="str">
        <f t="shared" si="193"/>
        <v>NA</v>
      </c>
      <c r="EJ24" s="62">
        <f t="shared" si="193"/>
        <v>48.162393162393165</v>
      </c>
      <c r="EK24" s="62">
        <f t="shared" si="193"/>
        <v>0.2411891300028508</v>
      </c>
    </row>
    <row r="25" spans="1:141" x14ac:dyDescent="0.2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79"/>
      <c r="CH25" s="79"/>
      <c r="CI25" s="79" t="s">
        <v>282</v>
      </c>
      <c r="CJ25" s="16"/>
      <c r="CK25" s="16"/>
      <c r="CL25" s="62"/>
      <c r="CM25" s="16"/>
      <c r="CN25" s="16"/>
      <c r="CP25" s="16"/>
      <c r="CQ25" s="16"/>
      <c r="DB25" s="16"/>
      <c r="DC25" s="16"/>
      <c r="DD25" s="16"/>
      <c r="DE25" s="16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E25" s="16"/>
      <c r="EF25" s="62"/>
      <c r="EG25" s="62"/>
      <c r="EH25" s="62"/>
      <c r="EI25" s="62"/>
      <c r="EJ25" s="62"/>
      <c r="EK25" s="62"/>
    </row>
    <row r="26" spans="1:141" x14ac:dyDescent="0.2">
      <c r="A26" s="9" t="str">
        <f>A7</f>
        <v>3Ws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6">
        <f t="shared" ref="N26:W27" si="194">N7/B7-1</f>
        <v>7.8211872180310449E-2</v>
      </c>
      <c r="O26" s="16">
        <f t="shared" si="194"/>
        <v>0.14586153640818345</v>
      </c>
      <c r="P26" s="16">
        <f t="shared" si="194"/>
        <v>0.35356731349561965</v>
      </c>
      <c r="Q26" s="16">
        <f t="shared" si="194"/>
        <v>-0.73127524897923912</v>
      </c>
      <c r="R26" s="16">
        <f t="shared" si="194"/>
        <v>-0.97033889649255411</v>
      </c>
      <c r="S26" s="16">
        <f t="shared" si="194"/>
        <v>-0.8194588296219576</v>
      </c>
      <c r="T26" s="16">
        <f t="shared" si="194"/>
        <v>-0.81333837483570104</v>
      </c>
      <c r="U26" s="16">
        <f t="shared" si="194"/>
        <v>-0.75719510256002542</v>
      </c>
      <c r="V26" s="16">
        <f t="shared" si="194"/>
        <v>-0.63533129258418097</v>
      </c>
      <c r="W26" s="16">
        <f t="shared" si="194"/>
        <v>-0.70386380262020354</v>
      </c>
      <c r="X26" s="16">
        <f t="shared" ref="X26:AG27" si="195">X7/L7-1</f>
        <v>-0.69947900605391722</v>
      </c>
      <c r="Y26" s="16">
        <f t="shared" si="195"/>
        <v>-0.59675004924167818</v>
      </c>
      <c r="Z26" s="16">
        <f t="shared" si="195"/>
        <v>-0.59098564161327849</v>
      </c>
      <c r="AA26" s="16">
        <f t="shared" si="195"/>
        <v>-0.60217648135514246</v>
      </c>
      <c r="AB26" s="16">
        <f t="shared" si="195"/>
        <v>-0.63781431988001458</v>
      </c>
      <c r="AC26" s="16">
        <f t="shared" si="195"/>
        <v>0.25813972184259182</v>
      </c>
      <c r="AD26" s="16">
        <f t="shared" si="195"/>
        <v>1.4993112947658402</v>
      </c>
      <c r="AE26" s="16">
        <f t="shared" si="195"/>
        <v>0.19302019839847029</v>
      </c>
      <c r="AF26" s="16">
        <f t="shared" si="195"/>
        <v>0.80071380341468124</v>
      </c>
      <c r="AG26" s="16">
        <f t="shared" si="195"/>
        <v>0.64538310412573674</v>
      </c>
      <c r="AH26" s="16">
        <f t="shared" ref="AH26:AQ27" si="196">AH7/V7-1</f>
        <v>0.25708096398591929</v>
      </c>
      <c r="AI26" s="16">
        <f t="shared" si="196"/>
        <v>0.37957556703346063</v>
      </c>
      <c r="AJ26" s="16">
        <f t="shared" si="196"/>
        <v>0.38788075178224246</v>
      </c>
      <c r="AK26" s="16">
        <f t="shared" si="196"/>
        <v>0.19156938406681978</v>
      </c>
      <c r="AL26" s="16">
        <f t="shared" si="196"/>
        <v>5.3315222005263507E-2</v>
      </c>
      <c r="AM26" s="16">
        <f t="shared" si="196"/>
        <v>-3.337794880374767E-2</v>
      </c>
      <c r="AN26" s="16">
        <f t="shared" si="196"/>
        <v>5.5698563700802062E-2</v>
      </c>
      <c r="AO26" s="16">
        <f t="shared" si="196"/>
        <v>0.59297124600638984</v>
      </c>
      <c r="AP26" s="16">
        <f t="shared" si="196"/>
        <v>4.9424083769633507</v>
      </c>
      <c r="AQ26" s="16">
        <f t="shared" si="196"/>
        <v>1.3132638749749548</v>
      </c>
      <c r="AR26" s="16">
        <f t="shared" ref="AR26:BA27" si="197">AR7/AF7-1</f>
        <v>0.33067280908506524</v>
      </c>
      <c r="AS26" s="16">
        <f t="shared" si="197"/>
        <v>0.45761194029850749</v>
      </c>
      <c r="AT26" s="16">
        <f t="shared" si="197"/>
        <v>0.42809753575736686</v>
      </c>
      <c r="AU26" s="16">
        <f t="shared" si="197"/>
        <v>0.53391934236763938</v>
      </c>
      <c r="AV26" s="16">
        <f t="shared" si="197"/>
        <v>0.65900070044361425</v>
      </c>
      <c r="AW26" s="16">
        <f t="shared" si="197"/>
        <v>0.47579422012707528</v>
      </c>
      <c r="AX26" s="16">
        <f t="shared" si="197"/>
        <v>0.58434754574030778</v>
      </c>
      <c r="AY26" s="16">
        <f t="shared" si="197"/>
        <v>0.87434011250540888</v>
      </c>
      <c r="AZ26" s="16">
        <f t="shared" si="197"/>
        <v>0.73895681673616509</v>
      </c>
      <c r="BA26" s="16">
        <f t="shared" si="197"/>
        <v>0.56293622141997601</v>
      </c>
      <c r="BB26" s="16">
        <f t="shared" ref="BB26:BK27" si="198">BB7/AP7-1</f>
        <v>0.9685137955019707</v>
      </c>
      <c r="BC26" s="16">
        <f t="shared" si="198"/>
        <v>1.0748776579619763</v>
      </c>
      <c r="BD26" s="16">
        <f t="shared" si="198"/>
        <v>1.0739905800893683</v>
      </c>
      <c r="BE26" s="16">
        <f t="shared" si="198"/>
        <v>0.85739640931121586</v>
      </c>
      <c r="BF26" s="16">
        <f t="shared" si="198"/>
        <v>0.68904039337536571</v>
      </c>
      <c r="BG26" s="16">
        <f t="shared" si="198"/>
        <v>0.6281272384792933</v>
      </c>
      <c r="BH26" s="16">
        <f t="shared" si="198"/>
        <v>0.37965894963995028</v>
      </c>
      <c r="BI26" s="16">
        <f t="shared" si="198"/>
        <v>0.37536803510916061</v>
      </c>
      <c r="BJ26" s="16">
        <f t="shared" si="198"/>
        <v>0.42013023350460399</v>
      </c>
      <c r="BK26" s="16">
        <f t="shared" si="198"/>
        <v>0.26886139071013027</v>
      </c>
      <c r="BL26" s="16">
        <f t="shared" ref="BL26:BU27" si="199">BL7/AZ7-1</f>
        <v>0.27555934889959155</v>
      </c>
      <c r="BM26" s="16">
        <f t="shared" si="199"/>
        <v>0.13004311672312907</v>
      </c>
      <c r="BN26" s="16">
        <f t="shared" si="199"/>
        <v>0.2523615462533273</v>
      </c>
      <c r="BO26" s="16">
        <f t="shared" si="199"/>
        <v>7.8186637724113384E-2</v>
      </c>
      <c r="BP26" s="16">
        <f t="shared" si="199"/>
        <v>0.17993012422360244</v>
      </c>
      <c r="BQ26" s="16">
        <f t="shared" si="199"/>
        <v>4.1291484435297177E-2</v>
      </c>
      <c r="BR26" s="16">
        <f t="shared" si="199"/>
        <v>3.3023754241828795E-2</v>
      </c>
      <c r="BS26" s="16">
        <f t="shared" si="199"/>
        <v>0.18805911779562967</v>
      </c>
      <c r="BT26" s="16">
        <f t="shared" si="199"/>
        <v>6.1221714071983513E-2</v>
      </c>
      <c r="BU26" s="16">
        <f t="shared" si="199"/>
        <v>-4.7620970999272982E-2</v>
      </c>
      <c r="BV26" s="16">
        <f t="shared" ref="BV26:CE27" si="200">BV7/BJ7-1</f>
        <v>0.11696011176586474</v>
      </c>
      <c r="BW26" s="16">
        <f t="shared" si="200"/>
        <v>7.4233106509953295E-3</v>
      </c>
      <c r="BX26" s="16">
        <f t="shared" si="200"/>
        <v>-0.10807882872118402</v>
      </c>
      <c r="BY26" s="16">
        <f t="shared" si="200"/>
        <v>0.19577116122731719</v>
      </c>
      <c r="BZ26" s="16">
        <f t="shared" si="200"/>
        <v>4.7927168760815597E-2</v>
      </c>
      <c r="CA26" s="16">
        <f t="shared" si="200"/>
        <v>0.12852082002439169</v>
      </c>
      <c r="CB26" s="16">
        <f t="shared" si="200"/>
        <v>6.463234084553382E-2</v>
      </c>
      <c r="CC26" s="16">
        <f t="shared" si="200"/>
        <v>5.5307509044383751E-2</v>
      </c>
      <c r="CD26" s="16">
        <f t="shared" si="200"/>
        <v>1.3658604056086654E-2</v>
      </c>
      <c r="CE26" s="16">
        <f t="shared" si="200"/>
        <v>0.16853655191331773</v>
      </c>
      <c r="CF26" s="16">
        <f t="shared" ref="CF26:CI27" si="201">CF7/BT7-1</f>
        <v>0.23077539250240298</v>
      </c>
      <c r="CG26" s="16">
        <f t="shared" si="201"/>
        <v>0.32745239407947757</v>
      </c>
      <c r="CH26" s="16">
        <f t="shared" si="201"/>
        <v>0.20142396690239095</v>
      </c>
      <c r="CI26" s="16">
        <f>CI7/BW7-1</f>
        <v>0.29341033835619657</v>
      </c>
      <c r="CJ26" s="16"/>
      <c r="CK26" s="16"/>
      <c r="CL26" s="16">
        <f>CL7/SUMIFS($C7:$CK7,$C$3:$CK$3,CN$4,$C$1:$CK$1,"&lt;="&amp;_xlfn.XLOOKUP(MAX($C$4:$CK$4),$C$4:$CK$4,$C$1:$CK$1))-1</f>
        <v>0.24468602521666005</v>
      </c>
      <c r="CM26" s="16"/>
      <c r="CN26" s="16"/>
      <c r="CP26" s="16"/>
      <c r="CQ26" s="16"/>
      <c r="DB26" s="16"/>
      <c r="DC26" s="16"/>
      <c r="DD26" s="16"/>
      <c r="DE26" s="16"/>
      <c r="DF26" s="16">
        <f t="shared" ref="DF26:DO27" si="202">DF7/DB7-1</f>
        <v>0.19409130264165997</v>
      </c>
      <c r="DG26" s="16">
        <f t="shared" si="202"/>
        <v>-0.84279519161499017</v>
      </c>
      <c r="DH26" s="16">
        <f t="shared" si="202"/>
        <v>-0.73768899454264281</v>
      </c>
      <c r="DI26" s="16">
        <f t="shared" si="202"/>
        <v>-0.67077800511212482</v>
      </c>
      <c r="DJ26" s="16">
        <f t="shared" si="202"/>
        <v>-0.61257257319916747</v>
      </c>
      <c r="DK26" s="16">
        <f t="shared" si="202"/>
        <v>0.31462844819840052</v>
      </c>
      <c r="DL26" s="16">
        <f t="shared" si="202"/>
        <v>0.50993958292730457</v>
      </c>
      <c r="DM26" s="16">
        <f t="shared" si="202"/>
        <v>0.31451911057903903</v>
      </c>
      <c r="DN26" s="16">
        <f t="shared" si="202"/>
        <v>2.6268664754749427E-2</v>
      </c>
      <c r="DO26" s="16">
        <f t="shared" si="202"/>
        <v>1.3781142134581867</v>
      </c>
      <c r="DP26" s="16">
        <f t="shared" ref="DP26:DY27" si="203">DP7/DL7-1</f>
        <v>0.40832526621490794</v>
      </c>
      <c r="DQ26" s="16">
        <f t="shared" si="203"/>
        <v>0.557978196233895</v>
      </c>
      <c r="DR26" s="16">
        <f t="shared" si="203"/>
        <v>0.7296712235312639</v>
      </c>
      <c r="DS26" s="16">
        <f t="shared" si="203"/>
        <v>0.85850602132612885</v>
      </c>
      <c r="DT26" s="16">
        <f t="shared" si="203"/>
        <v>0.8551003574374485</v>
      </c>
      <c r="DU26" s="16">
        <f t="shared" si="203"/>
        <v>0.45884051990922226</v>
      </c>
      <c r="DV26" s="16">
        <f t="shared" si="203"/>
        <v>0.31646933001615607</v>
      </c>
      <c r="DW26" s="16">
        <f t="shared" si="203"/>
        <v>0.15098278768383766</v>
      </c>
      <c r="DX26" s="16">
        <f t="shared" si="203"/>
        <v>8.2542858554419229E-2</v>
      </c>
      <c r="DY26" s="16">
        <f t="shared" si="203"/>
        <v>7.533116485174185E-2</v>
      </c>
      <c r="DZ26" s="16">
        <f t="shared" ref="DZ26:EC27" si="204">DZ7/DV7-1</f>
        <v>8.8729099687712143E-4</v>
      </c>
      <c r="EA26" s="16">
        <f t="shared" si="204"/>
        <v>0.11962889312874525</v>
      </c>
      <c r="EB26" s="16">
        <f t="shared" si="204"/>
        <v>4.4799023355049261E-2</v>
      </c>
      <c r="EC26" s="16">
        <f t="shared" si="204"/>
        <v>0.23089189426154055</v>
      </c>
      <c r="EE26" s="16"/>
      <c r="EF26" s="16">
        <f t="shared" ref="EF26:EK27" si="205">EF7/EE7-1</f>
        <v>-0.70651330351831332</v>
      </c>
      <c r="EG26" s="16">
        <f t="shared" si="205"/>
        <v>0.245660517136713</v>
      </c>
      <c r="EH26" s="16">
        <f t="shared" si="205"/>
        <v>0.67283142457119971</v>
      </c>
      <c r="EI26" s="16">
        <f t="shared" si="205"/>
        <v>0.56655745961519943</v>
      </c>
      <c r="EJ26" s="16">
        <f t="shared" si="205"/>
        <v>7.222782575805331E-2</v>
      </c>
      <c r="EK26" s="16">
        <f t="shared" si="205"/>
        <v>5.9700346049507802E-2</v>
      </c>
    </row>
    <row r="27" spans="1:141" x14ac:dyDescent="0.2">
      <c r="A27" s="9" t="str">
        <f>A8</f>
        <v>Tractors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6">
        <f t="shared" si="194"/>
        <v>2.1551392373885925E-2</v>
      </c>
      <c r="O27" s="16">
        <f t="shared" si="194"/>
        <v>6.1668467766223145E-2</v>
      </c>
      <c r="P27" s="16">
        <f t="shared" si="194"/>
        <v>-1.5001750204191033E-3</v>
      </c>
      <c r="Q27" s="16">
        <f t="shared" si="194"/>
        <v>-0.85602212951206236</v>
      </c>
      <c r="R27" s="16">
        <f t="shared" si="194"/>
        <v>-0.74106532147742821</v>
      </c>
      <c r="S27" s="16">
        <f t="shared" si="194"/>
        <v>0.14097949931399256</v>
      </c>
      <c r="T27" s="16">
        <f t="shared" si="194"/>
        <v>0.39160682894854459</v>
      </c>
      <c r="U27" s="16">
        <f t="shared" si="194"/>
        <v>0.30397008333467657</v>
      </c>
      <c r="V27" s="16">
        <f t="shared" si="194"/>
        <v>0.85649094128865277</v>
      </c>
      <c r="W27" s="16">
        <f t="shared" si="194"/>
        <v>0.58076768820628977</v>
      </c>
      <c r="X27" s="16">
        <f t="shared" si="195"/>
        <v>0.15895268718419842</v>
      </c>
      <c r="Y27" s="16">
        <f t="shared" si="195"/>
        <v>0.35177001815815268</v>
      </c>
      <c r="Z27" s="16">
        <f t="shared" si="195"/>
        <v>0.12230074893386167</v>
      </c>
      <c r="AA27" s="16">
        <f t="shared" si="195"/>
        <v>0.1934654919236416</v>
      </c>
      <c r="AB27" s="16">
        <f t="shared" si="195"/>
        <v>0.36185166018396409</v>
      </c>
      <c r="AC27" s="16">
        <f t="shared" si="195"/>
        <v>5.7113385826771657</v>
      </c>
      <c r="AD27" s="16">
        <f t="shared" si="195"/>
        <v>0.5855208849265312</v>
      </c>
      <c r="AE27" s="16">
        <f t="shared" si="195"/>
        <v>0.10813683972046495</v>
      </c>
      <c r="AF27" s="16">
        <f t="shared" si="195"/>
        <v>5.7069144551614936E-2</v>
      </c>
      <c r="AG27" s="16">
        <f t="shared" si="195"/>
        <v>2.2744972001433883E-2</v>
      </c>
      <c r="AH27" s="16">
        <f t="shared" si="196"/>
        <v>-0.24648102628071078</v>
      </c>
      <c r="AI27" s="16">
        <f t="shared" si="196"/>
        <v>-0.21725568622768787</v>
      </c>
      <c r="AJ27" s="16">
        <f t="shared" si="196"/>
        <v>-0.11603462489694971</v>
      </c>
      <c r="AK27" s="16">
        <f t="shared" si="196"/>
        <v>-0.10472884619956735</v>
      </c>
      <c r="AL27" s="16">
        <f t="shared" si="196"/>
        <v>-9.5519422103468199E-2</v>
      </c>
      <c r="AM27" s="16">
        <f t="shared" si="196"/>
        <v>-0.16889908000335563</v>
      </c>
      <c r="AN27" s="16">
        <f t="shared" si="196"/>
        <v>-6.569092536069332E-2</v>
      </c>
      <c r="AO27" s="16">
        <f t="shared" si="196"/>
        <v>0.27155829833165179</v>
      </c>
      <c r="AP27" s="16">
        <f t="shared" si="196"/>
        <v>2.3244129744364033</v>
      </c>
      <c r="AQ27" s="16">
        <f t="shared" si="196"/>
        <v>9.2551819582927131E-2</v>
      </c>
      <c r="AR27" s="16">
        <f t="shared" si="197"/>
        <v>-0.24574657700721059</v>
      </c>
      <c r="AS27" s="16">
        <f t="shared" si="197"/>
        <v>-0.221920059948995</v>
      </c>
      <c r="AT27" s="16">
        <f t="shared" si="197"/>
        <v>-3.6581407426642398E-2</v>
      </c>
      <c r="AU27" s="16">
        <f t="shared" si="197"/>
        <v>0.11089290140522823</v>
      </c>
      <c r="AV27" s="16">
        <f t="shared" si="197"/>
        <v>0.39878400918270351</v>
      </c>
      <c r="AW27" s="16">
        <f t="shared" si="197"/>
        <v>2.8879859783301542E-2</v>
      </c>
      <c r="AX27" s="16">
        <f t="shared" si="197"/>
        <v>7.2324569867731503E-2</v>
      </c>
      <c r="AY27" s="16">
        <f t="shared" si="197"/>
        <v>0.13937956327176071</v>
      </c>
      <c r="AZ27" s="16">
        <f t="shared" si="197"/>
        <v>4.0868538441354074E-2</v>
      </c>
      <c r="BA27" s="16">
        <f t="shared" si="197"/>
        <v>1.7032662852924929E-2</v>
      </c>
      <c r="BB27" s="16">
        <f t="shared" si="198"/>
        <v>9.6473094029944306E-2</v>
      </c>
      <c r="BC27" s="16">
        <f t="shared" si="198"/>
        <v>0.3769198658433015</v>
      </c>
      <c r="BD27" s="16">
        <f t="shared" si="198"/>
        <v>0.21713794677622933</v>
      </c>
      <c r="BE27" s="16">
        <f t="shared" si="198"/>
        <v>0.14544240089474347</v>
      </c>
      <c r="BF27" s="16">
        <f t="shared" si="198"/>
        <v>-8.8490953808833983E-2</v>
      </c>
      <c r="BG27" s="16">
        <f t="shared" si="198"/>
        <v>6.221787412251345E-2</v>
      </c>
      <c r="BH27" s="16">
        <f t="shared" si="198"/>
        <v>-0.2113421889424556</v>
      </c>
      <c r="BI27" s="16">
        <f t="shared" si="198"/>
        <v>1.075019035451108E-2</v>
      </c>
      <c r="BJ27" s="16">
        <f t="shared" si="198"/>
        <v>0.21783069149304346</v>
      </c>
      <c r="BK27" s="16">
        <f t="shared" si="198"/>
        <v>0.1143709303527396</v>
      </c>
      <c r="BL27" s="16">
        <f t="shared" si="199"/>
        <v>-2.8600239490766954E-2</v>
      </c>
      <c r="BM27" s="16">
        <f t="shared" si="199"/>
        <v>1.2283853174387183E-2</v>
      </c>
      <c r="BN27" s="16">
        <f t="shared" si="199"/>
        <v>-1.1712277895218004E-2</v>
      </c>
      <c r="BO27" s="16">
        <f t="shared" si="199"/>
        <v>-0.2633499205486326</v>
      </c>
      <c r="BP27" s="16">
        <f t="shared" si="199"/>
        <v>-0.12443463872035299</v>
      </c>
      <c r="BQ27" s="16">
        <f t="shared" si="199"/>
        <v>-0.12286578337107912</v>
      </c>
      <c r="BR27" s="16">
        <f t="shared" si="199"/>
        <v>0.13635439575671326</v>
      </c>
      <c r="BS27" s="16">
        <f t="shared" si="199"/>
        <v>2.3623319544984422E-2</v>
      </c>
      <c r="BT27" s="16">
        <f t="shared" si="199"/>
        <v>0.29392446633825942</v>
      </c>
      <c r="BU27" s="16">
        <f t="shared" si="199"/>
        <v>0.25560520939734421</v>
      </c>
      <c r="BV27" s="16">
        <f t="shared" si="200"/>
        <v>4.5902012049562346E-2</v>
      </c>
      <c r="BW27" s="16">
        <f t="shared" si="200"/>
        <v>-0.1542273395783923</v>
      </c>
      <c r="BX27" s="16">
        <f t="shared" si="200"/>
        <v>-6.7189162536008151E-2</v>
      </c>
      <c r="BY27" s="16">
        <f t="shared" si="200"/>
        <v>6.8847463703172629E-2</v>
      </c>
      <c r="BZ27" s="16">
        <f t="shared" si="200"/>
        <v>2.1505376344086002E-2</v>
      </c>
      <c r="CA27" s="16">
        <f t="shared" si="200"/>
        <v>8.2807067338394935E-2</v>
      </c>
      <c r="CB27" s="16">
        <f t="shared" si="200"/>
        <v>0.106337407080761</v>
      </c>
      <c r="CC27" s="16">
        <f t="shared" si="200"/>
        <v>0.29790194653597002</v>
      </c>
      <c r="CD27" s="16">
        <f t="shared" si="200"/>
        <v>2.6168133101305946E-2</v>
      </c>
      <c r="CE27" s="16">
        <f t="shared" si="200"/>
        <v>0.13660615627466455</v>
      </c>
      <c r="CF27" s="16">
        <f t="shared" si="201"/>
        <v>0.56269789415489768</v>
      </c>
      <c r="CG27" s="16">
        <f t="shared" si="201"/>
        <v>0.15220817783381979</v>
      </c>
      <c r="CH27" s="16">
        <f t="shared" si="201"/>
        <v>0.22613251021650282</v>
      </c>
      <c r="CI27" s="16">
        <f t="shared" si="201"/>
        <v>0.36225980973450422</v>
      </c>
      <c r="CJ27" s="16"/>
      <c r="CK27" s="16"/>
      <c r="CL27" s="16">
        <f>CL8/SUMIFS($C8:$CK8,$C$3:$CK$3,CN$4,$C$1:$CK$1,"&lt;="&amp;_xlfn.XLOOKUP(MAX($C$4:$CK$4),$C$4:$CK$4,$C$1:$CK$1))-1</f>
        <v>0.2818907119101044</v>
      </c>
      <c r="CM27" s="16"/>
      <c r="CN27" s="16"/>
      <c r="CP27" s="16"/>
      <c r="CQ27" s="16"/>
      <c r="DB27" s="16"/>
      <c r="DC27" s="16"/>
      <c r="DD27" s="16"/>
      <c r="DE27" s="16"/>
      <c r="DF27" s="16">
        <f t="shared" si="202"/>
        <v>2.641110026956861E-2</v>
      </c>
      <c r="DG27" s="16">
        <f t="shared" si="202"/>
        <v>-0.46277420862876206</v>
      </c>
      <c r="DH27" s="16">
        <f t="shared" si="202"/>
        <v>0.47843381771365556</v>
      </c>
      <c r="DI27" s="16">
        <f t="shared" si="202"/>
        <v>0.34681815609615008</v>
      </c>
      <c r="DJ27" s="16">
        <f t="shared" si="202"/>
        <v>0.22227593022256587</v>
      </c>
      <c r="DK27" s="16">
        <f t="shared" si="202"/>
        <v>0.65350385654954191</v>
      </c>
      <c r="DL27" s="16">
        <f t="shared" si="202"/>
        <v>-5.0702707346503617E-2</v>
      </c>
      <c r="DM27" s="16">
        <f t="shared" si="202"/>
        <v>-0.14325729918488161</v>
      </c>
      <c r="DN27" s="16">
        <f t="shared" si="202"/>
        <v>-0.10788828445631826</v>
      </c>
      <c r="DO27" s="16">
        <f t="shared" si="202"/>
        <v>0.49519974483693496</v>
      </c>
      <c r="DP27" s="16">
        <f t="shared" si="203"/>
        <v>-0.18462177649251121</v>
      </c>
      <c r="DQ27" s="16">
        <f t="shared" si="203"/>
        <v>0.16470498485145701</v>
      </c>
      <c r="DR27" s="16">
        <f t="shared" si="203"/>
        <v>8.0147765053564912E-2</v>
      </c>
      <c r="DS27" s="16">
        <f t="shared" si="203"/>
        <v>0.17741703241908557</v>
      </c>
      <c r="DT27" s="16">
        <f t="shared" si="203"/>
        <v>0.10232271865036124</v>
      </c>
      <c r="DU27" s="16">
        <f t="shared" si="203"/>
        <v>-5.6259415557073478E-2</v>
      </c>
      <c r="DV27" s="16">
        <f t="shared" si="203"/>
        <v>9.6727269410890271E-2</v>
      </c>
      <c r="DW27" s="16">
        <f t="shared" si="203"/>
        <v>-0.11474719291968061</v>
      </c>
      <c r="DX27" s="16">
        <f t="shared" si="203"/>
        <v>-5.9323197466338407E-2</v>
      </c>
      <c r="DY27" s="16">
        <f t="shared" si="203"/>
        <v>0.19611634121070609</v>
      </c>
      <c r="DZ27" s="16">
        <f t="shared" si="204"/>
        <v>-5.3137304633090632E-2</v>
      </c>
      <c r="EA27" s="16">
        <f t="shared" si="204"/>
        <v>5.7120344645863019E-2</v>
      </c>
      <c r="EB27" s="16">
        <f t="shared" si="204"/>
        <v>0.14263681301572473</v>
      </c>
      <c r="EC27" s="16">
        <f t="shared" si="204"/>
        <v>0.28351645618935906</v>
      </c>
      <c r="EE27" s="16"/>
      <c r="EF27" s="16">
        <f t="shared" si="205"/>
        <v>0.17294826606026148</v>
      </c>
      <c r="EG27" s="16">
        <f t="shared" si="205"/>
        <v>-2.4115103152877237E-2</v>
      </c>
      <c r="EH27" s="16">
        <f t="shared" si="205"/>
        <v>8.4391985675082992E-2</v>
      </c>
      <c r="EI27" s="16">
        <f t="shared" si="205"/>
        <v>7.662365896078005E-2</v>
      </c>
      <c r="EJ27" s="16">
        <f t="shared" si="205"/>
        <v>-1.3064021191031228E-2</v>
      </c>
      <c r="EK27" s="16">
        <f t="shared" si="205"/>
        <v>9.3023165160458943E-2</v>
      </c>
    </row>
    <row r="28" spans="1:141" x14ac:dyDescent="0.2">
      <c r="A28" s="9" t="str">
        <f>A14</f>
        <v>CVs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6">
        <f t="shared" ref="N28:W29" si="206">N14/B14-1</f>
        <v>-8.6059059728960996E-2</v>
      </c>
      <c r="O28" s="16">
        <f t="shared" si="206"/>
        <v>6.5861296566122274E-2</v>
      </c>
      <c r="P28" s="16">
        <f t="shared" si="206"/>
        <v>0.31719728198854824</v>
      </c>
      <c r="Q28" s="16">
        <f t="shared" si="206"/>
        <v>-0.7515409163700042</v>
      </c>
      <c r="R28" s="16">
        <f t="shared" si="206"/>
        <v>-0.96448949129691597</v>
      </c>
      <c r="S28" s="16">
        <f t="shared" si="206"/>
        <v>-0.7164682594998466</v>
      </c>
      <c r="T28" s="16">
        <f t="shared" si="206"/>
        <v>-0.6091046809160694</v>
      </c>
      <c r="U28" s="16">
        <f t="shared" si="206"/>
        <v>-0.46419626593806917</v>
      </c>
      <c r="V28" s="16">
        <f t="shared" si="206"/>
        <v>-0.2242935693492899</v>
      </c>
      <c r="W28" s="16">
        <f t="shared" si="206"/>
        <v>-0.24863770201313673</v>
      </c>
      <c r="X28" s="16">
        <f t="shared" ref="X28:AG29" si="207">X14/L14-1</f>
        <v>-0.28792282988349471</v>
      </c>
      <c r="Y28" s="16">
        <f t="shared" si="207"/>
        <v>-0.11026495100410483</v>
      </c>
      <c r="Z28" s="16">
        <f t="shared" si="207"/>
        <v>-0.15572870186036936</v>
      </c>
      <c r="AA28" s="16">
        <f t="shared" si="207"/>
        <v>-0.2946043275557777</v>
      </c>
      <c r="AB28" s="16">
        <f t="shared" si="207"/>
        <v>-0.38954055551653355</v>
      </c>
      <c r="AC28" s="16">
        <f t="shared" si="207"/>
        <v>1.6340536028934434</v>
      </c>
      <c r="AD28" s="16">
        <f t="shared" si="207"/>
        <v>5.6867796610169492</v>
      </c>
      <c r="AE28" s="16">
        <f t="shared" si="207"/>
        <v>1.0963618485742379</v>
      </c>
      <c r="AF28" s="16">
        <f t="shared" si="207"/>
        <v>0.95655572200872796</v>
      </c>
      <c r="AG28" s="16">
        <f t="shared" si="207"/>
        <v>0.60339424200573677</v>
      </c>
      <c r="AH28" s="16">
        <f t="shared" ref="AH28:AQ29" si="208">AH14/V14-1</f>
        <v>0.20056100981767178</v>
      </c>
      <c r="AI28" s="16">
        <f t="shared" si="208"/>
        <v>0.12690841386647755</v>
      </c>
      <c r="AJ28" s="16">
        <f t="shared" si="208"/>
        <v>6.7799121031060228E-2</v>
      </c>
      <c r="AK28" s="16">
        <f t="shared" si="208"/>
        <v>2.9001941747572868E-2</v>
      </c>
      <c r="AL28" s="16">
        <f t="shared" si="208"/>
        <v>1.2955509479475769E-2</v>
      </c>
      <c r="AM28" s="16">
        <f t="shared" si="208"/>
        <v>2.5077735194157125E-2</v>
      </c>
      <c r="AN28" s="16">
        <f t="shared" si="208"/>
        <v>9.7647660444899032E-2</v>
      </c>
      <c r="AO28" s="16">
        <f t="shared" si="208"/>
        <v>0.46958067809738413</v>
      </c>
      <c r="AP28" s="16">
        <f t="shared" si="208"/>
        <v>2.6273953158268277</v>
      </c>
      <c r="AQ28" s="16">
        <f t="shared" si="208"/>
        <v>0.7120075046904315</v>
      </c>
      <c r="AR28" s="16">
        <f t="shared" ref="AR28:BA29" si="209">AR14/AF14-1</f>
        <v>0.20917806851093568</v>
      </c>
      <c r="AS28" s="16">
        <f t="shared" si="209"/>
        <v>0.20186844677080051</v>
      </c>
      <c r="AT28" s="16">
        <f t="shared" si="209"/>
        <v>0.22133114422834055</v>
      </c>
      <c r="AU28" s="16">
        <f t="shared" si="209"/>
        <v>0.25819801107754281</v>
      </c>
      <c r="AV28" s="16">
        <f t="shared" si="209"/>
        <v>0.36061783203847586</v>
      </c>
      <c r="AW28" s="16">
        <f t="shared" si="209"/>
        <v>0.11930497267594586</v>
      </c>
      <c r="AX28" s="16">
        <f t="shared" si="209"/>
        <v>0.19673030355733334</v>
      </c>
      <c r="AY28" s="16">
        <f t="shared" si="209"/>
        <v>0.19543165112374616</v>
      </c>
      <c r="AZ28" s="16">
        <f t="shared" si="209"/>
        <v>0.1190104591301917</v>
      </c>
      <c r="BA28" s="16">
        <f t="shared" si="209"/>
        <v>4.1302811418167051E-2</v>
      </c>
      <c r="BB28" s="16">
        <f t="shared" ref="BB28:BK29" si="210">BB14/AP14-1</f>
        <v>9.0225563909774431E-2</v>
      </c>
      <c r="BC28" s="16">
        <f t="shared" si="210"/>
        <v>1.4328767123287678E-2</v>
      </c>
      <c r="BD28" s="16">
        <f t="shared" si="210"/>
        <v>1.716566866267466E-2</v>
      </c>
      <c r="BE28" s="16">
        <f t="shared" si="210"/>
        <v>5.0786956641583281E-2</v>
      </c>
      <c r="BF28" s="16">
        <f t="shared" si="210"/>
        <v>4.4361718628819657E-2</v>
      </c>
      <c r="BG28" s="16">
        <f t="shared" si="210"/>
        <v>0.13216443015970292</v>
      </c>
      <c r="BH28" s="16">
        <f t="shared" si="210"/>
        <v>-2.0143656674144084E-2</v>
      </c>
      <c r="BI28" s="16">
        <f t="shared" si="210"/>
        <v>2.6663969249443698E-2</v>
      </c>
      <c r="BJ28" s="16">
        <f t="shared" si="210"/>
        <v>1.6433394446182525E-3</v>
      </c>
      <c r="BK28" s="16">
        <f t="shared" si="210"/>
        <v>2.8088893085175481E-2</v>
      </c>
      <c r="BL28" s="16">
        <f t="shared" ref="BL28:BU29" si="211">BL14/AZ14-1</f>
        <v>-8.1768599858445423E-2</v>
      </c>
      <c r="BM28" s="16">
        <f t="shared" si="211"/>
        <v>-1.1779728284001867E-2</v>
      </c>
      <c r="BN28" s="16">
        <f t="shared" si="211"/>
        <v>1.8869375721061399E-2</v>
      </c>
      <c r="BO28" s="16">
        <f t="shared" si="211"/>
        <v>-5.9719633741187939E-2</v>
      </c>
      <c r="BP28" s="16">
        <f t="shared" si="211"/>
        <v>5.1927136902506277E-2</v>
      </c>
      <c r="BQ28" s="16">
        <f t="shared" si="211"/>
        <v>-7.0996681662578887E-2</v>
      </c>
      <c r="BR28" s="16">
        <f t="shared" si="211"/>
        <v>-0.10785187385514139</v>
      </c>
      <c r="BS28" s="16">
        <f t="shared" si="211"/>
        <v>-0.10556838140264446</v>
      </c>
      <c r="BT28" s="16">
        <f t="shared" si="211"/>
        <v>-6.3777633891406893E-2</v>
      </c>
      <c r="BU28" s="16">
        <f t="shared" si="211"/>
        <v>-7.1897743096608124E-2</v>
      </c>
      <c r="BV28" s="16">
        <f t="shared" ref="BV28:CE29" si="212">BV14/BJ14-1</f>
        <v>7.1496333664438305E-2</v>
      </c>
      <c r="BW28" s="16">
        <f t="shared" si="212"/>
        <v>-8.7681234287288579E-2</v>
      </c>
      <c r="BX28" s="16">
        <f t="shared" si="212"/>
        <v>1.2616186805713081E-2</v>
      </c>
      <c r="BY28" s="16">
        <f t="shared" si="212"/>
        <v>-1.7938420348058925E-2</v>
      </c>
      <c r="BZ28" s="16">
        <f t="shared" si="212"/>
        <v>-3.5718779094637831E-2</v>
      </c>
      <c r="CA28" s="16">
        <f t="shared" si="212"/>
        <v>7.3078248879696606E-2</v>
      </c>
      <c r="CB28" s="16">
        <f t="shared" si="212"/>
        <v>2.8046160377721563E-3</v>
      </c>
      <c r="CC28" s="16">
        <f t="shared" si="212"/>
        <v>8.8747705774389285E-2</v>
      </c>
      <c r="CD28" s="16">
        <f t="shared" si="212"/>
        <v>2.09067450958631E-2</v>
      </c>
      <c r="CE28" s="16">
        <f t="shared" si="212"/>
        <v>0.38554068072914083</v>
      </c>
      <c r="CF28" s="16">
        <f t="shared" ref="CF28:CI29" si="213">CF14/BT14-1</f>
        <v>0.20851652423059819</v>
      </c>
      <c r="CG28" s="16">
        <f t="shared" si="213"/>
        <v>0.24372602584608427</v>
      </c>
      <c r="CH28" s="16">
        <f t="shared" si="213"/>
        <v>0.16079370866100717</v>
      </c>
      <c r="CI28" s="16">
        <f t="shared" si="213"/>
        <v>0.28151042820668115</v>
      </c>
      <c r="CJ28" s="16"/>
      <c r="CK28" s="16"/>
      <c r="CL28" s="16">
        <f>CL14/SUMIFS($C14:$CK14,$C$3:$CK$3,CN$4,$C$1:$CK$1,"&lt;="&amp;_xlfn.XLOOKUP(MAX($C$4:$CK$4),$C$4:$CK$4,$C$1:$CK$1))-1</f>
        <v>0.21546563250589568</v>
      </c>
      <c r="CM28" s="16"/>
      <c r="CN28" s="16"/>
      <c r="CP28" s="16"/>
      <c r="CQ28" s="16"/>
      <c r="DB28" s="16"/>
      <c r="DC28" s="16"/>
      <c r="DD28" s="16"/>
      <c r="DE28" s="16"/>
      <c r="DF28" s="16">
        <f t="shared" ref="DF28:DO29" si="214">DF14/DB14-1</f>
        <v>0.10068626590609919</v>
      </c>
      <c r="DG28" s="16">
        <f t="shared" si="214"/>
        <v>-0.81434620112494882</v>
      </c>
      <c r="DH28" s="16">
        <f t="shared" si="214"/>
        <v>-0.44143919794505704</v>
      </c>
      <c r="DI28" s="16">
        <f t="shared" si="214"/>
        <v>-0.22002079681000997</v>
      </c>
      <c r="DJ28" s="16">
        <f t="shared" si="214"/>
        <v>-0.29468870193074326</v>
      </c>
      <c r="DK28" s="16">
        <f t="shared" si="214"/>
        <v>1.6567683253076511</v>
      </c>
      <c r="DL28" s="16">
        <f t="shared" si="214"/>
        <v>0.51744550858652572</v>
      </c>
      <c r="DM28" s="16">
        <f t="shared" si="214"/>
        <v>7.2404047971882379E-2</v>
      </c>
      <c r="DN28" s="16">
        <f t="shared" si="214"/>
        <v>4.6700066921087302E-2</v>
      </c>
      <c r="DO28" s="16">
        <f t="shared" si="214"/>
        <v>0.91349478065317347</v>
      </c>
      <c r="DP28" s="16">
        <f t="shared" ref="DP28:DY29" si="215">DP14/DL14-1</f>
        <v>0.21096559716637731</v>
      </c>
      <c r="DQ28" s="16">
        <f t="shared" si="215"/>
        <v>0.24506590775995818</v>
      </c>
      <c r="DR28" s="16">
        <f t="shared" si="215"/>
        <v>0.1675061775327884</v>
      </c>
      <c r="DS28" s="16">
        <f t="shared" si="215"/>
        <v>4.8018944460280322E-2</v>
      </c>
      <c r="DT28" s="16">
        <f t="shared" si="215"/>
        <v>3.7579695103047595E-2</v>
      </c>
      <c r="DU28" s="16">
        <f t="shared" si="215"/>
        <v>4.4423448253098519E-2</v>
      </c>
      <c r="DV28" s="16">
        <f t="shared" si="215"/>
        <v>-1.9718122245697689E-2</v>
      </c>
      <c r="DW28" s="16">
        <f t="shared" si="215"/>
        <v>-1.6628658702429022E-2</v>
      </c>
      <c r="DX28" s="16">
        <f t="shared" si="215"/>
        <v>-4.4558764306221299E-2</v>
      </c>
      <c r="DY28" s="16">
        <f t="shared" si="215"/>
        <v>-8.1164893596008536E-2</v>
      </c>
      <c r="DZ28" s="16">
        <f t="shared" ref="DZ28:EC29" si="216">DZ14/DV14-1</f>
        <v>-4.4917525384058354E-4</v>
      </c>
      <c r="EA28" s="16">
        <f t="shared" si="216"/>
        <v>3.0126249409601069E-3</v>
      </c>
      <c r="EB28" s="16">
        <f t="shared" si="216"/>
        <v>3.6307848495973127E-2</v>
      </c>
      <c r="EC28" s="16">
        <f t="shared" si="216"/>
        <v>0.28083820235346724</v>
      </c>
      <c r="EE28" s="16"/>
      <c r="EF28" s="16">
        <f t="shared" ref="EF28:EK29" si="217">EF14/EE14-1</f>
        <v>-0.43402770866094709</v>
      </c>
      <c r="EG28" s="16">
        <f t="shared" si="217"/>
        <v>0.28217460498896529</v>
      </c>
      <c r="EH28" s="16">
        <f t="shared" si="217"/>
        <v>0.32109886643396446</v>
      </c>
      <c r="EI28" s="16">
        <f t="shared" si="217"/>
        <v>2.5696794025952263E-2</v>
      </c>
      <c r="EJ28" s="16">
        <f t="shared" si="217"/>
        <v>-3.5353775614002214E-2</v>
      </c>
      <c r="EK28" s="16">
        <f t="shared" si="217"/>
        <v>2.3625556379551327E-2</v>
      </c>
    </row>
    <row r="29" spans="1:141" x14ac:dyDescent="0.2">
      <c r="A29" s="9" t="str">
        <f>A15</f>
        <v>LCVs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6">
        <f t="shared" si="206"/>
        <v>4.2452511322923048E-2</v>
      </c>
      <c r="O29" s="16">
        <f t="shared" si="206"/>
        <v>0.18368182951590506</v>
      </c>
      <c r="P29" s="16">
        <f t="shared" si="206"/>
        <v>0.41688736027515039</v>
      </c>
      <c r="Q29" s="16">
        <f t="shared" si="206"/>
        <v>-0.72369730193722082</v>
      </c>
      <c r="R29" s="16">
        <f t="shared" si="206"/>
        <v>-0.94472539798107003</v>
      </c>
      <c r="S29" s="16">
        <f t="shared" si="206"/>
        <v>-0.56785508913168492</v>
      </c>
      <c r="T29" s="16">
        <f t="shared" si="206"/>
        <v>-0.4401421514068693</v>
      </c>
      <c r="U29" s="16">
        <f t="shared" si="206"/>
        <v>-0.26535249058726795</v>
      </c>
      <c r="V29" s="16">
        <f t="shared" si="206"/>
        <v>-1.6374855548045297E-2</v>
      </c>
      <c r="W29" s="16">
        <f t="shared" si="206"/>
        <v>-0.1088559819760837</v>
      </c>
      <c r="X29" s="16">
        <f t="shared" si="207"/>
        <v>-0.2105323020928116</v>
      </c>
      <c r="Y29" s="16">
        <f t="shared" si="207"/>
        <v>-4.999806434129539E-2</v>
      </c>
      <c r="Z29" s="16">
        <f t="shared" si="207"/>
        <v>-0.11967446987873676</v>
      </c>
      <c r="AA29" s="16">
        <f t="shared" si="207"/>
        <v>-0.28932123564904677</v>
      </c>
      <c r="AB29" s="16">
        <f t="shared" si="207"/>
        <v>-0.36224390717545396</v>
      </c>
      <c r="AC29" s="16">
        <f t="shared" si="207"/>
        <v>1.5215702887806257</v>
      </c>
      <c r="AD29" s="16">
        <f t="shared" si="207"/>
        <v>3.2634389462442153</v>
      </c>
      <c r="AE29" s="16">
        <f t="shared" si="207"/>
        <v>0.52684374840063453</v>
      </c>
      <c r="AF29" s="16">
        <f t="shared" si="207"/>
        <v>0.55901227678571419</v>
      </c>
      <c r="AG29" s="16">
        <f t="shared" si="207"/>
        <v>0.28894583370151095</v>
      </c>
      <c r="AH29" s="16">
        <f t="shared" si="208"/>
        <v>-3.4469764142578518E-2</v>
      </c>
      <c r="AI29" s="16">
        <f t="shared" si="208"/>
        <v>-7.6472621980206545E-2</v>
      </c>
      <c r="AJ29" s="16">
        <f t="shared" si="208"/>
        <v>-6.9092555621874219E-2</v>
      </c>
      <c r="AK29" s="16">
        <f t="shared" si="208"/>
        <v>-7.7589192933841367E-2</v>
      </c>
      <c r="AL29" s="16">
        <f t="shared" si="208"/>
        <v>-0.1028691392582225</v>
      </c>
      <c r="AM29" s="16">
        <f t="shared" si="208"/>
        <v>-3.5760411594080166E-2</v>
      </c>
      <c r="AN29" s="16">
        <f t="shared" si="208"/>
        <v>5.7796977886042766E-2</v>
      </c>
      <c r="AO29" s="16">
        <f t="shared" si="208"/>
        <v>0.40940273849858588</v>
      </c>
      <c r="AP29" s="16">
        <f t="shared" si="208"/>
        <v>2.7373079492317971</v>
      </c>
      <c r="AQ29" s="16">
        <f t="shared" si="208"/>
        <v>0.58639761338115504</v>
      </c>
      <c r="AR29" s="16">
        <f t="shared" si="209"/>
        <v>8.3736017897091619E-2</v>
      </c>
      <c r="AS29" s="16">
        <f t="shared" si="209"/>
        <v>8.2562098672333883E-2</v>
      </c>
      <c r="AT29" s="16">
        <f t="shared" si="209"/>
        <v>0.15391326308056108</v>
      </c>
      <c r="AU29" s="16">
        <f t="shared" si="209"/>
        <v>0.2139497882496082</v>
      </c>
      <c r="AV29" s="16">
        <f t="shared" si="209"/>
        <v>0.27886358611541007</v>
      </c>
      <c r="AW29" s="16">
        <f t="shared" si="209"/>
        <v>6.9978573479711148E-2</v>
      </c>
      <c r="AX29" s="16">
        <f t="shared" si="209"/>
        <v>0.1669061499302078</v>
      </c>
      <c r="AY29" s="16">
        <f t="shared" si="209"/>
        <v>0.14628255236924148</v>
      </c>
      <c r="AZ29" s="16">
        <f t="shared" si="209"/>
        <v>5.5952359534390261E-3</v>
      </c>
      <c r="BA29" s="16">
        <f t="shared" si="209"/>
        <v>-4.7363611077998913E-2</v>
      </c>
      <c r="BB29" s="16">
        <f t="shared" si="210"/>
        <v>1.7806872514410932E-2</v>
      </c>
      <c r="BC29" s="16">
        <f t="shared" si="210"/>
        <v>-3.7737443742472565E-2</v>
      </c>
      <c r="BD29" s="16">
        <f t="shared" si="210"/>
        <v>-3.903556757426252E-2</v>
      </c>
      <c r="BE29" s="16">
        <f t="shared" si="210"/>
        <v>4.8972009963270668E-3</v>
      </c>
      <c r="BF29" s="16">
        <f t="shared" si="210"/>
        <v>-9.5103559419827954E-3</v>
      </c>
      <c r="BG29" s="16">
        <f t="shared" si="210"/>
        <v>6.4298517818938805E-2</v>
      </c>
      <c r="BH29" s="16">
        <f t="shared" si="210"/>
        <v>-6.2704216586276673E-2</v>
      </c>
      <c r="BI29" s="16">
        <f t="shared" si="210"/>
        <v>-1.0053882202357589E-2</v>
      </c>
      <c r="BJ29" s="16">
        <f t="shared" si="210"/>
        <v>-3.8700371171741743E-2</v>
      </c>
      <c r="BK29" s="16">
        <f t="shared" si="210"/>
        <v>-1.9921845069342803E-3</v>
      </c>
      <c r="BL29" s="16">
        <f t="shared" si="211"/>
        <v>-7.2458582316527687E-2</v>
      </c>
      <c r="BM29" s="16">
        <f t="shared" si="211"/>
        <v>-9.4056308654848486E-3</v>
      </c>
      <c r="BN29" s="16">
        <f t="shared" si="211"/>
        <v>2.5551531116233095E-2</v>
      </c>
      <c r="BO29" s="16">
        <f t="shared" si="211"/>
        <v>-8.8777145868558005E-2</v>
      </c>
      <c r="BP29" s="16">
        <f t="shared" si="211"/>
        <v>7.9481010482900238E-3</v>
      </c>
      <c r="BQ29" s="16">
        <f t="shared" si="211"/>
        <v>-8.059908414905681E-2</v>
      </c>
      <c r="BR29" s="16">
        <f t="shared" si="211"/>
        <v>-0.12464094168692119</v>
      </c>
      <c r="BS29" s="16">
        <f t="shared" si="211"/>
        <v>-6.7005921874716989E-2</v>
      </c>
      <c r="BT29" s="16">
        <f t="shared" si="211"/>
        <v>-4.9745462594068202E-2</v>
      </c>
      <c r="BU29" s="16">
        <f t="shared" si="211"/>
        <v>-8.6732565899232617E-2</v>
      </c>
      <c r="BV29" s="16">
        <f t="shared" si="212"/>
        <v>8.8989331527805637E-2</v>
      </c>
      <c r="BW29" s="16">
        <f t="shared" si="212"/>
        <v>-8.6276391554702458E-2</v>
      </c>
      <c r="BX29" s="16">
        <f t="shared" si="212"/>
        <v>2.7582748244734168E-2</v>
      </c>
      <c r="BY29" s="16">
        <f t="shared" si="212"/>
        <v>-4.1369291985094425E-2</v>
      </c>
      <c r="BZ29" s="16">
        <f t="shared" si="212"/>
        <v>-3.7072711316594953E-2</v>
      </c>
      <c r="CA29" s="16">
        <f t="shared" si="212"/>
        <v>9.3980432791941793E-2</v>
      </c>
      <c r="CB29" s="16">
        <f t="shared" si="212"/>
        <v>7.6723072332818276E-4</v>
      </c>
      <c r="CC29" s="16">
        <f t="shared" si="212"/>
        <v>7.7406383513445531E-2</v>
      </c>
      <c r="CD29" s="16">
        <f t="shared" si="212"/>
        <v>4.3531139565835986E-2</v>
      </c>
      <c r="CE29" s="16">
        <f t="shared" si="212"/>
        <v>0.49321609503290054</v>
      </c>
      <c r="CF29" s="16">
        <f t="shared" si="213"/>
        <v>0.19833459500378492</v>
      </c>
      <c r="CG29" s="16">
        <f t="shared" si="213"/>
        <v>0.21875642225926528</v>
      </c>
      <c r="CH29" s="16">
        <f t="shared" si="213"/>
        <v>0.16674508485968742</v>
      </c>
      <c r="CI29" s="16">
        <f t="shared" si="213"/>
        <v>0.2264111826032158</v>
      </c>
      <c r="CJ29" s="16"/>
      <c r="CK29" s="16"/>
      <c r="CL29" s="16">
        <f>CL15/SUMIFS($C15:$CK15,$C$3:$CK$3,CN$4,$C$1:$CK$1,"&lt;="&amp;_xlfn.XLOOKUP(MAX($C$4:$CK$4),$C$4:$CK$4,$C$1:$CK$1))-1</f>
        <v>0.19326242214280054</v>
      </c>
      <c r="CM29" s="16"/>
      <c r="CN29" s="16"/>
      <c r="CP29" s="16"/>
      <c r="CQ29" s="16"/>
      <c r="DB29" s="16"/>
      <c r="DC29" s="16"/>
      <c r="DD29" s="16"/>
      <c r="DE29" s="16"/>
      <c r="DF29" s="16">
        <f t="shared" si="214"/>
        <v>0.21368206239767562</v>
      </c>
      <c r="DG29" s="16">
        <f t="shared" si="214"/>
        <v>-0.75211824131656846</v>
      </c>
      <c r="DH29" s="16">
        <f t="shared" si="214"/>
        <v>-0.24813315653569679</v>
      </c>
      <c r="DI29" s="16">
        <f t="shared" si="214"/>
        <v>-0.12833586658350338</v>
      </c>
      <c r="DJ29" s="16">
        <f t="shared" si="214"/>
        <v>-0.26815493860878237</v>
      </c>
      <c r="DK29" s="16">
        <f t="shared" si="214"/>
        <v>1.1232505272383664</v>
      </c>
      <c r="DL29" s="16">
        <f t="shared" si="214"/>
        <v>0.22539564672576229</v>
      </c>
      <c r="DM29" s="16">
        <f t="shared" si="214"/>
        <v>-7.4362251986883843E-2</v>
      </c>
      <c r="DN29" s="16">
        <f t="shared" si="214"/>
        <v>-2.7505370621564218E-2</v>
      </c>
      <c r="DO29" s="16">
        <f t="shared" si="214"/>
        <v>0.83714300456644564</v>
      </c>
      <c r="DP29" s="16">
        <f t="shared" si="215"/>
        <v>0.1065006287021466</v>
      </c>
      <c r="DQ29" s="16">
        <f t="shared" si="215"/>
        <v>0.18706844791353938</v>
      </c>
      <c r="DR29" s="16">
        <f t="shared" si="215"/>
        <v>0.10080018152575065</v>
      </c>
      <c r="DS29" s="16">
        <f t="shared" si="215"/>
        <v>-2.3683637716877648E-2</v>
      </c>
      <c r="DT29" s="16">
        <f t="shared" si="215"/>
        <v>-1.4629170717014195E-2</v>
      </c>
      <c r="DU29" s="16">
        <f t="shared" si="215"/>
        <v>-4.918913792558377E-3</v>
      </c>
      <c r="DV29" s="16">
        <f t="shared" si="215"/>
        <v>-3.8521931552941924E-2</v>
      </c>
      <c r="DW29" s="16">
        <f t="shared" si="215"/>
        <v>-2.3948908994145812E-2</v>
      </c>
      <c r="DX29" s="16">
        <f t="shared" si="215"/>
        <v>-6.7194197622637009E-2</v>
      </c>
      <c r="DY29" s="16">
        <f t="shared" si="215"/>
        <v>-6.7070342531467042E-2</v>
      </c>
      <c r="DZ29" s="16">
        <f t="shared" si="216"/>
        <v>1.1337339445491867E-2</v>
      </c>
      <c r="EA29" s="16">
        <f t="shared" si="216"/>
        <v>1.4957705797400411E-3</v>
      </c>
      <c r="EB29" s="16">
        <f t="shared" si="216"/>
        <v>3.9629400680722959E-2</v>
      </c>
      <c r="EC29" s="16">
        <f t="shared" si="216"/>
        <v>0.30789138533415961</v>
      </c>
      <c r="EE29" s="16"/>
      <c r="EF29" s="16">
        <f t="shared" si="217"/>
        <v>-0.3361855988857102</v>
      </c>
      <c r="EG29" s="16">
        <f t="shared" si="217"/>
        <v>0.1138492636834143</v>
      </c>
      <c r="EH29" s="16">
        <f t="shared" si="217"/>
        <v>0.24153659710000186</v>
      </c>
      <c r="EI29" s="16">
        <f t="shared" si="217"/>
        <v>-2.0670136214922308E-2</v>
      </c>
      <c r="EJ29" s="16">
        <f t="shared" si="217"/>
        <v>-3.6329334769143462E-2</v>
      </c>
      <c r="EK29" s="16">
        <f t="shared" si="217"/>
        <v>3.1460753714583234E-2</v>
      </c>
    </row>
    <row r="31" spans="1:141" ht="15" x14ac:dyDescent="0.25">
      <c r="A31" s="19" t="s">
        <v>27</v>
      </c>
    </row>
    <row r="32" spans="1:141" x14ac:dyDescent="0.2">
      <c r="A32" s="9" t="s">
        <v>2</v>
      </c>
      <c r="B32" s="20">
        <f t="shared" ref="B32:AG32" si="218">B9/B5</f>
        <v>2.3250114679619703E-4</v>
      </c>
      <c r="C32" s="20">
        <f t="shared" si="218"/>
        <v>9.4109416771464031E-4</v>
      </c>
      <c r="D32" s="20">
        <f t="shared" si="218"/>
        <v>9.3466350158579934E-4</v>
      </c>
      <c r="E32" s="20">
        <f t="shared" si="218"/>
        <v>4.6638386230726179E-4</v>
      </c>
      <c r="F32" s="20">
        <f t="shared" si="218"/>
        <v>2.4529121294494219E-4</v>
      </c>
      <c r="G32" s="20">
        <f t="shared" si="218"/>
        <v>2.6393409982265482E-4</v>
      </c>
      <c r="H32" s="20">
        <f t="shared" si="218"/>
        <v>4.898766319857981E-4</v>
      </c>
      <c r="I32" s="20">
        <f t="shared" si="218"/>
        <v>4.7866213932059893E-4</v>
      </c>
      <c r="J32" s="20">
        <f t="shared" si="218"/>
        <v>8.7465445749827233E-4</v>
      </c>
      <c r="K32" s="20">
        <f t="shared" si="218"/>
        <v>6.7125064777426497E-4</v>
      </c>
      <c r="L32" s="20">
        <f t="shared" si="218"/>
        <v>7.2590889843324668E-4</v>
      </c>
      <c r="M32" s="20">
        <f t="shared" si="218"/>
        <v>4.3348028314932097E-4</v>
      </c>
      <c r="N32" s="20">
        <f t="shared" si="218"/>
        <v>9.294130175910776E-4</v>
      </c>
      <c r="O32" s="20">
        <f t="shared" si="218"/>
        <v>2.026840152074931E-3</v>
      </c>
      <c r="P32" s="20">
        <f t="shared" si="218"/>
        <v>1.8178944040467911E-3</v>
      </c>
      <c r="Q32" s="20">
        <f t="shared" si="218"/>
        <v>1.2421845886298705E-4</v>
      </c>
      <c r="R32" s="20">
        <f t="shared" si="218"/>
        <v>2.5521185658938564E-3</v>
      </c>
      <c r="S32" s="20">
        <f t="shared" si="218"/>
        <v>2.1771539063307208E-3</v>
      </c>
      <c r="T32" s="20">
        <f t="shared" si="218"/>
        <v>2.0767042645151159E-3</v>
      </c>
      <c r="U32" s="20">
        <f t="shared" si="218"/>
        <v>1.8789928598271326E-3</v>
      </c>
      <c r="V32" s="20">
        <f t="shared" si="218"/>
        <v>1.5599899714930404E-3</v>
      </c>
      <c r="W32" s="20">
        <f t="shared" si="218"/>
        <v>1.6898145602633325E-3</v>
      </c>
      <c r="X32" s="20">
        <f t="shared" si="218"/>
        <v>1.7642346619121685E-3</v>
      </c>
      <c r="Y32" s="20">
        <f t="shared" si="218"/>
        <v>1.7469177944660858E-3</v>
      </c>
      <c r="Z32" s="20">
        <f t="shared" si="218"/>
        <v>2.104969091387493E-3</v>
      </c>
      <c r="AA32" s="20">
        <f t="shared" si="218"/>
        <v>2.2283596877393035E-3</v>
      </c>
      <c r="AB32" s="20">
        <f t="shared" si="218"/>
        <v>2.8578031370736488E-3</v>
      </c>
      <c r="AC32" s="20">
        <f t="shared" si="218"/>
        <v>2.8121990946968676E-3</v>
      </c>
      <c r="AD32" s="20">
        <f t="shared" si="218"/>
        <v>2.7749061428804615E-3</v>
      </c>
      <c r="AE32" s="20">
        <f t="shared" si="218"/>
        <v>4.0257609279452855E-3</v>
      </c>
      <c r="AF32" s="20">
        <f t="shared" si="218"/>
        <v>3.9542887055186732E-3</v>
      </c>
      <c r="AG32" s="20">
        <f t="shared" si="218"/>
        <v>4.0179109052889718E-3</v>
      </c>
      <c r="AH32" s="20">
        <f t="shared" ref="AH32:BM32" si="219">AH9/AH5</f>
        <v>5.226045308265247E-3</v>
      </c>
      <c r="AI32" s="20">
        <f t="shared" si="219"/>
        <v>5.6173104874204178E-3</v>
      </c>
      <c r="AJ32" s="20">
        <f t="shared" si="219"/>
        <v>6.2433560831317691E-3</v>
      </c>
      <c r="AK32" s="20">
        <f t="shared" si="219"/>
        <v>9.9554404539741789E-3</v>
      </c>
      <c r="AL32" s="20">
        <f t="shared" si="219"/>
        <v>5.5624316389384608E-3</v>
      </c>
      <c r="AM32" s="20">
        <f t="shared" si="219"/>
        <v>9.5392852550239063E-3</v>
      </c>
      <c r="AN32" s="20">
        <f t="shared" si="219"/>
        <v>1.2853657019223459E-2</v>
      </c>
      <c r="AO32" s="20">
        <f t="shared" si="219"/>
        <v>7.9481687348427182E-3</v>
      </c>
      <c r="AP32" s="20">
        <f t="shared" si="219"/>
        <v>1.0437853107344634E-2</v>
      </c>
      <c r="AQ32" s="20">
        <f t="shared" si="219"/>
        <v>1.1506951518716731E-2</v>
      </c>
      <c r="AR32" s="20">
        <f t="shared" si="219"/>
        <v>1.2607303105991159E-2</v>
      </c>
      <c r="AS32" s="20">
        <f t="shared" si="219"/>
        <v>1.1427867994788728E-2</v>
      </c>
      <c r="AT32" s="20">
        <f t="shared" si="219"/>
        <v>1.2763457123271276E-2</v>
      </c>
      <c r="AU32" s="20">
        <f t="shared" si="219"/>
        <v>1.0984038292358674E-2</v>
      </c>
      <c r="AV32" s="20">
        <f t="shared" si="219"/>
        <v>1.3049096032009573E-2</v>
      </c>
      <c r="AW32" s="20">
        <f t="shared" si="219"/>
        <v>1.3545528913064264E-2</v>
      </c>
      <c r="AX32" s="20">
        <f t="shared" si="219"/>
        <v>9.9479511577381993E-3</v>
      </c>
      <c r="AY32" s="20">
        <f t="shared" si="219"/>
        <v>1.6385867878595615E-2</v>
      </c>
      <c r="AZ32" s="20">
        <f t="shared" si="219"/>
        <v>2.6039807742641634E-2</v>
      </c>
      <c r="BA32" s="20">
        <f t="shared" si="219"/>
        <v>2.1221830985915492E-2</v>
      </c>
      <c r="BB32" s="20">
        <f t="shared" si="219"/>
        <v>2.5427417880937744E-2</v>
      </c>
      <c r="BC32" s="20">
        <f t="shared" si="219"/>
        <v>2.6804869066964873E-2</v>
      </c>
      <c r="BD32" s="20">
        <f t="shared" si="219"/>
        <v>2.7258556040838683E-2</v>
      </c>
      <c r="BE32" s="20">
        <f t="shared" si="219"/>
        <v>2.2064702142259099E-2</v>
      </c>
      <c r="BF32" s="20">
        <f t="shared" si="219"/>
        <v>1.8986905272374531E-2</v>
      </c>
      <c r="BG32" s="20">
        <f t="shared" si="219"/>
        <v>2.1089944874747052E-2</v>
      </c>
      <c r="BH32" s="20">
        <f t="shared" si="219"/>
        <v>2.0327975320668941E-2</v>
      </c>
      <c r="BI32" s="20">
        <f t="shared" si="219"/>
        <v>2.5335053029610598E-2</v>
      </c>
      <c r="BJ32" s="20">
        <f t="shared" si="219"/>
        <v>2.122275753043365E-2</v>
      </c>
      <c r="BK32" s="20">
        <f t="shared" si="219"/>
        <v>2.2588004430318789E-2</v>
      </c>
      <c r="BL32" s="20">
        <f t="shared" si="219"/>
        <v>2.9932069720689774E-2</v>
      </c>
      <c r="BM32" s="20">
        <f t="shared" si="219"/>
        <v>2.2736310055051383E-2</v>
      </c>
      <c r="BN32" s="20">
        <f t="shared" ref="BN32:CG32" si="220">BN9/BN5</f>
        <v>2.5993515456131669E-2</v>
      </c>
      <c r="BO32" s="20">
        <f t="shared" si="220"/>
        <v>2.5468368746792893E-2</v>
      </c>
      <c r="BP32" s="20">
        <f t="shared" si="220"/>
        <v>2.4558180119948873E-2</v>
      </c>
      <c r="BQ32" s="20">
        <f t="shared" si="220"/>
        <v>2.1311012645781727E-2</v>
      </c>
      <c r="BR32" s="20">
        <f t="shared" si="220"/>
        <v>2.2002874459246834E-2</v>
      </c>
      <c r="BS32" s="20">
        <f t="shared" si="220"/>
        <v>2.2969134403729122E-2</v>
      </c>
      <c r="BT32" s="20">
        <f t="shared" si="220"/>
        <v>2.767751547452655E-2</v>
      </c>
      <c r="BU32" s="20">
        <f t="shared" si="220"/>
        <v>3.0453689389583427E-2</v>
      </c>
      <c r="BV32" s="20">
        <f t="shared" si="220"/>
        <v>2.5128155282364228E-2</v>
      </c>
      <c r="BW32" s="20">
        <f t="shared" si="220"/>
        <v>3.0683007462905545E-2</v>
      </c>
      <c r="BX32" s="20">
        <f t="shared" si="220"/>
        <v>3.7573929198411481E-2</v>
      </c>
      <c r="BY32" s="20">
        <f t="shared" si="220"/>
        <v>3.7358913317462543E-2</v>
      </c>
      <c r="BZ32" s="20">
        <f t="shared" si="220"/>
        <v>4.3025561383459823E-2</v>
      </c>
      <c r="CA32" s="20">
        <f t="shared" si="220"/>
        <v>4.6259508257800314E-2</v>
      </c>
      <c r="CB32" s="20">
        <f t="shared" si="220"/>
        <v>4.9128950310540286E-2</v>
      </c>
      <c r="CC32" s="20">
        <f t="shared" si="220"/>
        <v>5.6362382128867371E-2</v>
      </c>
      <c r="CD32" s="20">
        <f t="shared" si="220"/>
        <v>5.4045532556688161E-2</v>
      </c>
      <c r="CE32" s="20">
        <f t="shared" si="220"/>
        <v>3.3696743350158306E-2</v>
      </c>
      <c r="CF32" s="20">
        <f t="shared" si="220"/>
        <v>3.8966831966906729E-2</v>
      </c>
      <c r="CG32" s="20">
        <f t="shared" si="220"/>
        <v>4.1172021787652086E-2</v>
      </c>
      <c r="CH32" s="20">
        <f t="shared" ref="CH32" si="221">CH9/CH5</f>
        <v>3.6879099188710331E-2</v>
      </c>
      <c r="CI32" s="20">
        <f t="shared" ref="CI32" si="222">CI9/CI5</f>
        <v>3.4996019715113229E-2</v>
      </c>
      <c r="CL32" s="20">
        <f t="shared" ref="CL32:CN34" si="223">CL9/CL5</f>
        <v>3.6088852121775469E-2</v>
      </c>
      <c r="CM32" s="20">
        <f t="shared" si="223"/>
        <v>3.7363047449241391E-2</v>
      </c>
      <c r="CN32" s="20">
        <f t="shared" si="223"/>
        <v>3.0503614408872108E-2</v>
      </c>
      <c r="CP32" s="21" t="str">
        <f>ROUND((CL32-CM32)*10000,0)&amp;" bps"</f>
        <v>-13 bps</v>
      </c>
      <c r="CQ32" s="21" t="str">
        <f>ROUND((CL32-CN32)*10000,0)&amp;" bps"</f>
        <v>56 bps</v>
      </c>
      <c r="DB32" s="20">
        <f t="shared" ref="DB32:EB32" si="224">DB9/DB5</f>
        <v>6.6205561512827789E-4</v>
      </c>
      <c r="DC32" s="20">
        <f t="shared" si="224"/>
        <v>3.2760378220675595E-4</v>
      </c>
      <c r="DD32" s="20">
        <f t="shared" si="224"/>
        <v>6.0334056684421648E-4</v>
      </c>
      <c r="DE32" s="20">
        <f t="shared" si="224"/>
        <v>6.2394884845275395E-4</v>
      </c>
      <c r="DF32" s="20">
        <f t="shared" si="224"/>
        <v>1.529765675289604E-3</v>
      </c>
      <c r="DG32" s="20">
        <f t="shared" si="224"/>
        <v>1.9826092386468304E-3</v>
      </c>
      <c r="DH32" s="20">
        <f t="shared" si="224"/>
        <v>1.8195605324824934E-3</v>
      </c>
      <c r="DI32" s="20">
        <f t="shared" si="224"/>
        <v>1.7356870250391622E-3</v>
      </c>
      <c r="DJ32" s="20">
        <f t="shared" si="224"/>
        <v>2.4028447885777291E-3</v>
      </c>
      <c r="DK32" s="20">
        <f t="shared" si="224"/>
        <v>3.2818652288603011E-3</v>
      </c>
      <c r="DL32" s="20">
        <f t="shared" si="224"/>
        <v>4.3721198227906636E-3</v>
      </c>
      <c r="DM32" s="20">
        <f t="shared" si="224"/>
        <v>7.315536152996082E-3</v>
      </c>
      <c r="DN32" s="20">
        <f t="shared" si="224"/>
        <v>9.3616525446872344E-3</v>
      </c>
      <c r="DO32" s="20">
        <f t="shared" si="224"/>
        <v>9.9580433492846756E-3</v>
      </c>
      <c r="DP32" s="20">
        <f t="shared" si="224"/>
        <v>1.224691051445859E-2</v>
      </c>
      <c r="DQ32" s="20">
        <f t="shared" si="224"/>
        <v>1.2418168176931836E-2</v>
      </c>
      <c r="DR32" s="20">
        <f t="shared" si="224"/>
        <v>1.7446425296286299E-2</v>
      </c>
      <c r="DS32" s="20">
        <f t="shared" si="224"/>
        <v>2.4534410381802783E-2</v>
      </c>
      <c r="DT32" s="20">
        <f t="shared" si="224"/>
        <v>2.254859122051488E-2</v>
      </c>
      <c r="DU32" s="20">
        <f t="shared" si="224"/>
        <v>2.2040312113962252E-2</v>
      </c>
      <c r="DV32" s="20">
        <f t="shared" si="224"/>
        <v>2.4320027621951103E-2</v>
      </c>
      <c r="DW32" s="20">
        <f t="shared" si="224"/>
        <v>2.4647276047348489E-2</v>
      </c>
      <c r="DX32" s="20">
        <f t="shared" si="224"/>
        <v>2.2669945768697186E-2</v>
      </c>
      <c r="DY32" s="20">
        <f t="shared" si="224"/>
        <v>2.6307635771467275E-2</v>
      </c>
      <c r="DZ32" s="20">
        <f t="shared" si="224"/>
        <v>3.0503614408872108E-2</v>
      </c>
      <c r="EA32" s="20">
        <f t="shared" si="224"/>
        <v>4.1948067250863579E-2</v>
      </c>
      <c r="EB32" s="20">
        <f t="shared" si="224"/>
        <v>5.3148191741107381E-2</v>
      </c>
      <c r="EC32" s="20">
        <f t="shared" ref="EC32" si="225">EC9/EC5</f>
        <v>3.7363047449241391E-2</v>
      </c>
      <c r="EE32" s="20">
        <f t="shared" ref="EE32:EK34" si="226">EE9/EE5</f>
        <v>7.8967183337992923E-4</v>
      </c>
      <c r="EF32" s="20">
        <f t="shared" si="226"/>
        <v>2.0055238840195342E-3</v>
      </c>
      <c r="EG32" s="20">
        <f t="shared" si="226"/>
        <v>6.3620704968025046E-3</v>
      </c>
      <c r="EH32" s="20">
        <f t="shared" si="226"/>
        <v>1.3157861795300823E-2</v>
      </c>
      <c r="EI32" s="20">
        <f t="shared" si="226"/>
        <v>2.3343781672088556E-2</v>
      </c>
      <c r="EJ32" s="20">
        <f t="shared" si="226"/>
        <v>2.6272137332348434E-2</v>
      </c>
      <c r="EK32" s="20">
        <f t="shared" si="226"/>
        <v>4.1818386533055536E-2</v>
      </c>
    </row>
    <row r="33" spans="1:141" x14ac:dyDescent="0.2">
      <c r="A33" s="9" t="s">
        <v>1</v>
      </c>
      <c r="B33" s="20">
        <f t="shared" ref="B33:AG33" si="227">B10/B6</f>
        <v>1.7456013389938723E-3</v>
      </c>
      <c r="C33" s="20">
        <f t="shared" si="227"/>
        <v>2.1776359645330531E-3</v>
      </c>
      <c r="D33" s="20">
        <f t="shared" si="227"/>
        <v>3.6850269092370586E-3</v>
      </c>
      <c r="E33" s="20">
        <f t="shared" si="227"/>
        <v>2.0152110435661635E-3</v>
      </c>
      <c r="F33" s="20">
        <f t="shared" si="227"/>
        <v>1.0259798014839801E-3</v>
      </c>
      <c r="G33" s="20">
        <f t="shared" si="227"/>
        <v>1.1592225489568647E-3</v>
      </c>
      <c r="H33" s="20">
        <f t="shared" si="227"/>
        <v>9.8729479338858584E-4</v>
      </c>
      <c r="I33" s="20">
        <f t="shared" si="227"/>
        <v>1.0720524608088657E-3</v>
      </c>
      <c r="J33" s="20">
        <f t="shared" si="227"/>
        <v>1.2158263444128565E-3</v>
      </c>
      <c r="K33" s="20">
        <f t="shared" si="227"/>
        <v>1.3082805962039057E-3</v>
      </c>
      <c r="L33" s="20">
        <f t="shared" si="227"/>
        <v>1.5699417798697023E-3</v>
      </c>
      <c r="M33" s="20">
        <f t="shared" si="227"/>
        <v>1.5388554109074292E-3</v>
      </c>
      <c r="N33" s="20">
        <f t="shared" si="227"/>
        <v>2.0199897249077578E-3</v>
      </c>
      <c r="O33" s="20">
        <f t="shared" si="227"/>
        <v>1.5969204478435467E-3</v>
      </c>
      <c r="P33" s="20">
        <f t="shared" si="227"/>
        <v>1.390328943243908E-3</v>
      </c>
      <c r="Q33" s="20">
        <f t="shared" si="227"/>
        <v>2.0483507161998035E-4</v>
      </c>
      <c r="R33" s="20">
        <f t="shared" si="227"/>
        <v>2.9035883773207891E-3</v>
      </c>
      <c r="S33" s="20">
        <f t="shared" si="227"/>
        <v>1.6586733467329844E-3</v>
      </c>
      <c r="T33" s="20">
        <f t="shared" si="227"/>
        <v>1.4662669906643727E-3</v>
      </c>
      <c r="U33" s="20">
        <f t="shared" si="227"/>
        <v>1.9866467281853977E-3</v>
      </c>
      <c r="V33" s="20">
        <f t="shared" si="227"/>
        <v>2.6136170378386427E-3</v>
      </c>
      <c r="W33" s="20">
        <f t="shared" si="227"/>
        <v>2.3916716982814164E-3</v>
      </c>
      <c r="X33" s="20">
        <f t="shared" si="227"/>
        <v>2.5505716263211687E-3</v>
      </c>
      <c r="Y33" s="20">
        <f t="shared" si="227"/>
        <v>3.0257917090738278E-3</v>
      </c>
      <c r="Z33" s="20">
        <f t="shared" si="227"/>
        <v>3.9033633210070516E-3</v>
      </c>
      <c r="AA33" s="20">
        <f t="shared" si="227"/>
        <v>5.3032488240517079E-3</v>
      </c>
      <c r="AB33" s="20">
        <f t="shared" si="227"/>
        <v>8.8502448908033358E-3</v>
      </c>
      <c r="AC33" s="20">
        <f t="shared" si="227"/>
        <v>5.9407118212235948E-3</v>
      </c>
      <c r="AD33" s="20">
        <f t="shared" si="227"/>
        <v>2.7125701329224834E-3</v>
      </c>
      <c r="AE33" s="20">
        <f t="shared" si="227"/>
        <v>4.3395787809754061E-3</v>
      </c>
      <c r="AF33" s="20">
        <f t="shared" si="227"/>
        <v>1.135970436127498E-2</v>
      </c>
      <c r="AG33" s="20">
        <f t="shared" si="227"/>
        <v>1.4540976520767581E-2</v>
      </c>
      <c r="AH33" s="20">
        <f t="shared" ref="AH33:BM33" si="228">AH10/AH6</f>
        <v>1.746015298696444E-2</v>
      </c>
      <c r="AI33" s="20">
        <f t="shared" si="228"/>
        <v>1.8295754551520601E-2</v>
      </c>
      <c r="AJ33" s="20">
        <f t="shared" si="228"/>
        <v>1.5338854178651287E-2</v>
      </c>
      <c r="AK33" s="20">
        <f t="shared" si="228"/>
        <v>2.0436982580712994E-2</v>
      </c>
      <c r="AL33" s="20">
        <f t="shared" si="228"/>
        <v>2.6112263661039931E-2</v>
      </c>
      <c r="AM33" s="20">
        <f t="shared" si="228"/>
        <v>3.2297128882827382E-2</v>
      </c>
      <c r="AN33" s="20">
        <f t="shared" si="228"/>
        <v>4.2229804478706931E-2</v>
      </c>
      <c r="AO33" s="20">
        <f t="shared" si="228"/>
        <v>4.0077643898897411E-2</v>
      </c>
      <c r="AP33" s="20">
        <f t="shared" si="228"/>
        <v>3.1018137302937274E-2</v>
      </c>
      <c r="AQ33" s="20">
        <f t="shared" si="228"/>
        <v>3.6135404960831258E-2</v>
      </c>
      <c r="AR33" s="20">
        <f t="shared" si="228"/>
        <v>4.0997140245828019E-2</v>
      </c>
      <c r="AS33" s="20">
        <f t="shared" si="228"/>
        <v>4.4217436543474528E-2</v>
      </c>
      <c r="AT33" s="20">
        <f t="shared" si="228"/>
        <v>4.9382406920529462E-2</v>
      </c>
      <c r="AU33" s="20">
        <f t="shared" si="228"/>
        <v>4.477880388335545E-2</v>
      </c>
      <c r="AV33" s="20">
        <f t="shared" si="228"/>
        <v>4.1359517740023576E-2</v>
      </c>
      <c r="AW33" s="20">
        <f t="shared" si="228"/>
        <v>5.6842757268774406E-2</v>
      </c>
      <c r="AX33" s="20">
        <f t="shared" si="228"/>
        <v>5.095826842227133E-2</v>
      </c>
      <c r="AY33" s="20">
        <f t="shared" si="228"/>
        <v>5.1937295542181079E-2</v>
      </c>
      <c r="AZ33" s="20">
        <f t="shared" si="228"/>
        <v>5.93577775471619E-2</v>
      </c>
      <c r="BA33" s="20">
        <f t="shared" si="228"/>
        <v>5.4110977873363726E-2</v>
      </c>
      <c r="BB33" s="20">
        <f t="shared" si="228"/>
        <v>7.0391566506036313E-2</v>
      </c>
      <c r="BC33" s="20">
        <f t="shared" si="228"/>
        <v>3.5027620195905482E-2</v>
      </c>
      <c r="BD33" s="20">
        <f t="shared" si="228"/>
        <v>4.4258494371660823E-2</v>
      </c>
      <c r="BE33" s="20">
        <f t="shared" si="228"/>
        <v>4.9765443580004072E-2</v>
      </c>
      <c r="BF33" s="20">
        <f t="shared" si="228"/>
        <v>4.8588564452902862E-2</v>
      </c>
      <c r="BG33" s="20">
        <f t="shared" si="228"/>
        <v>4.9515909592533908E-2</v>
      </c>
      <c r="BH33" s="20">
        <f t="shared" si="228"/>
        <v>4.0751784984749455E-2</v>
      </c>
      <c r="BI33" s="20">
        <f t="shared" si="228"/>
        <v>5.2139565594084065E-2</v>
      </c>
      <c r="BJ33" s="20">
        <f t="shared" si="228"/>
        <v>5.6041057799098945E-2</v>
      </c>
      <c r="BK33" s="20">
        <f t="shared" si="228"/>
        <v>5.7178060287013228E-2</v>
      </c>
      <c r="BL33" s="20">
        <f t="shared" si="228"/>
        <v>9.1221446985090229E-2</v>
      </c>
      <c r="BM33" s="20">
        <f t="shared" si="228"/>
        <v>3.9707303185319121E-2</v>
      </c>
      <c r="BN33" s="20">
        <f t="shared" ref="BN33:CG33" si="229">BN10/BN6</f>
        <v>5.0185740912843252E-2</v>
      </c>
      <c r="BO33" s="20">
        <f t="shared" si="229"/>
        <v>5.7897898332561371E-2</v>
      </c>
      <c r="BP33" s="20">
        <f t="shared" si="229"/>
        <v>7.4194073075486339E-2</v>
      </c>
      <c r="BQ33" s="20">
        <f t="shared" si="229"/>
        <v>6.6215072980057424E-2</v>
      </c>
      <c r="BR33" s="20">
        <f t="shared" si="229"/>
        <v>7.4869259750526759E-2</v>
      </c>
      <c r="BS33" s="20">
        <f t="shared" si="229"/>
        <v>6.7528555593040634E-2</v>
      </c>
      <c r="BT33" s="20">
        <f t="shared" si="229"/>
        <v>4.5609576750016194E-2</v>
      </c>
      <c r="BU33" s="20">
        <f t="shared" si="229"/>
        <v>6.1201593678630373E-2</v>
      </c>
      <c r="BV33" s="20">
        <f t="shared" si="229"/>
        <v>6.4113830173229747E-2</v>
      </c>
      <c r="BW33" s="20">
        <f t="shared" si="229"/>
        <v>5.6295237375364446E-2</v>
      </c>
      <c r="BX33" s="20">
        <f t="shared" si="229"/>
        <v>8.634241999218234E-2</v>
      </c>
      <c r="BY33" s="20">
        <f t="shared" si="229"/>
        <v>5.4515829638032379E-2</v>
      </c>
      <c r="BZ33" s="20">
        <f t="shared" si="229"/>
        <v>6.0803371209270825E-2</v>
      </c>
      <c r="CA33" s="20">
        <f t="shared" si="229"/>
        <v>7.2938894944417132E-2</v>
      </c>
      <c r="CB33" s="20">
        <f t="shared" si="229"/>
        <v>7.6037245128602549E-2</v>
      </c>
      <c r="CC33" s="20">
        <f t="shared" si="229"/>
        <v>7.6080136006270532E-2</v>
      </c>
      <c r="CD33" s="20">
        <f t="shared" si="229"/>
        <v>8.0948472833897805E-2</v>
      </c>
      <c r="CE33" s="20">
        <f t="shared" si="229"/>
        <v>4.5757684407473381E-2</v>
      </c>
      <c r="CF33" s="20">
        <f t="shared" si="229"/>
        <v>4.605509168466991E-2</v>
      </c>
      <c r="CG33" s="20">
        <f t="shared" si="229"/>
        <v>7.3865761407234026E-2</v>
      </c>
      <c r="CH33" s="20">
        <f t="shared" ref="CH33" si="230">CH10/CH6</f>
        <v>6.6270173395925086E-2</v>
      </c>
      <c r="CI33" s="20">
        <f t="shared" ref="CI33" si="231">CI10/CI6</f>
        <v>6.3705946424945079E-2</v>
      </c>
      <c r="CL33" s="20">
        <f t="shared" si="223"/>
        <v>6.5042995956210686E-2</v>
      </c>
      <c r="CM33" s="20">
        <f t="shared" si="223"/>
        <v>5.1150152945908169E-2</v>
      </c>
      <c r="CN33" s="20">
        <f t="shared" si="223"/>
        <v>6.9358644361070837E-2</v>
      </c>
      <c r="CP33" s="21" t="str">
        <f>ROUND((CL33-CM33)*10000,0)&amp;" bps"</f>
        <v>139 bps</v>
      </c>
      <c r="CQ33" s="21" t="str">
        <f>ROUND((CL33-CN33)*10000,0)&amp;" bps"</f>
        <v>-43 bps</v>
      </c>
      <c r="DB33" s="20">
        <f t="shared" ref="DB33:EB33" si="232">DB10/DB6</f>
        <v>2.5518380148196211E-3</v>
      </c>
      <c r="DC33" s="20">
        <f t="shared" si="232"/>
        <v>1.392725734148131E-3</v>
      </c>
      <c r="DD33" s="20">
        <f t="shared" si="232"/>
        <v>1.0836397759651365E-3</v>
      </c>
      <c r="DE33" s="20">
        <f t="shared" si="232"/>
        <v>1.4770671524349411E-3</v>
      </c>
      <c r="DF33" s="20">
        <f t="shared" si="232"/>
        <v>1.6344131413452557E-3</v>
      </c>
      <c r="DG33" s="20">
        <f t="shared" si="232"/>
        <v>1.4188667115030305E-3</v>
      </c>
      <c r="DH33" s="20">
        <f t="shared" si="232"/>
        <v>2.0519317809338986E-3</v>
      </c>
      <c r="DI33" s="20">
        <f t="shared" si="232"/>
        <v>2.679328607418513E-3</v>
      </c>
      <c r="DJ33" s="20">
        <f t="shared" si="232"/>
        <v>6.0331821224666451E-3</v>
      </c>
      <c r="DK33" s="20">
        <f t="shared" si="232"/>
        <v>4.6562055856811651E-3</v>
      </c>
      <c r="DL33" s="20">
        <f t="shared" si="232"/>
        <v>1.4221475443071946E-2</v>
      </c>
      <c r="DM33" s="20">
        <f t="shared" si="232"/>
        <v>1.7815794619937472E-2</v>
      </c>
      <c r="DN33" s="20">
        <f t="shared" si="232"/>
        <v>3.3892748186073941E-2</v>
      </c>
      <c r="DO33" s="20">
        <f t="shared" si="232"/>
        <v>3.5687504252000762E-2</v>
      </c>
      <c r="DP33" s="20">
        <f t="shared" si="232"/>
        <v>4.4779380220612418E-2</v>
      </c>
      <c r="DQ33" s="20">
        <f t="shared" si="232"/>
        <v>4.6341496519578883E-2</v>
      </c>
      <c r="DR33" s="20">
        <f t="shared" si="232"/>
        <v>5.4327421009181198E-2</v>
      </c>
      <c r="DS33" s="20">
        <f t="shared" si="232"/>
        <v>5.3938530479704504E-2</v>
      </c>
      <c r="DT33" s="20">
        <f t="shared" si="232"/>
        <v>4.7576824558689744E-2</v>
      </c>
      <c r="DU33" s="20">
        <f t="shared" si="232"/>
        <v>4.6461578624589273E-2</v>
      </c>
      <c r="DV33" s="20">
        <f t="shared" si="232"/>
        <v>6.8569423424220829E-2</v>
      </c>
      <c r="DW33" s="20">
        <f t="shared" si="232"/>
        <v>4.873344556027577E-2</v>
      </c>
      <c r="DX33" s="20">
        <f t="shared" si="232"/>
        <v>7.1718254102993789E-2</v>
      </c>
      <c r="DY33" s="20">
        <f t="shared" si="232"/>
        <v>5.6489804774440489E-2</v>
      </c>
      <c r="DZ33" s="20">
        <f t="shared" si="232"/>
        <v>6.9358644361070837E-2</v>
      </c>
      <c r="EA33" s="20">
        <f t="shared" si="232"/>
        <v>6.2253194201862545E-2</v>
      </c>
      <c r="EB33" s="20">
        <f t="shared" si="232"/>
        <v>7.762862770885999E-2</v>
      </c>
      <c r="EC33" s="20">
        <f t="shared" ref="EC33" si="233">EC10/EC6</f>
        <v>5.1150152945908169E-2</v>
      </c>
      <c r="EE33" s="20">
        <f t="shared" si="226"/>
        <v>1.4093797452641977E-3</v>
      </c>
      <c r="EF33" s="20">
        <f t="shared" si="226"/>
        <v>3.3819162485981343E-3</v>
      </c>
      <c r="EG33" s="20">
        <f t="shared" si="226"/>
        <v>1.8697702510383149E-2</v>
      </c>
      <c r="EH33" s="20">
        <f t="shared" si="226"/>
        <v>4.5393718000452804E-2</v>
      </c>
      <c r="EI33" s="20">
        <f t="shared" si="226"/>
        <v>5.4037663990436566E-2</v>
      </c>
      <c r="EJ33" s="20">
        <f t="shared" si="226"/>
        <v>6.0850137521281163E-2</v>
      </c>
      <c r="EK33" s="20">
        <f t="shared" si="226"/>
        <v>6.1933945698292039E-2</v>
      </c>
    </row>
    <row r="34" spans="1:141" x14ac:dyDescent="0.2">
      <c r="A34" s="9" t="s">
        <v>3</v>
      </c>
      <c r="B34" s="20">
        <f t="shared" ref="B34:AG34" si="234">B11/B7</f>
        <v>1.4788745577416274E-3</v>
      </c>
      <c r="C34" s="20">
        <f t="shared" si="234"/>
        <v>1.2774801227906267E-3</v>
      </c>
      <c r="D34" s="20">
        <f t="shared" si="234"/>
        <v>2.2129963238656106E-3</v>
      </c>
      <c r="E34" s="20">
        <f t="shared" si="234"/>
        <v>9.5054980664952796E-4</v>
      </c>
      <c r="F34" s="20">
        <f t="shared" si="234"/>
        <v>1.3482319776111781E-3</v>
      </c>
      <c r="G34" s="20">
        <f t="shared" si="234"/>
        <v>2.3951320559295703E-3</v>
      </c>
      <c r="H34" s="20">
        <f t="shared" si="234"/>
        <v>1.1343380327337547E-3</v>
      </c>
      <c r="I34" s="20">
        <f t="shared" si="234"/>
        <v>2.4049928446493877E-3</v>
      </c>
      <c r="J34" s="20">
        <f t="shared" si="234"/>
        <v>3.4758566209143874E-3</v>
      </c>
      <c r="K34" s="20">
        <f t="shared" si="234"/>
        <v>1.9950788056128216E-3</v>
      </c>
      <c r="L34" s="20">
        <f t="shared" si="234"/>
        <v>2.1748656939282293E-3</v>
      </c>
      <c r="M34" s="20">
        <f t="shared" si="234"/>
        <v>4.2544809927122316E-3</v>
      </c>
      <c r="N34" s="20">
        <f t="shared" si="234"/>
        <v>4.5835720610448464E-3</v>
      </c>
      <c r="O34" s="20">
        <f t="shared" si="234"/>
        <v>3.9935437709037059E-3</v>
      </c>
      <c r="P34" s="20">
        <f t="shared" si="234"/>
        <v>3.2023132321744655E-3</v>
      </c>
      <c r="Q34" s="20">
        <f t="shared" si="234"/>
        <v>1.6882386043894203E-3</v>
      </c>
      <c r="R34" s="20">
        <f t="shared" si="234"/>
        <v>3.0991735537190084E-2</v>
      </c>
      <c r="S34" s="20">
        <f t="shared" si="234"/>
        <v>9.3223377554679104E-3</v>
      </c>
      <c r="T34" s="20">
        <f t="shared" si="234"/>
        <v>1.089997106202373E-2</v>
      </c>
      <c r="U34" s="20">
        <f t="shared" si="234"/>
        <v>1.4325474787164375E-2</v>
      </c>
      <c r="V34" s="20">
        <f t="shared" si="234"/>
        <v>7.7443812618467368E-3</v>
      </c>
      <c r="W34" s="20">
        <f t="shared" si="234"/>
        <v>1.0049404895576016E-2</v>
      </c>
      <c r="X34" s="20">
        <f t="shared" si="234"/>
        <v>9.7753294448044929E-3</v>
      </c>
      <c r="Y34" s="20">
        <f t="shared" si="234"/>
        <v>1.274849802178479E-2</v>
      </c>
      <c r="Z34" s="20">
        <f t="shared" si="234"/>
        <v>1.1248832668308006E-2</v>
      </c>
      <c r="AA34" s="20">
        <f t="shared" si="234"/>
        <v>1.6145223356198762E-2</v>
      </c>
      <c r="AB34" s="20">
        <f t="shared" si="234"/>
        <v>2.1712367095691104E-2</v>
      </c>
      <c r="AC34" s="20">
        <f t="shared" si="234"/>
        <v>2.4345047923322684E-2</v>
      </c>
      <c r="AD34" s="20">
        <f t="shared" si="234"/>
        <v>2.6453568476164233E-2</v>
      </c>
      <c r="AE34" s="20">
        <f t="shared" si="234"/>
        <v>3.3860949709477062E-2</v>
      </c>
      <c r="AF34" s="20">
        <f t="shared" si="234"/>
        <v>4.0389972144846797E-2</v>
      </c>
      <c r="AG34" s="20">
        <f t="shared" si="234"/>
        <v>4.6169154228855723E-2</v>
      </c>
      <c r="AH34" s="20">
        <f t="shared" ref="AH34:BM34" si="235">AH11/AH7</f>
        <v>4.450284335688437E-2</v>
      </c>
      <c r="AI34" s="20">
        <f t="shared" si="235"/>
        <v>3.8741708379115287E-2</v>
      </c>
      <c r="AJ34" s="20">
        <f t="shared" si="235"/>
        <v>4.4750564246244844E-2</v>
      </c>
      <c r="AK34" s="20">
        <f t="shared" si="235"/>
        <v>5.320762451321992E-2</v>
      </c>
      <c r="AL34" s="20">
        <f t="shared" si="235"/>
        <v>4.9850890626259373E-2</v>
      </c>
      <c r="AM34" s="20">
        <f t="shared" si="235"/>
        <v>5.7118130679359586E-2</v>
      </c>
      <c r="AN34" s="20">
        <f t="shared" si="235"/>
        <v>6.3290691921690581E-2</v>
      </c>
      <c r="AO34" s="20">
        <f t="shared" si="235"/>
        <v>6.8632170076213403E-2</v>
      </c>
      <c r="AP34" s="20">
        <f t="shared" si="235"/>
        <v>7.220032460004637E-2</v>
      </c>
      <c r="AQ34" s="20">
        <f t="shared" si="235"/>
        <v>8.4578407171625306E-2</v>
      </c>
      <c r="AR34" s="20">
        <f t="shared" si="235"/>
        <v>6.428887725936959E-2</v>
      </c>
      <c r="AS34" s="20">
        <f t="shared" si="235"/>
        <v>8.3179739231346847E-2</v>
      </c>
      <c r="AT34" s="20">
        <f t="shared" si="235"/>
        <v>7.1344535280098945E-2</v>
      </c>
      <c r="AU34" s="20">
        <f t="shared" si="235"/>
        <v>6.3911071021144503E-2</v>
      </c>
      <c r="AV34" s="20">
        <f t="shared" si="235"/>
        <v>7.1165529050266227E-2</v>
      </c>
      <c r="AW34" s="20">
        <f t="shared" si="235"/>
        <v>9.3161491028276214E-2</v>
      </c>
      <c r="AX34" s="20">
        <f t="shared" si="235"/>
        <v>6.6464872564480845E-2</v>
      </c>
      <c r="AY34" s="20">
        <f t="shared" si="235"/>
        <v>6.9235386462277212E-2</v>
      </c>
      <c r="AZ34" s="20">
        <f t="shared" si="235"/>
        <v>9.7949562071978705E-2</v>
      </c>
      <c r="BA34" s="20">
        <f t="shared" si="235"/>
        <v>9.7808233240940359E-2</v>
      </c>
      <c r="BB34" s="20">
        <f t="shared" si="235"/>
        <v>0.11771218581423289</v>
      </c>
      <c r="BC34" s="20">
        <f t="shared" si="235"/>
        <v>0.13024148942831501</v>
      </c>
      <c r="BD34" s="20">
        <f t="shared" si="235"/>
        <v>0.14737965838509318</v>
      </c>
      <c r="BE34" s="20">
        <f t="shared" si="235"/>
        <v>0.14002719688338416</v>
      </c>
      <c r="BF34" s="20">
        <f t="shared" si="235"/>
        <v>0.13947133416681551</v>
      </c>
      <c r="BG34" s="20">
        <f t="shared" si="235"/>
        <v>0.13485636070328669</v>
      </c>
      <c r="BH34" s="20">
        <f t="shared" si="235"/>
        <v>0.1537258368894405</v>
      </c>
      <c r="BI34" s="20">
        <f t="shared" si="235"/>
        <v>0.17945714516519912</v>
      </c>
      <c r="BJ34" s="20">
        <f t="shared" si="235"/>
        <v>0.16472927226809478</v>
      </c>
      <c r="BK34" s="20">
        <f t="shared" si="235"/>
        <v>0.17513918707470616</v>
      </c>
      <c r="BL34" s="20">
        <f t="shared" si="235"/>
        <v>0.29178416097118004</v>
      </c>
      <c r="BM34" s="20">
        <f t="shared" si="235"/>
        <v>0.13635847471099907</v>
      </c>
      <c r="BN34" s="20">
        <f t="shared" ref="BN34:CG34" si="236">BN11/BN7</f>
        <v>0.18241667293657363</v>
      </c>
      <c r="BO34" s="20">
        <f t="shared" si="236"/>
        <v>0.18812552025862903</v>
      </c>
      <c r="BP34" s="20">
        <f t="shared" si="236"/>
        <v>0.23049843724296759</v>
      </c>
      <c r="BQ34" s="20">
        <f t="shared" si="236"/>
        <v>0.2115768110826789</v>
      </c>
      <c r="BR34" s="20">
        <f t="shared" si="236"/>
        <v>0.24696139283182628</v>
      </c>
      <c r="BS34" s="20">
        <f t="shared" si="236"/>
        <v>0.23715539706487451</v>
      </c>
      <c r="BT34" s="20">
        <f t="shared" si="236"/>
        <v>0.28184876642101891</v>
      </c>
      <c r="BU34" s="20">
        <f t="shared" si="236"/>
        <v>0.27038890538190763</v>
      </c>
      <c r="BV34" s="20">
        <f t="shared" si="236"/>
        <v>0.24608328923525921</v>
      </c>
      <c r="BW34" s="20">
        <f t="shared" si="236"/>
        <v>0.25909337186201914</v>
      </c>
      <c r="BX34" s="20">
        <f t="shared" si="236"/>
        <v>0.28961328927391267</v>
      </c>
      <c r="BY34" s="20">
        <f t="shared" si="236"/>
        <v>0.29347970598849027</v>
      </c>
      <c r="BZ34" s="20">
        <f t="shared" si="236"/>
        <v>0.31127943710511202</v>
      </c>
      <c r="CA34" s="20">
        <f t="shared" si="236"/>
        <v>0.31384657609441469</v>
      </c>
      <c r="CB34" s="20">
        <f t="shared" si="236"/>
        <v>0.34765679321373938</v>
      </c>
      <c r="CC34" s="20">
        <f t="shared" si="236"/>
        <v>0.33848392113580494</v>
      </c>
      <c r="CD34" s="20">
        <f t="shared" si="236"/>
        <v>0.35552371693189377</v>
      </c>
      <c r="CE34" s="20">
        <f t="shared" si="236"/>
        <v>0.30917392427052276</v>
      </c>
      <c r="CF34" s="20">
        <f t="shared" si="236"/>
        <v>0.34659290595509273</v>
      </c>
      <c r="CG34" s="20">
        <f t="shared" si="236"/>
        <v>0.37051118210862621</v>
      </c>
      <c r="CH34" s="20">
        <f t="shared" ref="CH34" si="237">CH11/CH7</f>
        <v>0.31538132991644646</v>
      </c>
      <c r="CI34" s="20">
        <f t="shared" ref="CI34" si="238">CI11/CI7</f>
        <v>0.30738217222134195</v>
      </c>
      <c r="CL34" s="20">
        <f t="shared" si="223"/>
        <v>0.31147198073093901</v>
      </c>
      <c r="CM34" s="20">
        <f t="shared" si="223"/>
        <v>0.33906590153279048</v>
      </c>
      <c r="CN34" s="20">
        <f t="shared" si="223"/>
        <v>0.26425890533974994</v>
      </c>
      <c r="CP34" s="21" t="str">
        <f>ROUND((CL34-CM34)*10000,0)&amp;" bps"</f>
        <v>-276 bps</v>
      </c>
      <c r="CQ34" s="21" t="str">
        <f>ROUND((CL34-CN34)*10000,0)&amp;" bps"</f>
        <v>472 bps</v>
      </c>
      <c r="DB34" s="20">
        <f t="shared" ref="DB34:EB34" si="239">DB11/DB7</f>
        <v>1.6631058345739148E-3</v>
      </c>
      <c r="DC34" s="20">
        <f t="shared" si="239"/>
        <v>1.5608887884395351E-3</v>
      </c>
      <c r="DD34" s="20">
        <f t="shared" si="239"/>
        <v>2.3005252866071086E-3</v>
      </c>
      <c r="DE34" s="20">
        <f t="shared" si="239"/>
        <v>2.7241481241052331E-3</v>
      </c>
      <c r="DF34" s="20">
        <f t="shared" si="239"/>
        <v>3.8653542198087668E-3</v>
      </c>
      <c r="DG34" s="20">
        <f t="shared" si="239"/>
        <v>6.4695839698086085E-3</v>
      </c>
      <c r="DH34" s="20">
        <f t="shared" si="239"/>
        <v>1.0499902553108556E-2</v>
      </c>
      <c r="DI34" s="20">
        <f t="shared" si="239"/>
        <v>1.0932906110807909E-2</v>
      </c>
      <c r="DJ34" s="20">
        <f t="shared" si="239"/>
        <v>1.6601365270428565E-2</v>
      </c>
      <c r="DK34" s="20">
        <f t="shared" si="239"/>
        <v>2.7852773316017907E-2</v>
      </c>
      <c r="DL34" s="20">
        <f t="shared" si="239"/>
        <v>4.3804453049370765E-2</v>
      </c>
      <c r="DM34" s="20">
        <f t="shared" si="239"/>
        <v>4.5536120858221951E-2</v>
      </c>
      <c r="DN34" s="20">
        <f t="shared" si="239"/>
        <v>5.7043898087166436E-2</v>
      </c>
      <c r="DO34" s="20">
        <f t="shared" si="239"/>
        <v>7.5029459948840291E-2</v>
      </c>
      <c r="DP34" s="20">
        <f t="shared" si="239"/>
        <v>7.3309045916964535E-2</v>
      </c>
      <c r="DQ34" s="20">
        <f t="shared" si="239"/>
        <v>7.5622378103294127E-2</v>
      </c>
      <c r="DR34" s="20">
        <f t="shared" si="239"/>
        <v>7.9126813765274306E-2</v>
      </c>
      <c r="DS34" s="20">
        <f t="shared" si="239"/>
        <v>0.11635711303218224</v>
      </c>
      <c r="DT34" s="20">
        <f t="shared" si="239"/>
        <v>0.14217429968875056</v>
      </c>
      <c r="DU34" s="20">
        <f t="shared" si="239"/>
        <v>0.15441003158440578</v>
      </c>
      <c r="DV34" s="20">
        <f t="shared" si="239"/>
        <v>0.21397540936380083</v>
      </c>
      <c r="DW34" s="20">
        <f t="shared" si="239"/>
        <v>0.17077365436809716</v>
      </c>
      <c r="DX34" s="20">
        <f t="shared" si="239"/>
        <v>0.22981391262678699</v>
      </c>
      <c r="DY34" s="20">
        <f t="shared" si="239"/>
        <v>0.26103086230327471</v>
      </c>
      <c r="DZ34" s="20">
        <f t="shared" si="239"/>
        <v>0.26425890533974994</v>
      </c>
      <c r="EA34" s="20">
        <f t="shared" si="239"/>
        <v>0.30655410148866846</v>
      </c>
      <c r="EB34" s="20">
        <f t="shared" si="239"/>
        <v>0.34718013399072878</v>
      </c>
      <c r="EC34" s="20">
        <f t="shared" ref="EC34" si="240">EC11/EC7</f>
        <v>0.33906590153279048</v>
      </c>
      <c r="EE34" s="20">
        <f t="shared" si="226"/>
        <v>2.7056979704245471E-3</v>
      </c>
      <c r="EF34" s="20">
        <f t="shared" si="226"/>
        <v>1.2496270154029777E-2</v>
      </c>
      <c r="EG34" s="20">
        <f t="shared" si="226"/>
        <v>4.6578476762386994E-2</v>
      </c>
      <c r="EH34" s="20">
        <f t="shared" si="226"/>
        <v>7.6162660076387334E-2</v>
      </c>
      <c r="EI34" s="20">
        <f t="shared" si="226"/>
        <v>0.15982474941688204</v>
      </c>
      <c r="EJ34" s="20">
        <f t="shared" si="226"/>
        <v>0.23406481957815831</v>
      </c>
      <c r="EK34" s="20">
        <f t="shared" si="226"/>
        <v>0.32800319426007724</v>
      </c>
    </row>
    <row r="35" spans="1:141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L35" s="20"/>
      <c r="CM35" s="20"/>
      <c r="CN35" s="20"/>
      <c r="CP35" s="21"/>
      <c r="CQ35" s="21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E35" s="20"/>
      <c r="EF35" s="20"/>
      <c r="EG35" s="20"/>
      <c r="EH35" s="20"/>
      <c r="EI35" s="20"/>
      <c r="EJ35" s="20"/>
      <c r="EK35" s="20"/>
    </row>
    <row r="36" spans="1:141" x14ac:dyDescent="0.2">
      <c r="A36" s="61" t="s">
        <v>263</v>
      </c>
      <c r="B36" s="20">
        <f t="shared" ref="B36:AG36" si="241">B12/B5</f>
        <v>7.5719968078220928E-2</v>
      </c>
      <c r="C36" s="20">
        <f t="shared" si="241"/>
        <v>7.9559934373256272E-2</v>
      </c>
      <c r="D36" s="20">
        <f t="shared" si="241"/>
        <v>6.882877668581619E-2</v>
      </c>
      <c r="E36" s="20">
        <f t="shared" si="241"/>
        <v>8.062357550146404E-2</v>
      </c>
      <c r="F36" s="20">
        <f t="shared" si="241"/>
        <v>8.2550546074536366E-2</v>
      </c>
      <c r="G36" s="20">
        <f t="shared" si="241"/>
        <v>7.7869820293290981E-2</v>
      </c>
      <c r="H36" s="20">
        <f t="shared" si="241"/>
        <v>8.1737489045190001E-2</v>
      </c>
      <c r="I36" s="20">
        <f t="shared" si="241"/>
        <v>8.2943173829147537E-2</v>
      </c>
      <c r="J36" s="20">
        <f t="shared" si="241"/>
        <v>7.3082239115411202E-2</v>
      </c>
      <c r="K36" s="20">
        <f t="shared" si="241"/>
        <v>8.1802151480055513E-2</v>
      </c>
      <c r="L36" s="20">
        <f t="shared" si="241"/>
        <v>7.5944857809233823E-2</v>
      </c>
      <c r="M36" s="20">
        <f t="shared" si="241"/>
        <v>7.3682978529721582E-2</v>
      </c>
      <c r="N36" s="20">
        <f t="shared" si="241"/>
        <v>8.5073562394916633E-2</v>
      </c>
      <c r="O36" s="20">
        <f t="shared" si="241"/>
        <v>7.2495655296822697E-2</v>
      </c>
      <c r="P36" s="20">
        <f t="shared" si="241"/>
        <v>6.2273860961815433E-2</v>
      </c>
      <c r="Q36" s="20">
        <f t="shared" si="241"/>
        <v>3.8259285329800011E-2</v>
      </c>
      <c r="R36" s="20">
        <f t="shared" si="241"/>
        <v>4.461595227845766E-2</v>
      </c>
      <c r="S36" s="20">
        <f t="shared" si="241"/>
        <v>6.2237080990125315E-2</v>
      </c>
      <c r="T36" s="20">
        <f t="shared" si="241"/>
        <v>7.2196012960496075E-2</v>
      </c>
      <c r="U36" s="20">
        <f t="shared" si="241"/>
        <v>7.9740394283799018E-2</v>
      </c>
      <c r="V36" s="20">
        <f t="shared" si="241"/>
        <v>7.1703824761126536E-2</v>
      </c>
      <c r="W36" s="20">
        <f t="shared" si="241"/>
        <v>7.9399291084303783E-2</v>
      </c>
      <c r="X36" s="20">
        <f t="shared" si="241"/>
        <v>7.4365919724205864E-2</v>
      </c>
      <c r="Y36" s="20">
        <f t="shared" si="241"/>
        <v>7.2041952799753686E-2</v>
      </c>
      <c r="Z36" s="20">
        <f t="shared" si="241"/>
        <v>8.524799979210182E-2</v>
      </c>
      <c r="AA36" s="20">
        <f t="shared" si="241"/>
        <v>8.9468278537702464E-2</v>
      </c>
      <c r="AB36" s="20">
        <f t="shared" si="241"/>
        <v>9.0089151740232853E-2</v>
      </c>
      <c r="AC36" s="20">
        <f t="shared" si="241"/>
        <v>7.3657118688300355E-2</v>
      </c>
      <c r="AD36" s="20">
        <f t="shared" si="241"/>
        <v>0.10428206104793514</v>
      </c>
      <c r="AE36" s="20">
        <f t="shared" si="241"/>
        <v>7.6932931906988661E-2</v>
      </c>
      <c r="AF36" s="20">
        <f t="shared" si="241"/>
        <v>9.9702544114370198E-2</v>
      </c>
      <c r="AG36" s="20">
        <f t="shared" si="241"/>
        <v>9.5714593300562367E-2</v>
      </c>
      <c r="AH36" s="20">
        <f t="shared" ref="AH36:BM36" si="242">AH12/AH5</f>
        <v>8.0354910776287966E-2</v>
      </c>
      <c r="AI36" s="20">
        <f t="shared" si="242"/>
        <v>7.2591045876067059E-2</v>
      </c>
      <c r="AJ36" s="20">
        <f t="shared" si="242"/>
        <v>7.0556471367606954E-2</v>
      </c>
      <c r="AK36" s="20">
        <f t="shared" si="242"/>
        <v>7.6977567886658799E-2</v>
      </c>
      <c r="AL36" s="20">
        <f t="shared" si="242"/>
        <v>0.10260275746934545</v>
      </c>
      <c r="AM36" s="20">
        <f t="shared" si="242"/>
        <v>0.12362882516376163</v>
      </c>
      <c r="AN36" s="20">
        <f t="shared" si="242"/>
        <v>0.12465178651662093</v>
      </c>
      <c r="AO36" s="20">
        <f t="shared" si="242"/>
        <v>0.11910569825281904</v>
      </c>
      <c r="AP36" s="20">
        <f t="shared" si="242"/>
        <v>0.11571327683615819</v>
      </c>
      <c r="AQ36" s="20">
        <f t="shared" si="242"/>
        <v>0.12158342539851069</v>
      </c>
      <c r="AR36" s="20">
        <f t="shared" si="242"/>
        <v>0.12283306178951704</v>
      </c>
      <c r="AS36" s="20">
        <f t="shared" si="242"/>
        <v>0.11480527829354781</v>
      </c>
      <c r="AT36" s="20">
        <f t="shared" si="242"/>
        <v>0.10581809081313995</v>
      </c>
      <c r="AU36" s="20">
        <f t="shared" si="242"/>
        <v>0.11909867927338956</v>
      </c>
      <c r="AV36" s="20">
        <f t="shared" si="242"/>
        <v>0.11772789889498585</v>
      </c>
      <c r="AW36" s="20">
        <f t="shared" si="242"/>
        <v>0.11086794083171318</v>
      </c>
      <c r="AX36" s="20">
        <f t="shared" si="242"/>
        <v>0.12397615977135687</v>
      </c>
      <c r="AY36" s="20">
        <f t="shared" si="242"/>
        <v>9.7346261801479969E-2</v>
      </c>
      <c r="AZ36" s="20">
        <f t="shared" si="242"/>
        <v>9.6470721203036139E-2</v>
      </c>
      <c r="BA36" s="20">
        <f t="shared" si="242"/>
        <v>0.11159507042253521</v>
      </c>
      <c r="BB36" s="20">
        <f t="shared" si="242"/>
        <v>0.12351172180038879</v>
      </c>
      <c r="BC36" s="20">
        <f t="shared" si="242"/>
        <v>0.14121037463976946</v>
      </c>
      <c r="BD36" s="20">
        <f t="shared" si="242"/>
        <v>0.15241127978990829</v>
      </c>
      <c r="BE36" s="20">
        <f t="shared" si="242"/>
        <v>0.15792472190921053</v>
      </c>
      <c r="BF36" s="20">
        <f t="shared" si="242"/>
        <v>0.16379354289295428</v>
      </c>
      <c r="BG36" s="20">
        <f t="shared" si="242"/>
        <v>0.16636940897355385</v>
      </c>
      <c r="BH36" s="20">
        <f t="shared" si="242"/>
        <v>0.16099475023001569</v>
      </c>
      <c r="BI36" s="20">
        <f t="shared" si="242"/>
        <v>0.14939353624395313</v>
      </c>
      <c r="BJ36" s="20">
        <f t="shared" si="242"/>
        <v>0.16917075663853168</v>
      </c>
      <c r="BK36" s="20">
        <f t="shared" si="242"/>
        <v>0.15557582105364537</v>
      </c>
      <c r="BL36" s="20">
        <f t="shared" si="242"/>
        <v>0.16049264166080704</v>
      </c>
      <c r="BM36" s="20">
        <f t="shared" si="242"/>
        <v>0.17051201616490083</v>
      </c>
      <c r="BN36" s="20">
        <f t="shared" ref="BN36:CF36" si="243">BN12/BN5</f>
        <v>0.18362131826349645</v>
      </c>
      <c r="BO36" s="20">
        <f t="shared" si="243"/>
        <v>0.18034509360393475</v>
      </c>
      <c r="BP36" s="20">
        <f t="shared" si="243"/>
        <v>0.18172991839543801</v>
      </c>
      <c r="BQ36" s="20">
        <f t="shared" si="243"/>
        <v>0.18456751553366341</v>
      </c>
      <c r="BR36" s="20">
        <f t="shared" si="243"/>
        <v>0.18396897591117131</v>
      </c>
      <c r="BS36" s="20">
        <f t="shared" si="243"/>
        <v>0.20497216107730157</v>
      </c>
      <c r="BT36" s="20">
        <f t="shared" si="243"/>
        <v>0.18336891578478504</v>
      </c>
      <c r="BU36" s="20">
        <f t="shared" si="243"/>
        <v>0.17674501878178356</v>
      </c>
      <c r="BV36" s="20">
        <f t="shared" si="243"/>
        <v>0.22092787382673998</v>
      </c>
      <c r="BW36" s="20">
        <f t="shared" si="243"/>
        <v>0.20255153773674103</v>
      </c>
      <c r="BX36" s="20">
        <f t="shared" si="243"/>
        <v>0.207478993028924</v>
      </c>
      <c r="BY36" s="20">
        <f t="shared" si="243"/>
        <v>0.19483265649068757</v>
      </c>
      <c r="BZ36" s="20">
        <f t="shared" si="243"/>
        <v>0.20016083713449437</v>
      </c>
      <c r="CA36" s="20">
        <f t="shared" si="243"/>
        <v>0.2089624087916146</v>
      </c>
      <c r="CB36" s="20">
        <f t="shared" si="243"/>
        <v>0.21414472593802453</v>
      </c>
      <c r="CC36" s="20">
        <f t="shared" si="243"/>
        <v>0.21456724618390782</v>
      </c>
      <c r="CD36" s="20">
        <f t="shared" si="243"/>
        <v>0.22022571250260037</v>
      </c>
      <c r="CE36" s="20">
        <f t="shared" si="243"/>
        <v>0.23060155707034896</v>
      </c>
      <c r="CF36" s="20">
        <f t="shared" si="243"/>
        <v>0.20910314236587008</v>
      </c>
      <c r="CG36" s="20">
        <f>CG12/CG5</f>
        <v>0.21097762470321307</v>
      </c>
      <c r="CH36" s="20">
        <f>CH12/CH5</f>
        <v>0.22898534394330297</v>
      </c>
      <c r="CI36" s="20">
        <f>CI12/CI5</f>
        <v>0.23555495333751122</v>
      </c>
      <c r="CL36" s="20">
        <f>CL12/CL5</f>
        <v>0.23174232506251385</v>
      </c>
      <c r="CM36" s="20">
        <f>CM12/CM5</f>
        <v>0.21869981244803077</v>
      </c>
      <c r="CN36" s="20">
        <f>CN12/CN5</f>
        <v>0.21176646227861029</v>
      </c>
      <c r="CP36" s="21" t="str">
        <f>ROUND((CL36-CM36)*10000,0)&amp;" bps"</f>
        <v>130 bps</v>
      </c>
      <c r="CQ36" s="21" t="str">
        <f>ROUND((CL36-CN36)*10000,0)&amp;" bps"</f>
        <v>200 bps</v>
      </c>
      <c r="DB36" s="20">
        <f t="shared" ref="DB36:EB36" si="244">DB12/DB5</f>
        <v>7.4688225850630924E-2</v>
      </c>
      <c r="DC36" s="20">
        <f t="shared" si="244"/>
        <v>8.0461176139758867E-2</v>
      </c>
      <c r="DD36" s="20">
        <f t="shared" si="244"/>
        <v>7.9499572565265991E-2</v>
      </c>
      <c r="DE36" s="20">
        <f t="shared" si="244"/>
        <v>7.7369657208141485E-2</v>
      </c>
      <c r="DF36" s="20">
        <f t="shared" si="244"/>
        <v>7.4508436151196761E-2</v>
      </c>
      <c r="DG36" s="20">
        <f t="shared" si="244"/>
        <v>5.6241576512585142E-2</v>
      </c>
      <c r="DH36" s="20">
        <f t="shared" si="244"/>
        <v>7.4557477058645308E-2</v>
      </c>
      <c r="DI36" s="20">
        <f t="shared" si="244"/>
        <v>7.5126450794561442E-2</v>
      </c>
      <c r="DJ36" s="20">
        <f t="shared" si="244"/>
        <v>8.8223702604167245E-2</v>
      </c>
      <c r="DK36" s="20">
        <f t="shared" si="244"/>
        <v>8.0385391928584141E-2</v>
      </c>
      <c r="DL36" s="20">
        <f t="shared" si="244"/>
        <v>9.2322701020449802E-2</v>
      </c>
      <c r="DM36" s="20">
        <f t="shared" si="244"/>
        <v>7.3404562065937679E-2</v>
      </c>
      <c r="DN36" s="20">
        <f t="shared" si="244"/>
        <v>0.11689503369976441</v>
      </c>
      <c r="DO36" s="20">
        <f t="shared" si="244"/>
        <v>0.1187859926602506</v>
      </c>
      <c r="DP36" s="20">
        <f t="shared" si="244"/>
        <v>0.11442945848789218</v>
      </c>
      <c r="DQ36" s="20">
        <f t="shared" si="244"/>
        <v>0.11618978085148605</v>
      </c>
      <c r="DR36" s="20">
        <f t="shared" si="244"/>
        <v>0.10648996305050726</v>
      </c>
      <c r="DS36" s="20">
        <f t="shared" si="244"/>
        <v>0.12561668062924694</v>
      </c>
      <c r="DT36" s="20">
        <f t="shared" si="244"/>
        <v>0.15833798955794889</v>
      </c>
      <c r="DU36" s="20">
        <f t="shared" si="244"/>
        <v>0.15952741161201545</v>
      </c>
      <c r="DV36" s="20">
        <f t="shared" si="244"/>
        <v>0.16222868926632986</v>
      </c>
      <c r="DW36" s="20">
        <f t="shared" si="244"/>
        <v>0.17784617099208502</v>
      </c>
      <c r="DX36" s="20">
        <f t="shared" si="244"/>
        <v>0.18338182403312153</v>
      </c>
      <c r="DY36" s="20">
        <f t="shared" si="244"/>
        <v>0.19125366584763043</v>
      </c>
      <c r="DZ36" s="20">
        <f t="shared" si="244"/>
        <v>0.21176646227861029</v>
      </c>
      <c r="EA36" s="20">
        <f t="shared" si="244"/>
        <v>0.20095360947283775</v>
      </c>
      <c r="EB36" s="20">
        <f t="shared" si="244"/>
        <v>0.21621981589087261</v>
      </c>
      <c r="EC36" s="20">
        <f t="shared" ref="EC36" si="245">EC12/EC5</f>
        <v>0.21869981244803077</v>
      </c>
      <c r="EE36" s="20">
        <f t="shared" ref="EE36:EK36" si="246">EE12/EE5</f>
        <v>7.7802914787822863E-2</v>
      </c>
      <c r="EF36" s="20">
        <f t="shared" si="246"/>
        <v>7.8136116972874051E-2</v>
      </c>
      <c r="EG36" s="20">
        <f t="shared" si="246"/>
        <v>9.2176124386999611E-2</v>
      </c>
      <c r="EH36" s="20">
        <f t="shared" si="246"/>
        <v>0.11377081603444894</v>
      </c>
      <c r="EI36" s="20">
        <f t="shared" si="246"/>
        <v>0.15230206252620751</v>
      </c>
      <c r="EJ36" s="20">
        <f t="shared" si="246"/>
        <v>0.19210070387712369</v>
      </c>
      <c r="EK36" s="20">
        <f t="shared" si="246"/>
        <v>0.21678224066346469</v>
      </c>
    </row>
    <row r="37" spans="1:141" x14ac:dyDescent="0.2">
      <c r="A37" s="61" t="s">
        <v>264</v>
      </c>
      <c r="B37" s="20">
        <f t="shared" ref="B37:AG37" si="247">B13/B5</f>
        <v>0</v>
      </c>
      <c r="C37" s="20">
        <f t="shared" si="247"/>
        <v>0</v>
      </c>
      <c r="D37" s="20">
        <f t="shared" si="247"/>
        <v>0</v>
      </c>
      <c r="E37" s="20">
        <f t="shared" si="247"/>
        <v>0</v>
      </c>
      <c r="F37" s="20">
        <f t="shared" si="247"/>
        <v>0</v>
      </c>
      <c r="G37" s="20">
        <f t="shared" si="247"/>
        <v>0</v>
      </c>
      <c r="H37" s="20">
        <f t="shared" si="247"/>
        <v>0</v>
      </c>
      <c r="I37" s="20">
        <f t="shared" si="247"/>
        <v>0</v>
      </c>
      <c r="J37" s="20">
        <f t="shared" si="247"/>
        <v>0</v>
      </c>
      <c r="K37" s="20">
        <f t="shared" si="247"/>
        <v>0</v>
      </c>
      <c r="L37" s="20">
        <f t="shared" si="247"/>
        <v>0</v>
      </c>
      <c r="M37" s="20">
        <f t="shared" si="247"/>
        <v>0</v>
      </c>
      <c r="N37" s="20">
        <f t="shared" si="247"/>
        <v>0</v>
      </c>
      <c r="O37" s="20">
        <f t="shared" si="247"/>
        <v>0</v>
      </c>
      <c r="P37" s="20">
        <f t="shared" si="247"/>
        <v>0</v>
      </c>
      <c r="Q37" s="20">
        <f t="shared" si="247"/>
        <v>0</v>
      </c>
      <c r="R37" s="20">
        <f t="shared" si="247"/>
        <v>0</v>
      </c>
      <c r="S37" s="20">
        <f t="shared" si="247"/>
        <v>0</v>
      </c>
      <c r="T37" s="20">
        <f t="shared" si="247"/>
        <v>0</v>
      </c>
      <c r="U37" s="20">
        <f t="shared" si="247"/>
        <v>0</v>
      </c>
      <c r="V37" s="20">
        <f t="shared" si="247"/>
        <v>0</v>
      </c>
      <c r="W37" s="20">
        <f t="shared" si="247"/>
        <v>0</v>
      </c>
      <c r="X37" s="20">
        <f t="shared" si="247"/>
        <v>0</v>
      </c>
      <c r="Y37" s="20">
        <f t="shared" si="247"/>
        <v>0</v>
      </c>
      <c r="Z37" s="20">
        <f t="shared" si="247"/>
        <v>0</v>
      </c>
      <c r="AA37" s="20">
        <f t="shared" si="247"/>
        <v>0</v>
      </c>
      <c r="AB37" s="20">
        <f t="shared" si="247"/>
        <v>0</v>
      </c>
      <c r="AC37" s="20">
        <f t="shared" si="247"/>
        <v>0</v>
      </c>
      <c r="AD37" s="20">
        <f t="shared" si="247"/>
        <v>0</v>
      </c>
      <c r="AE37" s="20">
        <f t="shared" si="247"/>
        <v>0</v>
      </c>
      <c r="AF37" s="20">
        <f t="shared" si="247"/>
        <v>0</v>
      </c>
      <c r="AG37" s="20">
        <f t="shared" si="247"/>
        <v>0</v>
      </c>
      <c r="AH37" s="20">
        <f t="shared" ref="AH37:BM37" si="248">AH13/AH5</f>
        <v>0</v>
      </c>
      <c r="AI37" s="20">
        <f t="shared" si="248"/>
        <v>0</v>
      </c>
      <c r="AJ37" s="20">
        <f t="shared" si="248"/>
        <v>0</v>
      </c>
      <c r="AK37" s="20">
        <f t="shared" si="248"/>
        <v>0</v>
      </c>
      <c r="AL37" s="20">
        <f t="shared" si="248"/>
        <v>0</v>
      </c>
      <c r="AM37" s="20">
        <f t="shared" si="248"/>
        <v>0</v>
      </c>
      <c r="AN37" s="20">
        <f t="shared" si="248"/>
        <v>0</v>
      </c>
      <c r="AO37" s="20">
        <f t="shared" si="248"/>
        <v>0</v>
      </c>
      <c r="AP37" s="20">
        <f t="shared" si="248"/>
        <v>0</v>
      </c>
      <c r="AQ37" s="20">
        <f t="shared" si="248"/>
        <v>0</v>
      </c>
      <c r="AR37" s="20">
        <f t="shared" si="248"/>
        <v>0</v>
      </c>
      <c r="AS37" s="20">
        <f t="shared" si="248"/>
        <v>0</v>
      </c>
      <c r="AT37" s="20">
        <f t="shared" si="248"/>
        <v>0</v>
      </c>
      <c r="AU37" s="20">
        <f t="shared" si="248"/>
        <v>0</v>
      </c>
      <c r="AV37" s="20">
        <f t="shared" si="248"/>
        <v>0</v>
      </c>
      <c r="AW37" s="20">
        <f t="shared" si="248"/>
        <v>0</v>
      </c>
      <c r="AX37" s="20">
        <f t="shared" si="248"/>
        <v>0</v>
      </c>
      <c r="AY37" s="20">
        <f t="shared" si="248"/>
        <v>0</v>
      </c>
      <c r="AZ37" s="20">
        <f t="shared" si="248"/>
        <v>0</v>
      </c>
      <c r="BA37" s="20">
        <f t="shared" si="248"/>
        <v>0</v>
      </c>
      <c r="BB37" s="20">
        <f t="shared" si="248"/>
        <v>0</v>
      </c>
      <c r="BC37" s="20">
        <f t="shared" si="248"/>
        <v>0</v>
      </c>
      <c r="BD37" s="20">
        <f t="shared" si="248"/>
        <v>0</v>
      </c>
      <c r="BE37" s="20">
        <f t="shared" si="248"/>
        <v>0</v>
      </c>
      <c r="BF37" s="20">
        <f t="shared" si="248"/>
        <v>0</v>
      </c>
      <c r="BG37" s="20">
        <f t="shared" si="248"/>
        <v>0</v>
      </c>
      <c r="BH37" s="20">
        <f t="shared" si="248"/>
        <v>0</v>
      </c>
      <c r="BI37" s="20">
        <f t="shared" si="248"/>
        <v>0</v>
      </c>
      <c r="BJ37" s="20">
        <f t="shared" si="248"/>
        <v>0</v>
      </c>
      <c r="BK37" s="20">
        <f t="shared" si="248"/>
        <v>3.0097274390831167E-6</v>
      </c>
      <c r="BL37" s="20">
        <f t="shared" si="248"/>
        <v>5.0707645796097649E-3</v>
      </c>
      <c r="BM37" s="20">
        <f t="shared" si="248"/>
        <v>8.8364982724645873E-3</v>
      </c>
      <c r="BN37" s="20">
        <f t="shared" ref="BN37:CG37" si="249">BN13/BN5</f>
        <v>1.1058230683090706E-2</v>
      </c>
      <c r="BO37" s="20">
        <f t="shared" si="249"/>
        <v>1.4325957420071001E-2</v>
      </c>
      <c r="BP37" s="20">
        <f t="shared" si="249"/>
        <v>2.1295226624717334E-2</v>
      </c>
      <c r="BQ37" s="20">
        <f t="shared" si="249"/>
        <v>2.4060923043741654E-2</v>
      </c>
      <c r="BR37" s="20">
        <f t="shared" si="249"/>
        <v>2.395980057990961E-2</v>
      </c>
      <c r="BS37" s="20">
        <f t="shared" si="249"/>
        <v>1.94831995338599E-2</v>
      </c>
      <c r="BT37" s="20">
        <f t="shared" si="249"/>
        <v>2.0867187859984333E-2</v>
      </c>
      <c r="BU37" s="20">
        <f t="shared" si="249"/>
        <v>2.2903102523404065E-2</v>
      </c>
      <c r="BV37" s="20">
        <f t="shared" si="249"/>
        <v>1.9742041271706104E-2</v>
      </c>
      <c r="BW37" s="20">
        <f t="shared" si="249"/>
        <v>2.4266669274934222E-2</v>
      </c>
      <c r="BX37" s="20">
        <f t="shared" si="249"/>
        <v>2.5464028225187913E-2</v>
      </c>
      <c r="BY37" s="20">
        <f t="shared" si="249"/>
        <v>2.5836717546562107E-2</v>
      </c>
      <c r="BZ37" s="20">
        <f t="shared" si="249"/>
        <v>2.7632080171125502E-2</v>
      </c>
      <c r="CA37" s="20">
        <f t="shared" si="249"/>
        <v>2.7801865547382201E-2</v>
      </c>
      <c r="CB37" s="20">
        <f t="shared" si="249"/>
        <v>2.8167104125168377E-2</v>
      </c>
      <c r="CC37" s="20">
        <f t="shared" si="249"/>
        <v>2.7596203812597433E-2</v>
      </c>
      <c r="CD37" s="20">
        <f t="shared" si="249"/>
        <v>2.4378510505512794E-2</v>
      </c>
      <c r="CE37" s="20">
        <f t="shared" si="249"/>
        <v>2.0402325075291161E-2</v>
      </c>
      <c r="CF37" s="20">
        <f t="shared" si="249"/>
        <v>2.0977348052530587E-2</v>
      </c>
      <c r="CG37" s="20">
        <f t="shared" si="249"/>
        <v>2.185616671190389E-2</v>
      </c>
      <c r="CH37" s="20">
        <f t="shared" ref="CH37" si="250">CH13/CH5</f>
        <v>2.19122035373473E-2</v>
      </c>
      <c r="CI37" s="20">
        <f t="shared" ref="CI37" si="251">CI13/CI5</f>
        <v>2.2198133500448844E-2</v>
      </c>
      <c r="CL37" s="20">
        <f>CL13/CL5</f>
        <v>2.2032195984749516E-2</v>
      </c>
      <c r="CM37" s="20">
        <f>CM13/CM5</f>
        <v>2.0981682399658214E-2</v>
      </c>
      <c r="CN37" s="20">
        <f>CN13/CN5</f>
        <v>2.2747410107977317E-2</v>
      </c>
      <c r="CP37" s="21" t="str">
        <f>ROUND((CL37-CM37)*10000,0)&amp;" bps"</f>
        <v>11 bps</v>
      </c>
      <c r="CQ37" s="21" t="str">
        <f>ROUND((CL37-CN37)*10000,0)&amp;" bps"</f>
        <v>-7 bps</v>
      </c>
      <c r="DB37" s="20">
        <f t="shared" ref="DB37:EB37" si="252">DB13/DB5</f>
        <v>0</v>
      </c>
      <c r="DC37" s="20">
        <f t="shared" si="252"/>
        <v>0</v>
      </c>
      <c r="DD37" s="20">
        <f t="shared" si="252"/>
        <v>0</v>
      </c>
      <c r="DE37" s="20">
        <f t="shared" si="252"/>
        <v>0</v>
      </c>
      <c r="DF37" s="20">
        <f t="shared" si="252"/>
        <v>0</v>
      </c>
      <c r="DG37" s="20">
        <f t="shared" si="252"/>
        <v>0</v>
      </c>
      <c r="DH37" s="20">
        <f t="shared" si="252"/>
        <v>0</v>
      </c>
      <c r="DI37" s="20">
        <f t="shared" si="252"/>
        <v>0</v>
      </c>
      <c r="DJ37" s="20">
        <f t="shared" si="252"/>
        <v>0</v>
      </c>
      <c r="DK37" s="20">
        <f t="shared" si="252"/>
        <v>0</v>
      </c>
      <c r="DL37" s="20">
        <f t="shared" si="252"/>
        <v>0</v>
      </c>
      <c r="DM37" s="20">
        <f t="shared" si="252"/>
        <v>0</v>
      </c>
      <c r="DN37" s="20">
        <f t="shared" si="252"/>
        <v>0</v>
      </c>
      <c r="DO37" s="20">
        <f t="shared" si="252"/>
        <v>0</v>
      </c>
      <c r="DP37" s="20">
        <f t="shared" si="252"/>
        <v>0</v>
      </c>
      <c r="DQ37" s="20">
        <f t="shared" si="252"/>
        <v>0</v>
      </c>
      <c r="DR37" s="20">
        <f t="shared" si="252"/>
        <v>0</v>
      </c>
      <c r="DS37" s="20">
        <f t="shared" si="252"/>
        <v>0</v>
      </c>
      <c r="DT37" s="20">
        <f t="shared" si="252"/>
        <v>0</v>
      </c>
      <c r="DU37" s="20">
        <f t="shared" si="252"/>
        <v>0</v>
      </c>
      <c r="DV37" s="20">
        <f t="shared" si="252"/>
        <v>1.5537347495906981E-3</v>
      </c>
      <c r="DW37" s="20">
        <f t="shared" si="252"/>
        <v>1.1253088946661152E-2</v>
      </c>
      <c r="DX37" s="20">
        <f t="shared" si="252"/>
        <v>2.3051565401559532E-2</v>
      </c>
      <c r="DY37" s="20">
        <f t="shared" si="252"/>
        <v>2.0783644735230328E-2</v>
      </c>
      <c r="DZ37" s="20">
        <f t="shared" si="252"/>
        <v>2.2747410107977317E-2</v>
      </c>
      <c r="EA37" s="20">
        <f t="shared" si="252"/>
        <v>2.7022724970593767E-2</v>
      </c>
      <c r="EB37" s="20">
        <f t="shared" si="252"/>
        <v>2.6769747954687183E-2</v>
      </c>
      <c r="EC37" s="20">
        <f t="shared" ref="EC37" si="253">EC13/EC5</f>
        <v>2.0981682399658214E-2</v>
      </c>
      <c r="EE37" s="20">
        <f t="shared" ref="EE37:EK37" si="254">EE13/EE5</f>
        <v>0</v>
      </c>
      <c r="EF37" s="20">
        <f t="shared" si="254"/>
        <v>0</v>
      </c>
      <c r="EG37" s="20">
        <f t="shared" si="254"/>
        <v>0</v>
      </c>
      <c r="EH37" s="20">
        <f t="shared" si="254"/>
        <v>0</v>
      </c>
      <c r="EI37" s="20">
        <f t="shared" si="254"/>
        <v>4.2060405212717035E-4</v>
      </c>
      <c r="EJ37" s="20">
        <f t="shared" si="254"/>
        <v>1.9664116918080423E-2</v>
      </c>
      <c r="EK37" s="20">
        <f t="shared" si="254"/>
        <v>2.3948563251427697E-2</v>
      </c>
    </row>
    <row r="38" spans="1:141" x14ac:dyDescent="0.2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L38" s="22"/>
      <c r="CM38" s="22"/>
      <c r="CN38" s="22"/>
      <c r="CP38" s="22"/>
      <c r="CQ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E38" s="22"/>
      <c r="EF38" s="22"/>
      <c r="EG38" s="22"/>
      <c r="EH38" s="22"/>
      <c r="EI38" s="22"/>
      <c r="EJ38" s="22"/>
      <c r="EK38" s="22"/>
    </row>
    <row r="39" spans="1:141" ht="15" x14ac:dyDescent="0.25">
      <c r="A39" s="23" t="s">
        <v>31</v>
      </c>
      <c r="B39" s="23">
        <f t="shared" ref="B39:AG39" si="255">B4</f>
        <v>43466</v>
      </c>
      <c r="C39" s="23">
        <f t="shared" si="255"/>
        <v>43497</v>
      </c>
      <c r="D39" s="23">
        <f t="shared" si="255"/>
        <v>43525</v>
      </c>
      <c r="E39" s="23">
        <f t="shared" si="255"/>
        <v>43556</v>
      </c>
      <c r="F39" s="23">
        <f t="shared" si="255"/>
        <v>43586</v>
      </c>
      <c r="G39" s="23">
        <f t="shared" si="255"/>
        <v>43617</v>
      </c>
      <c r="H39" s="23">
        <f t="shared" si="255"/>
        <v>43647</v>
      </c>
      <c r="I39" s="23">
        <f t="shared" si="255"/>
        <v>43678</v>
      </c>
      <c r="J39" s="23">
        <f t="shared" si="255"/>
        <v>43709</v>
      </c>
      <c r="K39" s="23">
        <f t="shared" si="255"/>
        <v>43739</v>
      </c>
      <c r="L39" s="23">
        <f t="shared" si="255"/>
        <v>43770</v>
      </c>
      <c r="M39" s="23">
        <f t="shared" si="255"/>
        <v>43800</v>
      </c>
      <c r="N39" s="23">
        <f t="shared" si="255"/>
        <v>43831</v>
      </c>
      <c r="O39" s="23">
        <f t="shared" si="255"/>
        <v>43862</v>
      </c>
      <c r="P39" s="23">
        <f t="shared" si="255"/>
        <v>43891</v>
      </c>
      <c r="Q39" s="23">
        <f t="shared" si="255"/>
        <v>43922</v>
      </c>
      <c r="R39" s="23">
        <f t="shared" si="255"/>
        <v>43952</v>
      </c>
      <c r="S39" s="23">
        <f t="shared" si="255"/>
        <v>43983</v>
      </c>
      <c r="T39" s="23">
        <f t="shared" si="255"/>
        <v>44013</v>
      </c>
      <c r="U39" s="23">
        <f t="shared" si="255"/>
        <v>44044</v>
      </c>
      <c r="V39" s="23">
        <f t="shared" si="255"/>
        <v>44075</v>
      </c>
      <c r="W39" s="23">
        <f t="shared" si="255"/>
        <v>44105</v>
      </c>
      <c r="X39" s="23">
        <f t="shared" si="255"/>
        <v>44136</v>
      </c>
      <c r="Y39" s="23">
        <f t="shared" si="255"/>
        <v>44166</v>
      </c>
      <c r="Z39" s="23">
        <f t="shared" si="255"/>
        <v>44197</v>
      </c>
      <c r="AA39" s="23">
        <f t="shared" si="255"/>
        <v>44228</v>
      </c>
      <c r="AB39" s="23">
        <f t="shared" si="255"/>
        <v>44256</v>
      </c>
      <c r="AC39" s="23">
        <f t="shared" si="255"/>
        <v>44287</v>
      </c>
      <c r="AD39" s="23">
        <f t="shared" si="255"/>
        <v>44317</v>
      </c>
      <c r="AE39" s="23">
        <f t="shared" si="255"/>
        <v>44348</v>
      </c>
      <c r="AF39" s="23">
        <f t="shared" si="255"/>
        <v>44378</v>
      </c>
      <c r="AG39" s="23">
        <f t="shared" si="255"/>
        <v>44409</v>
      </c>
      <c r="AH39" s="23">
        <f t="shared" ref="AH39:BM39" si="256">AH4</f>
        <v>44440</v>
      </c>
      <c r="AI39" s="23">
        <f t="shared" si="256"/>
        <v>44470</v>
      </c>
      <c r="AJ39" s="23">
        <f t="shared" si="256"/>
        <v>44501</v>
      </c>
      <c r="AK39" s="23">
        <f t="shared" si="256"/>
        <v>44531</v>
      </c>
      <c r="AL39" s="23">
        <f t="shared" si="256"/>
        <v>44562</v>
      </c>
      <c r="AM39" s="23">
        <f t="shared" si="256"/>
        <v>44593</v>
      </c>
      <c r="AN39" s="23">
        <f t="shared" si="256"/>
        <v>44621</v>
      </c>
      <c r="AO39" s="23">
        <f t="shared" si="256"/>
        <v>44652</v>
      </c>
      <c r="AP39" s="23">
        <f t="shared" si="256"/>
        <v>44682</v>
      </c>
      <c r="AQ39" s="23">
        <f t="shared" si="256"/>
        <v>44713</v>
      </c>
      <c r="AR39" s="23">
        <f t="shared" si="256"/>
        <v>44743</v>
      </c>
      <c r="AS39" s="23">
        <f t="shared" si="256"/>
        <v>44774</v>
      </c>
      <c r="AT39" s="23">
        <f t="shared" si="256"/>
        <v>44805</v>
      </c>
      <c r="AU39" s="23">
        <f t="shared" si="256"/>
        <v>44835</v>
      </c>
      <c r="AV39" s="23">
        <f t="shared" si="256"/>
        <v>44866</v>
      </c>
      <c r="AW39" s="23">
        <f t="shared" si="256"/>
        <v>44896</v>
      </c>
      <c r="AX39" s="23">
        <f t="shared" si="256"/>
        <v>44927</v>
      </c>
      <c r="AY39" s="23">
        <f t="shared" si="256"/>
        <v>44958</v>
      </c>
      <c r="AZ39" s="23">
        <f t="shared" si="256"/>
        <v>44986</v>
      </c>
      <c r="BA39" s="23">
        <f t="shared" si="256"/>
        <v>45017</v>
      </c>
      <c r="BB39" s="23">
        <f t="shared" si="256"/>
        <v>45047</v>
      </c>
      <c r="BC39" s="23">
        <f t="shared" si="256"/>
        <v>45078</v>
      </c>
      <c r="BD39" s="23">
        <f t="shared" si="256"/>
        <v>45108</v>
      </c>
      <c r="BE39" s="23">
        <f t="shared" si="256"/>
        <v>45139</v>
      </c>
      <c r="BF39" s="23">
        <f t="shared" si="256"/>
        <v>45170</v>
      </c>
      <c r="BG39" s="23">
        <f t="shared" si="256"/>
        <v>45200</v>
      </c>
      <c r="BH39" s="23">
        <f t="shared" si="256"/>
        <v>45231</v>
      </c>
      <c r="BI39" s="23">
        <f t="shared" si="256"/>
        <v>45261</v>
      </c>
      <c r="BJ39" s="23">
        <f t="shared" si="256"/>
        <v>45292</v>
      </c>
      <c r="BK39" s="23">
        <f t="shared" si="256"/>
        <v>45323</v>
      </c>
      <c r="BL39" s="23">
        <f t="shared" si="256"/>
        <v>45352</v>
      </c>
      <c r="BM39" s="23">
        <f t="shared" si="256"/>
        <v>45383</v>
      </c>
      <c r="BN39" s="23">
        <f t="shared" ref="BN39:CG39" si="257">BN4</f>
        <v>45413</v>
      </c>
      <c r="BO39" s="23">
        <f t="shared" si="257"/>
        <v>45444</v>
      </c>
      <c r="BP39" s="23">
        <f t="shared" si="257"/>
        <v>45474</v>
      </c>
      <c r="BQ39" s="23">
        <f t="shared" si="257"/>
        <v>45505</v>
      </c>
      <c r="BR39" s="23">
        <f t="shared" si="257"/>
        <v>45536</v>
      </c>
      <c r="BS39" s="23">
        <f t="shared" si="257"/>
        <v>45566</v>
      </c>
      <c r="BT39" s="23">
        <f t="shared" si="257"/>
        <v>45597</v>
      </c>
      <c r="BU39" s="23">
        <f t="shared" si="257"/>
        <v>45627</v>
      </c>
      <c r="BV39" s="23">
        <f t="shared" si="257"/>
        <v>45658</v>
      </c>
      <c r="BW39" s="23">
        <f t="shared" si="257"/>
        <v>45689</v>
      </c>
      <c r="BX39" s="23">
        <f t="shared" si="257"/>
        <v>45717</v>
      </c>
      <c r="BY39" s="23">
        <f t="shared" si="257"/>
        <v>45748</v>
      </c>
      <c r="BZ39" s="23">
        <f t="shared" si="257"/>
        <v>45778</v>
      </c>
      <c r="CA39" s="23">
        <f t="shared" si="257"/>
        <v>45809</v>
      </c>
      <c r="CB39" s="23">
        <f t="shared" si="257"/>
        <v>45839</v>
      </c>
      <c r="CC39" s="23">
        <f t="shared" si="257"/>
        <v>45870</v>
      </c>
      <c r="CD39" s="23">
        <f t="shared" si="257"/>
        <v>45901</v>
      </c>
      <c r="CE39" s="23">
        <f t="shared" si="257"/>
        <v>45931</v>
      </c>
      <c r="CF39" s="23">
        <f t="shared" si="257"/>
        <v>45962</v>
      </c>
      <c r="CG39" s="23">
        <f t="shared" si="257"/>
        <v>45992</v>
      </c>
      <c r="CH39" s="23">
        <f t="shared" ref="CH39" si="258">CH4</f>
        <v>46023</v>
      </c>
      <c r="CI39" s="23">
        <f t="shared" ref="CI39" si="259">CI4</f>
        <v>46054</v>
      </c>
      <c r="CL39" s="24" t="str">
        <f>CL4</f>
        <v>4Q26</v>
      </c>
      <c r="CM39" s="24" t="str">
        <f>CM4</f>
        <v>3Q26</v>
      </c>
      <c r="CN39" s="24" t="str">
        <f>CN4</f>
        <v>4Q25</v>
      </c>
      <c r="CP39" s="24" t="str">
        <f>CP4</f>
        <v>QoQ Change</v>
      </c>
      <c r="CQ39" s="24" t="str">
        <f>CQ4</f>
        <v>YoY Change</v>
      </c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E39" s="23"/>
      <c r="EF39" s="23"/>
      <c r="EG39" s="23"/>
      <c r="EH39" s="23"/>
      <c r="EI39" s="23"/>
      <c r="EJ39" s="23"/>
      <c r="EK39" s="23"/>
    </row>
    <row r="40" spans="1:141" ht="15" x14ac:dyDescent="0.25">
      <c r="A40" s="9" t="s">
        <v>119</v>
      </c>
      <c r="B40" s="25">
        <f>B78</f>
        <v>159587</v>
      </c>
      <c r="C40" s="25">
        <f t="shared" ref="C40:BA40" si="260">C78</f>
        <v>118284</v>
      </c>
      <c r="D40" s="25">
        <f t="shared" si="260"/>
        <v>127156</v>
      </c>
      <c r="E40" s="25">
        <f t="shared" si="260"/>
        <v>120832</v>
      </c>
      <c r="F40" s="25">
        <f t="shared" si="260"/>
        <v>123329</v>
      </c>
      <c r="G40" s="25">
        <f t="shared" si="260"/>
        <v>104852</v>
      </c>
      <c r="H40" s="25">
        <f t="shared" si="260"/>
        <v>104948</v>
      </c>
      <c r="I40" s="25">
        <f t="shared" si="260"/>
        <v>93963</v>
      </c>
      <c r="J40" s="25">
        <f t="shared" si="260"/>
        <v>88583</v>
      </c>
      <c r="K40" s="25">
        <f t="shared" si="260"/>
        <v>142246</v>
      </c>
      <c r="L40" s="25">
        <f t="shared" si="260"/>
        <v>144450</v>
      </c>
      <c r="M40" s="25">
        <f t="shared" si="260"/>
        <v>105814</v>
      </c>
      <c r="N40" s="25">
        <f t="shared" si="260"/>
        <v>158983</v>
      </c>
      <c r="O40" s="25">
        <f t="shared" si="260"/>
        <v>121626</v>
      </c>
      <c r="P40" s="25">
        <f t="shared" si="260"/>
        <v>100225</v>
      </c>
      <c r="Q40" s="25">
        <f t="shared" si="260"/>
        <v>8546</v>
      </c>
      <c r="R40" s="25">
        <f t="shared" si="260"/>
        <v>17001</v>
      </c>
      <c r="S40" s="25">
        <f t="shared" si="260"/>
        <v>70262</v>
      </c>
      <c r="T40" s="25">
        <f t="shared" si="260"/>
        <v>85950</v>
      </c>
      <c r="U40" s="25">
        <f t="shared" si="260"/>
        <v>96449</v>
      </c>
      <c r="V40" s="25">
        <f t="shared" si="260"/>
        <v>106344</v>
      </c>
      <c r="W40" s="25">
        <f t="shared" si="260"/>
        <v>134196</v>
      </c>
      <c r="X40" s="25">
        <f t="shared" si="260"/>
        <v>156708</v>
      </c>
      <c r="Y40" s="25">
        <f t="shared" si="260"/>
        <v>143484</v>
      </c>
      <c r="Z40" s="25">
        <f t="shared" si="260"/>
        <v>149633</v>
      </c>
      <c r="AA40" s="25">
        <f t="shared" si="260"/>
        <v>127812</v>
      </c>
      <c r="AB40" s="25">
        <f t="shared" si="260"/>
        <v>140247</v>
      </c>
      <c r="AC40" s="25">
        <f t="shared" si="260"/>
        <v>101247</v>
      </c>
      <c r="AD40" s="25">
        <f t="shared" si="260"/>
        <v>38048</v>
      </c>
      <c r="AE40" s="25">
        <f t="shared" si="260"/>
        <v>81796</v>
      </c>
      <c r="AF40" s="25">
        <f t="shared" si="260"/>
        <v>123439</v>
      </c>
      <c r="AG40" s="25">
        <f t="shared" si="260"/>
        <v>116893</v>
      </c>
      <c r="AH40" s="25">
        <f t="shared" si="260"/>
        <v>106137</v>
      </c>
      <c r="AI40" s="25">
        <f t="shared" si="260"/>
        <v>97788</v>
      </c>
      <c r="AJ40" s="25">
        <f t="shared" si="260"/>
        <v>108656</v>
      </c>
      <c r="AK40" s="25">
        <f t="shared" si="260"/>
        <v>111004</v>
      </c>
      <c r="AL40" s="25">
        <f t="shared" si="260"/>
        <v>128952</v>
      </c>
      <c r="AM40" s="25">
        <f t="shared" si="260"/>
        <v>109762</v>
      </c>
      <c r="AN40" s="25">
        <f t="shared" si="260"/>
        <v>118573</v>
      </c>
      <c r="AO40" s="25">
        <f t="shared" si="260"/>
        <v>113720</v>
      </c>
      <c r="AP40" s="25">
        <f t="shared" si="260"/>
        <v>118899</v>
      </c>
      <c r="AQ40" s="25">
        <f t="shared" si="260"/>
        <v>114729</v>
      </c>
      <c r="AR40" s="25">
        <f t="shared" si="260"/>
        <v>106101</v>
      </c>
      <c r="AS40" s="25">
        <f t="shared" si="260"/>
        <v>116170</v>
      </c>
      <c r="AT40" s="25">
        <f t="shared" si="260"/>
        <v>110604</v>
      </c>
      <c r="AU40" s="25">
        <f t="shared" si="260"/>
        <v>149197</v>
      </c>
      <c r="AV40" s="25">
        <f t="shared" si="260"/>
        <v>124437</v>
      </c>
      <c r="AW40" s="25">
        <f t="shared" si="260"/>
        <v>117644</v>
      </c>
      <c r="AX40" s="25">
        <f t="shared" si="260"/>
        <v>151213</v>
      </c>
      <c r="AY40" s="25">
        <f t="shared" si="260"/>
        <v>119823</v>
      </c>
      <c r="AZ40" s="25">
        <f t="shared" si="260"/>
        <v>138334</v>
      </c>
      <c r="BA40" s="25">
        <f t="shared" si="260"/>
        <v>110455</v>
      </c>
      <c r="BB40" s="25">
        <f t="shared" ref="BB40:BC40" si="261">BB78</f>
        <v>119429</v>
      </c>
      <c r="BC40" s="25">
        <f t="shared" si="261"/>
        <v>122315</v>
      </c>
      <c r="BD40" s="25">
        <f t="shared" ref="BD40:BE40" si="262">BD78</f>
        <v>118874</v>
      </c>
      <c r="BE40" s="25">
        <f t="shared" si="262"/>
        <v>135504</v>
      </c>
      <c r="BF40" s="25">
        <f t="shared" ref="BF40:BG40" si="263">BF78</f>
        <v>141148</v>
      </c>
      <c r="BG40" s="25">
        <f t="shared" si="263"/>
        <v>147599</v>
      </c>
      <c r="BH40" s="25">
        <f t="shared" ref="BH40:BI40" si="264">BH78</f>
        <v>152930</v>
      </c>
      <c r="BI40" s="25">
        <f t="shared" si="264"/>
        <v>119765</v>
      </c>
      <c r="BJ40" s="25">
        <f t="shared" ref="BJ40:BK40" si="265">BJ78</f>
        <v>175339</v>
      </c>
      <c r="BK40" s="25">
        <f t="shared" si="265"/>
        <v>132971</v>
      </c>
      <c r="BL40" s="25">
        <f t="shared" ref="BL40:BM40" si="266">BL78</f>
        <v>128294</v>
      </c>
      <c r="BM40" s="25">
        <f t="shared" si="266"/>
        <v>139018</v>
      </c>
      <c r="BN40" s="25">
        <f t="shared" ref="BN40:BO40" si="267">BN78</f>
        <v>123096</v>
      </c>
      <c r="BO40" s="25">
        <f t="shared" si="267"/>
        <v>115804</v>
      </c>
      <c r="BP40" s="25">
        <f t="shared" ref="BP40:BQ40" si="268">BP78</f>
        <v>132289</v>
      </c>
      <c r="BQ40" s="25">
        <f t="shared" si="268"/>
        <v>127008</v>
      </c>
      <c r="BR40" s="25">
        <f t="shared" ref="BR40" si="269">BR78</f>
        <v>115415</v>
      </c>
      <c r="BS40" s="25">
        <f t="shared" ref="BS40" si="270">BS78</f>
        <v>203035</v>
      </c>
      <c r="BT40" s="25">
        <f t="shared" ref="BT40:BU40" si="271">BT78</f>
        <v>129858</v>
      </c>
      <c r="BU40" s="25">
        <f t="shared" si="271"/>
        <v>116621</v>
      </c>
      <c r="BV40" s="25">
        <f t="shared" ref="BV40:BW40" si="272">BV78</f>
        <v>214280</v>
      </c>
      <c r="BW40" s="25">
        <f t="shared" si="272"/>
        <v>119855</v>
      </c>
      <c r="BX40" s="25">
        <f t="shared" ref="BX40:BY40" si="273">BX78</f>
        <v>134225</v>
      </c>
      <c r="BY40" s="25">
        <f t="shared" si="273"/>
        <v>140683</v>
      </c>
      <c r="BZ40" s="25">
        <f t="shared" ref="BZ40" si="274">BZ78</f>
        <v>119156</v>
      </c>
      <c r="CA40" s="25">
        <f t="shared" ref="CA40:CB40" si="275">CA78</f>
        <v>118582</v>
      </c>
      <c r="CB40" s="25">
        <f t="shared" si="275"/>
        <v>130863</v>
      </c>
      <c r="CC40" s="25">
        <f t="shared" ref="CC40:CD40" si="276">CC78</f>
        <v>130021</v>
      </c>
      <c r="CD40" s="25">
        <f t="shared" si="276"/>
        <v>126120</v>
      </c>
      <c r="CE40" s="25">
        <f t="shared" ref="CE40:CF40" si="277">CE78</f>
        <v>243441</v>
      </c>
      <c r="CF40" s="25">
        <f t="shared" si="277"/>
        <v>157517</v>
      </c>
      <c r="CG40" s="25">
        <f t="shared" ref="CG40:CH40" si="278">CG78</f>
        <v>151783</v>
      </c>
      <c r="CH40" s="25">
        <f t="shared" si="278"/>
        <v>217767</v>
      </c>
      <c r="CI40" s="25">
        <f t="shared" ref="CI40" si="279">CI78</f>
        <v>148873.39130434784</v>
      </c>
      <c r="CL40" s="25">
        <f>SUMIFS($C40:$CK40,$C$3:$CK$3,CL$4,$C$1:$CK$1,"&lt;="&amp;_xlfn.XLOOKUP(MAX($C$4:$CK$4),$C$4:$CK$4,$C$1:$CK$1))</f>
        <v>366640.39130434784</v>
      </c>
      <c r="CM40" s="25">
        <f>SUMIF($A$3:$CK$3,CM$4,$A40:$CK40)</f>
        <v>552741</v>
      </c>
      <c r="CN40" s="25">
        <f>SUMIF($A$3:$CK$3,CN$4,$A40:$CK40)</f>
        <v>468360</v>
      </c>
      <c r="CP40" s="26">
        <f>CL40/SUMIFS($C40:$CK40,$C$3:$CK$3,CM$4,$C$1:$CK$1,"&lt;="&amp;_xlfn.XLOOKUP(MAX($C$4:$CK$4),$C$4:$CK$4,$C$1:$CK$1))-1</f>
        <v>-8.5589035997915341E-2</v>
      </c>
      <c r="CQ40" s="26">
        <f>CL40/SUMIFS($C40:$CK40,$C$3:$CK$3,CN$4,$C$1:$CK$1,"&lt;="&amp;_xlfn.XLOOKUP(MAX($C$4:$CK$4),$C$4:$CK$4,$C$1:$CK$1))-1</f>
        <v>9.7282210197518593E-2</v>
      </c>
      <c r="DB40" s="25">
        <f t="shared" ref="DB40:EC40" si="280">SUMIF($B$3:$CK$3,DB$4,$B40:$CK40)</f>
        <v>405027</v>
      </c>
      <c r="DC40" s="25">
        <f t="shared" si="280"/>
        <v>349013</v>
      </c>
      <c r="DD40" s="25">
        <f t="shared" si="280"/>
        <v>287494</v>
      </c>
      <c r="DE40" s="25">
        <f t="shared" si="280"/>
        <v>392510</v>
      </c>
      <c r="DF40" s="25">
        <f t="shared" si="280"/>
        <v>380834</v>
      </c>
      <c r="DG40" s="25">
        <f t="shared" si="280"/>
        <v>95809</v>
      </c>
      <c r="DH40" s="25">
        <f t="shared" si="280"/>
        <v>288743</v>
      </c>
      <c r="DI40" s="25">
        <f t="shared" si="280"/>
        <v>434388</v>
      </c>
      <c r="DJ40" s="25">
        <f t="shared" si="280"/>
        <v>417692</v>
      </c>
      <c r="DK40" s="25">
        <f t="shared" si="280"/>
        <v>221091</v>
      </c>
      <c r="DL40" s="25">
        <f t="shared" si="280"/>
        <v>346469</v>
      </c>
      <c r="DM40" s="25">
        <f t="shared" si="280"/>
        <v>317448</v>
      </c>
      <c r="DN40" s="25">
        <f t="shared" si="280"/>
        <v>357287</v>
      </c>
      <c r="DO40" s="25">
        <f t="shared" si="280"/>
        <v>347348</v>
      </c>
      <c r="DP40" s="25">
        <f t="shared" si="280"/>
        <v>332875</v>
      </c>
      <c r="DQ40" s="25">
        <f t="shared" si="280"/>
        <v>391278</v>
      </c>
      <c r="DR40" s="25">
        <f t="shared" si="280"/>
        <v>409370</v>
      </c>
      <c r="DS40" s="25">
        <f t="shared" si="280"/>
        <v>352199</v>
      </c>
      <c r="DT40" s="25">
        <f t="shared" si="280"/>
        <v>395526</v>
      </c>
      <c r="DU40" s="25">
        <f t="shared" si="280"/>
        <v>420294</v>
      </c>
      <c r="DV40" s="25">
        <f t="shared" si="280"/>
        <v>436604</v>
      </c>
      <c r="DW40" s="25">
        <f t="shared" si="280"/>
        <v>377918</v>
      </c>
      <c r="DX40" s="25">
        <f t="shared" si="280"/>
        <v>374712</v>
      </c>
      <c r="DY40" s="25">
        <f t="shared" si="280"/>
        <v>449514</v>
      </c>
      <c r="DZ40" s="25">
        <f t="shared" si="280"/>
        <v>468360</v>
      </c>
      <c r="EA40" s="25">
        <f t="shared" si="280"/>
        <v>378421</v>
      </c>
      <c r="EB40" s="25">
        <f t="shared" si="280"/>
        <v>387004</v>
      </c>
      <c r="EC40" s="25">
        <f t="shared" si="280"/>
        <v>552741</v>
      </c>
      <c r="EE40" s="25">
        <f t="shared" ref="EE40:EK40" si="281">SUMIF($B$2:$CK$2,EE$4,$B40:$CK40)</f>
        <v>1409851</v>
      </c>
      <c r="EF40" s="25">
        <f t="shared" si="281"/>
        <v>1236632</v>
      </c>
      <c r="EG40" s="25">
        <f t="shared" si="281"/>
        <v>1242295</v>
      </c>
      <c r="EH40" s="25">
        <f t="shared" si="281"/>
        <v>1480871</v>
      </c>
      <c r="EI40" s="25">
        <f t="shared" si="281"/>
        <v>1604623</v>
      </c>
      <c r="EJ40" s="25">
        <f t="shared" si="281"/>
        <v>1670504</v>
      </c>
      <c r="EK40" s="25">
        <f t="shared" si="281"/>
        <v>1684806.3913043479</v>
      </c>
    </row>
    <row r="41" spans="1:141" ht="15" x14ac:dyDescent="0.2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41"/>
      <c r="CE41" s="41"/>
      <c r="CF41" s="41"/>
      <c r="CG41" s="41"/>
      <c r="CH41" s="41"/>
      <c r="CI41" s="41"/>
      <c r="CL41" s="27"/>
      <c r="CM41" s="27"/>
      <c r="CN41" s="27"/>
      <c r="CP41" s="27"/>
      <c r="CQ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E41" s="27"/>
      <c r="EF41" s="27"/>
      <c r="EG41" s="27"/>
      <c r="EH41" s="27"/>
      <c r="EI41" s="27"/>
      <c r="EJ41" s="27"/>
      <c r="EK41" s="27"/>
    </row>
    <row r="42" spans="1:141" ht="15" x14ac:dyDescent="0.25">
      <c r="A42" s="9" t="s">
        <v>7</v>
      </c>
      <c r="B42" s="25">
        <f>B80</f>
        <v>54730</v>
      </c>
      <c r="C42" s="25">
        <f t="shared" ref="C42:BA42" si="282">C80</f>
        <v>40556</v>
      </c>
      <c r="D42" s="25">
        <f t="shared" si="282"/>
        <v>38926</v>
      </c>
      <c r="E42" s="25">
        <f t="shared" si="282"/>
        <v>37939</v>
      </c>
      <c r="F42" s="25">
        <f t="shared" si="282"/>
        <v>40223</v>
      </c>
      <c r="G42" s="25">
        <f t="shared" si="282"/>
        <v>38787</v>
      </c>
      <c r="H42" s="25">
        <f t="shared" si="282"/>
        <v>42210</v>
      </c>
      <c r="I42" s="25">
        <f t="shared" si="282"/>
        <v>38903</v>
      </c>
      <c r="J42" s="25">
        <f t="shared" si="282"/>
        <v>33996</v>
      </c>
      <c r="K42" s="25">
        <f t="shared" si="282"/>
        <v>51057</v>
      </c>
      <c r="L42" s="25">
        <f t="shared" si="282"/>
        <v>53946</v>
      </c>
      <c r="M42" s="25">
        <f t="shared" si="282"/>
        <v>42745</v>
      </c>
      <c r="N42" s="25">
        <f t="shared" si="282"/>
        <v>49849</v>
      </c>
      <c r="O42" s="25">
        <f t="shared" si="282"/>
        <v>38801</v>
      </c>
      <c r="P42" s="25">
        <f t="shared" si="282"/>
        <v>36351</v>
      </c>
      <c r="Q42" s="25">
        <f t="shared" si="282"/>
        <v>3513</v>
      </c>
      <c r="R42" s="25">
        <f t="shared" si="282"/>
        <v>6226</v>
      </c>
      <c r="S42" s="25">
        <f t="shared" si="282"/>
        <v>25963</v>
      </c>
      <c r="T42" s="25">
        <f t="shared" si="282"/>
        <v>32692</v>
      </c>
      <c r="U42" s="25">
        <f t="shared" si="282"/>
        <v>39077</v>
      </c>
      <c r="V42" s="25">
        <f t="shared" si="282"/>
        <v>39603</v>
      </c>
      <c r="W42" s="25">
        <f t="shared" si="282"/>
        <v>47343</v>
      </c>
      <c r="X42" s="25">
        <f t="shared" si="282"/>
        <v>52797</v>
      </c>
      <c r="Y42" s="25">
        <f t="shared" si="282"/>
        <v>51798</v>
      </c>
      <c r="Z42" s="25">
        <f t="shared" si="282"/>
        <v>53978</v>
      </c>
      <c r="AA42" s="25">
        <f t="shared" si="282"/>
        <v>48713</v>
      </c>
      <c r="AB42" s="25">
        <f t="shared" si="282"/>
        <v>51320</v>
      </c>
      <c r="AC42" s="25">
        <f t="shared" si="282"/>
        <v>36216</v>
      </c>
      <c r="AD42" s="25">
        <f t="shared" si="282"/>
        <v>17299</v>
      </c>
      <c r="AE42" s="25">
        <f t="shared" si="282"/>
        <v>38141</v>
      </c>
      <c r="AF42" s="25">
        <f t="shared" si="282"/>
        <v>49220</v>
      </c>
      <c r="AG42" s="25">
        <f t="shared" si="282"/>
        <v>48335</v>
      </c>
      <c r="AH42" s="25">
        <f t="shared" si="282"/>
        <v>44586</v>
      </c>
      <c r="AI42" s="25">
        <f t="shared" si="282"/>
        <v>42005</v>
      </c>
      <c r="AJ42" s="25">
        <f t="shared" si="282"/>
        <v>40705</v>
      </c>
      <c r="AK42" s="25">
        <f t="shared" si="282"/>
        <v>41750</v>
      </c>
      <c r="AL42" s="25">
        <f t="shared" si="282"/>
        <v>38027</v>
      </c>
      <c r="AM42" s="25">
        <f t="shared" si="282"/>
        <v>38669</v>
      </c>
      <c r="AN42" s="25">
        <f t="shared" si="282"/>
        <v>43720</v>
      </c>
      <c r="AO42" s="25">
        <f t="shared" si="282"/>
        <v>41118</v>
      </c>
      <c r="AP42" s="25">
        <f t="shared" si="282"/>
        <v>41676</v>
      </c>
      <c r="AQ42" s="25">
        <f t="shared" si="282"/>
        <v>39812</v>
      </c>
      <c r="AR42" s="25">
        <f t="shared" si="282"/>
        <v>43448</v>
      </c>
      <c r="AS42" s="25">
        <f t="shared" si="282"/>
        <v>46321</v>
      </c>
      <c r="AT42" s="25">
        <f t="shared" si="282"/>
        <v>41705</v>
      </c>
      <c r="AU42" s="25">
        <f t="shared" si="282"/>
        <v>51482</v>
      </c>
      <c r="AV42" s="25">
        <f t="shared" si="282"/>
        <v>45694</v>
      </c>
      <c r="AW42" s="25">
        <f t="shared" si="282"/>
        <v>41860</v>
      </c>
      <c r="AX42" s="25">
        <f t="shared" si="282"/>
        <v>46723</v>
      </c>
      <c r="AY42" s="25">
        <f t="shared" si="282"/>
        <v>39821</v>
      </c>
      <c r="AZ42" s="25">
        <f t="shared" si="282"/>
        <v>46792</v>
      </c>
      <c r="BA42" s="25">
        <f t="shared" si="282"/>
        <v>42741</v>
      </c>
      <c r="BB42" s="25">
        <f t="shared" ref="BB42:BC42" si="283">BB80</f>
        <v>46322</v>
      </c>
      <c r="BC42" s="25">
        <f t="shared" si="283"/>
        <v>44046</v>
      </c>
      <c r="BD42" s="25">
        <f t="shared" ref="BD42:BE42" si="284">BD80</f>
        <v>41864</v>
      </c>
      <c r="BE42" s="25">
        <f t="shared" si="284"/>
        <v>48260</v>
      </c>
      <c r="BF42" s="25">
        <f t="shared" ref="BF42:BG42" si="285">BF80</f>
        <v>50581</v>
      </c>
      <c r="BG42" s="25">
        <f t="shared" si="285"/>
        <v>52111</v>
      </c>
      <c r="BH42" s="25">
        <f t="shared" ref="BH42:BI42" si="286">BH80</f>
        <v>51214</v>
      </c>
      <c r="BI42" s="25">
        <f t="shared" si="286"/>
        <v>40193</v>
      </c>
      <c r="BJ42" s="25">
        <f t="shared" ref="BJ42:BK42" si="287">BJ80</f>
        <v>52856</v>
      </c>
      <c r="BK42" s="25">
        <f t="shared" si="287"/>
        <v>47500</v>
      </c>
      <c r="BL42" s="25">
        <f t="shared" ref="BL42:BM42" si="288">BL80</f>
        <v>44488</v>
      </c>
      <c r="BM42" s="25">
        <f t="shared" si="288"/>
        <v>49181</v>
      </c>
      <c r="BN42" s="25">
        <f t="shared" ref="BN42:BO42" si="289">BN80</f>
        <v>45445</v>
      </c>
      <c r="BO42" s="25">
        <f t="shared" si="289"/>
        <v>39157</v>
      </c>
      <c r="BP42" s="25">
        <f t="shared" ref="BP42:BQ42" si="290">BP80</f>
        <v>44227</v>
      </c>
      <c r="BQ42" s="25">
        <f t="shared" si="290"/>
        <v>43388</v>
      </c>
      <c r="BR42" s="25">
        <f t="shared" ref="BR42" si="291">BR80</f>
        <v>38765</v>
      </c>
      <c r="BS42" s="25">
        <f t="shared" ref="BS42" si="292">BS80</f>
        <v>70067</v>
      </c>
      <c r="BT42" s="25">
        <f t="shared" ref="BT42:BU42" si="293">BT80</f>
        <v>44949</v>
      </c>
      <c r="BU42" s="25">
        <f t="shared" si="293"/>
        <v>39631</v>
      </c>
      <c r="BV42" s="25">
        <f t="shared" ref="BV42:BW42" si="294">BV80</f>
        <v>61446</v>
      </c>
      <c r="BW42" s="25">
        <f t="shared" si="294"/>
        <v>39327</v>
      </c>
      <c r="BX42" s="25">
        <f t="shared" ref="BX42:BY42" si="295">BX80</f>
        <v>43945</v>
      </c>
      <c r="BY42" s="25">
        <f t="shared" si="295"/>
        <v>45133</v>
      </c>
      <c r="BZ42" s="25">
        <f t="shared" ref="BZ42" si="296">BZ80</f>
        <v>39271</v>
      </c>
      <c r="CA42" s="25">
        <f t="shared" ref="CA42:CB42" si="297">CA80</f>
        <v>39363</v>
      </c>
      <c r="CB42" s="25">
        <f t="shared" si="297"/>
        <v>43964</v>
      </c>
      <c r="CC42" s="25">
        <f t="shared" ref="CC42:CD42" si="298">CC80</f>
        <v>43275</v>
      </c>
      <c r="CD42" s="25">
        <f t="shared" si="298"/>
        <v>37073</v>
      </c>
      <c r="CE42" s="25">
        <f t="shared" ref="CE42:CF42" si="299">CE80</f>
        <v>67354</v>
      </c>
      <c r="CF42" s="25">
        <f t="shared" si="299"/>
        <v>50586</v>
      </c>
      <c r="CG42" s="25">
        <f t="shared" ref="CG42:CH42" si="300">CG80</f>
        <v>49110</v>
      </c>
      <c r="CH42" s="25">
        <f t="shared" si="300"/>
        <v>66778</v>
      </c>
      <c r="CI42" s="25">
        <f t="shared" ref="CI42" si="301">CI80</f>
        <v>44578.043478260872</v>
      </c>
      <c r="CL42" s="25">
        <f>SUMIFS($C42:$CK42,$C$3:$CK$3,CL$4,$C$1:$CK$1,"&lt;="&amp;_xlfn.XLOOKUP(MAX($C$4:$CK$4),$C$4:$CK$4,$C$1:$CK$1))</f>
        <v>111356.04347826086</v>
      </c>
      <c r="CM42" s="25">
        <f>SUMIF($A$3:$CK$3,CM$4,$A42:$CK42)</f>
        <v>167050</v>
      </c>
      <c r="CN42" s="25">
        <f>SUMIF($A$3:$CK$3,CN$4,$A42:$CK42)</f>
        <v>144718</v>
      </c>
      <c r="CP42" s="26">
        <f>CL42/SUMIFS($C42:$CK42,$C$3:$CK$3,CM$4,$C$1:$CK$1,"&lt;="&amp;_xlfn.XLOOKUP(MAX($C$4:$CK$4),$C$4:$CK$4,$C$1:$CK$1))-1</f>
        <v>-5.5824627113270631E-2</v>
      </c>
      <c r="CQ42" s="26">
        <f>CL42/SUMIFS($C42:$CK42,$C$3:$CK$3,CN$4,$C$1:$CK$1,"&lt;="&amp;_xlfn.XLOOKUP(MAX($C$4:$CK$4),$C$4:$CK$4,$C$1:$CK$1))-1</f>
        <v>0.10501864069007438</v>
      </c>
      <c r="DB42" s="25">
        <f t="shared" ref="DB42:EC42" si="302">SUMIF($B$3:$CK$3,DB$4,$B42:$CK42)</f>
        <v>134212</v>
      </c>
      <c r="DC42" s="25">
        <f t="shared" si="302"/>
        <v>116949</v>
      </c>
      <c r="DD42" s="25">
        <f t="shared" si="302"/>
        <v>115109</v>
      </c>
      <c r="DE42" s="25">
        <f t="shared" si="302"/>
        <v>147748</v>
      </c>
      <c r="DF42" s="25">
        <f t="shared" si="302"/>
        <v>125001</v>
      </c>
      <c r="DG42" s="25">
        <f t="shared" si="302"/>
        <v>35702</v>
      </c>
      <c r="DH42" s="25">
        <f t="shared" si="302"/>
        <v>111372</v>
      </c>
      <c r="DI42" s="25">
        <f t="shared" si="302"/>
        <v>151938</v>
      </c>
      <c r="DJ42" s="25">
        <f t="shared" si="302"/>
        <v>154011</v>
      </c>
      <c r="DK42" s="25">
        <f t="shared" si="302"/>
        <v>91656</v>
      </c>
      <c r="DL42" s="25">
        <f t="shared" si="302"/>
        <v>142141</v>
      </c>
      <c r="DM42" s="25">
        <f t="shared" si="302"/>
        <v>124460</v>
      </c>
      <c r="DN42" s="25">
        <f t="shared" si="302"/>
        <v>120416</v>
      </c>
      <c r="DO42" s="25">
        <f t="shared" si="302"/>
        <v>122606</v>
      </c>
      <c r="DP42" s="25">
        <f t="shared" si="302"/>
        <v>131474</v>
      </c>
      <c r="DQ42" s="25">
        <f t="shared" si="302"/>
        <v>139036</v>
      </c>
      <c r="DR42" s="25">
        <f t="shared" si="302"/>
        <v>133336</v>
      </c>
      <c r="DS42" s="25">
        <f t="shared" si="302"/>
        <v>133109</v>
      </c>
      <c r="DT42" s="25">
        <f t="shared" si="302"/>
        <v>140705</v>
      </c>
      <c r="DU42" s="25">
        <f t="shared" si="302"/>
        <v>143518</v>
      </c>
      <c r="DV42" s="25">
        <f t="shared" si="302"/>
        <v>144844</v>
      </c>
      <c r="DW42" s="25">
        <f t="shared" si="302"/>
        <v>133783</v>
      </c>
      <c r="DX42" s="25">
        <f t="shared" si="302"/>
        <v>126380</v>
      </c>
      <c r="DY42" s="25">
        <f t="shared" si="302"/>
        <v>154647</v>
      </c>
      <c r="DZ42" s="25">
        <f t="shared" si="302"/>
        <v>144718</v>
      </c>
      <c r="EA42" s="25">
        <f t="shared" si="302"/>
        <v>123767</v>
      </c>
      <c r="EB42" s="25">
        <f t="shared" si="302"/>
        <v>124312</v>
      </c>
      <c r="EC42" s="25">
        <f t="shared" si="302"/>
        <v>167050</v>
      </c>
      <c r="EE42" s="25">
        <f t="shared" ref="EE42:EK42" si="303">SUMIF($B$2:$CK$2,EE$4,$B42:$CK42)</f>
        <v>504807</v>
      </c>
      <c r="EF42" s="25">
        <f t="shared" si="303"/>
        <v>453023</v>
      </c>
      <c r="EG42" s="25">
        <f t="shared" si="303"/>
        <v>478673</v>
      </c>
      <c r="EH42" s="25">
        <f t="shared" si="303"/>
        <v>526452</v>
      </c>
      <c r="EI42" s="25">
        <f t="shared" si="303"/>
        <v>562176</v>
      </c>
      <c r="EJ42" s="25">
        <f t="shared" si="303"/>
        <v>559528</v>
      </c>
      <c r="EK42" s="25">
        <f t="shared" si="303"/>
        <v>526485.04347826086</v>
      </c>
    </row>
    <row r="43" spans="1:141" ht="15" x14ac:dyDescent="0.25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41"/>
      <c r="CE43" s="41"/>
      <c r="CF43" s="41"/>
      <c r="CG43" s="41"/>
      <c r="CH43" s="41"/>
      <c r="CI43" s="41"/>
      <c r="CL43" s="27"/>
      <c r="CM43" s="27"/>
      <c r="CN43" s="27"/>
      <c r="CP43" s="27"/>
      <c r="CQ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E43" s="27"/>
      <c r="EF43" s="27"/>
      <c r="EG43" s="27"/>
      <c r="EH43" s="27"/>
      <c r="EI43" s="27"/>
      <c r="EJ43" s="27"/>
      <c r="EK43" s="27"/>
    </row>
    <row r="44" spans="1:141" ht="15" x14ac:dyDescent="0.25">
      <c r="A44" s="9" t="s">
        <v>9</v>
      </c>
      <c r="B44" s="25">
        <f>B81</f>
        <v>0</v>
      </c>
      <c r="C44" s="25">
        <f t="shared" ref="C44:BA44" si="304">C81</f>
        <v>0</v>
      </c>
      <c r="D44" s="25">
        <f t="shared" si="304"/>
        <v>0</v>
      </c>
      <c r="E44" s="25">
        <f t="shared" si="304"/>
        <v>0</v>
      </c>
      <c r="F44" s="25">
        <f t="shared" si="304"/>
        <v>0</v>
      </c>
      <c r="G44" s="25">
        <f t="shared" si="304"/>
        <v>1</v>
      </c>
      <c r="H44" s="25">
        <f t="shared" si="304"/>
        <v>0</v>
      </c>
      <c r="I44" s="25">
        <f t="shared" si="304"/>
        <v>159</v>
      </c>
      <c r="J44" s="25">
        <f t="shared" si="304"/>
        <v>3083</v>
      </c>
      <c r="K44" s="25">
        <f t="shared" si="304"/>
        <v>8862</v>
      </c>
      <c r="L44" s="25">
        <f t="shared" si="304"/>
        <v>10571</v>
      </c>
      <c r="M44" s="25">
        <f t="shared" si="304"/>
        <v>10340</v>
      </c>
      <c r="N44" s="25">
        <f t="shared" si="304"/>
        <v>9958</v>
      </c>
      <c r="O44" s="25">
        <f t="shared" si="304"/>
        <v>10306</v>
      </c>
      <c r="P44" s="25">
        <f t="shared" si="304"/>
        <v>9554</v>
      </c>
      <c r="Q44" s="25">
        <f t="shared" si="304"/>
        <v>291</v>
      </c>
      <c r="R44" s="25">
        <f t="shared" si="304"/>
        <v>1875</v>
      </c>
      <c r="S44" s="25">
        <f t="shared" si="304"/>
        <v>5958</v>
      </c>
      <c r="T44" s="25">
        <f t="shared" si="304"/>
        <v>7265</v>
      </c>
      <c r="U44" s="25">
        <f t="shared" si="304"/>
        <v>7792</v>
      </c>
      <c r="V44" s="25">
        <f t="shared" si="304"/>
        <v>8357</v>
      </c>
      <c r="W44" s="25">
        <f t="shared" si="304"/>
        <v>16788</v>
      </c>
      <c r="X44" s="25">
        <f t="shared" si="304"/>
        <v>18886</v>
      </c>
      <c r="Y44" s="25">
        <f t="shared" si="304"/>
        <v>18293</v>
      </c>
      <c r="Z44" s="25">
        <f t="shared" si="304"/>
        <v>14929</v>
      </c>
      <c r="AA44" s="25">
        <f t="shared" si="304"/>
        <v>15173</v>
      </c>
      <c r="AB44" s="25">
        <f t="shared" si="304"/>
        <v>15754</v>
      </c>
      <c r="AC44" s="25">
        <f t="shared" si="304"/>
        <v>11709</v>
      </c>
      <c r="AD44" s="25">
        <f t="shared" si="304"/>
        <v>5240</v>
      </c>
      <c r="AE44" s="25">
        <f t="shared" si="304"/>
        <v>15028</v>
      </c>
      <c r="AF44" s="25">
        <f t="shared" si="304"/>
        <v>16064</v>
      </c>
      <c r="AG44" s="25">
        <f t="shared" si="304"/>
        <v>14045</v>
      </c>
      <c r="AH44" s="25">
        <f t="shared" si="304"/>
        <v>13391</v>
      </c>
      <c r="AI44" s="25">
        <f t="shared" si="304"/>
        <v>14352</v>
      </c>
      <c r="AJ44" s="25">
        <f t="shared" si="304"/>
        <v>12923</v>
      </c>
      <c r="AK44" s="25">
        <f t="shared" si="304"/>
        <v>12287</v>
      </c>
      <c r="AL44" s="25">
        <f t="shared" si="304"/>
        <v>9815</v>
      </c>
      <c r="AM44" s="25">
        <f t="shared" si="304"/>
        <v>13609</v>
      </c>
      <c r="AN44" s="25">
        <f t="shared" si="304"/>
        <v>17408</v>
      </c>
      <c r="AO44" s="25">
        <f t="shared" si="304"/>
        <v>17093</v>
      </c>
      <c r="AP44" s="25">
        <f t="shared" si="304"/>
        <v>17339</v>
      </c>
      <c r="AQ44" s="25">
        <f t="shared" si="304"/>
        <v>18692</v>
      </c>
      <c r="AR44" s="25">
        <f t="shared" si="304"/>
        <v>18110</v>
      </c>
      <c r="AS44" s="25">
        <f t="shared" si="304"/>
        <v>20102</v>
      </c>
      <c r="AT44" s="25">
        <f t="shared" si="304"/>
        <v>19078</v>
      </c>
      <c r="AU44" s="25">
        <f t="shared" si="304"/>
        <v>22918</v>
      </c>
      <c r="AV44" s="25">
        <f t="shared" si="304"/>
        <v>19902</v>
      </c>
      <c r="AW44" s="25">
        <f t="shared" si="304"/>
        <v>18459</v>
      </c>
      <c r="AX44" s="25">
        <f t="shared" si="304"/>
        <v>19725</v>
      </c>
      <c r="AY44" s="25">
        <f t="shared" si="304"/>
        <v>20113</v>
      </c>
      <c r="AZ44" s="25">
        <f t="shared" si="304"/>
        <v>21551</v>
      </c>
      <c r="BA44" s="25">
        <f t="shared" si="304"/>
        <v>17046</v>
      </c>
      <c r="BB44" s="25">
        <f t="shared" ref="BB44:BC44" si="305">BB81</f>
        <v>17255</v>
      </c>
      <c r="BC44" s="25">
        <f t="shared" si="305"/>
        <v>17114</v>
      </c>
      <c r="BD44" s="25">
        <f t="shared" ref="BD44:BE44" si="306">BD81</f>
        <v>14711</v>
      </c>
      <c r="BE44" s="25">
        <f t="shared" si="306"/>
        <v>18934</v>
      </c>
      <c r="BF44" s="25">
        <f t="shared" ref="BF44:BG44" si="307">BF81</f>
        <v>21622</v>
      </c>
      <c r="BG44" s="25">
        <f t="shared" si="307"/>
        <v>21926</v>
      </c>
      <c r="BH44" s="25">
        <f t="shared" ref="BH44:BI44" si="308">BH81</f>
        <v>20759</v>
      </c>
      <c r="BI44" s="25">
        <f t="shared" si="308"/>
        <v>16176</v>
      </c>
      <c r="BJ44" s="25">
        <f t="shared" ref="BJ44:BK44" si="309">BJ81</f>
        <v>19530</v>
      </c>
      <c r="BK44" s="25">
        <f t="shared" si="309"/>
        <v>20897</v>
      </c>
      <c r="BL44" s="25">
        <f t="shared" ref="BL44:BM44" si="310">BL81</f>
        <v>20062</v>
      </c>
      <c r="BM44" s="25">
        <f t="shared" si="310"/>
        <v>19787</v>
      </c>
      <c r="BN44" s="25">
        <f t="shared" ref="BN44:BO44" si="311">BN81</f>
        <v>19373</v>
      </c>
      <c r="BO44" s="25">
        <f t="shared" si="311"/>
        <v>16803</v>
      </c>
      <c r="BP44" s="25">
        <f t="shared" ref="BP44:BQ44" si="312">BP81</f>
        <v>19416</v>
      </c>
      <c r="BQ44" s="25">
        <f t="shared" si="312"/>
        <v>19270</v>
      </c>
      <c r="BR44" s="25">
        <f t="shared" ref="BR44" si="313">BR81</f>
        <v>16022</v>
      </c>
      <c r="BS44" s="25">
        <f t="shared" ref="BS44" si="314">BS81</f>
        <v>29714</v>
      </c>
      <c r="BT44" s="25">
        <f t="shared" ref="BT44:BU44" si="315">BT81</f>
        <v>18978</v>
      </c>
      <c r="BU44" s="25">
        <f t="shared" si="315"/>
        <v>17541</v>
      </c>
      <c r="BV44" s="25">
        <f t="shared" ref="BV44:BW44" si="316">BV81</f>
        <v>22898</v>
      </c>
      <c r="BW44" s="25">
        <f t="shared" si="316"/>
        <v>19469</v>
      </c>
      <c r="BX44" s="25">
        <f t="shared" ref="BX44:BY44" si="317">BX81</f>
        <v>22814</v>
      </c>
      <c r="BY44" s="25">
        <f t="shared" si="317"/>
        <v>22333</v>
      </c>
      <c r="BZ44" s="25">
        <f t="shared" ref="BZ44" si="318">BZ81</f>
        <v>17399</v>
      </c>
      <c r="CA44" s="25">
        <f t="shared" ref="CA44:CB44" si="319">CA81</f>
        <v>18584</v>
      </c>
      <c r="CB44" s="25">
        <f t="shared" si="319"/>
        <v>20027</v>
      </c>
      <c r="CC44" s="25">
        <f t="shared" ref="CC44:CD44" si="320">CC81</f>
        <v>18902</v>
      </c>
      <c r="CD44" s="25">
        <f t="shared" si="320"/>
        <v>17406</v>
      </c>
      <c r="CE44" s="25">
        <f t="shared" ref="CE44:CF44" si="321">CE81</f>
        <v>34170</v>
      </c>
      <c r="CF44" s="25">
        <f t="shared" si="321"/>
        <v>24406</v>
      </c>
      <c r="CG44" s="25">
        <f t="shared" ref="CG44:CH44" si="322">CG81</f>
        <v>20955</v>
      </c>
      <c r="CH44" s="25">
        <f t="shared" si="322"/>
        <v>30546</v>
      </c>
      <c r="CI44" s="25">
        <f t="shared" ref="CI44" si="323">CI81</f>
        <v>24608.391304347828</v>
      </c>
      <c r="CL44" s="25">
        <f>SUMIFS($C44:$CK44,$C$3:$CK$3,CL$4,$C$1:$CK$1,"&lt;="&amp;_xlfn.XLOOKUP(MAX($C$4:$CK$4),$C$4:$CK$4,$C$1:$CK$1))</f>
        <v>55154.391304347824</v>
      </c>
      <c r="CM44" s="25">
        <f>SUMIF($A$3:$CK$3,CM$4,$A44:$CK44)</f>
        <v>79531</v>
      </c>
      <c r="CN44" s="25">
        <f>SUMIF($A$3:$CK$3,CN$4,$A44:$CK44)</f>
        <v>65181</v>
      </c>
      <c r="CP44" s="26">
        <f>CL44/SUMIFS($C44:$CK44,$C$3:$CK$3,CM$4,$C$1:$CK$1,"&lt;="&amp;_xlfn.XLOOKUP(MAX($C$4:$CK$4),$C$4:$CK$4,$C$1:$CK$1))-1</f>
        <v>-5.8413150362813693E-2</v>
      </c>
      <c r="CQ44" s="26">
        <f>CL44/SUMIFS($C44:$CK44,$C$3:$CK$3,CN$4,$C$1:$CK$1,"&lt;="&amp;_xlfn.XLOOKUP(MAX($C$4:$CK$4),$C$4:$CK$4,$C$1:$CK$1))-1</f>
        <v>0.3018243279993349</v>
      </c>
      <c r="DB44" s="25">
        <f t="shared" ref="DB44:EC44" si="324">SUMIF($B$3:$CK$3,DB$4,$B44:$CK44)</f>
        <v>0</v>
      </c>
      <c r="DC44" s="25">
        <f t="shared" si="324"/>
        <v>1</v>
      </c>
      <c r="DD44" s="25">
        <f t="shared" si="324"/>
        <v>3242</v>
      </c>
      <c r="DE44" s="25">
        <f t="shared" si="324"/>
        <v>29773</v>
      </c>
      <c r="DF44" s="25">
        <f t="shared" si="324"/>
        <v>29818</v>
      </c>
      <c r="DG44" s="25">
        <f t="shared" si="324"/>
        <v>8124</v>
      </c>
      <c r="DH44" s="25">
        <f t="shared" si="324"/>
        <v>23414</v>
      </c>
      <c r="DI44" s="25">
        <f t="shared" si="324"/>
        <v>53967</v>
      </c>
      <c r="DJ44" s="25">
        <f t="shared" si="324"/>
        <v>45856</v>
      </c>
      <c r="DK44" s="25">
        <f t="shared" si="324"/>
        <v>31977</v>
      </c>
      <c r="DL44" s="25">
        <f t="shared" si="324"/>
        <v>43500</v>
      </c>
      <c r="DM44" s="25">
        <f t="shared" si="324"/>
        <v>39562</v>
      </c>
      <c r="DN44" s="25">
        <f t="shared" si="324"/>
        <v>40832</v>
      </c>
      <c r="DO44" s="25">
        <f t="shared" si="324"/>
        <v>53124</v>
      </c>
      <c r="DP44" s="25">
        <f t="shared" si="324"/>
        <v>57290</v>
      </c>
      <c r="DQ44" s="25">
        <f t="shared" si="324"/>
        <v>61279</v>
      </c>
      <c r="DR44" s="25">
        <f t="shared" si="324"/>
        <v>61389</v>
      </c>
      <c r="DS44" s="25">
        <f t="shared" si="324"/>
        <v>51415</v>
      </c>
      <c r="DT44" s="25">
        <f t="shared" si="324"/>
        <v>55267</v>
      </c>
      <c r="DU44" s="25">
        <f t="shared" si="324"/>
        <v>58861</v>
      </c>
      <c r="DV44" s="25">
        <f t="shared" si="324"/>
        <v>60489</v>
      </c>
      <c r="DW44" s="25">
        <f t="shared" si="324"/>
        <v>55963</v>
      </c>
      <c r="DX44" s="25">
        <f t="shared" si="324"/>
        <v>54708</v>
      </c>
      <c r="DY44" s="25">
        <f t="shared" si="324"/>
        <v>66233</v>
      </c>
      <c r="DZ44" s="25">
        <f t="shared" si="324"/>
        <v>65181</v>
      </c>
      <c r="EA44" s="25">
        <f t="shared" si="324"/>
        <v>58316</v>
      </c>
      <c r="EB44" s="25">
        <f t="shared" si="324"/>
        <v>56335</v>
      </c>
      <c r="EC44" s="25">
        <f t="shared" si="324"/>
        <v>79531</v>
      </c>
      <c r="EE44" s="25">
        <f t="shared" ref="EE44:EK44" si="325">SUMIF($B$2:$CK$2,EE$4,$B44:$CK44)</f>
        <v>62834</v>
      </c>
      <c r="EF44" s="25">
        <f t="shared" si="325"/>
        <v>131361</v>
      </c>
      <c r="EG44" s="25">
        <f t="shared" si="325"/>
        <v>155871</v>
      </c>
      <c r="EH44" s="25">
        <f t="shared" si="325"/>
        <v>233082</v>
      </c>
      <c r="EI44" s="25">
        <f t="shared" si="325"/>
        <v>226032</v>
      </c>
      <c r="EJ44" s="25">
        <f t="shared" si="325"/>
        <v>242085</v>
      </c>
      <c r="EK44" s="25">
        <f t="shared" si="325"/>
        <v>249336.39130434784</v>
      </c>
    </row>
    <row r="45" spans="1:141" ht="15" x14ac:dyDescent="0.2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41"/>
      <c r="CE45" s="41"/>
      <c r="CF45" s="41"/>
      <c r="CG45" s="41"/>
      <c r="CH45" s="41"/>
      <c r="CI45" s="41"/>
      <c r="CL45" s="27"/>
      <c r="CM45" s="27"/>
      <c r="CN45" s="27"/>
      <c r="CP45" s="27"/>
      <c r="CQ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E45" s="27"/>
      <c r="EF45" s="27"/>
      <c r="EG45" s="27"/>
      <c r="EH45" s="27"/>
      <c r="EI45" s="27"/>
      <c r="EJ45" s="27"/>
      <c r="EK45" s="27"/>
    </row>
    <row r="46" spans="1:141" ht="15" x14ac:dyDescent="0.25">
      <c r="A46" s="9" t="s">
        <v>12</v>
      </c>
      <c r="B46" s="25">
        <f>B84</f>
        <v>12854</v>
      </c>
      <c r="C46" s="25">
        <f t="shared" ref="C46:BA46" si="326">C84</f>
        <v>9604</v>
      </c>
      <c r="D46" s="25">
        <f t="shared" si="326"/>
        <v>10281</v>
      </c>
      <c r="E46" s="25">
        <f t="shared" si="326"/>
        <v>9759</v>
      </c>
      <c r="F46" s="25">
        <f t="shared" si="326"/>
        <v>9874</v>
      </c>
      <c r="G46" s="25">
        <f t="shared" si="326"/>
        <v>9075</v>
      </c>
      <c r="H46" s="25">
        <f t="shared" si="326"/>
        <v>9982</v>
      </c>
      <c r="I46" s="25">
        <f t="shared" si="326"/>
        <v>9325</v>
      </c>
      <c r="J46" s="25">
        <f t="shared" si="326"/>
        <v>8082</v>
      </c>
      <c r="K46" s="25">
        <f t="shared" si="326"/>
        <v>10891</v>
      </c>
      <c r="L46" s="25">
        <f t="shared" si="326"/>
        <v>10642</v>
      </c>
      <c r="M46" s="25">
        <f t="shared" si="326"/>
        <v>8137</v>
      </c>
      <c r="N46" s="25">
        <f t="shared" si="326"/>
        <v>9323</v>
      </c>
      <c r="O46" s="25">
        <f t="shared" si="326"/>
        <v>6363</v>
      </c>
      <c r="P46" s="25">
        <f t="shared" si="326"/>
        <v>7479</v>
      </c>
      <c r="Q46" s="25">
        <f t="shared" si="326"/>
        <v>711</v>
      </c>
      <c r="R46" s="25">
        <f t="shared" si="326"/>
        <v>1371</v>
      </c>
      <c r="S46" s="25">
        <f t="shared" si="326"/>
        <v>4402</v>
      </c>
      <c r="T46" s="25">
        <f t="shared" si="326"/>
        <v>4583</v>
      </c>
      <c r="U46" s="25">
        <f t="shared" si="326"/>
        <v>4854</v>
      </c>
      <c r="V46" s="25">
        <f t="shared" si="326"/>
        <v>5420</v>
      </c>
      <c r="W46" s="25">
        <f t="shared" si="326"/>
        <v>7275</v>
      </c>
      <c r="X46" s="25">
        <f t="shared" si="326"/>
        <v>9576</v>
      </c>
      <c r="Y46" s="25">
        <f t="shared" si="326"/>
        <v>8010</v>
      </c>
      <c r="Z46" s="25">
        <f t="shared" si="326"/>
        <v>8833</v>
      </c>
      <c r="AA46" s="25">
        <f t="shared" si="326"/>
        <v>10483</v>
      </c>
      <c r="AB46" s="25">
        <f t="shared" si="326"/>
        <v>13335</v>
      </c>
      <c r="AC46" s="25">
        <f t="shared" si="326"/>
        <v>9058</v>
      </c>
      <c r="AD46" s="25">
        <f t="shared" si="326"/>
        <v>2871</v>
      </c>
      <c r="AE46" s="25">
        <f t="shared" si="326"/>
        <v>5549</v>
      </c>
      <c r="AF46" s="25">
        <f t="shared" si="326"/>
        <v>10170</v>
      </c>
      <c r="AG46" s="25">
        <f t="shared" si="326"/>
        <v>11070</v>
      </c>
      <c r="AH46" s="25">
        <f t="shared" si="326"/>
        <v>10745</v>
      </c>
      <c r="AI46" s="25">
        <f t="shared" si="326"/>
        <v>10884</v>
      </c>
      <c r="AJ46" s="25">
        <f t="shared" si="326"/>
        <v>10743</v>
      </c>
      <c r="AK46" s="25">
        <f t="shared" si="326"/>
        <v>11493</v>
      </c>
      <c r="AL46" s="25">
        <f t="shared" si="326"/>
        <v>11113</v>
      </c>
      <c r="AM46" s="25">
        <f t="shared" si="326"/>
        <v>7847</v>
      </c>
      <c r="AN46" s="25">
        <f t="shared" si="326"/>
        <v>10906</v>
      </c>
      <c r="AO46" s="25">
        <f t="shared" si="326"/>
        <v>13190</v>
      </c>
      <c r="AP46" s="25">
        <f t="shared" si="326"/>
        <v>11794</v>
      </c>
      <c r="AQ46" s="25">
        <f t="shared" si="326"/>
        <v>12479</v>
      </c>
      <c r="AR46" s="25">
        <f t="shared" si="326"/>
        <v>12842</v>
      </c>
      <c r="AS46" s="25">
        <f t="shared" si="326"/>
        <v>15131</v>
      </c>
      <c r="AT46" s="25">
        <f t="shared" si="326"/>
        <v>13007</v>
      </c>
      <c r="AU46" s="25">
        <f t="shared" si="326"/>
        <v>13755</v>
      </c>
      <c r="AV46" s="25">
        <f t="shared" si="326"/>
        <v>12528</v>
      </c>
      <c r="AW46" s="25">
        <f t="shared" si="326"/>
        <v>10378</v>
      </c>
      <c r="AX46" s="25">
        <f t="shared" si="326"/>
        <v>11315</v>
      </c>
      <c r="AY46" s="25">
        <f t="shared" si="326"/>
        <v>12695</v>
      </c>
      <c r="AZ46" s="25">
        <f t="shared" si="326"/>
        <v>16253</v>
      </c>
      <c r="BA46" s="25">
        <f t="shared" si="326"/>
        <v>13677</v>
      </c>
      <c r="BB46" s="25">
        <f t="shared" ref="BB46:BC46" si="327">BB84</f>
        <v>14606</v>
      </c>
      <c r="BC46" s="25">
        <f t="shared" si="327"/>
        <v>14906</v>
      </c>
      <c r="BD46" s="25">
        <f t="shared" ref="BD46:BE46" si="328">BD84</f>
        <v>14970</v>
      </c>
      <c r="BE46" s="25">
        <f t="shared" si="328"/>
        <v>16803</v>
      </c>
      <c r="BF46" s="25">
        <f t="shared" ref="BF46:BG46" si="329">BF84</f>
        <v>17443</v>
      </c>
      <c r="BG46" s="25">
        <f t="shared" si="329"/>
        <v>18217</v>
      </c>
      <c r="BH46" s="25">
        <f t="shared" ref="BH46:BI46" si="330">BH84</f>
        <v>17013</v>
      </c>
      <c r="BI46" s="25">
        <f t="shared" si="330"/>
        <v>14322</v>
      </c>
      <c r="BJ46" s="25">
        <f t="shared" ref="BJ46:BK46" si="331">BJ84</f>
        <v>20273</v>
      </c>
      <c r="BK46" s="25">
        <f t="shared" si="331"/>
        <v>19502</v>
      </c>
      <c r="BL46" s="25">
        <f t="shared" ref="BL46:BM46" si="332">BL84</f>
        <v>18554</v>
      </c>
      <c r="BM46" s="25">
        <f t="shared" si="332"/>
        <v>19237</v>
      </c>
      <c r="BN46" s="25">
        <f t="shared" ref="BN46:BO46" si="333">BN84</f>
        <v>18319</v>
      </c>
      <c r="BO46" s="25">
        <f t="shared" si="333"/>
        <v>18625</v>
      </c>
      <c r="BP46" s="25">
        <f t="shared" ref="BP46:BQ46" si="334">BP84</f>
        <v>21847</v>
      </c>
      <c r="BQ46" s="25">
        <f t="shared" si="334"/>
        <v>22356</v>
      </c>
      <c r="BR46" s="25">
        <f t="shared" ref="BR46" si="335">BR84</f>
        <v>19807</v>
      </c>
      <c r="BS46" s="25">
        <f t="shared" ref="BS46" si="336">BS84</f>
        <v>29055</v>
      </c>
      <c r="BT46" s="25">
        <f t="shared" ref="BT46:BU46" si="337">BT84</f>
        <v>20561</v>
      </c>
      <c r="BU46" s="25">
        <f t="shared" si="337"/>
        <v>18987</v>
      </c>
      <c r="BV46" s="25">
        <f t="shared" ref="BV46:BW46" si="338">BV84</f>
        <v>29477</v>
      </c>
      <c r="BW46" s="25">
        <f t="shared" si="338"/>
        <v>21983</v>
      </c>
      <c r="BX46" s="25">
        <f t="shared" ref="BX46:BY46" si="339">BX84</f>
        <v>24133</v>
      </c>
      <c r="BY46" s="25">
        <f t="shared" si="339"/>
        <v>24527</v>
      </c>
      <c r="BZ46" s="25">
        <f t="shared" ref="BZ46" si="340">BZ84</f>
        <v>22930</v>
      </c>
      <c r="CA46" s="25">
        <f t="shared" ref="CA46:CB46" si="341">CA84</f>
        <v>23484</v>
      </c>
      <c r="CB46" s="25">
        <f t="shared" si="341"/>
        <v>26025</v>
      </c>
      <c r="CC46" s="25">
        <f t="shared" ref="CC46:CD46" si="342">CC84</f>
        <v>25946</v>
      </c>
      <c r="CD46" s="25">
        <f t="shared" si="342"/>
        <v>21485</v>
      </c>
      <c r="CE46" s="25">
        <f t="shared" ref="CE46:CF46" si="343">CE84</f>
        <v>36270</v>
      </c>
      <c r="CF46" s="25">
        <f t="shared" si="343"/>
        <v>28453</v>
      </c>
      <c r="CG46" s="25">
        <f t="shared" ref="CG46:CH46" si="344">CG84</f>
        <v>26426</v>
      </c>
      <c r="CH46" s="25">
        <f t="shared" si="344"/>
        <v>35360</v>
      </c>
      <c r="CI46" s="25">
        <f t="shared" ref="CI46" si="345">CI84</f>
        <v>25381.304347826088</v>
      </c>
      <c r="CL46" s="25">
        <f>SUMIFS($C46:$CK46,$C$3:$CK$3,CL$4,$C$1:$CK$1,"&lt;="&amp;_xlfn.XLOOKUP(MAX($C$4:$CK$4),$C$4:$CK$4,$C$1:$CK$1))</f>
        <v>60741.304347826088</v>
      </c>
      <c r="CM46" s="25">
        <f>SUMIF($A$3:$CK$3,CM$4,$A46:$CK46)</f>
        <v>91149</v>
      </c>
      <c r="CN46" s="25">
        <f>SUMIF($A$3:$CK$3,CN$4,$A46:$CK46)</f>
        <v>75593</v>
      </c>
      <c r="CP46" s="26">
        <f>CL46/SUMIFS($C46:$CK46,$C$3:$CK$3,CM$4,$C$1:$CK$1,"&lt;="&amp;_xlfn.XLOOKUP(MAX($C$4:$CK$4),$C$4:$CK$4,$C$1:$CK$1))-1</f>
        <v>-6.1519021865085288E-2</v>
      </c>
      <c r="CQ46" s="26">
        <f>CL46/SUMIFS($C46:$CK46,$C$3:$CK$3,CN$4,$C$1:$CK$1,"&lt;="&amp;_xlfn.XLOOKUP(MAX($C$4:$CK$4),$C$4:$CK$4,$C$1:$CK$1))-1</f>
        <v>0.18035958701566446</v>
      </c>
      <c r="DB46" s="25">
        <f t="shared" ref="DB46:EC46" si="346">SUMIF($B$3:$CK$3,DB$4,$B46:$CK46)</f>
        <v>32739</v>
      </c>
      <c r="DC46" s="25">
        <f t="shared" si="346"/>
        <v>28708</v>
      </c>
      <c r="DD46" s="25">
        <f t="shared" si="346"/>
        <v>27389</v>
      </c>
      <c r="DE46" s="25">
        <f t="shared" si="346"/>
        <v>29670</v>
      </c>
      <c r="DF46" s="25">
        <f t="shared" si="346"/>
        <v>23165</v>
      </c>
      <c r="DG46" s="25">
        <f t="shared" si="346"/>
        <v>6484</v>
      </c>
      <c r="DH46" s="25">
        <f t="shared" si="346"/>
        <v>14857</v>
      </c>
      <c r="DI46" s="25">
        <f t="shared" si="346"/>
        <v>24861</v>
      </c>
      <c r="DJ46" s="25">
        <f t="shared" si="346"/>
        <v>32651</v>
      </c>
      <c r="DK46" s="25">
        <f t="shared" si="346"/>
        <v>17478</v>
      </c>
      <c r="DL46" s="25">
        <f t="shared" si="346"/>
        <v>31985</v>
      </c>
      <c r="DM46" s="25">
        <f t="shared" si="346"/>
        <v>33120</v>
      </c>
      <c r="DN46" s="25">
        <f t="shared" si="346"/>
        <v>29866</v>
      </c>
      <c r="DO46" s="25">
        <f t="shared" si="346"/>
        <v>37463</v>
      </c>
      <c r="DP46" s="25">
        <f t="shared" si="346"/>
        <v>40980</v>
      </c>
      <c r="DQ46" s="25">
        <f t="shared" si="346"/>
        <v>36661</v>
      </c>
      <c r="DR46" s="25">
        <f t="shared" si="346"/>
        <v>40263</v>
      </c>
      <c r="DS46" s="25">
        <f t="shared" si="346"/>
        <v>43189</v>
      </c>
      <c r="DT46" s="25">
        <f t="shared" si="346"/>
        <v>49216</v>
      </c>
      <c r="DU46" s="25">
        <f t="shared" si="346"/>
        <v>49552</v>
      </c>
      <c r="DV46" s="25">
        <f t="shared" si="346"/>
        <v>58329</v>
      </c>
      <c r="DW46" s="25">
        <f t="shared" si="346"/>
        <v>56181</v>
      </c>
      <c r="DX46" s="25">
        <f t="shared" si="346"/>
        <v>64010</v>
      </c>
      <c r="DY46" s="25">
        <f t="shared" si="346"/>
        <v>68603</v>
      </c>
      <c r="DZ46" s="25">
        <f t="shared" si="346"/>
        <v>75593</v>
      </c>
      <c r="EA46" s="25">
        <f t="shared" si="346"/>
        <v>70941</v>
      </c>
      <c r="EB46" s="25">
        <f t="shared" si="346"/>
        <v>73456</v>
      </c>
      <c r="EC46" s="25">
        <f t="shared" si="346"/>
        <v>91149</v>
      </c>
      <c r="EE46" s="25">
        <f t="shared" ref="EE46:EK46" si="347">SUMIF($B$2:$CK$2,EE$4,$B46:$CK46)</f>
        <v>108932</v>
      </c>
      <c r="EF46" s="25">
        <f t="shared" si="347"/>
        <v>78853</v>
      </c>
      <c r="EG46" s="25">
        <f t="shared" si="347"/>
        <v>112449</v>
      </c>
      <c r="EH46" s="25">
        <f t="shared" si="347"/>
        <v>155367</v>
      </c>
      <c r="EI46" s="25">
        <f t="shared" si="347"/>
        <v>200286</v>
      </c>
      <c r="EJ46" s="25">
        <f t="shared" si="347"/>
        <v>264387</v>
      </c>
      <c r="EK46" s="25">
        <f t="shared" si="347"/>
        <v>296287.30434782611</v>
      </c>
    </row>
    <row r="47" spans="1:141" ht="15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41"/>
      <c r="CE47" s="41"/>
      <c r="CF47" s="41"/>
      <c r="CG47" s="41"/>
      <c r="CH47" s="41"/>
      <c r="CI47" s="41"/>
      <c r="CL47" s="18"/>
      <c r="CM47" s="18"/>
      <c r="CN47" s="18"/>
      <c r="CP47" s="18"/>
      <c r="CQ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E47" s="18"/>
      <c r="EF47" s="18"/>
      <c r="EG47" s="18"/>
      <c r="EH47" s="18"/>
      <c r="EI47" s="18"/>
      <c r="EJ47" s="18"/>
      <c r="EK47" s="18"/>
    </row>
    <row r="48" spans="1:141" x14ac:dyDescent="0.2">
      <c r="A48" s="28" t="s">
        <v>35</v>
      </c>
      <c r="B48" s="29">
        <f>B82</f>
        <v>20436</v>
      </c>
      <c r="C48" s="29">
        <f t="shared" ref="C48:BA48" si="348">C82</f>
        <v>18711</v>
      </c>
      <c r="D48" s="29">
        <f t="shared" si="348"/>
        <v>21785</v>
      </c>
      <c r="E48" s="29">
        <f t="shared" si="348"/>
        <v>20696</v>
      </c>
      <c r="F48" s="29">
        <f t="shared" si="348"/>
        <v>20877</v>
      </c>
      <c r="G48" s="29">
        <f t="shared" si="348"/>
        <v>17912</v>
      </c>
      <c r="H48" s="29">
        <f t="shared" si="348"/>
        <v>17651</v>
      </c>
      <c r="I48" s="29">
        <f t="shared" si="348"/>
        <v>14329</v>
      </c>
      <c r="J48" s="29">
        <f t="shared" si="348"/>
        <v>11894</v>
      </c>
      <c r="K48" s="29">
        <f t="shared" si="348"/>
        <v>16572</v>
      </c>
      <c r="L48" s="29">
        <f t="shared" si="348"/>
        <v>19029</v>
      </c>
      <c r="M48" s="29">
        <f t="shared" si="348"/>
        <v>14036</v>
      </c>
      <c r="N48" s="29">
        <f t="shared" si="348"/>
        <v>18971</v>
      </c>
      <c r="O48" s="29">
        <f t="shared" si="348"/>
        <v>17848</v>
      </c>
      <c r="P48" s="29">
        <f t="shared" si="348"/>
        <v>19540</v>
      </c>
      <c r="Q48" s="29">
        <f t="shared" si="348"/>
        <v>3235</v>
      </c>
      <c r="R48" s="29">
        <f t="shared" si="348"/>
        <v>694</v>
      </c>
      <c r="S48" s="29">
        <f t="shared" si="348"/>
        <v>5003</v>
      </c>
      <c r="T48" s="29">
        <f t="shared" si="348"/>
        <v>8345</v>
      </c>
      <c r="U48" s="29">
        <f t="shared" si="348"/>
        <v>9566</v>
      </c>
      <c r="V48" s="29">
        <f t="shared" si="348"/>
        <v>11523</v>
      </c>
      <c r="W48" s="29">
        <f t="shared" si="348"/>
        <v>12862</v>
      </c>
      <c r="X48" s="29">
        <f t="shared" si="348"/>
        <v>16914</v>
      </c>
      <c r="Y48" s="29">
        <f t="shared" si="348"/>
        <v>16730</v>
      </c>
      <c r="Z48" s="29">
        <f t="shared" si="348"/>
        <v>16023</v>
      </c>
      <c r="AA48" s="29">
        <f t="shared" si="348"/>
        <v>15420</v>
      </c>
      <c r="AB48" s="29">
        <f t="shared" si="348"/>
        <v>16509</v>
      </c>
      <c r="AC48" s="29">
        <f t="shared" si="348"/>
        <v>12036</v>
      </c>
      <c r="AD48" s="29">
        <f t="shared" si="348"/>
        <v>5472</v>
      </c>
      <c r="AE48" s="29">
        <f t="shared" si="348"/>
        <v>13437</v>
      </c>
      <c r="AF48" s="29">
        <f t="shared" si="348"/>
        <v>17149</v>
      </c>
      <c r="AG48" s="29">
        <f t="shared" si="348"/>
        <v>17234</v>
      </c>
      <c r="AH48" s="29">
        <f t="shared" si="348"/>
        <v>15469</v>
      </c>
      <c r="AI48" s="29">
        <f t="shared" si="348"/>
        <v>14413</v>
      </c>
      <c r="AJ48" s="29">
        <f t="shared" si="348"/>
        <v>18716</v>
      </c>
      <c r="AK48" s="29">
        <f t="shared" si="348"/>
        <v>18948</v>
      </c>
      <c r="AL48" s="29">
        <f t="shared" si="348"/>
        <v>19595</v>
      </c>
      <c r="AM48" s="29">
        <f t="shared" si="348"/>
        <v>18009</v>
      </c>
      <c r="AN48" s="29">
        <f t="shared" si="348"/>
        <v>23527</v>
      </c>
      <c r="AO48" s="29">
        <f t="shared" si="348"/>
        <v>23403</v>
      </c>
      <c r="AP48" s="29">
        <f t="shared" si="348"/>
        <v>20878</v>
      </c>
      <c r="AQ48" s="29">
        <f t="shared" si="348"/>
        <v>20439</v>
      </c>
      <c r="AR48" s="29">
        <f t="shared" si="348"/>
        <v>20661</v>
      </c>
      <c r="AS48" s="29">
        <f t="shared" si="348"/>
        <v>23350</v>
      </c>
      <c r="AT48" s="29">
        <f t="shared" si="348"/>
        <v>24020</v>
      </c>
      <c r="AU48" s="29">
        <f t="shared" si="348"/>
        <v>32791</v>
      </c>
      <c r="AV48" s="29">
        <f t="shared" si="348"/>
        <v>29460</v>
      </c>
      <c r="AW48" s="29">
        <f t="shared" si="348"/>
        <v>27299</v>
      </c>
      <c r="AX48" s="29">
        <f t="shared" si="348"/>
        <v>34785</v>
      </c>
      <c r="AY48" s="29">
        <f t="shared" si="348"/>
        <v>30152</v>
      </c>
      <c r="AZ48" s="29">
        <f t="shared" si="348"/>
        <v>33125</v>
      </c>
      <c r="BA48" s="29">
        <f t="shared" si="348"/>
        <v>30439</v>
      </c>
      <c r="BB48" s="29">
        <f t="shared" ref="BB48:BC48" si="349">BB82</f>
        <v>33649</v>
      </c>
      <c r="BC48" s="29">
        <f t="shared" si="349"/>
        <v>30799</v>
      </c>
      <c r="BD48" s="29">
        <f t="shared" ref="BD48:BE48" si="350">BD82</f>
        <v>29549</v>
      </c>
      <c r="BE48" s="29">
        <f t="shared" si="350"/>
        <v>32106</v>
      </c>
      <c r="BF48" s="29">
        <f t="shared" ref="BF48:BG48" si="351">BF82</f>
        <v>34117</v>
      </c>
      <c r="BG48" s="29">
        <f t="shared" si="351"/>
        <v>36927</v>
      </c>
      <c r="BH48" s="29">
        <f t="shared" ref="BH48:BI48" si="352">BH82</f>
        <v>41217</v>
      </c>
      <c r="BI48" s="29">
        <f t="shared" si="352"/>
        <v>32354</v>
      </c>
      <c r="BJ48" s="29">
        <f t="shared" ref="BJ48:BK48" si="353">BJ82</f>
        <v>42796</v>
      </c>
      <c r="BK48" s="29">
        <f t="shared" si="353"/>
        <v>39341</v>
      </c>
      <c r="BL48" s="29">
        <f t="shared" ref="BL48:BM48" si="354">BL82</f>
        <v>39319</v>
      </c>
      <c r="BM48" s="29">
        <f t="shared" si="354"/>
        <v>38350</v>
      </c>
      <c r="BN48" s="29">
        <f t="shared" ref="BN48:BO48" si="355">BN82</f>
        <v>34149</v>
      </c>
      <c r="BO48" s="29">
        <f t="shared" si="355"/>
        <v>36360</v>
      </c>
      <c r="BP48" s="29">
        <f t="shared" ref="BP48:BQ48" si="356">BP82</f>
        <v>39312</v>
      </c>
      <c r="BQ48" s="29">
        <f t="shared" si="356"/>
        <v>39976</v>
      </c>
      <c r="BR48" s="29">
        <f t="shared" ref="BR48" si="357">BR82</f>
        <v>35269</v>
      </c>
      <c r="BS48" s="29">
        <f t="shared" ref="BS48" si="358">BS82</f>
        <v>61125</v>
      </c>
      <c r="BT48" s="29">
        <f t="shared" ref="BT48:BU48" si="359">BT82</f>
        <v>43708</v>
      </c>
      <c r="BU48" s="29">
        <f t="shared" si="359"/>
        <v>35414</v>
      </c>
      <c r="BV48" s="29">
        <f t="shared" ref="BV48:BW48" si="360">BV82</f>
        <v>54100</v>
      </c>
      <c r="BW48" s="29">
        <f t="shared" si="360"/>
        <v>41747</v>
      </c>
      <c r="BX48" s="29">
        <f t="shared" ref="BX48:BY48" si="361">BX82</f>
        <v>48517</v>
      </c>
      <c r="BY48" s="29">
        <f t="shared" si="361"/>
        <v>50807</v>
      </c>
      <c r="BZ48" s="29">
        <f t="shared" ref="BZ48" si="362">BZ82</f>
        <v>45287</v>
      </c>
      <c r="CA48" s="29">
        <f t="shared" ref="CA48:CB48" si="363">CA82</f>
        <v>42448</v>
      </c>
      <c r="CB48" s="29">
        <f t="shared" si="363"/>
        <v>43180</v>
      </c>
      <c r="CC48" s="29">
        <f t="shared" ref="CC48:CD48" si="364">CC82</f>
        <v>45024</v>
      </c>
      <c r="CD48" s="29">
        <f t="shared" si="364"/>
        <v>39489</v>
      </c>
      <c r="CE48" s="29">
        <f t="shared" ref="CE48:CF48" si="365">CE82</f>
        <v>71217</v>
      </c>
      <c r="CF48" s="29">
        <f t="shared" si="365"/>
        <v>56205</v>
      </c>
      <c r="CG48" s="29">
        <f t="shared" ref="CG48:CH48" si="366">CG82</f>
        <v>48559</v>
      </c>
      <c r="CH48" s="29">
        <f t="shared" si="366"/>
        <v>64090</v>
      </c>
      <c r="CI48" s="29">
        <f t="shared" ref="CI48" si="367">CI82</f>
        <v>50964.34782608696</v>
      </c>
      <c r="CL48" s="29">
        <f>SUMIFS($C48:$CK48,$C$3:$CK$3,CL$4,$C$1:$CK$1,"&lt;="&amp;_xlfn.XLOOKUP(MAX($C$4:$CK$4),$C$4:$CK$4,$C$1:$CK$1))</f>
        <v>115054.34782608696</v>
      </c>
      <c r="CM48" s="29">
        <f t="shared" ref="CM48:CN52" si="368">SUMIF($A$3:$CK$3,CM$4,$A48:$CK48)</f>
        <v>175981</v>
      </c>
      <c r="CN48" s="29">
        <f t="shared" si="368"/>
        <v>144364</v>
      </c>
      <c r="CP48" s="17">
        <f t="shared" ref="CP48:CP53" si="369">CL48/SUMIFS($C48:$CK48,$C$3:$CK$3,CM$4,$C$1:$CK$1,"&lt;="&amp;_xlfn.XLOOKUP(MAX($C$4:$CK$4),$C$4:$CK$4,$C$1:$CK$1))-1</f>
        <v>-9.7060571753017855E-2</v>
      </c>
      <c r="CQ48" s="17">
        <f t="shared" ref="CQ48:CQ53" si="370">CL48/SUMIFS($C48:$CK48,$C$3:$CK$3,CN$4,$C$1:$CK$1,"&lt;="&amp;_xlfn.XLOOKUP(MAX($C$4:$CK$4),$C$4:$CK$4,$C$1:$CK$1))-1</f>
        <v>0.20039592085393343</v>
      </c>
      <c r="DB48" s="29">
        <f t="shared" ref="DB48:DK53" si="371">SUMIF($B$3:$CK$3,DB$4,$B48:$CK48)</f>
        <v>60932</v>
      </c>
      <c r="DC48" s="29">
        <f t="shared" si="371"/>
        <v>59485</v>
      </c>
      <c r="DD48" s="29">
        <f t="shared" si="371"/>
        <v>43874</v>
      </c>
      <c r="DE48" s="29">
        <f t="shared" si="371"/>
        <v>49637</v>
      </c>
      <c r="DF48" s="29">
        <f t="shared" si="371"/>
        <v>56359</v>
      </c>
      <c r="DG48" s="29">
        <f t="shared" si="371"/>
        <v>8932</v>
      </c>
      <c r="DH48" s="29">
        <f t="shared" si="371"/>
        <v>29434</v>
      </c>
      <c r="DI48" s="29">
        <f t="shared" si="371"/>
        <v>46506</v>
      </c>
      <c r="DJ48" s="29">
        <f t="shared" si="371"/>
        <v>47952</v>
      </c>
      <c r="DK48" s="29">
        <f t="shared" si="371"/>
        <v>30945</v>
      </c>
      <c r="DL48" s="29">
        <f t="shared" ref="DL48:DU53" si="372">SUMIF($B$3:$CK$3,DL$4,$B48:$CK48)</f>
        <v>49852</v>
      </c>
      <c r="DM48" s="29">
        <f t="shared" si="372"/>
        <v>52077</v>
      </c>
      <c r="DN48" s="29">
        <f t="shared" si="372"/>
        <v>61131</v>
      </c>
      <c r="DO48" s="29">
        <f t="shared" si="372"/>
        <v>64720</v>
      </c>
      <c r="DP48" s="29">
        <f t="shared" si="372"/>
        <v>68031</v>
      </c>
      <c r="DQ48" s="29">
        <f t="shared" si="372"/>
        <v>89550</v>
      </c>
      <c r="DR48" s="29">
        <f t="shared" si="372"/>
        <v>98062</v>
      </c>
      <c r="DS48" s="29">
        <f t="shared" si="372"/>
        <v>94887</v>
      </c>
      <c r="DT48" s="29">
        <f t="shared" si="372"/>
        <v>95772</v>
      </c>
      <c r="DU48" s="29">
        <f t="shared" si="372"/>
        <v>110498</v>
      </c>
      <c r="DV48" s="29">
        <f t="shared" ref="DV48:EC53" si="373">SUMIF($B$3:$CK$3,DV$4,$B48:$CK48)</f>
        <v>121456</v>
      </c>
      <c r="DW48" s="29">
        <f t="shared" si="373"/>
        <v>108859</v>
      </c>
      <c r="DX48" s="29">
        <f t="shared" si="373"/>
        <v>114557</v>
      </c>
      <c r="DY48" s="29">
        <f t="shared" si="373"/>
        <v>140247</v>
      </c>
      <c r="DZ48" s="29">
        <f t="shared" si="373"/>
        <v>144364</v>
      </c>
      <c r="EA48" s="29">
        <f t="shared" si="373"/>
        <v>138542</v>
      </c>
      <c r="EB48" s="29">
        <f t="shared" si="373"/>
        <v>127693</v>
      </c>
      <c r="EC48" s="29">
        <f t="shared" si="373"/>
        <v>175981</v>
      </c>
      <c r="EE48" s="29">
        <f t="shared" ref="EE48:EK53" si="374">SUMIF($B$2:$CK$2,EE$4,$B48:$CK48)</f>
        <v>209355</v>
      </c>
      <c r="EF48" s="29">
        <f t="shared" si="374"/>
        <v>132824</v>
      </c>
      <c r="EG48" s="29">
        <f t="shared" si="374"/>
        <v>194005</v>
      </c>
      <c r="EH48" s="29">
        <f t="shared" si="374"/>
        <v>320363</v>
      </c>
      <c r="EI48" s="29">
        <f t="shared" si="374"/>
        <v>422613</v>
      </c>
      <c r="EJ48" s="29">
        <f t="shared" si="374"/>
        <v>508027</v>
      </c>
      <c r="EK48" s="29">
        <f t="shared" si="374"/>
        <v>557270.34782608692</v>
      </c>
    </row>
    <row r="49" spans="1:141" x14ac:dyDescent="0.2">
      <c r="A49" s="28" t="s">
        <v>4</v>
      </c>
      <c r="B49" s="29">
        <f>B236</f>
        <v>23850</v>
      </c>
      <c r="C49" s="29">
        <f t="shared" ref="C49:BA49" si="375">C236</f>
        <v>20615</v>
      </c>
      <c r="D49" s="29">
        <f t="shared" si="375"/>
        <v>21132</v>
      </c>
      <c r="E49" s="29">
        <f t="shared" si="375"/>
        <v>15952</v>
      </c>
      <c r="F49" s="29">
        <f t="shared" si="375"/>
        <v>17160</v>
      </c>
      <c r="G49" s="29">
        <f t="shared" si="375"/>
        <v>18277</v>
      </c>
      <c r="H49" s="29">
        <f t="shared" si="375"/>
        <v>25677</v>
      </c>
      <c r="I49" s="29">
        <f t="shared" si="375"/>
        <v>23255</v>
      </c>
      <c r="J49" s="29">
        <f t="shared" si="375"/>
        <v>16667</v>
      </c>
      <c r="K49" s="29">
        <f t="shared" si="375"/>
        <v>15407</v>
      </c>
      <c r="L49" s="29">
        <f t="shared" si="375"/>
        <v>21480</v>
      </c>
      <c r="M49" s="29">
        <f t="shared" si="375"/>
        <v>24557</v>
      </c>
      <c r="N49" s="29">
        <f t="shared" si="375"/>
        <v>25797</v>
      </c>
      <c r="O49" s="29">
        <f t="shared" si="375"/>
        <v>24016</v>
      </c>
      <c r="P49" s="29">
        <f t="shared" si="375"/>
        <v>23489</v>
      </c>
      <c r="Q49" s="29">
        <f t="shared" si="375"/>
        <v>2258</v>
      </c>
      <c r="R49" s="29">
        <f t="shared" si="375"/>
        <v>3982</v>
      </c>
      <c r="S49" s="29">
        <f t="shared" si="375"/>
        <v>21558</v>
      </c>
      <c r="T49" s="29">
        <f t="shared" si="375"/>
        <v>36432</v>
      </c>
      <c r="U49" s="29">
        <f t="shared" si="375"/>
        <v>31058</v>
      </c>
      <c r="V49" s="29">
        <f t="shared" si="375"/>
        <v>31031</v>
      </c>
      <c r="W49" s="29">
        <f t="shared" si="375"/>
        <v>25056</v>
      </c>
      <c r="X49" s="29">
        <f t="shared" si="375"/>
        <v>24273</v>
      </c>
      <c r="Y49" s="29">
        <f t="shared" si="375"/>
        <v>32764</v>
      </c>
      <c r="Z49" s="29">
        <f t="shared" si="375"/>
        <v>27654</v>
      </c>
      <c r="AA49" s="29">
        <f t="shared" si="375"/>
        <v>26443</v>
      </c>
      <c r="AB49" s="29">
        <f t="shared" si="375"/>
        <v>29884</v>
      </c>
      <c r="AC49" s="29">
        <f t="shared" si="375"/>
        <v>14902</v>
      </c>
      <c r="AD49" s="29">
        <f t="shared" si="375"/>
        <v>7021</v>
      </c>
      <c r="AE49" s="29">
        <f t="shared" si="375"/>
        <v>23138</v>
      </c>
      <c r="AF49" s="29">
        <f t="shared" si="375"/>
        <v>38169</v>
      </c>
      <c r="AG49" s="29">
        <f t="shared" si="375"/>
        <v>30569</v>
      </c>
      <c r="AH49" s="29">
        <f t="shared" si="375"/>
        <v>23117</v>
      </c>
      <c r="AI49" s="29">
        <f t="shared" si="375"/>
        <v>19110</v>
      </c>
      <c r="AJ49" s="29">
        <f t="shared" si="375"/>
        <v>21180</v>
      </c>
      <c r="AK49" s="29">
        <f t="shared" si="375"/>
        <v>29415</v>
      </c>
      <c r="AL49" s="29">
        <f t="shared" si="375"/>
        <v>25609</v>
      </c>
      <c r="AM49" s="29">
        <f t="shared" si="375"/>
        <v>22335</v>
      </c>
      <c r="AN49" s="29">
        <f t="shared" si="375"/>
        <v>28136</v>
      </c>
      <c r="AO49" s="29">
        <f t="shared" si="375"/>
        <v>20299</v>
      </c>
      <c r="AP49" s="29">
        <f t="shared" si="375"/>
        <v>23716</v>
      </c>
      <c r="AQ49" s="29">
        <f t="shared" si="375"/>
        <v>25930</v>
      </c>
      <c r="AR49" s="29">
        <f t="shared" si="375"/>
        <v>29029</v>
      </c>
      <c r="AS49" s="29">
        <f t="shared" si="375"/>
        <v>24909</v>
      </c>
      <c r="AT49" s="29">
        <f t="shared" si="375"/>
        <v>22034</v>
      </c>
      <c r="AU49" s="29">
        <f t="shared" si="375"/>
        <v>22658</v>
      </c>
      <c r="AV49" s="29">
        <f t="shared" si="375"/>
        <v>32661</v>
      </c>
      <c r="AW49" s="29">
        <f t="shared" si="375"/>
        <v>32407</v>
      </c>
      <c r="AX49" s="29">
        <f t="shared" si="375"/>
        <v>29429</v>
      </c>
      <c r="AY49" s="29">
        <f t="shared" si="375"/>
        <v>28348</v>
      </c>
      <c r="AZ49" s="29">
        <f t="shared" si="375"/>
        <v>31880</v>
      </c>
      <c r="BA49" s="29">
        <f t="shared" si="375"/>
        <v>22168</v>
      </c>
      <c r="BB49" s="29">
        <f t="shared" ref="BB49:BC49" si="376">BB236</f>
        <v>28603</v>
      </c>
      <c r="BC49" s="29">
        <f t="shared" si="376"/>
        <v>37827</v>
      </c>
      <c r="BD49" s="29">
        <f t="shared" ref="BD49:BE49" si="377">BD236</f>
        <v>37305</v>
      </c>
      <c r="BE49" s="29">
        <f t="shared" si="377"/>
        <v>31347</v>
      </c>
      <c r="BF49" s="29">
        <f t="shared" ref="BF49:BG49" si="378">BF236</f>
        <v>22471</v>
      </c>
      <c r="BG49" s="29">
        <f t="shared" si="378"/>
        <v>25254</v>
      </c>
      <c r="BH49" s="29">
        <f t="shared" ref="BH49:BI49" si="379">BH236</f>
        <v>25988</v>
      </c>
      <c r="BI49" s="29">
        <f t="shared" si="379"/>
        <v>32967</v>
      </c>
      <c r="BJ49" s="29">
        <f t="shared" ref="BJ49:BK49" si="380">BJ236</f>
        <v>36966</v>
      </c>
      <c r="BK49" s="29">
        <f t="shared" si="380"/>
        <v>31626</v>
      </c>
      <c r="BL49" s="29">
        <f t="shared" ref="BL49:BM49" si="381">BL236</f>
        <v>32434</v>
      </c>
      <c r="BM49" s="29">
        <f t="shared" si="381"/>
        <v>23697</v>
      </c>
      <c r="BN49" s="29">
        <f t="shared" ref="BN49:BO49" si="382">BN236</f>
        <v>29032</v>
      </c>
      <c r="BO49" s="29">
        <f t="shared" si="382"/>
        <v>29636</v>
      </c>
      <c r="BP49" s="29">
        <f t="shared" ref="BP49:BQ49" si="383">BP236</f>
        <v>34700</v>
      </c>
      <c r="BQ49" s="29">
        <f t="shared" si="383"/>
        <v>28428</v>
      </c>
      <c r="BR49" s="29">
        <f t="shared" ref="BR49" si="384">BR236</f>
        <v>25797</v>
      </c>
      <c r="BS49" s="29">
        <f t="shared" ref="BS49" si="385">BS236</f>
        <v>26033</v>
      </c>
      <c r="BT49" s="29">
        <f t="shared" ref="BT49:BU49" si="386">BT236</f>
        <v>34229</v>
      </c>
      <c r="BU49" s="29">
        <f t="shared" si="386"/>
        <v>42514</v>
      </c>
      <c r="BV49" s="29">
        <f t="shared" ref="BV49:BW49" si="387">BV236</f>
        <v>39427</v>
      </c>
      <c r="BW49" s="29">
        <f t="shared" si="387"/>
        <v>28284</v>
      </c>
      <c r="BX49" s="29">
        <f t="shared" ref="BX49:BY49" si="388">BX236</f>
        <v>31956</v>
      </c>
      <c r="BY49" s="29">
        <f t="shared" si="388"/>
        <v>25667</v>
      </c>
      <c r="BZ49" s="29">
        <f t="shared" ref="BZ49" si="389">BZ236</f>
        <v>30190</v>
      </c>
      <c r="CA49" s="29">
        <f t="shared" ref="CA49:CB49" si="390">CA236</f>
        <v>31817</v>
      </c>
      <c r="CB49" s="29">
        <f t="shared" si="390"/>
        <v>37347</v>
      </c>
      <c r="CC49" s="29">
        <f t="shared" ref="CC49:CD49" si="391">CC236</f>
        <v>35590</v>
      </c>
      <c r="CD49" s="29">
        <f t="shared" si="391"/>
        <v>27088</v>
      </c>
      <c r="CE49" s="29">
        <f t="shared" ref="CE49:CF49" si="392">CE236</f>
        <v>30323</v>
      </c>
      <c r="CF49" s="29">
        <f t="shared" si="392"/>
        <v>55174</v>
      </c>
      <c r="CG49" s="29">
        <f t="shared" ref="CG49:CH49" si="393">CG236</f>
        <v>51708</v>
      </c>
      <c r="CH49" s="29">
        <f t="shared" si="393"/>
        <v>47927</v>
      </c>
      <c r="CI49" s="29">
        <f t="shared" ref="CI49" si="394">CI236</f>
        <v>38258.565217391304</v>
      </c>
      <c r="CL49" s="29">
        <f>SUMIFS($C49:$CK49,$C$3:$CK$3,CL$4,$C$1:$CK$1,"&lt;="&amp;_xlfn.XLOOKUP(MAX($C$4:$CK$4),$C$4:$CK$4,$C$1:$CK$1))</f>
        <v>86185.565217391297</v>
      </c>
      <c r="CM49" s="29">
        <f t="shared" si="368"/>
        <v>137205</v>
      </c>
      <c r="CN49" s="29">
        <f t="shared" si="368"/>
        <v>99667</v>
      </c>
      <c r="CP49" s="17">
        <f t="shared" si="369"/>
        <v>8.0536769406096553E-3</v>
      </c>
      <c r="CQ49" s="17">
        <f t="shared" si="370"/>
        <v>0.27284437118623694</v>
      </c>
      <c r="DB49" s="29">
        <f t="shared" si="371"/>
        <v>65597</v>
      </c>
      <c r="DC49" s="29">
        <f t="shared" si="371"/>
        <v>51389</v>
      </c>
      <c r="DD49" s="29">
        <f t="shared" si="371"/>
        <v>65599</v>
      </c>
      <c r="DE49" s="29">
        <f t="shared" si="371"/>
        <v>61444</v>
      </c>
      <c r="DF49" s="29">
        <f t="shared" si="371"/>
        <v>73302</v>
      </c>
      <c r="DG49" s="29">
        <f t="shared" si="371"/>
        <v>27798</v>
      </c>
      <c r="DH49" s="29">
        <f t="shared" si="371"/>
        <v>98521</v>
      </c>
      <c r="DI49" s="29">
        <f t="shared" si="371"/>
        <v>82093</v>
      </c>
      <c r="DJ49" s="29">
        <f t="shared" si="371"/>
        <v>83981</v>
      </c>
      <c r="DK49" s="29">
        <f t="shared" si="371"/>
        <v>45061</v>
      </c>
      <c r="DL49" s="29">
        <f t="shared" si="372"/>
        <v>91855</v>
      </c>
      <c r="DM49" s="29">
        <f t="shared" si="372"/>
        <v>69705</v>
      </c>
      <c r="DN49" s="29">
        <f t="shared" si="372"/>
        <v>76080</v>
      </c>
      <c r="DO49" s="29">
        <f t="shared" si="372"/>
        <v>69945</v>
      </c>
      <c r="DP49" s="29">
        <f t="shared" si="372"/>
        <v>75972</v>
      </c>
      <c r="DQ49" s="29">
        <f t="shared" si="372"/>
        <v>87726</v>
      </c>
      <c r="DR49" s="29">
        <f t="shared" si="372"/>
        <v>89657</v>
      </c>
      <c r="DS49" s="29">
        <f t="shared" si="372"/>
        <v>88598</v>
      </c>
      <c r="DT49" s="29">
        <f t="shared" si="372"/>
        <v>91123</v>
      </c>
      <c r="DU49" s="29">
        <f t="shared" si="372"/>
        <v>84209</v>
      </c>
      <c r="DV49" s="29">
        <f t="shared" si="373"/>
        <v>101026</v>
      </c>
      <c r="DW49" s="29">
        <f t="shared" si="373"/>
        <v>82365</v>
      </c>
      <c r="DX49" s="29">
        <f t="shared" si="373"/>
        <v>88925</v>
      </c>
      <c r="DY49" s="29">
        <f t="shared" si="373"/>
        <v>102776</v>
      </c>
      <c r="DZ49" s="29">
        <f t="shared" si="373"/>
        <v>99667</v>
      </c>
      <c r="EA49" s="29">
        <f t="shared" si="373"/>
        <v>87674</v>
      </c>
      <c r="EB49" s="29">
        <f t="shared" si="373"/>
        <v>100025</v>
      </c>
      <c r="EC49" s="29">
        <f t="shared" si="373"/>
        <v>137205</v>
      </c>
      <c r="EE49" s="29">
        <f t="shared" si="374"/>
        <v>251734</v>
      </c>
      <c r="EF49" s="29">
        <f t="shared" si="374"/>
        <v>292393</v>
      </c>
      <c r="EG49" s="29">
        <f t="shared" si="374"/>
        <v>282701</v>
      </c>
      <c r="EH49" s="29">
        <f t="shared" si="374"/>
        <v>323300</v>
      </c>
      <c r="EI49" s="29">
        <f t="shared" si="374"/>
        <v>364956</v>
      </c>
      <c r="EJ49" s="29">
        <f t="shared" si="374"/>
        <v>373733</v>
      </c>
      <c r="EK49" s="29">
        <f t="shared" si="374"/>
        <v>411089.5652173913</v>
      </c>
    </row>
    <row r="50" spans="1:141" x14ac:dyDescent="0.2">
      <c r="A50" s="28" t="s">
        <v>3</v>
      </c>
      <c r="B50" s="29">
        <f>B196</f>
        <v>3606</v>
      </c>
      <c r="C50" s="29">
        <f t="shared" ref="C50:BA50" si="395">C196</f>
        <v>3324</v>
      </c>
      <c r="D50" s="29">
        <f t="shared" si="395"/>
        <v>3264</v>
      </c>
      <c r="E50" s="29">
        <f t="shared" si="395"/>
        <v>2520</v>
      </c>
      <c r="F50" s="29">
        <f t="shared" si="395"/>
        <v>2840</v>
      </c>
      <c r="G50" s="29">
        <f t="shared" si="395"/>
        <v>2786</v>
      </c>
      <c r="H50" s="29">
        <f t="shared" si="395"/>
        <v>3196</v>
      </c>
      <c r="I50" s="29">
        <f t="shared" si="395"/>
        <v>2776</v>
      </c>
      <c r="J50" s="29">
        <f t="shared" si="395"/>
        <v>2851</v>
      </c>
      <c r="K50" s="29">
        <f t="shared" si="395"/>
        <v>3596</v>
      </c>
      <c r="L50" s="29">
        <f t="shared" si="395"/>
        <v>3844</v>
      </c>
      <c r="M50" s="29">
        <f t="shared" si="395"/>
        <v>3367</v>
      </c>
      <c r="N50" s="29">
        <f t="shared" si="395"/>
        <v>3885</v>
      </c>
      <c r="O50" s="29">
        <f t="shared" si="395"/>
        <v>4210</v>
      </c>
      <c r="P50" s="29">
        <f t="shared" si="395"/>
        <v>7958</v>
      </c>
      <c r="Q50" s="29">
        <f t="shared" si="395"/>
        <v>1388</v>
      </c>
      <c r="R50" s="29">
        <f t="shared" si="395"/>
        <v>24</v>
      </c>
      <c r="S50" s="29">
        <f t="shared" si="395"/>
        <v>27</v>
      </c>
      <c r="T50" s="29">
        <f t="shared" si="395"/>
        <v>37</v>
      </c>
      <c r="U50" s="29">
        <f t="shared" si="395"/>
        <v>34</v>
      </c>
      <c r="V50" s="29">
        <f t="shared" si="395"/>
        <v>147</v>
      </c>
      <c r="W50" s="29">
        <f t="shared" si="395"/>
        <v>213</v>
      </c>
      <c r="X50" s="29">
        <f t="shared" si="395"/>
        <v>733</v>
      </c>
      <c r="Y50" s="29">
        <f t="shared" si="395"/>
        <v>1090</v>
      </c>
      <c r="Z50" s="29">
        <f t="shared" si="395"/>
        <v>1257</v>
      </c>
      <c r="AA50" s="29">
        <f t="shared" si="395"/>
        <v>1285</v>
      </c>
      <c r="AB50" s="29">
        <f t="shared" si="395"/>
        <v>1943</v>
      </c>
      <c r="AC50" s="29">
        <f t="shared" si="395"/>
        <v>1321</v>
      </c>
      <c r="AD50" s="29">
        <f t="shared" si="395"/>
        <v>330</v>
      </c>
      <c r="AE50" s="29">
        <f t="shared" si="395"/>
        <v>708</v>
      </c>
      <c r="AF50" s="29">
        <f t="shared" si="395"/>
        <v>1151</v>
      </c>
      <c r="AG50" s="29">
        <f t="shared" si="395"/>
        <v>1150</v>
      </c>
      <c r="AH50" s="29">
        <f t="shared" si="395"/>
        <v>1176</v>
      </c>
      <c r="AI50" s="29">
        <f t="shared" si="395"/>
        <v>1171</v>
      </c>
      <c r="AJ50" s="29">
        <f t="shared" si="395"/>
        <v>1476</v>
      </c>
      <c r="AK50" s="29">
        <f t="shared" si="395"/>
        <v>1332</v>
      </c>
      <c r="AL50" s="29">
        <f t="shared" si="395"/>
        <v>1328</v>
      </c>
      <c r="AM50" s="29">
        <f t="shared" si="395"/>
        <v>1134</v>
      </c>
      <c r="AN50" s="29">
        <f t="shared" si="395"/>
        <v>1642</v>
      </c>
      <c r="AO50" s="29">
        <f t="shared" si="395"/>
        <v>1551</v>
      </c>
      <c r="AP50" s="29">
        <f t="shared" si="395"/>
        <v>1578</v>
      </c>
      <c r="AQ50" s="29">
        <f t="shared" si="395"/>
        <v>1764</v>
      </c>
      <c r="AR50" s="29">
        <f t="shared" si="395"/>
        <v>1787</v>
      </c>
      <c r="AS50" s="29">
        <f t="shared" si="395"/>
        <v>1849</v>
      </c>
      <c r="AT50" s="29">
        <f t="shared" si="395"/>
        <v>1982</v>
      </c>
      <c r="AU50" s="29">
        <f t="shared" si="395"/>
        <v>1973</v>
      </c>
      <c r="AV50" s="29">
        <f t="shared" si="395"/>
        <v>2186</v>
      </c>
      <c r="AW50" s="29">
        <f t="shared" si="395"/>
        <v>2024</v>
      </c>
      <c r="AX50" s="29">
        <f t="shared" si="395"/>
        <v>1852</v>
      </c>
      <c r="AY50" s="29">
        <f t="shared" si="395"/>
        <v>2083</v>
      </c>
      <c r="AZ50" s="29">
        <f t="shared" si="395"/>
        <v>2546</v>
      </c>
      <c r="BA50" s="29">
        <f t="shared" si="395"/>
        <v>1974</v>
      </c>
      <c r="BB50" s="29">
        <f t="shared" ref="BB50:BC50" si="396">BB196</f>
        <v>2579</v>
      </c>
      <c r="BC50" s="29">
        <f t="shared" si="396"/>
        <v>3418</v>
      </c>
      <c r="BD50" s="29">
        <f t="shared" ref="BD50" si="397">BD196</f>
        <v>4015</v>
      </c>
      <c r="BE50" s="29">
        <f t="shared" ref="BE50:BJ50" si="398">BE196</f>
        <v>4140</v>
      </c>
      <c r="BF50" s="29">
        <f t="shared" si="398"/>
        <v>3960</v>
      </c>
      <c r="BG50" s="29">
        <f t="shared" si="398"/>
        <v>4104</v>
      </c>
      <c r="BH50" s="29">
        <f t="shared" si="398"/>
        <v>4630</v>
      </c>
      <c r="BI50" s="29">
        <f t="shared" si="398"/>
        <v>4252</v>
      </c>
      <c r="BJ50" s="29">
        <f t="shared" si="398"/>
        <v>4117</v>
      </c>
      <c r="BK50" s="29">
        <f t="shared" ref="BK50:BL50" si="399">BK196</f>
        <v>4805</v>
      </c>
      <c r="BL50" s="29">
        <f t="shared" si="399"/>
        <v>7149</v>
      </c>
      <c r="BM50" s="29">
        <f t="shared" ref="BM50:BN50" si="400">BM196</f>
        <v>2998</v>
      </c>
      <c r="BN50" s="29">
        <f t="shared" si="400"/>
        <v>4262</v>
      </c>
      <c r="BO50" s="29">
        <f t="shared" ref="BO50:BP50" si="401">BO196</f>
        <v>4509</v>
      </c>
      <c r="BP50" s="29">
        <f t="shared" si="401"/>
        <v>6617</v>
      </c>
      <c r="BQ50" s="29">
        <f t="shared" ref="BQ50:BR50" si="402">BQ196</f>
        <v>4766</v>
      </c>
      <c r="BR50" s="29">
        <f t="shared" si="402"/>
        <v>5725</v>
      </c>
      <c r="BS50" s="29">
        <f t="shared" ref="BS50" si="403">BS196</f>
        <v>7333</v>
      </c>
      <c r="BT50" s="29">
        <f t="shared" ref="BT50" si="404">BT196</f>
        <v>7054</v>
      </c>
      <c r="BU50" s="29">
        <f t="shared" ref="BU50:BV50" si="405">BU196</f>
        <v>5334</v>
      </c>
      <c r="BV50" s="29">
        <f t="shared" si="405"/>
        <v>6233</v>
      </c>
      <c r="BW50" s="29">
        <f t="shared" ref="BW50:BX50" si="406">BW196</f>
        <v>5950</v>
      </c>
      <c r="BX50" s="29">
        <f t="shared" si="406"/>
        <v>6709</v>
      </c>
      <c r="BY50" s="29">
        <f t="shared" ref="BY50:BZ50" si="407">BY196</f>
        <v>5721</v>
      </c>
      <c r="BZ50" s="29">
        <f t="shared" si="407"/>
        <v>6625</v>
      </c>
      <c r="CA50" s="29">
        <f t="shared" ref="CA50:CB50" si="408">CA196</f>
        <v>7388</v>
      </c>
      <c r="CB50" s="29">
        <f t="shared" si="408"/>
        <v>9780</v>
      </c>
      <c r="CC50" s="29">
        <f t="shared" ref="CC50:CD50" si="409">CC196</f>
        <v>8300</v>
      </c>
      <c r="CD50" s="29">
        <f t="shared" si="409"/>
        <v>8278</v>
      </c>
      <c r="CE50" s="29">
        <f t="shared" ref="CE50:CF50" si="410">CE196</f>
        <v>11767</v>
      </c>
      <c r="CF50" s="29">
        <f t="shared" si="410"/>
        <v>10666</v>
      </c>
      <c r="CG50" s="29">
        <f t="shared" ref="CG50:CH50" si="411">CG196</f>
        <v>7760</v>
      </c>
      <c r="CH50" s="29">
        <f t="shared" si="411"/>
        <v>7506</v>
      </c>
      <c r="CI50" s="29">
        <f t="shared" ref="CI50" si="412">CI196</f>
        <v>7532.434782608696</v>
      </c>
      <c r="CL50" s="29">
        <f>SUMIFS($C50:$CK50,$C$3:$CK$3,CL$4,$C$1:$CK$1,"&lt;="&amp;_xlfn.XLOOKUP(MAX($C$4:$CK$4),$C$4:$CK$4,$C$1:$CK$1))</f>
        <v>15038.434782608696</v>
      </c>
      <c r="CM50" s="29">
        <f t="shared" si="368"/>
        <v>30193</v>
      </c>
      <c r="CN50" s="29">
        <f t="shared" si="368"/>
        <v>18892</v>
      </c>
      <c r="CP50" s="17">
        <f t="shared" si="369"/>
        <v>-0.32962890462226646</v>
      </c>
      <c r="CQ50" s="17">
        <f t="shared" si="370"/>
        <v>0.23437862452669256</v>
      </c>
      <c r="DB50" s="29">
        <f t="shared" si="371"/>
        <v>10194</v>
      </c>
      <c r="DC50" s="29">
        <f t="shared" si="371"/>
        <v>8146</v>
      </c>
      <c r="DD50" s="29">
        <f t="shared" si="371"/>
        <v>8823</v>
      </c>
      <c r="DE50" s="29">
        <f t="shared" si="371"/>
        <v>10807</v>
      </c>
      <c r="DF50" s="29">
        <f t="shared" si="371"/>
        <v>16053</v>
      </c>
      <c r="DG50" s="29">
        <f t="shared" si="371"/>
        <v>1439</v>
      </c>
      <c r="DH50" s="29">
        <f t="shared" si="371"/>
        <v>218</v>
      </c>
      <c r="DI50" s="29">
        <f t="shared" si="371"/>
        <v>2036</v>
      </c>
      <c r="DJ50" s="29">
        <f t="shared" si="371"/>
        <v>4485</v>
      </c>
      <c r="DK50" s="29">
        <f t="shared" si="371"/>
        <v>2359</v>
      </c>
      <c r="DL50" s="29">
        <f t="shared" si="372"/>
        <v>3477</v>
      </c>
      <c r="DM50" s="29">
        <f t="shared" si="372"/>
        <v>3979</v>
      </c>
      <c r="DN50" s="29">
        <f t="shared" si="372"/>
        <v>4104</v>
      </c>
      <c r="DO50" s="29">
        <f t="shared" si="372"/>
        <v>4893</v>
      </c>
      <c r="DP50" s="29">
        <f t="shared" si="372"/>
        <v>5618</v>
      </c>
      <c r="DQ50" s="29">
        <f t="shared" si="372"/>
        <v>6183</v>
      </c>
      <c r="DR50" s="29">
        <f t="shared" si="372"/>
        <v>6481</v>
      </c>
      <c r="DS50" s="29">
        <f t="shared" si="372"/>
        <v>7971</v>
      </c>
      <c r="DT50" s="29">
        <f t="shared" si="372"/>
        <v>12115</v>
      </c>
      <c r="DU50" s="29">
        <f t="shared" si="372"/>
        <v>12986</v>
      </c>
      <c r="DV50" s="29">
        <f t="shared" si="373"/>
        <v>16071</v>
      </c>
      <c r="DW50" s="29">
        <f t="shared" si="373"/>
        <v>11769</v>
      </c>
      <c r="DX50" s="29">
        <f t="shared" si="373"/>
        <v>17108</v>
      </c>
      <c r="DY50" s="29">
        <f t="shared" si="373"/>
        <v>19721</v>
      </c>
      <c r="DZ50" s="29">
        <f t="shared" si="373"/>
        <v>18892</v>
      </c>
      <c r="EA50" s="29">
        <f t="shared" si="373"/>
        <v>19734</v>
      </c>
      <c r="EB50" s="29">
        <f t="shared" si="373"/>
        <v>26358</v>
      </c>
      <c r="EC50" s="29">
        <f t="shared" si="373"/>
        <v>30193</v>
      </c>
      <c r="EE50" s="29">
        <f t="shared" si="374"/>
        <v>43829</v>
      </c>
      <c r="EF50" s="29">
        <f t="shared" si="374"/>
        <v>8178</v>
      </c>
      <c r="EG50" s="29">
        <f t="shared" si="374"/>
        <v>13919</v>
      </c>
      <c r="EH50" s="29">
        <f t="shared" si="374"/>
        <v>23175</v>
      </c>
      <c r="EI50" s="29">
        <f t="shared" si="374"/>
        <v>49143</v>
      </c>
      <c r="EJ50" s="29">
        <f t="shared" si="374"/>
        <v>67490</v>
      </c>
      <c r="EK50" s="29">
        <f t="shared" si="374"/>
        <v>91323.434782608703</v>
      </c>
    </row>
    <row r="51" spans="1:141" x14ac:dyDescent="0.2">
      <c r="A51" s="28" t="s">
        <v>36</v>
      </c>
      <c r="B51" s="29">
        <f>CV!C34</f>
        <v>19099</v>
      </c>
      <c r="C51" s="29">
        <f>CV!D34</f>
        <v>17992</v>
      </c>
      <c r="D51" s="29">
        <f>CV!E34</f>
        <v>18793</v>
      </c>
      <c r="E51" s="29">
        <f>CV!F34</f>
        <v>17611</v>
      </c>
      <c r="F51" s="29">
        <f>CV!G34</f>
        <v>17675</v>
      </c>
      <c r="G51" s="29">
        <f>CV!H34</f>
        <v>15338</v>
      </c>
      <c r="H51" s="29">
        <f>CV!I34</f>
        <v>16661</v>
      </c>
      <c r="I51" s="29">
        <f>CV!J34</f>
        <v>14402</v>
      </c>
      <c r="J51" s="29">
        <f>CV!K34</f>
        <v>14142</v>
      </c>
      <c r="K51" s="29">
        <f>CV!L34</f>
        <v>17594</v>
      </c>
      <c r="L51" s="29">
        <f>CV!M34</f>
        <v>21405</v>
      </c>
      <c r="M51" s="29">
        <f>CV!N34</f>
        <v>15674</v>
      </c>
      <c r="N51" s="29">
        <f>CV!O34</f>
        <v>20019</v>
      </c>
      <c r="O51" s="29">
        <f>CV!P34</f>
        <v>21302</v>
      </c>
      <c r="P51" s="29">
        <f>CV!Q34</f>
        <v>25431</v>
      </c>
      <c r="Q51" s="29">
        <f>CV!R34</f>
        <v>4508</v>
      </c>
      <c r="R51" s="29">
        <f>CV!S34</f>
        <v>386</v>
      </c>
      <c r="S51" s="29">
        <f>CV!T34</f>
        <v>5623</v>
      </c>
      <c r="T51" s="29">
        <f>CV!U34</f>
        <v>9435</v>
      </c>
      <c r="U51" s="29">
        <f>CV!V34</f>
        <v>11235</v>
      </c>
      <c r="V51" s="29">
        <f>CV!W34</f>
        <v>14474</v>
      </c>
      <c r="W51" s="29">
        <f>CV!X34</f>
        <v>15506</v>
      </c>
      <c r="X51" s="29">
        <f>CV!Y34</f>
        <v>17602</v>
      </c>
      <c r="Y51" s="29">
        <f>CV!Z34</f>
        <v>15669</v>
      </c>
      <c r="Z51" s="29">
        <f>CV!AA34</f>
        <v>14146</v>
      </c>
      <c r="AA51" s="29">
        <f>CV!AB34</f>
        <v>12178</v>
      </c>
      <c r="AB51" s="29">
        <f>CV!AC34</f>
        <v>11990</v>
      </c>
      <c r="AC51" s="29">
        <f>CV!AD34</f>
        <v>9505</v>
      </c>
      <c r="AD51" s="29">
        <f>CV!AE34</f>
        <v>3222</v>
      </c>
      <c r="AE51" s="29">
        <f>CV!AF34</f>
        <v>9314</v>
      </c>
      <c r="AF51" s="29">
        <f>CV!AG34</f>
        <v>14474</v>
      </c>
      <c r="AG51" s="29">
        <f>CV!AH34</f>
        <v>13426</v>
      </c>
      <c r="AH51" s="29">
        <f>CV!AI34</f>
        <v>11700</v>
      </c>
      <c r="AI51" s="29">
        <f>CV!AJ34</f>
        <v>10354</v>
      </c>
      <c r="AJ51" s="29">
        <f>CV!AK34</f>
        <v>12215</v>
      </c>
      <c r="AK51" s="29">
        <f>CV!AL34</f>
        <v>12405</v>
      </c>
      <c r="AL51" s="29">
        <f>CV!AM34</f>
        <v>14392</v>
      </c>
      <c r="AM51" s="29">
        <f>CV!AN34</f>
        <v>14263</v>
      </c>
      <c r="AN51" s="29">
        <f>CV!AO34</f>
        <v>17519</v>
      </c>
      <c r="AO51" s="29">
        <f>CV!AP34</f>
        <v>17032</v>
      </c>
      <c r="AP51" s="29">
        <f>CV!AQ34</f>
        <v>14922</v>
      </c>
      <c r="AQ51" s="29">
        <f>CV!AR34</f>
        <v>16026</v>
      </c>
      <c r="AR51" s="29">
        <f>CV!AS34</f>
        <v>16658</v>
      </c>
      <c r="AS51" s="29">
        <f>CV!AT34</f>
        <v>16828</v>
      </c>
      <c r="AT51" s="29">
        <f>CV!AU34</f>
        <v>17820</v>
      </c>
      <c r="AU51" s="29">
        <f>CV!AV34</f>
        <v>20332</v>
      </c>
      <c r="AV51" s="29">
        <f>CV!AW34</f>
        <v>20925</v>
      </c>
      <c r="AW51" s="29">
        <f>CV!AX34</f>
        <v>17283</v>
      </c>
      <c r="AX51" s="29">
        <f>CV!AY34</f>
        <v>20976</v>
      </c>
      <c r="AY51" s="29">
        <f>CV!AZ34</f>
        <v>18539</v>
      </c>
      <c r="AZ51" s="29">
        <f>CV!BA34</f>
        <v>19555</v>
      </c>
      <c r="BA51" s="29">
        <f>CV!BB34</f>
        <v>16011</v>
      </c>
      <c r="BB51" s="29">
        <f>CV!BC34</f>
        <v>16238</v>
      </c>
      <c r="BC51" s="29">
        <f>CV!BD34</f>
        <v>15920</v>
      </c>
      <c r="BD51" s="29">
        <f>CV!BE34</f>
        <v>16696</v>
      </c>
      <c r="BE51" s="29">
        <f>CV!BF34</f>
        <v>18418</v>
      </c>
      <c r="BF51" s="29">
        <f>CV!BG34</f>
        <v>19769</v>
      </c>
      <c r="BG51" s="29">
        <f>CV!BH34</f>
        <v>21062</v>
      </c>
      <c r="BH51" s="29">
        <f>CV!BI34</f>
        <v>21213</v>
      </c>
      <c r="BI51" s="29">
        <f>CV!BJ34</f>
        <v>17533</v>
      </c>
      <c r="BJ51" s="29">
        <f>CV!BK34</f>
        <v>21134</v>
      </c>
      <c r="BK51" s="29">
        <f>CV!BL34</f>
        <v>18681</v>
      </c>
      <c r="BL51" s="29">
        <f>CV!BM34</f>
        <v>18847</v>
      </c>
      <c r="BM51" s="29">
        <f>CV!BN34</f>
        <v>17969</v>
      </c>
      <c r="BN51" s="29">
        <f>CV!BO34</f>
        <v>17399</v>
      </c>
      <c r="BO51" s="29">
        <f>CV!BP34</f>
        <v>15082</v>
      </c>
      <c r="BP51" s="29">
        <f>CV!BQ34</f>
        <v>16625</v>
      </c>
      <c r="BQ51" s="29">
        <f>CV!BR34</f>
        <v>16126</v>
      </c>
      <c r="BR51" s="29">
        <f>CV!BS34</f>
        <v>16417</v>
      </c>
      <c r="BS51" s="29">
        <f>CV!BT34</f>
        <v>24808</v>
      </c>
      <c r="BT51" s="29">
        <f>CV!BU34</f>
        <v>20698</v>
      </c>
      <c r="BU51" s="29">
        <f>CV!BV34</f>
        <v>16665</v>
      </c>
      <c r="BV51" s="29">
        <f>CV!BW34</f>
        <v>24810</v>
      </c>
      <c r="BW51" s="29">
        <f>CV!BX34</f>
        <v>18896</v>
      </c>
      <c r="BX51" s="29">
        <f>CV!BY34</f>
        <v>21519</v>
      </c>
      <c r="BY51" s="29">
        <f>CV!BZ34</f>
        <v>18602</v>
      </c>
      <c r="BZ51" s="29">
        <f>CV!CA34</f>
        <v>17290</v>
      </c>
      <c r="CA51" s="29">
        <f>CV!CB34</f>
        <v>17071</v>
      </c>
      <c r="CB51" s="29">
        <f>CV!CC34</f>
        <v>17604</v>
      </c>
      <c r="CC51" s="29">
        <f>CV!CD34</f>
        <v>18991</v>
      </c>
      <c r="CD51" s="29">
        <f>CV!CF34</f>
        <v>33655</v>
      </c>
      <c r="CE51" s="29">
        <f>CV!CG34</f>
        <v>24931</v>
      </c>
      <c r="CF51" s="29">
        <f>CV!CG34</f>
        <v>24931</v>
      </c>
      <c r="CG51" s="29">
        <f>CV!CH34</f>
        <v>20399</v>
      </c>
      <c r="CH51" s="29">
        <f>CV!CI34</f>
        <v>28933</v>
      </c>
      <c r="CI51" s="29">
        <f>CV!CJ34</f>
        <v>23285.739130434784</v>
      </c>
      <c r="CL51" s="29">
        <f>SUMIFS($C51:$CK51,$C$3:$CK$3,CL$4,$C$1:$CK$1,"&lt;="&amp;_xlfn.XLOOKUP(MAX($C$4:$CK$4),$C$4:$CK$4,$C$1:$CK$1))</f>
        <v>52218.739130434784</v>
      </c>
      <c r="CM51" s="29">
        <f t="shared" si="368"/>
        <v>70261</v>
      </c>
      <c r="CN51" s="29">
        <f t="shared" si="368"/>
        <v>65225</v>
      </c>
      <c r="CP51" s="17">
        <f t="shared" si="369"/>
        <v>4.7265234656347133E-2</v>
      </c>
      <c r="CQ51" s="17">
        <f t="shared" si="370"/>
        <v>0.1947727801774306</v>
      </c>
      <c r="DB51" s="29">
        <f t="shared" si="371"/>
        <v>55884</v>
      </c>
      <c r="DC51" s="29">
        <f t="shared" si="371"/>
        <v>50624</v>
      </c>
      <c r="DD51" s="29">
        <f t="shared" si="371"/>
        <v>45205</v>
      </c>
      <c r="DE51" s="29">
        <f t="shared" si="371"/>
        <v>54673</v>
      </c>
      <c r="DF51" s="29">
        <f t="shared" si="371"/>
        <v>66752</v>
      </c>
      <c r="DG51" s="29">
        <f t="shared" si="371"/>
        <v>10517</v>
      </c>
      <c r="DH51" s="29">
        <f t="shared" si="371"/>
        <v>35144</v>
      </c>
      <c r="DI51" s="29">
        <f t="shared" si="371"/>
        <v>48777</v>
      </c>
      <c r="DJ51" s="29">
        <f t="shared" si="371"/>
        <v>38314</v>
      </c>
      <c r="DK51" s="29">
        <f t="shared" si="371"/>
        <v>22041</v>
      </c>
      <c r="DL51" s="29">
        <f t="shared" si="372"/>
        <v>39600</v>
      </c>
      <c r="DM51" s="29">
        <f t="shared" si="372"/>
        <v>34974</v>
      </c>
      <c r="DN51" s="29">
        <f t="shared" si="372"/>
        <v>46174</v>
      </c>
      <c r="DO51" s="29">
        <f t="shared" si="372"/>
        <v>47980</v>
      </c>
      <c r="DP51" s="29">
        <f t="shared" si="372"/>
        <v>51306</v>
      </c>
      <c r="DQ51" s="29">
        <f t="shared" si="372"/>
        <v>58540</v>
      </c>
      <c r="DR51" s="29">
        <f t="shared" si="372"/>
        <v>59070</v>
      </c>
      <c r="DS51" s="29">
        <f t="shared" si="372"/>
        <v>48169</v>
      </c>
      <c r="DT51" s="29">
        <f t="shared" si="372"/>
        <v>54883</v>
      </c>
      <c r="DU51" s="29">
        <f t="shared" si="372"/>
        <v>59808</v>
      </c>
      <c r="DV51" s="29">
        <f t="shared" si="373"/>
        <v>58662</v>
      </c>
      <c r="DW51" s="29">
        <f t="shared" si="373"/>
        <v>50450</v>
      </c>
      <c r="DX51" s="29">
        <f t="shared" si="373"/>
        <v>49168</v>
      </c>
      <c r="DY51" s="29">
        <f t="shared" si="373"/>
        <v>62171</v>
      </c>
      <c r="DZ51" s="29">
        <f t="shared" si="373"/>
        <v>65225</v>
      </c>
      <c r="EA51" s="29">
        <f t="shared" si="373"/>
        <v>52963</v>
      </c>
      <c r="EB51" s="29">
        <f t="shared" si="373"/>
        <v>70250</v>
      </c>
      <c r="EC51" s="29">
        <f t="shared" si="373"/>
        <v>70261</v>
      </c>
      <c r="EE51" s="29">
        <f t="shared" si="374"/>
        <v>217254</v>
      </c>
      <c r="EF51" s="29">
        <f t="shared" si="374"/>
        <v>132752</v>
      </c>
      <c r="EG51" s="29">
        <f t="shared" si="374"/>
        <v>142789</v>
      </c>
      <c r="EH51" s="29">
        <f t="shared" si="374"/>
        <v>216896</v>
      </c>
      <c r="EI51" s="29">
        <f t="shared" si="374"/>
        <v>221522</v>
      </c>
      <c r="EJ51" s="29">
        <f t="shared" si="374"/>
        <v>227014</v>
      </c>
      <c r="EK51" s="29">
        <f t="shared" si="374"/>
        <v>245692.73913043478</v>
      </c>
    </row>
    <row r="52" spans="1:141" x14ac:dyDescent="0.2">
      <c r="A52" s="28" t="s">
        <v>166</v>
      </c>
      <c r="B52" s="29">
        <f>CV!C39</f>
        <v>865</v>
      </c>
      <c r="C52" s="29">
        <f>CV!D39</f>
        <v>901</v>
      </c>
      <c r="D52" s="29">
        <f>CV!E39</f>
        <v>955</v>
      </c>
      <c r="E52" s="29">
        <f>CV!F39</f>
        <v>779</v>
      </c>
      <c r="F52" s="29">
        <f>CV!G39</f>
        <v>849</v>
      </c>
      <c r="G52" s="29">
        <f>CV!H39</f>
        <v>879</v>
      </c>
      <c r="H52" s="29">
        <f>CV!I39</f>
        <v>923</v>
      </c>
      <c r="I52" s="29">
        <f>CV!J39</f>
        <v>682</v>
      </c>
      <c r="J52" s="29">
        <f>CV!K39</f>
        <v>527</v>
      </c>
      <c r="K52" s="29">
        <f>CV!L39</f>
        <v>482</v>
      </c>
      <c r="L52" s="29">
        <f>CV!M39</f>
        <v>571</v>
      </c>
      <c r="M52" s="29">
        <f>CV!N39</f>
        <v>581</v>
      </c>
      <c r="N52" s="29">
        <f>CV!O39</f>
        <v>623</v>
      </c>
      <c r="O52" s="29">
        <f>CV!P39</f>
        <v>744</v>
      </c>
      <c r="P52" s="29">
        <f>CV!Q39</f>
        <v>1164</v>
      </c>
      <c r="Q52" s="29">
        <f>CV!R39</f>
        <v>295</v>
      </c>
      <c r="R52" s="29">
        <f>CV!S39</f>
        <v>1</v>
      </c>
      <c r="S52" s="29">
        <f>CV!T39</f>
        <v>13</v>
      </c>
      <c r="T52" s="29">
        <f>CV!U39</f>
        <v>35</v>
      </c>
      <c r="U52" s="29">
        <f>CV!V39</f>
        <v>40</v>
      </c>
      <c r="V52" s="29">
        <f>CV!W39</f>
        <v>126</v>
      </c>
      <c r="W52" s="29">
        <f>CV!X39</f>
        <v>184</v>
      </c>
      <c r="X52" s="29">
        <f>CV!Y39</f>
        <v>280</v>
      </c>
      <c r="Y52" s="29">
        <f>CV!Z39</f>
        <v>300</v>
      </c>
      <c r="Z52" s="29">
        <f>CV!AA39</f>
        <v>313</v>
      </c>
      <c r="AA52" s="29">
        <f>CV!AB39</f>
        <v>385</v>
      </c>
      <c r="AB52" s="29">
        <f>CV!AC39</f>
        <v>503</v>
      </c>
      <c r="AC52" s="29">
        <f>CV!AD39</f>
        <v>362</v>
      </c>
      <c r="AD52" s="29">
        <f>CV!AE39</f>
        <v>125</v>
      </c>
      <c r="AE52" s="29">
        <f>CV!AF39</f>
        <v>286</v>
      </c>
      <c r="AF52" s="29">
        <f>CV!AG39</f>
        <v>251</v>
      </c>
      <c r="AG52" s="29">
        <f>CV!AH39</f>
        <v>312</v>
      </c>
      <c r="AH52" s="29">
        <f>CV!AI39</f>
        <v>336</v>
      </c>
      <c r="AI52" s="29">
        <f>CV!AJ39</f>
        <v>344</v>
      </c>
      <c r="AJ52" s="29">
        <f>CV!AK39</f>
        <v>384</v>
      </c>
      <c r="AK52" s="29">
        <f>CV!AL39</f>
        <v>343</v>
      </c>
      <c r="AL52" s="29">
        <f>CV!AM39</f>
        <v>479</v>
      </c>
      <c r="AM52" s="29">
        <f>CV!AN39</f>
        <v>457</v>
      </c>
      <c r="AN52" s="29">
        <f>CV!AO39</f>
        <v>472</v>
      </c>
      <c r="AO52" s="29">
        <f>CV!AP39</f>
        <v>485</v>
      </c>
      <c r="AP52" s="29">
        <f>CV!AQ39</f>
        <v>419</v>
      </c>
      <c r="AQ52" s="29">
        <f>CV!AR39</f>
        <v>432</v>
      </c>
      <c r="AR52" s="29">
        <f>CV!AS39</f>
        <v>352</v>
      </c>
      <c r="AS52" s="29">
        <f>CV!AT39</f>
        <v>401</v>
      </c>
      <c r="AT52" s="29">
        <f>CV!AU39</f>
        <v>347</v>
      </c>
      <c r="AU52" s="29">
        <f>CV!AV39</f>
        <v>504</v>
      </c>
      <c r="AV52" s="29">
        <f>CV!AW39</f>
        <v>447</v>
      </c>
      <c r="AW52" s="29">
        <f>CV!AX39</f>
        <v>560</v>
      </c>
      <c r="AX52" s="29">
        <f>CV!AY39</f>
        <v>574</v>
      </c>
      <c r="AY52" s="29">
        <f>CV!AZ39</f>
        <v>541</v>
      </c>
      <c r="AZ52" s="29">
        <f>CV!BA39</f>
        <v>734</v>
      </c>
      <c r="BA52" s="29">
        <f>CV!BB39</f>
        <v>695</v>
      </c>
      <c r="BB52" s="29">
        <f>CV!BC39</f>
        <v>637</v>
      </c>
      <c r="BC52" s="29">
        <f>CV!BD39</f>
        <v>671</v>
      </c>
      <c r="BD52" s="29">
        <f>CV!BE39</f>
        <v>614</v>
      </c>
      <c r="BE52" s="29">
        <f>CV!BF39</f>
        <v>506</v>
      </c>
      <c r="BF52" s="29">
        <f>CV!BG39</f>
        <v>577</v>
      </c>
      <c r="BG52" s="29">
        <f>CV!BH39</f>
        <v>621</v>
      </c>
      <c r="BH52" s="29">
        <f>CV!BI39</f>
        <v>627</v>
      </c>
      <c r="BI52" s="29">
        <f>CV!BJ39</f>
        <v>521</v>
      </c>
      <c r="BJ52" s="29">
        <f>CV!BK39</f>
        <v>696</v>
      </c>
      <c r="BK52" s="29">
        <f>CV!BL39</f>
        <v>667</v>
      </c>
      <c r="BL52" s="29">
        <f>CV!BM39</f>
        <v>802</v>
      </c>
      <c r="BM52" s="29">
        <f>CV!BN39</f>
        <v>774</v>
      </c>
      <c r="BN52" s="29">
        <f>CV!BO39</f>
        <v>630</v>
      </c>
      <c r="BO52" s="29">
        <f>CV!BP39</f>
        <v>580</v>
      </c>
      <c r="BP52" s="29">
        <f>CV!BQ39</f>
        <v>649</v>
      </c>
      <c r="BQ52" s="29">
        <f>CV!BR39</f>
        <v>570</v>
      </c>
      <c r="BR52" s="29">
        <f>CV!BS39</f>
        <v>537</v>
      </c>
      <c r="BS52" s="29">
        <f>CV!BT39</f>
        <v>667</v>
      </c>
      <c r="BT52" s="29">
        <f>CV!BU39</f>
        <v>510</v>
      </c>
      <c r="BU52" s="29">
        <f>CV!BV39</f>
        <v>610</v>
      </c>
      <c r="BV52" s="29">
        <f>CV!BW39</f>
        <v>719</v>
      </c>
      <c r="BW52" s="29">
        <f>CV!BX39</f>
        <v>647</v>
      </c>
      <c r="BX52" s="29">
        <f>CV!BY39</f>
        <v>699</v>
      </c>
      <c r="BY52" s="29">
        <f>CV!BZ39</f>
        <v>823</v>
      </c>
      <c r="BZ52" s="29">
        <f>CV!CA39</f>
        <v>670</v>
      </c>
      <c r="CA52" s="29">
        <f>CV!CB39</f>
        <v>673</v>
      </c>
      <c r="CB52" s="29">
        <f>CV!CC39</f>
        <v>576</v>
      </c>
      <c r="CC52" s="29">
        <f>CV!CD39</f>
        <v>571</v>
      </c>
      <c r="CD52" s="29">
        <f>CV!CF39</f>
        <v>636</v>
      </c>
      <c r="CE52" s="29">
        <f>CV!CG39</f>
        <v>605</v>
      </c>
      <c r="CF52" s="29">
        <f>CV!CG39</f>
        <v>605</v>
      </c>
      <c r="CG52" s="29">
        <f>CV!CH39</f>
        <v>588</v>
      </c>
      <c r="CH52" s="29">
        <f>CV!CI39</f>
        <v>682</v>
      </c>
      <c r="CI52" s="29">
        <f>CV!CJ39</f>
        <v>796.86956521739137</v>
      </c>
      <c r="CL52" s="29">
        <f>SUMIFS($C52:$CK52,$C$3:$CK$3,CL$4,$C$1:$CK$1,"&lt;="&amp;_xlfn.XLOOKUP(MAX($C$4:$CK$4),$C$4:$CK$4,$C$1:$CK$1))</f>
        <v>1478.8695652173915</v>
      </c>
      <c r="CM52" s="29">
        <f t="shared" si="368"/>
        <v>1798</v>
      </c>
      <c r="CN52" s="29">
        <f t="shared" si="368"/>
        <v>2065</v>
      </c>
      <c r="CP52" s="17">
        <f t="shared" si="369"/>
        <v>0.22220625224577817</v>
      </c>
      <c r="CQ52" s="17">
        <f t="shared" si="370"/>
        <v>8.2627792984913295E-2</v>
      </c>
      <c r="DB52" s="29">
        <f t="shared" si="371"/>
        <v>2721</v>
      </c>
      <c r="DC52" s="29">
        <f t="shared" si="371"/>
        <v>2507</v>
      </c>
      <c r="DD52" s="29">
        <f t="shared" si="371"/>
        <v>2132</v>
      </c>
      <c r="DE52" s="29">
        <f t="shared" si="371"/>
        <v>1634</v>
      </c>
      <c r="DF52" s="29">
        <f t="shared" si="371"/>
        <v>2531</v>
      </c>
      <c r="DG52" s="29">
        <f t="shared" si="371"/>
        <v>309</v>
      </c>
      <c r="DH52" s="29">
        <f t="shared" si="371"/>
        <v>201</v>
      </c>
      <c r="DI52" s="29">
        <f t="shared" si="371"/>
        <v>764</v>
      </c>
      <c r="DJ52" s="29">
        <f t="shared" si="371"/>
        <v>1201</v>
      </c>
      <c r="DK52" s="29">
        <f t="shared" si="371"/>
        <v>773</v>
      </c>
      <c r="DL52" s="29">
        <f t="shared" si="372"/>
        <v>899</v>
      </c>
      <c r="DM52" s="29">
        <f t="shared" si="372"/>
        <v>1071</v>
      </c>
      <c r="DN52" s="29">
        <f t="shared" si="372"/>
        <v>1408</v>
      </c>
      <c r="DO52" s="29">
        <f t="shared" si="372"/>
        <v>1336</v>
      </c>
      <c r="DP52" s="29">
        <f t="shared" si="372"/>
        <v>1100</v>
      </c>
      <c r="DQ52" s="29">
        <f t="shared" si="372"/>
        <v>1511</v>
      </c>
      <c r="DR52" s="29">
        <f t="shared" si="372"/>
        <v>1849</v>
      </c>
      <c r="DS52" s="29">
        <f t="shared" si="372"/>
        <v>2003</v>
      </c>
      <c r="DT52" s="29">
        <f t="shared" si="372"/>
        <v>1697</v>
      </c>
      <c r="DU52" s="29">
        <f t="shared" si="372"/>
        <v>1769</v>
      </c>
      <c r="DV52" s="29">
        <f t="shared" si="373"/>
        <v>2165</v>
      </c>
      <c r="DW52" s="29">
        <f t="shared" si="373"/>
        <v>1984</v>
      </c>
      <c r="DX52" s="29">
        <f t="shared" si="373"/>
        <v>1756</v>
      </c>
      <c r="DY52" s="29">
        <f t="shared" si="373"/>
        <v>1787</v>
      </c>
      <c r="DZ52" s="29">
        <f t="shared" si="373"/>
        <v>2065</v>
      </c>
      <c r="EA52" s="29">
        <f t="shared" si="373"/>
        <v>2166</v>
      </c>
      <c r="EB52" s="29">
        <f t="shared" si="373"/>
        <v>1783</v>
      </c>
      <c r="EC52" s="29">
        <f t="shared" si="373"/>
        <v>1798</v>
      </c>
      <c r="EE52" s="29">
        <f t="shared" si="374"/>
        <v>8804</v>
      </c>
      <c r="EF52" s="29">
        <f t="shared" si="374"/>
        <v>2475</v>
      </c>
      <c r="EG52" s="29">
        <f t="shared" si="374"/>
        <v>4151</v>
      </c>
      <c r="EH52" s="29">
        <f t="shared" si="374"/>
        <v>5796</v>
      </c>
      <c r="EI52" s="29">
        <f t="shared" si="374"/>
        <v>7634</v>
      </c>
      <c r="EJ52" s="29">
        <f t="shared" si="374"/>
        <v>7592</v>
      </c>
      <c r="EK52" s="29">
        <f t="shared" si="374"/>
        <v>7225.869565217391</v>
      </c>
    </row>
    <row r="53" spans="1:141" ht="15" x14ac:dyDescent="0.25">
      <c r="A53" s="19" t="s">
        <v>37</v>
      </c>
      <c r="B53" s="27">
        <f>SUM(B48:B52)</f>
        <v>67856</v>
      </c>
      <c r="C53" s="27">
        <f t="shared" ref="C53:BA53" si="413">SUM(C48:C52)</f>
        <v>61543</v>
      </c>
      <c r="D53" s="27">
        <f t="shared" si="413"/>
        <v>65929</v>
      </c>
      <c r="E53" s="27">
        <f t="shared" si="413"/>
        <v>57558</v>
      </c>
      <c r="F53" s="27">
        <f t="shared" si="413"/>
        <v>59401</v>
      </c>
      <c r="G53" s="27">
        <f t="shared" si="413"/>
        <v>55192</v>
      </c>
      <c r="H53" s="27">
        <f t="shared" si="413"/>
        <v>64108</v>
      </c>
      <c r="I53" s="27">
        <f t="shared" si="413"/>
        <v>55444</v>
      </c>
      <c r="J53" s="27">
        <f t="shared" si="413"/>
        <v>46081</v>
      </c>
      <c r="K53" s="27">
        <f t="shared" si="413"/>
        <v>53651</v>
      </c>
      <c r="L53" s="27">
        <f t="shared" si="413"/>
        <v>66329</v>
      </c>
      <c r="M53" s="27">
        <f t="shared" si="413"/>
        <v>58215</v>
      </c>
      <c r="N53" s="27">
        <f t="shared" si="413"/>
        <v>69295</v>
      </c>
      <c r="O53" s="27">
        <f t="shared" si="413"/>
        <v>68120</v>
      </c>
      <c r="P53" s="27">
        <f t="shared" si="413"/>
        <v>77582</v>
      </c>
      <c r="Q53" s="27">
        <f t="shared" si="413"/>
        <v>11684</v>
      </c>
      <c r="R53" s="27">
        <f t="shared" si="413"/>
        <v>5087</v>
      </c>
      <c r="S53" s="27">
        <f t="shared" si="413"/>
        <v>32224</v>
      </c>
      <c r="T53" s="27">
        <f t="shared" si="413"/>
        <v>54284</v>
      </c>
      <c r="U53" s="27">
        <f t="shared" si="413"/>
        <v>51933</v>
      </c>
      <c r="V53" s="27">
        <f t="shared" si="413"/>
        <v>57301</v>
      </c>
      <c r="W53" s="27">
        <f t="shared" si="413"/>
        <v>53821</v>
      </c>
      <c r="X53" s="27">
        <f t="shared" si="413"/>
        <v>59802</v>
      </c>
      <c r="Y53" s="27">
        <f t="shared" si="413"/>
        <v>66553</v>
      </c>
      <c r="Z53" s="27">
        <f t="shared" si="413"/>
        <v>59393</v>
      </c>
      <c r="AA53" s="27">
        <f t="shared" si="413"/>
        <v>55711</v>
      </c>
      <c r="AB53" s="27">
        <f t="shared" si="413"/>
        <v>60829</v>
      </c>
      <c r="AC53" s="27">
        <f t="shared" si="413"/>
        <v>38126</v>
      </c>
      <c r="AD53" s="27">
        <f t="shared" si="413"/>
        <v>16170</v>
      </c>
      <c r="AE53" s="27">
        <f t="shared" si="413"/>
        <v>46883</v>
      </c>
      <c r="AF53" s="27">
        <f t="shared" si="413"/>
        <v>71194</v>
      </c>
      <c r="AG53" s="27">
        <f t="shared" si="413"/>
        <v>62691</v>
      </c>
      <c r="AH53" s="27">
        <f t="shared" si="413"/>
        <v>51798</v>
      </c>
      <c r="AI53" s="27">
        <f t="shared" si="413"/>
        <v>45392</v>
      </c>
      <c r="AJ53" s="27">
        <f t="shared" si="413"/>
        <v>53971</v>
      </c>
      <c r="AK53" s="27">
        <f t="shared" si="413"/>
        <v>62443</v>
      </c>
      <c r="AL53" s="27">
        <f t="shared" si="413"/>
        <v>61403</v>
      </c>
      <c r="AM53" s="27">
        <f t="shared" si="413"/>
        <v>56198</v>
      </c>
      <c r="AN53" s="27">
        <f t="shared" si="413"/>
        <v>71296</v>
      </c>
      <c r="AO53" s="27">
        <f t="shared" si="413"/>
        <v>62770</v>
      </c>
      <c r="AP53" s="27">
        <f t="shared" si="413"/>
        <v>61513</v>
      </c>
      <c r="AQ53" s="27">
        <f t="shared" si="413"/>
        <v>64591</v>
      </c>
      <c r="AR53" s="27">
        <f t="shared" si="413"/>
        <v>68487</v>
      </c>
      <c r="AS53" s="27">
        <f t="shared" si="413"/>
        <v>67337</v>
      </c>
      <c r="AT53" s="27">
        <f t="shared" si="413"/>
        <v>66203</v>
      </c>
      <c r="AU53" s="27">
        <f t="shared" si="413"/>
        <v>78258</v>
      </c>
      <c r="AV53" s="27">
        <f t="shared" si="413"/>
        <v>85679</v>
      </c>
      <c r="AW53" s="27">
        <f t="shared" si="413"/>
        <v>79573</v>
      </c>
      <c r="AX53" s="27">
        <f t="shared" si="413"/>
        <v>87616</v>
      </c>
      <c r="AY53" s="27">
        <f t="shared" si="413"/>
        <v>79663</v>
      </c>
      <c r="AZ53" s="27">
        <f t="shared" si="413"/>
        <v>87840</v>
      </c>
      <c r="BA53" s="27">
        <f t="shared" si="413"/>
        <v>71287</v>
      </c>
      <c r="BB53" s="27">
        <f t="shared" ref="BB53:BC53" si="414">SUM(BB48:BB52)</f>
        <v>81706</v>
      </c>
      <c r="BC53" s="27">
        <f t="shared" si="414"/>
        <v>88635</v>
      </c>
      <c r="BD53" s="27">
        <f t="shared" ref="BD53:CN53" si="415">SUM(BD48:BD52)</f>
        <v>88179</v>
      </c>
      <c r="BE53" s="27">
        <f t="shared" si="415"/>
        <v>86517</v>
      </c>
      <c r="BF53" s="27">
        <f t="shared" ref="BF53:BG53" si="416">SUM(BF48:BF52)</f>
        <v>80894</v>
      </c>
      <c r="BG53" s="27">
        <f t="shared" si="416"/>
        <v>87968</v>
      </c>
      <c r="BH53" s="27">
        <f t="shared" ref="BH53:BI53" si="417">SUM(BH48:BH52)</f>
        <v>93675</v>
      </c>
      <c r="BI53" s="27">
        <f t="shared" si="417"/>
        <v>87627</v>
      </c>
      <c r="BJ53" s="27">
        <f t="shared" ref="BJ53:BK53" si="418">SUM(BJ48:BJ52)</f>
        <v>105709</v>
      </c>
      <c r="BK53" s="27">
        <f t="shared" si="418"/>
        <v>95120</v>
      </c>
      <c r="BL53" s="27">
        <f t="shared" ref="BL53:BM53" si="419">SUM(BL48:BL52)</f>
        <v>98551</v>
      </c>
      <c r="BM53" s="27">
        <f t="shared" si="419"/>
        <v>83788</v>
      </c>
      <c r="BN53" s="27">
        <f t="shared" ref="BN53:BO53" si="420">SUM(BN48:BN52)</f>
        <v>85472</v>
      </c>
      <c r="BO53" s="27">
        <f t="shared" si="420"/>
        <v>86167</v>
      </c>
      <c r="BP53" s="27">
        <f t="shared" ref="BP53:BQ53" si="421">SUM(BP48:BP52)</f>
        <v>97903</v>
      </c>
      <c r="BQ53" s="27">
        <f t="shared" si="421"/>
        <v>89866</v>
      </c>
      <c r="BR53" s="27">
        <f t="shared" ref="BR53" si="422">SUM(BR48:BR52)</f>
        <v>83745</v>
      </c>
      <c r="BS53" s="27">
        <f t="shared" ref="BS53" si="423">SUM(BS48:BS52)</f>
        <v>119966</v>
      </c>
      <c r="BT53" s="27">
        <f t="shared" ref="BT53:BU53" si="424">SUM(BT48:BT52)</f>
        <v>106199</v>
      </c>
      <c r="BU53" s="27">
        <f t="shared" si="424"/>
        <v>100537</v>
      </c>
      <c r="BV53" s="27">
        <f t="shared" ref="BV53:BW53" si="425">SUM(BV48:BV52)</f>
        <v>125289</v>
      </c>
      <c r="BW53" s="27">
        <f t="shared" si="425"/>
        <v>95524</v>
      </c>
      <c r="BX53" s="27">
        <f t="shared" ref="BX53:BY53" si="426">SUM(BX48:BX52)</f>
        <v>109400</v>
      </c>
      <c r="BY53" s="27">
        <f t="shared" si="426"/>
        <v>101620</v>
      </c>
      <c r="BZ53" s="27">
        <f t="shared" ref="BZ53" si="427">SUM(BZ48:BZ52)</f>
        <v>100062</v>
      </c>
      <c r="CA53" s="27">
        <f t="shared" ref="CA53:CB53" si="428">SUM(CA48:CA52)</f>
        <v>99397</v>
      </c>
      <c r="CB53" s="27">
        <f t="shared" si="428"/>
        <v>108487</v>
      </c>
      <c r="CC53" s="27">
        <f t="shared" ref="CC53:CD53" si="429">SUM(CC48:CC52)</f>
        <v>108476</v>
      </c>
      <c r="CD53" s="27">
        <f t="shared" si="429"/>
        <v>109146</v>
      </c>
      <c r="CE53" s="27">
        <f t="shared" ref="CE53:CF53" si="430">SUM(CE48:CE52)</f>
        <v>138843</v>
      </c>
      <c r="CF53" s="27">
        <f t="shared" si="430"/>
        <v>147581</v>
      </c>
      <c r="CG53" s="27">
        <f t="shared" ref="CG53:CH53" si="431">SUM(CG48:CG52)</f>
        <v>129014</v>
      </c>
      <c r="CH53" s="27">
        <f t="shared" si="431"/>
        <v>149138</v>
      </c>
      <c r="CI53" s="27">
        <f t="shared" ref="CI53" si="432">SUM(CI48:CI52)</f>
        <v>120837.95652173915</v>
      </c>
      <c r="CL53" s="27">
        <f t="shared" si="415"/>
        <v>269975.95652173914</v>
      </c>
      <c r="CM53" s="27">
        <f t="shared" ref="CM53" si="433">SUM(CM48:CM52)</f>
        <v>415438</v>
      </c>
      <c r="CN53" s="27">
        <f t="shared" si="415"/>
        <v>330213</v>
      </c>
      <c r="CP53" s="30">
        <f t="shared" si="369"/>
        <v>-5.7425507213993421E-2</v>
      </c>
      <c r="CQ53" s="30">
        <f t="shared" si="370"/>
        <v>0.22264520894032125</v>
      </c>
      <c r="DB53" s="27">
        <f t="shared" si="371"/>
        <v>195328</v>
      </c>
      <c r="DC53" s="27">
        <f t="shared" si="371"/>
        <v>172151</v>
      </c>
      <c r="DD53" s="27">
        <f t="shared" si="371"/>
        <v>165633</v>
      </c>
      <c r="DE53" s="27">
        <f t="shared" si="371"/>
        <v>178195</v>
      </c>
      <c r="DF53" s="27">
        <f t="shared" si="371"/>
        <v>214997</v>
      </c>
      <c r="DG53" s="27">
        <f t="shared" si="371"/>
        <v>48995</v>
      </c>
      <c r="DH53" s="27">
        <f t="shared" si="371"/>
        <v>163518</v>
      </c>
      <c r="DI53" s="27">
        <f t="shared" si="371"/>
        <v>180176</v>
      </c>
      <c r="DJ53" s="27">
        <f t="shared" si="371"/>
        <v>175933</v>
      </c>
      <c r="DK53" s="27">
        <f t="shared" si="371"/>
        <v>101179</v>
      </c>
      <c r="DL53" s="27">
        <f t="shared" si="372"/>
        <v>185683</v>
      </c>
      <c r="DM53" s="27">
        <f t="shared" si="372"/>
        <v>161806</v>
      </c>
      <c r="DN53" s="27">
        <f t="shared" si="372"/>
        <v>188897</v>
      </c>
      <c r="DO53" s="27">
        <f t="shared" si="372"/>
        <v>188874</v>
      </c>
      <c r="DP53" s="27">
        <f t="shared" si="372"/>
        <v>202027</v>
      </c>
      <c r="DQ53" s="27">
        <f t="shared" si="372"/>
        <v>243510</v>
      </c>
      <c r="DR53" s="27">
        <f t="shared" si="372"/>
        <v>255119</v>
      </c>
      <c r="DS53" s="27">
        <f t="shared" si="372"/>
        <v>241628</v>
      </c>
      <c r="DT53" s="27">
        <f t="shared" si="372"/>
        <v>255590</v>
      </c>
      <c r="DU53" s="27">
        <f t="shared" si="372"/>
        <v>269270</v>
      </c>
      <c r="DV53" s="27">
        <f t="shared" si="373"/>
        <v>299380</v>
      </c>
      <c r="DW53" s="27">
        <f t="shared" si="373"/>
        <v>255427</v>
      </c>
      <c r="DX53" s="27">
        <f t="shared" si="373"/>
        <v>271514</v>
      </c>
      <c r="DY53" s="27">
        <f t="shared" si="373"/>
        <v>326702</v>
      </c>
      <c r="DZ53" s="27">
        <f t="shared" si="373"/>
        <v>330213</v>
      </c>
      <c r="EA53" s="27">
        <f t="shared" si="373"/>
        <v>301079</v>
      </c>
      <c r="EB53" s="27">
        <f t="shared" si="373"/>
        <v>326109</v>
      </c>
      <c r="EC53" s="27">
        <f t="shared" si="373"/>
        <v>415438</v>
      </c>
      <c r="EE53" s="27">
        <f t="shared" si="374"/>
        <v>730976</v>
      </c>
      <c r="EF53" s="27">
        <f t="shared" si="374"/>
        <v>568622</v>
      </c>
      <c r="EG53" s="27">
        <f t="shared" si="374"/>
        <v>637565</v>
      </c>
      <c r="EH53" s="27">
        <f t="shared" si="374"/>
        <v>889530</v>
      </c>
      <c r="EI53" s="27">
        <f t="shared" si="374"/>
        <v>1065868</v>
      </c>
      <c r="EJ53" s="27">
        <f t="shared" si="374"/>
        <v>1183856</v>
      </c>
      <c r="EK53" s="27">
        <f t="shared" si="374"/>
        <v>1312601.9565217393</v>
      </c>
    </row>
    <row r="54" spans="1:141" x14ac:dyDescent="0.2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L54" s="18"/>
      <c r="CM54" s="18"/>
      <c r="CN54" s="18"/>
      <c r="CP54" s="18"/>
      <c r="CQ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E54" s="18"/>
      <c r="EF54" s="18"/>
      <c r="EG54" s="18"/>
      <c r="EH54" s="18"/>
      <c r="EI54" s="18"/>
      <c r="EJ54" s="18"/>
      <c r="EK54" s="18"/>
    </row>
    <row r="55" spans="1:141" x14ac:dyDescent="0.2">
      <c r="A55" s="28" t="s">
        <v>35</v>
      </c>
      <c r="B55" s="29">
        <f>B83</f>
        <v>20866</v>
      </c>
      <c r="C55" s="29">
        <f t="shared" ref="C55:BA55" si="434">C83</f>
        <v>15230</v>
      </c>
      <c r="D55" s="29">
        <f t="shared" si="434"/>
        <v>16095</v>
      </c>
      <c r="E55" s="29">
        <f t="shared" si="434"/>
        <v>17014</v>
      </c>
      <c r="F55" s="29">
        <f t="shared" si="434"/>
        <v>16267</v>
      </c>
      <c r="G55" s="29">
        <f t="shared" si="434"/>
        <v>13261</v>
      </c>
      <c r="H55" s="29">
        <f t="shared" si="434"/>
        <v>13108</v>
      </c>
      <c r="I55" s="29">
        <f t="shared" si="434"/>
        <v>10960</v>
      </c>
      <c r="J55" s="29">
        <f t="shared" si="434"/>
        <v>9475</v>
      </c>
      <c r="K55" s="29">
        <f t="shared" si="434"/>
        <v>13367</v>
      </c>
      <c r="L55" s="29">
        <f t="shared" si="434"/>
        <v>14221</v>
      </c>
      <c r="M55" s="29">
        <f t="shared" si="434"/>
        <v>11347</v>
      </c>
      <c r="N55" s="29">
        <f t="shared" si="434"/>
        <v>17203</v>
      </c>
      <c r="O55" s="29">
        <f t="shared" si="434"/>
        <v>13259</v>
      </c>
      <c r="P55" s="29">
        <f t="shared" si="434"/>
        <v>16753</v>
      </c>
      <c r="Q55" s="29">
        <f t="shared" si="434"/>
        <v>2415</v>
      </c>
      <c r="R55" s="29">
        <f t="shared" si="434"/>
        <v>1968</v>
      </c>
      <c r="S55" s="29">
        <f t="shared" si="434"/>
        <v>9217</v>
      </c>
      <c r="T55" s="29">
        <f t="shared" si="434"/>
        <v>13950</v>
      </c>
      <c r="U55" s="29">
        <f t="shared" si="434"/>
        <v>15388</v>
      </c>
      <c r="V55" s="29">
        <f t="shared" si="434"/>
        <v>17004</v>
      </c>
      <c r="W55" s="29">
        <f t="shared" si="434"/>
        <v>19778</v>
      </c>
      <c r="X55" s="29">
        <f t="shared" si="434"/>
        <v>23846</v>
      </c>
      <c r="Y55" s="29">
        <f t="shared" si="434"/>
        <v>21592</v>
      </c>
      <c r="Z55" s="29">
        <f t="shared" si="434"/>
        <v>25198</v>
      </c>
      <c r="AA55" s="29">
        <f t="shared" si="434"/>
        <v>22632</v>
      </c>
      <c r="AB55" s="29">
        <f t="shared" si="434"/>
        <v>26743</v>
      </c>
      <c r="AC55" s="29">
        <f t="shared" si="434"/>
        <v>20221</v>
      </c>
      <c r="AD55" s="29">
        <f t="shared" si="434"/>
        <v>9957</v>
      </c>
      <c r="AE55" s="29">
        <f t="shared" si="434"/>
        <v>22353</v>
      </c>
      <c r="AF55" s="29">
        <f t="shared" si="434"/>
        <v>27149</v>
      </c>
      <c r="AG55" s="29">
        <f t="shared" si="434"/>
        <v>27711</v>
      </c>
      <c r="AH55" s="29">
        <f t="shared" si="434"/>
        <v>25304</v>
      </c>
      <c r="AI55" s="29">
        <f t="shared" si="434"/>
        <v>27502</v>
      </c>
      <c r="AJ55" s="29">
        <f t="shared" si="434"/>
        <v>31354</v>
      </c>
      <c r="AK55" s="29">
        <f t="shared" si="434"/>
        <v>33291</v>
      </c>
      <c r="AL55" s="29">
        <f t="shared" si="434"/>
        <v>34478</v>
      </c>
      <c r="AM55" s="29">
        <f t="shared" si="434"/>
        <v>33903</v>
      </c>
      <c r="AN55" s="29">
        <f t="shared" si="434"/>
        <v>36686</v>
      </c>
      <c r="AO55" s="29">
        <f t="shared" si="434"/>
        <v>36543</v>
      </c>
      <c r="AP55" s="29">
        <f t="shared" si="434"/>
        <v>35478</v>
      </c>
      <c r="AQ55" s="29">
        <f t="shared" si="434"/>
        <v>37008</v>
      </c>
      <c r="AR55" s="29">
        <f t="shared" si="434"/>
        <v>36388</v>
      </c>
      <c r="AS55" s="29">
        <f t="shared" si="434"/>
        <v>38914</v>
      </c>
      <c r="AT55" s="29">
        <f t="shared" si="434"/>
        <v>37856</v>
      </c>
      <c r="AU55" s="29">
        <f t="shared" si="434"/>
        <v>50039</v>
      </c>
      <c r="AV55" s="29">
        <f t="shared" si="434"/>
        <v>40839</v>
      </c>
      <c r="AW55" s="29">
        <f t="shared" si="434"/>
        <v>36832</v>
      </c>
      <c r="AX55" s="29">
        <f t="shared" si="434"/>
        <v>45103</v>
      </c>
      <c r="AY55" s="29">
        <f t="shared" si="434"/>
        <v>39111</v>
      </c>
      <c r="AZ55" s="29">
        <f t="shared" si="434"/>
        <v>46834</v>
      </c>
      <c r="BA55" s="29">
        <f t="shared" si="434"/>
        <v>41514</v>
      </c>
      <c r="BB55" s="29">
        <f t="shared" ref="BB55:BC55" si="435">BB83</f>
        <v>41981</v>
      </c>
      <c r="BC55" s="29">
        <f t="shared" si="435"/>
        <v>39636</v>
      </c>
      <c r="BD55" s="29">
        <f t="shared" ref="BD55:BE55" si="436">BD83</f>
        <v>38632</v>
      </c>
      <c r="BE55" s="29">
        <f t="shared" si="436"/>
        <v>38908</v>
      </c>
      <c r="BF55" s="29">
        <f t="shared" ref="BF55:BG55" si="437">BF83</f>
        <v>38845</v>
      </c>
      <c r="BG55" s="29">
        <f t="shared" si="437"/>
        <v>49049</v>
      </c>
      <c r="BH55" s="29">
        <f t="shared" ref="BH55:BI55" si="438">BH83</f>
        <v>54144</v>
      </c>
      <c r="BI55" s="29">
        <f t="shared" si="438"/>
        <v>43886</v>
      </c>
      <c r="BJ55" s="29">
        <f t="shared" ref="BJ55:BK55" si="439">BJ83</f>
        <v>53358</v>
      </c>
      <c r="BK55" s="29">
        <f t="shared" si="439"/>
        <v>44899</v>
      </c>
      <c r="BL55" s="29">
        <f t="shared" ref="BL55:BM55" si="440">BL83</f>
        <v>45444</v>
      </c>
      <c r="BM55" s="29">
        <f t="shared" si="440"/>
        <v>45662</v>
      </c>
      <c r="BN55" s="29">
        <f t="shared" ref="BN55:BO55" si="441">BN83</f>
        <v>41054</v>
      </c>
      <c r="BO55" s="29">
        <f t="shared" si="441"/>
        <v>37042</v>
      </c>
      <c r="BP55" s="29">
        <f t="shared" ref="BP55:BQ55" si="442">BP83</f>
        <v>43068</v>
      </c>
      <c r="BQ55" s="29">
        <f t="shared" si="442"/>
        <v>38693</v>
      </c>
      <c r="BR55" s="29">
        <f t="shared" ref="BR55" si="443">BR83</f>
        <v>31796</v>
      </c>
      <c r="BS55" s="29">
        <f t="shared" ref="BS55" si="444">BS83</f>
        <v>65669</v>
      </c>
      <c r="BT55" s="29">
        <f t="shared" ref="BT55:BU55" si="445">BT83</f>
        <v>42007</v>
      </c>
      <c r="BU55" s="29">
        <f t="shared" si="445"/>
        <v>37194</v>
      </c>
      <c r="BV55" s="29">
        <f t="shared" ref="BV55:BW55" si="446">BV83</f>
        <v>54074</v>
      </c>
      <c r="BW55" s="29">
        <f t="shared" si="446"/>
        <v>38674</v>
      </c>
      <c r="BX55" s="29">
        <f t="shared" ref="BX55:BY55" si="447">BX83</f>
        <v>48637</v>
      </c>
      <c r="BY55" s="29">
        <f t="shared" si="447"/>
        <v>43776</v>
      </c>
      <c r="BZ55" s="29">
        <f t="shared" ref="BZ55" si="448">BZ83</f>
        <v>36255</v>
      </c>
      <c r="CA55" s="29">
        <f t="shared" ref="CA55:CB55" si="449">CA83</f>
        <v>34676</v>
      </c>
      <c r="CB55" s="29">
        <f t="shared" si="449"/>
        <v>39677</v>
      </c>
      <c r="CC55" s="29">
        <f t="shared" ref="CC55:CD55" si="450">CC83</f>
        <v>38163</v>
      </c>
      <c r="CD55" s="29">
        <f t="shared" si="450"/>
        <v>41797</v>
      </c>
      <c r="CE55" s="29">
        <f t="shared" ref="CE55:CF55" si="451">CE83</f>
        <v>76333</v>
      </c>
      <c r="CF55" s="29">
        <f t="shared" si="451"/>
        <v>52916</v>
      </c>
      <c r="CG55" s="29">
        <f t="shared" ref="CG55:CH55" si="452">CG83</f>
        <v>52063</v>
      </c>
      <c r="CH55" s="29">
        <f t="shared" si="452"/>
        <v>63475</v>
      </c>
      <c r="CI55" s="29">
        <f t="shared" ref="CI55" si="453">CI83</f>
        <v>51274.52173913044</v>
      </c>
      <c r="CL55" s="29">
        <f>SUMIFS($C55:$CK55,$C$3:$CK$3,CL$4,$C$1:$CK$1,"&lt;="&amp;_xlfn.XLOOKUP(MAX($C$4:$CK$4),$C$4:$CK$4,$C$1:$CK$1))</f>
        <v>114749.52173913043</v>
      </c>
      <c r="CM55" s="29">
        <f t="shared" ref="CM55:CN57" si="454">SUMIF($A$3:$CK$3,CM$4,$A55:$CK55)</f>
        <v>181312</v>
      </c>
      <c r="CN55" s="29">
        <f t="shared" si="454"/>
        <v>141385</v>
      </c>
      <c r="CP55" s="17">
        <f>CL55/SUMIFS($C55:$CK55,$C$3:$CK$3,CM$4,$C$1:$CK$1,"&lt;="&amp;_xlfn.XLOOKUP(MAX($C$4:$CK$4),$C$4:$CK$4,$C$1:$CK$1))-1</f>
        <v>-0.11218251793723411</v>
      </c>
      <c r="CQ55" s="17">
        <f>CL55/SUMIFS($C55:$CK55,$C$3:$CK$3,CN$4,$C$1:$CK$1,"&lt;="&amp;_xlfn.XLOOKUP(MAX($C$4:$CK$4),$C$4:$CK$4,$C$1:$CK$1))-1</f>
        <v>0.23721828760868635</v>
      </c>
      <c r="DB55" s="29">
        <f t="shared" ref="DB55:DK58" si="455">SUMIF($B$3:$CK$3,DB$4,$B55:$CK55)</f>
        <v>52191</v>
      </c>
      <c r="DC55" s="29">
        <f t="shared" si="455"/>
        <v>46542</v>
      </c>
      <c r="DD55" s="29">
        <f t="shared" si="455"/>
        <v>33543</v>
      </c>
      <c r="DE55" s="29">
        <f t="shared" si="455"/>
        <v>38935</v>
      </c>
      <c r="DF55" s="29">
        <f t="shared" si="455"/>
        <v>47215</v>
      </c>
      <c r="DG55" s="29">
        <f t="shared" si="455"/>
        <v>13600</v>
      </c>
      <c r="DH55" s="29">
        <f t="shared" si="455"/>
        <v>46342</v>
      </c>
      <c r="DI55" s="29">
        <f t="shared" si="455"/>
        <v>65216</v>
      </c>
      <c r="DJ55" s="29">
        <f t="shared" si="455"/>
        <v>74573</v>
      </c>
      <c r="DK55" s="29">
        <f t="shared" si="455"/>
        <v>52531</v>
      </c>
      <c r="DL55" s="29">
        <f t="shared" ref="DL55:DU58" si="456">SUMIF($B$3:$CK$3,DL$4,$B55:$CK55)</f>
        <v>80164</v>
      </c>
      <c r="DM55" s="29">
        <f t="shared" si="456"/>
        <v>92147</v>
      </c>
      <c r="DN55" s="29">
        <f t="shared" si="456"/>
        <v>105067</v>
      </c>
      <c r="DO55" s="29">
        <f t="shared" si="456"/>
        <v>109029</v>
      </c>
      <c r="DP55" s="29">
        <f t="shared" si="456"/>
        <v>113158</v>
      </c>
      <c r="DQ55" s="29">
        <f t="shared" si="456"/>
        <v>127710</v>
      </c>
      <c r="DR55" s="29">
        <f t="shared" si="456"/>
        <v>131048</v>
      </c>
      <c r="DS55" s="29">
        <f t="shared" si="456"/>
        <v>123131</v>
      </c>
      <c r="DT55" s="29">
        <f t="shared" si="456"/>
        <v>116385</v>
      </c>
      <c r="DU55" s="29">
        <f t="shared" si="456"/>
        <v>147079</v>
      </c>
      <c r="DV55" s="29">
        <f t="shared" ref="DV55:EC58" si="457">SUMIF($B$3:$CK$3,DV$4,$B55:$CK55)</f>
        <v>143701</v>
      </c>
      <c r="DW55" s="29">
        <f t="shared" si="457"/>
        <v>123758</v>
      </c>
      <c r="DX55" s="29">
        <f t="shared" si="457"/>
        <v>113557</v>
      </c>
      <c r="DY55" s="29">
        <f t="shared" si="457"/>
        <v>144870</v>
      </c>
      <c r="DZ55" s="29">
        <f t="shared" si="457"/>
        <v>141385</v>
      </c>
      <c r="EA55" s="29">
        <f t="shared" si="457"/>
        <v>114707</v>
      </c>
      <c r="EB55" s="29">
        <f t="shared" si="457"/>
        <v>119637</v>
      </c>
      <c r="EC55" s="29">
        <f t="shared" si="457"/>
        <v>181312</v>
      </c>
      <c r="EE55" s="29">
        <f t="shared" ref="EE55:EK58" si="458">SUMIF($B$2:$CK$2,EE$4,$B55:$CK55)</f>
        <v>166235</v>
      </c>
      <c r="EF55" s="29">
        <f t="shared" si="458"/>
        <v>199731</v>
      </c>
      <c r="EG55" s="29">
        <f t="shared" si="458"/>
        <v>329909</v>
      </c>
      <c r="EH55" s="29">
        <f t="shared" si="458"/>
        <v>480945</v>
      </c>
      <c r="EI55" s="29">
        <f t="shared" si="458"/>
        <v>530296</v>
      </c>
      <c r="EJ55" s="29">
        <f t="shared" si="458"/>
        <v>523570</v>
      </c>
      <c r="EK55" s="29">
        <f t="shared" si="458"/>
        <v>530405.52173913049</v>
      </c>
    </row>
    <row r="56" spans="1:141" x14ac:dyDescent="0.2">
      <c r="A56" s="28" t="s">
        <v>36</v>
      </c>
      <c r="B56" s="29">
        <f>CV!C35</f>
        <v>18699</v>
      </c>
      <c r="C56" s="29">
        <f>CV!D35</f>
        <v>18025</v>
      </c>
      <c r="D56" s="29">
        <f>CV!E35</f>
        <v>18937</v>
      </c>
      <c r="E56" s="29">
        <f>CV!F35</f>
        <v>18148</v>
      </c>
      <c r="F56" s="29">
        <f>CV!G35</f>
        <v>16686</v>
      </c>
      <c r="G56" s="29">
        <f>CV!H35</f>
        <v>14443</v>
      </c>
      <c r="H56" s="29">
        <f>CV!I35</f>
        <v>15593</v>
      </c>
      <c r="I56" s="29">
        <f>CV!J35</f>
        <v>15568</v>
      </c>
      <c r="J56" s="29">
        <f>CV!K35</f>
        <v>15645</v>
      </c>
      <c r="K56" s="29">
        <f>CV!L35</f>
        <v>15916</v>
      </c>
      <c r="L56" s="29">
        <f>CV!M35</f>
        <v>19643</v>
      </c>
      <c r="M56" s="29">
        <f>CV!N35</f>
        <v>16296</v>
      </c>
      <c r="N56" s="29">
        <f>CV!O35</f>
        <v>19863</v>
      </c>
      <c r="O56" s="29">
        <f>CV!P35</f>
        <v>22255</v>
      </c>
      <c r="P56" s="29">
        <f>CV!Q35</f>
        <v>32014</v>
      </c>
      <c r="Q56" s="29">
        <f>CV!R35</f>
        <v>6907</v>
      </c>
      <c r="R56" s="29">
        <f>CV!S35</f>
        <v>4</v>
      </c>
      <c r="S56" s="29">
        <f>CV!T35</f>
        <v>844</v>
      </c>
      <c r="T56" s="29">
        <f>CV!U35</f>
        <v>3758</v>
      </c>
      <c r="U56" s="29">
        <f>CV!V35</f>
        <v>6174</v>
      </c>
      <c r="V56" s="29">
        <f>CV!W35</f>
        <v>9789</v>
      </c>
      <c r="W56" s="29">
        <f>CV!X35</f>
        <v>11661</v>
      </c>
      <c r="X56" s="29">
        <f>CV!Y35</f>
        <v>13153</v>
      </c>
      <c r="Y56" s="29">
        <f>CV!Z35</f>
        <v>12844</v>
      </c>
      <c r="Z56" s="29">
        <f>CV!AA35</f>
        <v>18386</v>
      </c>
      <c r="AA56" s="29">
        <f>CV!AB35</f>
        <v>15449</v>
      </c>
      <c r="AB56" s="29">
        <f>CV!AC35</f>
        <v>18049</v>
      </c>
      <c r="AC56" s="29">
        <f>CV!AD35</f>
        <v>12144</v>
      </c>
      <c r="AD56" s="29">
        <f>CV!AE35</f>
        <v>3537</v>
      </c>
      <c r="AE56" s="29">
        <f>CV!AF35</f>
        <v>8146</v>
      </c>
      <c r="AF56" s="29">
        <f>CV!AG35</f>
        <v>12127</v>
      </c>
      <c r="AG56" s="29">
        <f>CV!AH35</f>
        <v>13082</v>
      </c>
      <c r="AH56" s="29">
        <f>CV!AI35</f>
        <v>15640</v>
      </c>
      <c r="AI56" s="29">
        <f>CV!AJ35</f>
        <v>15908</v>
      </c>
      <c r="AJ56" s="29">
        <f>CV!AK35</f>
        <v>16990</v>
      </c>
      <c r="AK56" s="29">
        <f>CV!AL35</f>
        <v>16347</v>
      </c>
      <c r="AL56" s="29">
        <f>CV!AM35</f>
        <v>18473</v>
      </c>
      <c r="AM56" s="29">
        <f>CV!AN35</f>
        <v>16125</v>
      </c>
      <c r="AN56" s="29">
        <f>CV!AO35</f>
        <v>19480</v>
      </c>
      <c r="AO56" s="29">
        <f>CV!AP35</f>
        <v>17739</v>
      </c>
      <c r="AP56" s="29">
        <f>CV!AQ35</f>
        <v>15618</v>
      </c>
      <c r="AQ56" s="29">
        <f>CV!AR35</f>
        <v>15456</v>
      </c>
      <c r="AR56" s="29">
        <f>CV!AS35</f>
        <v>15507</v>
      </c>
      <c r="AS56" s="29">
        <f>CV!AT35</f>
        <v>15421</v>
      </c>
      <c r="AT56" s="29">
        <f>CV!AU35</f>
        <v>16235</v>
      </c>
      <c r="AU56" s="29">
        <f>CV!AV35</f>
        <v>15412</v>
      </c>
      <c r="AV56" s="29">
        <f>CV!AW35</f>
        <v>17178</v>
      </c>
      <c r="AW56" s="29">
        <f>CV!AX35</f>
        <v>14452</v>
      </c>
      <c r="AX56" s="29">
        <f>CV!AY35</f>
        <v>17828</v>
      </c>
      <c r="AY56" s="29">
        <f>CV!AZ35</f>
        <v>16397</v>
      </c>
      <c r="AZ56" s="29">
        <f>CV!BA35</f>
        <v>17792</v>
      </c>
      <c r="BA56" s="29">
        <f>CV!BB35</f>
        <v>15548</v>
      </c>
      <c r="BB56" s="29">
        <f>CV!BC35</f>
        <v>13225</v>
      </c>
      <c r="BC56" s="29">
        <f>CV!BD35</f>
        <v>13130</v>
      </c>
      <c r="BD56" s="29">
        <f>CV!BE35</f>
        <v>13585</v>
      </c>
      <c r="BE56" s="29">
        <f>CV!BF35</f>
        <v>13736</v>
      </c>
      <c r="BF56" s="29">
        <f>CV!BG35</f>
        <v>14149</v>
      </c>
      <c r="BG56" s="29">
        <f>CV!BH35</f>
        <v>15158</v>
      </c>
      <c r="BH56" s="29">
        <f>CV!BI35</f>
        <v>14631</v>
      </c>
      <c r="BI56" s="29">
        <f>CV!BJ35</f>
        <v>13059</v>
      </c>
      <c r="BJ56" s="29">
        <f>CV!BK35</f>
        <v>15170</v>
      </c>
      <c r="BK56" s="29">
        <f>CV!BL35</f>
        <v>15761</v>
      </c>
      <c r="BL56" s="29">
        <f>CV!BM35</f>
        <v>16018</v>
      </c>
      <c r="BM56" s="29">
        <f>CV!BN35</f>
        <v>13728</v>
      </c>
      <c r="BN56" s="29">
        <f>CV!BO35</f>
        <v>13284</v>
      </c>
      <c r="BO56" s="29">
        <f>CV!BP35</f>
        <v>11493</v>
      </c>
      <c r="BP56" s="29">
        <f>CV!BQ35</f>
        <v>12235</v>
      </c>
      <c r="BQ56" s="29">
        <f>CV!BR35</f>
        <v>12043</v>
      </c>
      <c r="BR56" s="29">
        <f>CV!BS35</f>
        <v>11952</v>
      </c>
      <c r="BS56" s="29">
        <f>CV!BT35</f>
        <v>14164</v>
      </c>
      <c r="BT56" s="29">
        <f>CV!BU35</f>
        <v>13228</v>
      </c>
      <c r="BU56" s="29">
        <f>CV!BV35</f>
        <v>10916</v>
      </c>
      <c r="BV56" s="29">
        <f>CV!BW35</f>
        <v>14732</v>
      </c>
      <c r="BW56" s="29">
        <f>CV!BX35</f>
        <v>12362</v>
      </c>
      <c r="BX56" s="29">
        <f>CV!BY35</f>
        <v>13390</v>
      </c>
      <c r="BY56" s="29">
        <f>CV!BZ35</f>
        <v>11314</v>
      </c>
      <c r="BZ56" s="29">
        <f>CV!CA35</f>
        <v>10990</v>
      </c>
      <c r="CA56" s="29">
        <f>CV!CB35</f>
        <v>11002</v>
      </c>
      <c r="CB56" s="29">
        <f>CV!CC35</f>
        <v>10995</v>
      </c>
      <c r="CC56" s="29">
        <f>CV!CD35</f>
        <v>11148</v>
      </c>
      <c r="CD56" s="29">
        <f>CV!CF35</f>
        <v>18091</v>
      </c>
      <c r="CE56" s="29">
        <f>CV!CG35</f>
        <v>14575</v>
      </c>
      <c r="CF56" s="29">
        <f>CV!CG35</f>
        <v>14575</v>
      </c>
      <c r="CG56" s="29">
        <f>CV!CH35</f>
        <v>13057</v>
      </c>
      <c r="CH56" s="29">
        <f>CV!CI35</f>
        <v>16847</v>
      </c>
      <c r="CI56" s="29">
        <f>CV!CJ35</f>
        <v>14092.739130434784</v>
      </c>
      <c r="CL56" s="29">
        <f>SUMIFS($C56:$CK56,$C$3:$CK$3,CL$4,$C$1:$CK$1,"&lt;="&amp;_xlfn.XLOOKUP(MAX($C$4:$CK$4),$C$4:$CK$4,$C$1:$CK$1))</f>
        <v>30939.739130434784</v>
      </c>
      <c r="CM56" s="29">
        <f t="shared" si="454"/>
        <v>42207</v>
      </c>
      <c r="CN56" s="29">
        <f t="shared" si="454"/>
        <v>40484</v>
      </c>
      <c r="CP56" s="17">
        <f>CL56/SUMIFS($C56:$CK56,$C$3:$CK$3,CM$4,$C$1:$CK$1,"&lt;="&amp;_xlfn.XLOOKUP(MAX($C$4:$CK$4),$C$4:$CK$4,$C$1:$CK$1))-1</f>
        <v>6.1397568797076696E-2</v>
      </c>
      <c r="CQ56" s="17">
        <f>CL56/SUMIFS($C56:$CK56,$C$3:$CK$3,CN$4,$C$1:$CK$1,"&lt;="&amp;_xlfn.XLOOKUP(MAX($C$4:$CK$4),$C$4:$CK$4,$C$1:$CK$1))-1</f>
        <v>0.14194061897227361</v>
      </c>
      <c r="DB56" s="29">
        <f t="shared" si="455"/>
        <v>55661</v>
      </c>
      <c r="DC56" s="29">
        <f t="shared" si="455"/>
        <v>49277</v>
      </c>
      <c r="DD56" s="29">
        <f t="shared" si="455"/>
        <v>46806</v>
      </c>
      <c r="DE56" s="29">
        <f t="shared" si="455"/>
        <v>51855</v>
      </c>
      <c r="DF56" s="29">
        <f t="shared" si="455"/>
        <v>74132</v>
      </c>
      <c r="DG56" s="29">
        <f t="shared" si="455"/>
        <v>7755</v>
      </c>
      <c r="DH56" s="29">
        <f t="shared" si="455"/>
        <v>19721</v>
      </c>
      <c r="DI56" s="29">
        <f t="shared" si="455"/>
        <v>37658</v>
      </c>
      <c r="DJ56" s="29">
        <f t="shared" si="455"/>
        <v>51884</v>
      </c>
      <c r="DK56" s="29">
        <f t="shared" si="455"/>
        <v>23827</v>
      </c>
      <c r="DL56" s="29">
        <f t="shared" si="456"/>
        <v>40849</v>
      </c>
      <c r="DM56" s="29">
        <f t="shared" si="456"/>
        <v>49245</v>
      </c>
      <c r="DN56" s="29">
        <f t="shared" si="456"/>
        <v>54078</v>
      </c>
      <c r="DO56" s="29">
        <f t="shared" si="456"/>
        <v>48813</v>
      </c>
      <c r="DP56" s="29">
        <f t="shared" si="456"/>
        <v>47163</v>
      </c>
      <c r="DQ56" s="29">
        <f t="shared" si="456"/>
        <v>47042</v>
      </c>
      <c r="DR56" s="29">
        <f t="shared" si="456"/>
        <v>52017</v>
      </c>
      <c r="DS56" s="29">
        <f t="shared" si="456"/>
        <v>41903</v>
      </c>
      <c r="DT56" s="29">
        <f t="shared" si="456"/>
        <v>41470</v>
      </c>
      <c r="DU56" s="29">
        <f t="shared" si="456"/>
        <v>42848</v>
      </c>
      <c r="DV56" s="29">
        <f t="shared" si="457"/>
        <v>46949</v>
      </c>
      <c r="DW56" s="29">
        <f t="shared" si="457"/>
        <v>38505</v>
      </c>
      <c r="DX56" s="29">
        <f t="shared" si="457"/>
        <v>36230</v>
      </c>
      <c r="DY56" s="29">
        <f t="shared" si="457"/>
        <v>38308</v>
      </c>
      <c r="DZ56" s="29">
        <f t="shared" si="457"/>
        <v>40484</v>
      </c>
      <c r="EA56" s="29">
        <f t="shared" si="457"/>
        <v>33306</v>
      </c>
      <c r="EB56" s="29">
        <f t="shared" si="457"/>
        <v>40234</v>
      </c>
      <c r="EC56" s="29">
        <f t="shared" si="457"/>
        <v>42207</v>
      </c>
      <c r="EE56" s="29">
        <f t="shared" si="458"/>
        <v>222070</v>
      </c>
      <c r="EF56" s="29">
        <f t="shared" si="458"/>
        <v>117018</v>
      </c>
      <c r="EG56" s="29">
        <f t="shared" si="458"/>
        <v>167999</v>
      </c>
      <c r="EH56" s="29">
        <f t="shared" si="458"/>
        <v>195035</v>
      </c>
      <c r="EI56" s="29">
        <f t="shared" si="458"/>
        <v>173170</v>
      </c>
      <c r="EJ56" s="29">
        <f t="shared" si="458"/>
        <v>153527</v>
      </c>
      <c r="EK56" s="29">
        <f t="shared" si="458"/>
        <v>146686.73913043478</v>
      </c>
    </row>
    <row r="57" spans="1:141" x14ac:dyDescent="0.2">
      <c r="A57" s="28" t="s">
        <v>166</v>
      </c>
      <c r="B57" s="29">
        <f>CV!C40</f>
        <v>16957</v>
      </c>
      <c r="C57" s="29">
        <f>CV!D40</f>
        <v>16231</v>
      </c>
      <c r="D57" s="29">
        <f>CV!E40</f>
        <v>18214</v>
      </c>
      <c r="E57" s="29">
        <f>CV!F40</f>
        <v>16389</v>
      </c>
      <c r="F57" s="29">
        <f>CV!G40</f>
        <v>14559</v>
      </c>
      <c r="G57" s="29">
        <f>CV!H40</f>
        <v>11695</v>
      </c>
      <c r="H57" s="29">
        <f>CV!I40</f>
        <v>12105</v>
      </c>
      <c r="I57" s="29">
        <f>CV!J40</f>
        <v>10814</v>
      </c>
      <c r="J57" s="29">
        <f>CV!K40</f>
        <v>10594</v>
      </c>
      <c r="K57" s="29">
        <f>CV!L40</f>
        <v>10891</v>
      </c>
      <c r="L57" s="29">
        <f>CV!M40</f>
        <v>11293</v>
      </c>
      <c r="M57" s="29">
        <f>CV!N40</f>
        <v>9714</v>
      </c>
      <c r="N57" s="29">
        <f>CV!O40</f>
        <v>12293</v>
      </c>
      <c r="O57" s="29">
        <f>CV!P40</f>
        <v>15299</v>
      </c>
      <c r="P57" s="29">
        <f>CV!Q40</f>
        <v>21975</v>
      </c>
      <c r="Q57" s="29">
        <f>CV!R40</f>
        <v>3719</v>
      </c>
      <c r="R57" s="29">
        <f>CV!S40</f>
        <v>13</v>
      </c>
      <c r="S57" s="29">
        <f>CV!T40</f>
        <v>136</v>
      </c>
      <c r="T57" s="29">
        <f>CV!U40</f>
        <v>540</v>
      </c>
      <c r="U57" s="29">
        <f>CV!V40</f>
        <v>1323</v>
      </c>
      <c r="V57" s="29">
        <f>CV!W40</f>
        <v>3203</v>
      </c>
      <c r="W57" s="29">
        <f>CV!X40</f>
        <v>4426</v>
      </c>
      <c r="X57" s="29">
        <f>CV!Y40</f>
        <v>5471</v>
      </c>
      <c r="Y57" s="29">
        <f>CV!Z40</f>
        <v>7407</v>
      </c>
      <c r="Z57" s="29">
        <f>CV!AA40</f>
        <v>9653</v>
      </c>
      <c r="AA57" s="29">
        <f>CV!AB40</f>
        <v>10910</v>
      </c>
      <c r="AB57" s="29">
        <f>CV!AC40</f>
        <v>12368</v>
      </c>
      <c r="AC57" s="29">
        <f>CV!AD40</f>
        <v>10191</v>
      </c>
      <c r="AD57" s="29">
        <f>CV!AE40</f>
        <v>3898</v>
      </c>
      <c r="AE57" s="29">
        <f>CV!AF40</f>
        <v>6593</v>
      </c>
      <c r="AF57" s="29">
        <f>CV!AG40</f>
        <v>7724</v>
      </c>
      <c r="AG57" s="29">
        <f>CV!AH40</f>
        <v>8400</v>
      </c>
      <c r="AH57" s="29">
        <f>CV!AI40</f>
        <v>9640</v>
      </c>
      <c r="AI57" s="29">
        <f>CV!AJ40</f>
        <v>10700</v>
      </c>
      <c r="AJ57" s="29">
        <f>CV!AK40</f>
        <v>9905</v>
      </c>
      <c r="AK57" s="29">
        <f>CV!AL40</f>
        <v>10609</v>
      </c>
      <c r="AL57" s="29">
        <f>CV!AM40</f>
        <v>13099</v>
      </c>
      <c r="AM57" s="29">
        <f>CV!AN40</f>
        <v>12349</v>
      </c>
      <c r="AN57" s="29">
        <f>CV!AO40</f>
        <v>15325</v>
      </c>
      <c r="AO57" s="29">
        <f>CV!AP40</f>
        <v>16665</v>
      </c>
      <c r="AP57" s="29">
        <f>CV!AQ40</f>
        <v>12678</v>
      </c>
      <c r="AQ57" s="29">
        <f>CV!AR40</f>
        <v>12194</v>
      </c>
      <c r="AR57" s="29">
        <f>CV!AS40</f>
        <v>11508</v>
      </c>
      <c r="AS57" s="29">
        <f>CV!AT40</f>
        <v>12020</v>
      </c>
      <c r="AT57" s="29">
        <f>CV!AU40</f>
        <v>12850</v>
      </c>
      <c r="AU57" s="29">
        <f>CV!AV40</f>
        <v>12740</v>
      </c>
      <c r="AV57" s="29">
        <f>CV!AW40</f>
        <v>13851</v>
      </c>
      <c r="AW57" s="29">
        <f>CV!AX40</f>
        <v>12267</v>
      </c>
      <c r="AX57" s="29">
        <f>CV!AY40</f>
        <v>15204</v>
      </c>
      <c r="AY57" s="29">
        <f>CV!AZ40</f>
        <v>14956</v>
      </c>
      <c r="AZ57" s="29">
        <f>CV!BA40</f>
        <v>18528</v>
      </c>
      <c r="BA57" s="29">
        <f>CV!BB40</f>
        <v>17272</v>
      </c>
      <c r="BB57" s="29">
        <f>CV!BC40</f>
        <v>12825</v>
      </c>
      <c r="BC57" s="29">
        <f>CV!BD40</f>
        <v>11788</v>
      </c>
      <c r="BD57" s="29">
        <f>CV!BE40</f>
        <v>11927</v>
      </c>
      <c r="BE57" s="29">
        <f>CV!BF40</f>
        <v>13118</v>
      </c>
      <c r="BF57" s="29">
        <f>CV!BG40</f>
        <v>14401</v>
      </c>
      <c r="BG57" s="29">
        <f>CV!BH40</f>
        <v>16629</v>
      </c>
      <c r="BH57" s="29">
        <f>CV!BI40</f>
        <v>14878</v>
      </c>
      <c r="BI57" s="29">
        <f>CV!BJ40</f>
        <v>12992</v>
      </c>
      <c r="BJ57" s="29">
        <f>CV!BK40</f>
        <v>15998</v>
      </c>
      <c r="BK57" s="29">
        <f>CV!BL40</f>
        <v>15829</v>
      </c>
      <c r="BL57" s="29">
        <f>CV!BM40</f>
        <v>16175</v>
      </c>
      <c r="BM57" s="29">
        <f>CV!BN40</f>
        <v>17107</v>
      </c>
      <c r="BN57" s="29">
        <f>CV!BO40</f>
        <v>14417</v>
      </c>
      <c r="BO57" s="29">
        <f>CV!BP40</f>
        <v>12543</v>
      </c>
      <c r="BP57" s="29">
        <f>CV!BQ40</f>
        <v>13306</v>
      </c>
      <c r="BQ57" s="29">
        <f>CV!BR40</f>
        <v>11329</v>
      </c>
      <c r="BR57" s="29">
        <f>CV!BS40</f>
        <v>11958</v>
      </c>
      <c r="BS57" s="29">
        <f>CV!BT40</f>
        <v>15596</v>
      </c>
      <c r="BT57" s="29">
        <f>CV!BU40</f>
        <v>13754</v>
      </c>
      <c r="BU57" s="29">
        <f>CV!BV40</f>
        <v>12486</v>
      </c>
      <c r="BV57" s="29">
        <f>CV!BW40</f>
        <v>15875</v>
      </c>
      <c r="BW57" s="29">
        <f>CV!BX40</f>
        <v>13728</v>
      </c>
      <c r="BX57" s="29">
        <f>CV!BY40</f>
        <v>15752</v>
      </c>
      <c r="BY57" s="29">
        <f>CV!BZ40</f>
        <v>17110</v>
      </c>
      <c r="BZ57" s="29">
        <f>CV!CA40</f>
        <v>13200</v>
      </c>
      <c r="CA57" s="29">
        <f>CV!CB40</f>
        <v>11425</v>
      </c>
      <c r="CB57" s="29">
        <f>CV!CC40</f>
        <v>12213</v>
      </c>
      <c r="CC57" s="29">
        <f>CV!CD40</f>
        <v>11575</v>
      </c>
      <c r="CD57" s="29">
        <f>CV!CF40</f>
        <v>15948</v>
      </c>
      <c r="CE57" s="29">
        <f>CV!CG40</f>
        <v>16996</v>
      </c>
      <c r="CF57" s="29">
        <f>CV!CG40</f>
        <v>16996</v>
      </c>
      <c r="CG57" s="29">
        <f>CV!CH40</f>
        <v>15456</v>
      </c>
      <c r="CH57" s="29">
        <f>CV!CI40</f>
        <v>18828</v>
      </c>
      <c r="CI57" s="29">
        <f>CV!CJ40</f>
        <v>19491.782608695652</v>
      </c>
      <c r="CL57" s="29">
        <f>SUMIFS($C57:$CK57,$C$3:$CK$3,CL$4,$C$1:$CK$1,"&lt;="&amp;_xlfn.XLOOKUP(MAX($C$4:$CK$4),$C$4:$CK$4,$C$1:$CK$1))</f>
        <v>38319.782608695648</v>
      </c>
      <c r="CM57" s="29">
        <f t="shared" si="454"/>
        <v>49448</v>
      </c>
      <c r="CN57" s="29">
        <f t="shared" si="454"/>
        <v>45355</v>
      </c>
      <c r="CP57" s="17">
        <f>CL57/SUMIFS($C57:$CK57,$C$3:$CK$3,CM$4,$C$1:$CK$1,"&lt;="&amp;_xlfn.XLOOKUP(MAX($C$4:$CK$4),$C$4:$CK$4,$C$1:$CK$1))-1</f>
        <v>0.12731768088655127</v>
      </c>
      <c r="CQ57" s="17">
        <f>CL57/SUMIFS($C57:$CK57,$C$3:$CK$3,CN$4,$C$1:$CK$1,"&lt;="&amp;_xlfn.XLOOKUP(MAX($C$4:$CK$4),$C$4:$CK$4,$C$1:$CK$1))-1</f>
        <v>0.29445605542328979</v>
      </c>
      <c r="DB57" s="29">
        <f t="shared" si="455"/>
        <v>51402</v>
      </c>
      <c r="DC57" s="29">
        <f t="shared" si="455"/>
        <v>42643</v>
      </c>
      <c r="DD57" s="29">
        <f t="shared" si="455"/>
        <v>33513</v>
      </c>
      <c r="DE57" s="29">
        <f t="shared" si="455"/>
        <v>31898</v>
      </c>
      <c r="DF57" s="29">
        <f t="shared" si="455"/>
        <v>49567</v>
      </c>
      <c r="DG57" s="29">
        <f t="shared" si="455"/>
        <v>3868</v>
      </c>
      <c r="DH57" s="29">
        <f t="shared" si="455"/>
        <v>5066</v>
      </c>
      <c r="DI57" s="29">
        <f t="shared" si="455"/>
        <v>17304</v>
      </c>
      <c r="DJ57" s="29">
        <f t="shared" si="455"/>
        <v>32931</v>
      </c>
      <c r="DK57" s="29">
        <f t="shared" si="455"/>
        <v>20682</v>
      </c>
      <c r="DL57" s="29">
        <f t="shared" si="456"/>
        <v>25764</v>
      </c>
      <c r="DM57" s="29">
        <f t="shared" si="456"/>
        <v>31214</v>
      </c>
      <c r="DN57" s="29">
        <f t="shared" si="456"/>
        <v>40773</v>
      </c>
      <c r="DO57" s="29">
        <f t="shared" si="456"/>
        <v>41537</v>
      </c>
      <c r="DP57" s="29">
        <f t="shared" si="456"/>
        <v>36378</v>
      </c>
      <c r="DQ57" s="29">
        <f t="shared" si="456"/>
        <v>38858</v>
      </c>
      <c r="DR57" s="29">
        <f t="shared" si="456"/>
        <v>48688</v>
      </c>
      <c r="DS57" s="29">
        <f t="shared" si="456"/>
        <v>41885</v>
      </c>
      <c r="DT57" s="29">
        <f t="shared" si="456"/>
        <v>39446</v>
      </c>
      <c r="DU57" s="29">
        <f t="shared" si="456"/>
        <v>44499</v>
      </c>
      <c r="DV57" s="29">
        <f t="shared" si="457"/>
        <v>48002</v>
      </c>
      <c r="DW57" s="29">
        <f t="shared" si="457"/>
        <v>44067</v>
      </c>
      <c r="DX57" s="29">
        <f t="shared" si="457"/>
        <v>36593</v>
      </c>
      <c r="DY57" s="29">
        <f t="shared" si="457"/>
        <v>41836</v>
      </c>
      <c r="DZ57" s="29">
        <f t="shared" si="457"/>
        <v>45355</v>
      </c>
      <c r="EA57" s="29">
        <f t="shared" si="457"/>
        <v>41735</v>
      </c>
      <c r="EB57" s="29">
        <f t="shared" si="457"/>
        <v>39736</v>
      </c>
      <c r="EC57" s="29">
        <f t="shared" si="457"/>
        <v>49448</v>
      </c>
      <c r="EE57" s="29">
        <f t="shared" si="458"/>
        <v>157621</v>
      </c>
      <c r="EF57" s="29">
        <f t="shared" si="458"/>
        <v>59169</v>
      </c>
      <c r="EG57" s="29">
        <f t="shared" si="458"/>
        <v>118433</v>
      </c>
      <c r="EH57" s="29">
        <f t="shared" si="458"/>
        <v>165461</v>
      </c>
      <c r="EI57" s="29">
        <f t="shared" si="458"/>
        <v>173832</v>
      </c>
      <c r="EJ57" s="29">
        <f t="shared" si="458"/>
        <v>167851</v>
      </c>
      <c r="EK57" s="29">
        <f t="shared" si="458"/>
        <v>169238.78260869565</v>
      </c>
    </row>
    <row r="58" spans="1:141" ht="15" x14ac:dyDescent="0.25">
      <c r="A58" s="19" t="s">
        <v>11</v>
      </c>
      <c r="B58" s="27">
        <f t="shared" ref="B58:D58" si="459">SUM(B55:B57)</f>
        <v>56522</v>
      </c>
      <c r="C58" s="27">
        <f t="shared" si="459"/>
        <v>49486</v>
      </c>
      <c r="D58" s="27">
        <f t="shared" si="459"/>
        <v>53246</v>
      </c>
      <c r="E58" s="27">
        <f t="shared" ref="E58:AJ58" si="460">SUM(E55:E57)</f>
        <v>51551</v>
      </c>
      <c r="F58" s="27">
        <f t="shared" si="460"/>
        <v>47512</v>
      </c>
      <c r="G58" s="27">
        <f t="shared" si="460"/>
        <v>39399</v>
      </c>
      <c r="H58" s="27">
        <f t="shared" si="460"/>
        <v>40806</v>
      </c>
      <c r="I58" s="27">
        <f t="shared" si="460"/>
        <v>37342</v>
      </c>
      <c r="J58" s="27">
        <f t="shared" si="460"/>
        <v>35714</v>
      </c>
      <c r="K58" s="27">
        <f t="shared" si="460"/>
        <v>40174</v>
      </c>
      <c r="L58" s="27">
        <f t="shared" si="460"/>
        <v>45157</v>
      </c>
      <c r="M58" s="27">
        <f t="shared" si="460"/>
        <v>37357</v>
      </c>
      <c r="N58" s="27">
        <f t="shared" si="460"/>
        <v>49359</v>
      </c>
      <c r="O58" s="27">
        <f t="shared" si="460"/>
        <v>50813</v>
      </c>
      <c r="P58" s="27">
        <f t="shared" si="460"/>
        <v>70742</v>
      </c>
      <c r="Q58" s="27">
        <f t="shared" si="460"/>
        <v>13041</v>
      </c>
      <c r="R58" s="27">
        <f t="shared" si="460"/>
        <v>1985</v>
      </c>
      <c r="S58" s="27">
        <f t="shared" si="460"/>
        <v>10197</v>
      </c>
      <c r="T58" s="27">
        <f t="shared" si="460"/>
        <v>18248</v>
      </c>
      <c r="U58" s="27">
        <f t="shared" si="460"/>
        <v>22885</v>
      </c>
      <c r="V58" s="27">
        <f t="shared" si="460"/>
        <v>29996</v>
      </c>
      <c r="W58" s="27">
        <f t="shared" si="460"/>
        <v>35865</v>
      </c>
      <c r="X58" s="27">
        <f t="shared" si="460"/>
        <v>42470</v>
      </c>
      <c r="Y58" s="27">
        <f t="shared" si="460"/>
        <v>41843</v>
      </c>
      <c r="Z58" s="27">
        <f t="shared" si="460"/>
        <v>53237</v>
      </c>
      <c r="AA58" s="27">
        <f t="shared" si="460"/>
        <v>48991</v>
      </c>
      <c r="AB58" s="27">
        <f t="shared" si="460"/>
        <v>57160</v>
      </c>
      <c r="AC58" s="27">
        <f t="shared" si="460"/>
        <v>42556</v>
      </c>
      <c r="AD58" s="27">
        <f t="shared" si="460"/>
        <v>17392</v>
      </c>
      <c r="AE58" s="27">
        <f t="shared" si="460"/>
        <v>37092</v>
      </c>
      <c r="AF58" s="27">
        <f t="shared" si="460"/>
        <v>47000</v>
      </c>
      <c r="AG58" s="27">
        <f t="shared" si="460"/>
        <v>49193</v>
      </c>
      <c r="AH58" s="27">
        <f t="shared" si="460"/>
        <v>50584</v>
      </c>
      <c r="AI58" s="27">
        <f t="shared" si="460"/>
        <v>54110</v>
      </c>
      <c r="AJ58" s="27">
        <f t="shared" si="460"/>
        <v>58249</v>
      </c>
      <c r="AK58" s="27">
        <f t="shared" ref="AK58:BA58" si="461">SUM(AK55:AK57)</f>
        <v>60247</v>
      </c>
      <c r="AL58" s="27">
        <f t="shared" si="461"/>
        <v>66050</v>
      </c>
      <c r="AM58" s="27">
        <f t="shared" si="461"/>
        <v>62377</v>
      </c>
      <c r="AN58" s="27">
        <f t="shared" si="461"/>
        <v>71491</v>
      </c>
      <c r="AO58" s="27">
        <f t="shared" si="461"/>
        <v>70947</v>
      </c>
      <c r="AP58" s="27">
        <f t="shared" si="461"/>
        <v>63774</v>
      </c>
      <c r="AQ58" s="27">
        <f t="shared" si="461"/>
        <v>64658</v>
      </c>
      <c r="AR58" s="27">
        <f t="shared" si="461"/>
        <v>63403</v>
      </c>
      <c r="AS58" s="27">
        <f t="shared" si="461"/>
        <v>66355</v>
      </c>
      <c r="AT58" s="27">
        <f t="shared" si="461"/>
        <v>66941</v>
      </c>
      <c r="AU58" s="27">
        <f t="shared" si="461"/>
        <v>78191</v>
      </c>
      <c r="AV58" s="27">
        <f t="shared" si="461"/>
        <v>71868</v>
      </c>
      <c r="AW58" s="27">
        <f t="shared" si="461"/>
        <v>63551</v>
      </c>
      <c r="AX58" s="27">
        <f t="shared" si="461"/>
        <v>78135</v>
      </c>
      <c r="AY58" s="27">
        <f t="shared" si="461"/>
        <v>70464</v>
      </c>
      <c r="AZ58" s="27">
        <f t="shared" si="461"/>
        <v>83154</v>
      </c>
      <c r="BA58" s="27">
        <f t="shared" si="461"/>
        <v>74334</v>
      </c>
      <c r="BB58" s="27">
        <f t="shared" ref="BB58:BC58" si="462">SUM(BB55:BB57)</f>
        <v>68031</v>
      </c>
      <c r="BC58" s="27">
        <f t="shared" si="462"/>
        <v>64554</v>
      </c>
      <c r="BD58" s="27">
        <f t="shared" ref="BD58:CN58" si="463">SUM(BD55:BD57)</f>
        <v>64144</v>
      </c>
      <c r="BE58" s="27">
        <f t="shared" si="463"/>
        <v>65762</v>
      </c>
      <c r="BF58" s="27">
        <f t="shared" ref="BF58:BG58" si="464">SUM(BF55:BF57)</f>
        <v>67395</v>
      </c>
      <c r="BG58" s="27">
        <f t="shared" si="464"/>
        <v>80836</v>
      </c>
      <c r="BH58" s="27">
        <f t="shared" ref="BH58:BI58" si="465">SUM(BH55:BH57)</f>
        <v>83653</v>
      </c>
      <c r="BI58" s="27">
        <f t="shared" si="465"/>
        <v>69937</v>
      </c>
      <c r="BJ58" s="27">
        <f t="shared" ref="BJ58:BK58" si="466">SUM(BJ55:BJ57)</f>
        <v>84526</v>
      </c>
      <c r="BK58" s="27">
        <f t="shared" si="466"/>
        <v>76489</v>
      </c>
      <c r="BL58" s="27">
        <f t="shared" ref="BL58:BM58" si="467">SUM(BL55:BL57)</f>
        <v>77637</v>
      </c>
      <c r="BM58" s="27">
        <f t="shared" si="467"/>
        <v>76497</v>
      </c>
      <c r="BN58" s="27">
        <f t="shared" ref="BN58:BO58" si="468">SUM(BN55:BN57)</f>
        <v>68755</v>
      </c>
      <c r="BO58" s="27">
        <f t="shared" si="468"/>
        <v>61078</v>
      </c>
      <c r="BP58" s="27">
        <f t="shared" ref="BP58:BQ58" si="469">SUM(BP55:BP57)</f>
        <v>68609</v>
      </c>
      <c r="BQ58" s="27">
        <f t="shared" si="469"/>
        <v>62065</v>
      </c>
      <c r="BR58" s="27">
        <f t="shared" ref="BR58" si="470">SUM(BR55:BR57)</f>
        <v>55706</v>
      </c>
      <c r="BS58" s="27">
        <f t="shared" ref="BS58" si="471">SUM(BS55:BS57)</f>
        <v>95429</v>
      </c>
      <c r="BT58" s="27">
        <f t="shared" ref="BT58:BU58" si="472">SUM(BT55:BT57)</f>
        <v>68989</v>
      </c>
      <c r="BU58" s="27">
        <f t="shared" si="472"/>
        <v>60596</v>
      </c>
      <c r="BV58" s="27">
        <f t="shared" ref="BV58:BW58" si="473">SUM(BV55:BV57)</f>
        <v>84681</v>
      </c>
      <c r="BW58" s="27">
        <f t="shared" si="473"/>
        <v>64764</v>
      </c>
      <c r="BX58" s="27">
        <f t="shared" ref="BX58:BY58" si="474">SUM(BX55:BX57)</f>
        <v>77779</v>
      </c>
      <c r="BY58" s="27">
        <f t="shared" si="474"/>
        <v>72200</v>
      </c>
      <c r="BZ58" s="27">
        <f t="shared" ref="BZ58" si="475">SUM(BZ55:BZ57)</f>
        <v>60445</v>
      </c>
      <c r="CA58" s="27">
        <f t="shared" ref="CA58:CB58" si="476">SUM(CA55:CA57)</f>
        <v>57103</v>
      </c>
      <c r="CB58" s="27">
        <f t="shared" si="476"/>
        <v>62885</v>
      </c>
      <c r="CC58" s="27">
        <f t="shared" ref="CC58:CD58" si="477">SUM(CC55:CC57)</f>
        <v>60886</v>
      </c>
      <c r="CD58" s="27">
        <f t="shared" si="477"/>
        <v>75836</v>
      </c>
      <c r="CE58" s="27">
        <f t="shared" ref="CE58:CF58" si="478">SUM(CE55:CE57)</f>
        <v>107904</v>
      </c>
      <c r="CF58" s="27">
        <f t="shared" si="478"/>
        <v>84487</v>
      </c>
      <c r="CG58" s="27">
        <f t="shared" ref="CG58:CH58" si="479">SUM(CG55:CG57)</f>
        <v>80576</v>
      </c>
      <c r="CH58" s="27">
        <f t="shared" si="479"/>
        <v>99150</v>
      </c>
      <c r="CI58" s="27">
        <f t="shared" ref="CI58" si="480">SUM(CI55:CI57)</f>
        <v>84859.043478260879</v>
      </c>
      <c r="CL58" s="27">
        <f t="shared" si="463"/>
        <v>184009.04347826086</v>
      </c>
      <c r="CM58" s="27">
        <f t="shared" ref="CM58" si="481">SUM(CM55:CM57)</f>
        <v>272967</v>
      </c>
      <c r="CN58" s="27">
        <f t="shared" si="463"/>
        <v>227224</v>
      </c>
      <c r="CP58" s="30">
        <f>CL58/SUMIFS($C58:$CK58,$C$3:$CK$3,CM$4,$C$1:$CK$1,"&lt;="&amp;_xlfn.XLOOKUP(MAX($C$4:$CK$4),$C$4:$CK$4,$C$1:$CK$1))-1</f>
        <v>-4.3567300558441602E-2</v>
      </c>
      <c r="CQ58" s="30">
        <f>CL58/SUMIFS($C58:$CK58,$C$3:$CK$3,CN$4,$C$1:$CK$1,"&lt;="&amp;_xlfn.XLOOKUP(MAX($C$4:$CK$4),$C$4:$CK$4,$C$1:$CK$1))-1</f>
        <v>0.23128270252106709</v>
      </c>
      <c r="DB58" s="27">
        <f t="shared" si="455"/>
        <v>159254</v>
      </c>
      <c r="DC58" s="27">
        <f t="shared" si="455"/>
        <v>138462</v>
      </c>
      <c r="DD58" s="27">
        <f t="shared" si="455"/>
        <v>113862</v>
      </c>
      <c r="DE58" s="27">
        <f t="shared" si="455"/>
        <v>122688</v>
      </c>
      <c r="DF58" s="27">
        <f t="shared" si="455"/>
        <v>170914</v>
      </c>
      <c r="DG58" s="27">
        <f t="shared" si="455"/>
        <v>25223</v>
      </c>
      <c r="DH58" s="27">
        <f t="shared" si="455"/>
        <v>71129</v>
      </c>
      <c r="DI58" s="27">
        <f t="shared" si="455"/>
        <v>120178</v>
      </c>
      <c r="DJ58" s="27">
        <f t="shared" si="455"/>
        <v>159388</v>
      </c>
      <c r="DK58" s="27">
        <f t="shared" si="455"/>
        <v>97040</v>
      </c>
      <c r="DL58" s="27">
        <f t="shared" si="456"/>
        <v>146777</v>
      </c>
      <c r="DM58" s="27">
        <f t="shared" si="456"/>
        <v>172606</v>
      </c>
      <c r="DN58" s="27">
        <f t="shared" si="456"/>
        <v>199918</v>
      </c>
      <c r="DO58" s="27">
        <f t="shared" si="456"/>
        <v>199379</v>
      </c>
      <c r="DP58" s="27">
        <f t="shared" si="456"/>
        <v>196699</v>
      </c>
      <c r="DQ58" s="27">
        <f t="shared" si="456"/>
        <v>213610</v>
      </c>
      <c r="DR58" s="27">
        <f t="shared" si="456"/>
        <v>231753</v>
      </c>
      <c r="DS58" s="27">
        <f t="shared" si="456"/>
        <v>206919</v>
      </c>
      <c r="DT58" s="27">
        <f t="shared" si="456"/>
        <v>197301</v>
      </c>
      <c r="DU58" s="27">
        <f t="shared" si="456"/>
        <v>234426</v>
      </c>
      <c r="DV58" s="27">
        <f t="shared" si="457"/>
        <v>238652</v>
      </c>
      <c r="DW58" s="27">
        <f t="shared" si="457"/>
        <v>206330</v>
      </c>
      <c r="DX58" s="27">
        <f t="shared" si="457"/>
        <v>186380</v>
      </c>
      <c r="DY58" s="27">
        <f t="shared" si="457"/>
        <v>225014</v>
      </c>
      <c r="DZ58" s="27">
        <f t="shared" si="457"/>
        <v>227224</v>
      </c>
      <c r="EA58" s="27">
        <f t="shared" si="457"/>
        <v>189748</v>
      </c>
      <c r="EB58" s="27">
        <f t="shared" si="457"/>
        <v>199607</v>
      </c>
      <c r="EC58" s="27">
        <f t="shared" si="457"/>
        <v>272967</v>
      </c>
      <c r="EE58" s="27">
        <f t="shared" si="458"/>
        <v>545926</v>
      </c>
      <c r="EF58" s="27">
        <f t="shared" si="458"/>
        <v>375918</v>
      </c>
      <c r="EG58" s="27">
        <f t="shared" si="458"/>
        <v>616341</v>
      </c>
      <c r="EH58" s="27">
        <f t="shared" si="458"/>
        <v>841441</v>
      </c>
      <c r="EI58" s="27">
        <f t="shared" si="458"/>
        <v>877298</v>
      </c>
      <c r="EJ58" s="27">
        <f t="shared" si="458"/>
        <v>844948</v>
      </c>
      <c r="EK58" s="27">
        <f t="shared" si="458"/>
        <v>846331.04347826086</v>
      </c>
    </row>
    <row r="59" spans="1:141" x14ac:dyDescent="0.2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L59" s="18"/>
      <c r="CM59" s="18"/>
      <c r="CN59" s="18"/>
      <c r="CP59" s="18"/>
      <c r="CQ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E59" s="18"/>
      <c r="EF59" s="18"/>
      <c r="EG59" s="18"/>
      <c r="EH59" s="18"/>
      <c r="EI59" s="18"/>
      <c r="EJ59" s="18"/>
      <c r="EK59" s="18"/>
    </row>
    <row r="60" spans="1:141" x14ac:dyDescent="0.2">
      <c r="A60" s="9" t="s">
        <v>36</v>
      </c>
      <c r="B60" s="15">
        <f>CV!C33</f>
        <v>4118</v>
      </c>
      <c r="C60" s="15">
        <f>CV!D33</f>
        <v>4018</v>
      </c>
      <c r="D60" s="15">
        <f>CV!E33</f>
        <v>4144</v>
      </c>
      <c r="E60" s="15">
        <f>CV!F33</f>
        <v>3658</v>
      </c>
      <c r="F60" s="15">
        <f>CV!G33</f>
        <v>3667</v>
      </c>
      <c r="G60" s="15">
        <f>CV!H33</f>
        <v>3383</v>
      </c>
      <c r="H60" s="15">
        <f>CV!I33</f>
        <v>3768</v>
      </c>
      <c r="I60" s="15">
        <f>CV!J33</f>
        <v>3148</v>
      </c>
      <c r="J60" s="15">
        <f>CV!K33</f>
        <v>3136</v>
      </c>
      <c r="K60" s="15">
        <f>CV!L33</f>
        <v>3563</v>
      </c>
      <c r="L60" s="15">
        <f>CV!M33</f>
        <v>4118</v>
      </c>
      <c r="M60" s="15">
        <f>CV!N33</f>
        <v>3164</v>
      </c>
      <c r="N60" s="15">
        <f>CV!O33</f>
        <v>4062</v>
      </c>
      <c r="O60" s="15">
        <f>CV!P33</f>
        <v>4263</v>
      </c>
      <c r="P60" s="15">
        <f>CV!Q33</f>
        <v>5035</v>
      </c>
      <c r="Q60" s="15">
        <f>CV!R33</f>
        <v>643</v>
      </c>
      <c r="R60" s="15">
        <f>CV!S33</f>
        <v>76</v>
      </c>
      <c r="S60" s="15">
        <f>CV!T33</f>
        <v>1246</v>
      </c>
      <c r="T60" s="15">
        <f>CV!U33</f>
        <v>1556</v>
      </c>
      <c r="U60" s="15">
        <f>CV!V33</f>
        <v>2425</v>
      </c>
      <c r="V60" s="15">
        <f>CV!W33</f>
        <v>3347</v>
      </c>
      <c r="W60" s="15">
        <f>CV!X33</f>
        <v>3524</v>
      </c>
      <c r="X60" s="15">
        <f>CV!Y33</f>
        <v>3953</v>
      </c>
      <c r="Y60" s="15">
        <f>CV!Z33</f>
        <v>3803</v>
      </c>
      <c r="Z60" s="15">
        <f>CV!AA33</f>
        <v>4733</v>
      </c>
      <c r="AA60" s="15">
        <f>CV!AB33</f>
        <v>4661</v>
      </c>
      <c r="AB60" s="15">
        <f>CV!AC33</f>
        <v>5320</v>
      </c>
      <c r="AC60" s="15">
        <f>CV!AD33</f>
        <v>3593</v>
      </c>
      <c r="AD60" s="15">
        <f>CV!AE33</f>
        <v>983</v>
      </c>
      <c r="AE60" s="15">
        <f>CV!AF33</f>
        <v>2134</v>
      </c>
      <c r="AF60" s="15">
        <f>CV!AG33</f>
        <v>4305</v>
      </c>
      <c r="AG60" s="15">
        <f>CV!AH33</f>
        <v>3943</v>
      </c>
      <c r="AH60" s="15">
        <f>CV!AI33</f>
        <v>4369</v>
      </c>
      <c r="AI60" s="15">
        <f>CV!AJ33</f>
        <v>4201</v>
      </c>
      <c r="AJ60" s="15">
        <f>CV!AK33</f>
        <v>3821</v>
      </c>
      <c r="AK60" s="15">
        <f>CV!AL33</f>
        <v>3524</v>
      </c>
      <c r="AL60" s="15">
        <f>CV!AM33</f>
        <v>3986</v>
      </c>
      <c r="AM60" s="15">
        <f>CV!AN33</f>
        <v>3749</v>
      </c>
      <c r="AN60" s="15">
        <f>CV!AO33</f>
        <v>4590</v>
      </c>
      <c r="AO60" s="15">
        <f>CV!AP33</f>
        <v>4508</v>
      </c>
      <c r="AP60" s="15">
        <f>CV!AQ33</f>
        <v>3711</v>
      </c>
      <c r="AQ60" s="15">
        <f>CV!AR33</f>
        <v>3906</v>
      </c>
      <c r="AR60" s="15">
        <f>CV!AS33</f>
        <v>4048</v>
      </c>
      <c r="AS60" s="15">
        <f>CV!AT33</f>
        <v>4274</v>
      </c>
      <c r="AT60" s="15">
        <f>CV!AU33</f>
        <v>4638</v>
      </c>
      <c r="AU60" s="15">
        <f>CV!AV33</f>
        <v>4614</v>
      </c>
      <c r="AV60" s="15">
        <f>CV!AW33</f>
        <v>4840</v>
      </c>
      <c r="AW60" s="15">
        <f>CV!AX33</f>
        <v>3738</v>
      </c>
      <c r="AX60" s="15">
        <f>CV!AY33</f>
        <v>5302</v>
      </c>
      <c r="AY60" s="15">
        <f>CV!AZ33</f>
        <v>5094</v>
      </c>
      <c r="AZ60" s="15">
        <f>CV!BA33</f>
        <v>5665</v>
      </c>
      <c r="BA60" s="15">
        <f>CV!BB33</f>
        <v>5205</v>
      </c>
      <c r="BB60" s="15">
        <f>CV!BC33</f>
        <v>4529</v>
      </c>
      <c r="BC60" s="15">
        <f>CV!BD33</f>
        <v>4337</v>
      </c>
      <c r="BD60" s="15">
        <f>CV!BE33</f>
        <v>4539</v>
      </c>
      <c r="BE60" s="15">
        <f>CV!BF33</f>
        <v>4465</v>
      </c>
      <c r="BF60" s="15">
        <f>CV!BG33</f>
        <v>4913</v>
      </c>
      <c r="BG60" s="15">
        <f>CV!BH33</f>
        <v>5286</v>
      </c>
      <c r="BH60" s="15">
        <f>CV!BI33</f>
        <v>4539</v>
      </c>
      <c r="BI60" s="15">
        <f>CV!BJ33</f>
        <v>4088</v>
      </c>
      <c r="BJ60" s="15">
        <f>CV!BK33</f>
        <v>4946</v>
      </c>
      <c r="BK60" s="15">
        <f>CV!BL33</f>
        <v>4852</v>
      </c>
      <c r="BL60" s="15">
        <f>CV!BM33</f>
        <v>4699</v>
      </c>
      <c r="BM60" s="15">
        <f>CV!BN33</f>
        <v>4726</v>
      </c>
      <c r="BN60" s="15">
        <f>CV!BO33</f>
        <v>4317</v>
      </c>
      <c r="BO60" s="15">
        <f>CV!BP33</f>
        <v>3787</v>
      </c>
      <c r="BP60" s="15">
        <f>CV!BQ33</f>
        <v>5288</v>
      </c>
      <c r="BQ60" s="15">
        <f>CV!BR33</f>
        <v>4382</v>
      </c>
      <c r="BR60" s="15">
        <f>CV!BS33</f>
        <v>4285</v>
      </c>
      <c r="BS60" s="15">
        <f>CV!BT33</f>
        <v>5559</v>
      </c>
      <c r="BT60" s="15">
        <f>CV!BU33</f>
        <v>4619</v>
      </c>
      <c r="BU60" s="15">
        <f>CV!BV33</f>
        <v>3897</v>
      </c>
      <c r="BV60" s="15">
        <f>CV!BW33</f>
        <v>5362</v>
      </c>
      <c r="BW60" s="15">
        <f>CV!BX33</f>
        <v>4818</v>
      </c>
      <c r="BX60" s="15">
        <f>CV!BY33</f>
        <v>5560</v>
      </c>
      <c r="BY60" s="15">
        <f>CV!BZ33</f>
        <v>4517</v>
      </c>
      <c r="BZ60" s="15">
        <f>CV!CA33</f>
        <v>4636</v>
      </c>
      <c r="CA60" s="15">
        <f>CV!CB33</f>
        <v>4723</v>
      </c>
      <c r="CB60" s="15">
        <f>CV!CC33</f>
        <v>4829</v>
      </c>
      <c r="CC60" s="15">
        <f>CV!CD33</f>
        <v>4881</v>
      </c>
      <c r="CD60" s="15">
        <f>CV!CF33</f>
        <v>7375</v>
      </c>
      <c r="CE60" s="15">
        <f>CV!CG33</f>
        <v>5730</v>
      </c>
      <c r="CF60" s="15">
        <f>CV!CG33</f>
        <v>5730</v>
      </c>
      <c r="CG60" s="15">
        <f>CV!CH33</f>
        <v>5283</v>
      </c>
      <c r="CH60" s="15">
        <f>CV!CI33</f>
        <v>7058</v>
      </c>
      <c r="CI60" s="15">
        <f>CV!CJ33</f>
        <v>5821.434782608696</v>
      </c>
      <c r="CL60" s="15">
        <f>SUMIFS($C60:$CK60,$C$3:$CK$3,CL$4,$C$1:$CK$1,"&lt;="&amp;_xlfn.XLOOKUP(MAX($C$4:$CK$4),$C$4:$CK$4,$C$1:$CK$1))</f>
        <v>12879.434782608696</v>
      </c>
      <c r="CM60" s="15">
        <f>SUMIF($A$3:$CK$3,CM$4,$A60:$CK60)</f>
        <v>16743</v>
      </c>
      <c r="CN60" s="15">
        <f>SUMIF($A$3:$CK$3,CN$4,$A60:$CK60)</f>
        <v>15740</v>
      </c>
      <c r="CP60" s="17">
        <f>CL60/SUMIFS($C60:$CK60,$C$3:$CK$3,CM$4,$C$1:$CK$1,"&lt;="&amp;_xlfn.XLOOKUP(MAX($C$4:$CK$4),$C$4:$CK$4,$C$1:$CK$1))-1</f>
        <v>0.12385992867440621</v>
      </c>
      <c r="CQ60" s="17">
        <f>CL60/SUMIFS($C60:$CK60,$C$3:$CK$3,CN$4,$C$1:$CK$1,"&lt;="&amp;_xlfn.XLOOKUP(MAX($C$4:$CK$4),$C$4:$CK$4,$C$1:$CK$1))-1</f>
        <v>0.26517041086529436</v>
      </c>
      <c r="DB60" s="15">
        <f t="shared" ref="DB60:DK62" si="482">SUMIF($B$3:$CK$3,DB$4,$B60:$CK60)</f>
        <v>12280</v>
      </c>
      <c r="DC60" s="15">
        <f t="shared" si="482"/>
        <v>10708</v>
      </c>
      <c r="DD60" s="15">
        <f t="shared" si="482"/>
        <v>10052</v>
      </c>
      <c r="DE60" s="15">
        <f t="shared" si="482"/>
        <v>10845</v>
      </c>
      <c r="DF60" s="15">
        <f t="shared" si="482"/>
        <v>13360</v>
      </c>
      <c r="DG60" s="15">
        <f t="shared" si="482"/>
        <v>1965</v>
      </c>
      <c r="DH60" s="15">
        <f t="shared" si="482"/>
        <v>7328</v>
      </c>
      <c r="DI60" s="15">
        <f t="shared" si="482"/>
        <v>11280</v>
      </c>
      <c r="DJ60" s="15">
        <f t="shared" si="482"/>
        <v>14714</v>
      </c>
      <c r="DK60" s="15">
        <f t="shared" si="482"/>
        <v>6710</v>
      </c>
      <c r="DL60" s="15">
        <f t="shared" ref="DL60:DU62" si="483">SUMIF($B$3:$CK$3,DL$4,$B60:$CK60)</f>
        <v>12617</v>
      </c>
      <c r="DM60" s="15">
        <f t="shared" si="483"/>
        <v>11546</v>
      </c>
      <c r="DN60" s="15">
        <f t="shared" si="483"/>
        <v>12325</v>
      </c>
      <c r="DO60" s="15">
        <f t="shared" si="483"/>
        <v>12125</v>
      </c>
      <c r="DP60" s="15">
        <f t="shared" si="483"/>
        <v>12960</v>
      </c>
      <c r="DQ60" s="15">
        <f t="shared" si="483"/>
        <v>13192</v>
      </c>
      <c r="DR60" s="15">
        <f t="shared" si="483"/>
        <v>16061</v>
      </c>
      <c r="DS60" s="15">
        <f t="shared" si="483"/>
        <v>14071</v>
      </c>
      <c r="DT60" s="15">
        <f t="shared" si="483"/>
        <v>13917</v>
      </c>
      <c r="DU60" s="15">
        <f t="shared" si="483"/>
        <v>13913</v>
      </c>
      <c r="DV60" s="15">
        <f t="shared" ref="DV60:EC62" si="484">SUMIF($B$3:$CK$3,DV$4,$B60:$CK60)</f>
        <v>14497</v>
      </c>
      <c r="DW60" s="15">
        <f t="shared" si="484"/>
        <v>12830</v>
      </c>
      <c r="DX60" s="15">
        <f t="shared" si="484"/>
        <v>13955</v>
      </c>
      <c r="DY60" s="15">
        <f t="shared" si="484"/>
        <v>14075</v>
      </c>
      <c r="DZ60" s="15">
        <f t="shared" si="484"/>
        <v>15740</v>
      </c>
      <c r="EA60" s="15">
        <f t="shared" si="484"/>
        <v>13876</v>
      </c>
      <c r="EB60" s="15">
        <f t="shared" si="484"/>
        <v>17085</v>
      </c>
      <c r="EC60" s="15">
        <f t="shared" si="484"/>
        <v>16743</v>
      </c>
      <c r="EE60" s="15">
        <f t="shared" ref="EE60:EK62" si="485">SUMIF($B$2:$CK$2,EE$4,$B60:$CK60)</f>
        <v>44965</v>
      </c>
      <c r="EF60" s="15">
        <f t="shared" si="485"/>
        <v>35287</v>
      </c>
      <c r="EG60" s="15">
        <f t="shared" si="485"/>
        <v>43198</v>
      </c>
      <c r="EH60" s="15">
        <f t="shared" si="485"/>
        <v>54338</v>
      </c>
      <c r="EI60" s="15">
        <f t="shared" si="485"/>
        <v>56398</v>
      </c>
      <c r="EJ60" s="15">
        <f t="shared" si="485"/>
        <v>56600</v>
      </c>
      <c r="EK60" s="15">
        <f t="shared" si="485"/>
        <v>60583.434782608696</v>
      </c>
    </row>
    <row r="61" spans="1:141" x14ac:dyDescent="0.2">
      <c r="A61" s="9" t="s">
        <v>166</v>
      </c>
      <c r="B61" s="15">
        <f>CV!C38</f>
        <v>10919</v>
      </c>
      <c r="C61" s="15">
        <f>CV!D38</f>
        <v>11435</v>
      </c>
      <c r="D61" s="15">
        <f>CV!E38</f>
        <v>12477</v>
      </c>
      <c r="E61" s="15">
        <f>CV!F38</f>
        <v>11463</v>
      </c>
      <c r="F61" s="15">
        <f>CV!G38</f>
        <v>10145</v>
      </c>
      <c r="G61" s="15">
        <f>CV!H38</f>
        <v>7990</v>
      </c>
      <c r="H61" s="15">
        <f>CV!I38</f>
        <v>8467</v>
      </c>
      <c r="I61" s="15">
        <f>CV!J38</f>
        <v>7188</v>
      </c>
      <c r="J61" s="15">
        <f>CV!K38</f>
        <v>6311</v>
      </c>
      <c r="K61" s="15">
        <f>CV!L38</f>
        <v>6952</v>
      </c>
      <c r="L61" s="15">
        <f>CV!M38</f>
        <v>6663</v>
      </c>
      <c r="M61" s="15">
        <f>CV!N38</f>
        <v>5577</v>
      </c>
      <c r="N61" s="15">
        <f>CV!O38</f>
        <v>6887</v>
      </c>
      <c r="O61" s="15">
        <f>CV!P38</f>
        <v>8544</v>
      </c>
      <c r="P61" s="15">
        <f>CV!Q38</f>
        <v>12301</v>
      </c>
      <c r="Q61" s="15">
        <f>CV!R38</f>
        <v>1602</v>
      </c>
      <c r="R61" s="15">
        <f>CV!S38</f>
        <v>15</v>
      </c>
      <c r="S61" s="15">
        <f>CV!T38</f>
        <v>87</v>
      </c>
      <c r="T61" s="15">
        <f>CV!U38</f>
        <v>289</v>
      </c>
      <c r="U61" s="15">
        <f>CV!V38</f>
        <v>750</v>
      </c>
      <c r="V61" s="15">
        <f>CV!W38</f>
        <v>1695</v>
      </c>
      <c r="W61" s="15">
        <f>CV!X38</f>
        <v>2308</v>
      </c>
      <c r="X61" s="15">
        <f>CV!Y38</f>
        <v>2773</v>
      </c>
      <c r="Y61" s="15">
        <f>CV!Z38</f>
        <v>3613</v>
      </c>
      <c r="Z61" s="15">
        <f>CV!AA38</f>
        <v>4584</v>
      </c>
      <c r="AA61" s="15">
        <f>CV!AB38</f>
        <v>5134</v>
      </c>
      <c r="AB61" s="15">
        <f>CV!AC38</f>
        <v>6404</v>
      </c>
      <c r="AC61" s="15">
        <f>CV!AD38</f>
        <v>5483</v>
      </c>
      <c r="AD61" s="15">
        <f>CV!AE38</f>
        <v>2157</v>
      </c>
      <c r="AE61" s="15">
        <f>CV!AF38</f>
        <v>2937</v>
      </c>
      <c r="AF61" s="15">
        <f>CV!AG38</f>
        <v>3600</v>
      </c>
      <c r="AG61" s="15">
        <f>CV!AH38</f>
        <v>3833</v>
      </c>
      <c r="AH61" s="15">
        <f>CV!AI38</f>
        <v>4690</v>
      </c>
      <c r="AI61" s="15">
        <f>CV!AJ38</f>
        <v>4377</v>
      </c>
      <c r="AJ61" s="15">
        <f>CV!AK38</f>
        <v>4422</v>
      </c>
      <c r="AK61" s="15">
        <f>CV!AL38</f>
        <v>4951</v>
      </c>
      <c r="AL61" s="15">
        <f>CV!AM38</f>
        <v>6606</v>
      </c>
      <c r="AM61" s="15">
        <f>CV!AN38</f>
        <v>6777</v>
      </c>
      <c r="AN61" s="15">
        <f>CV!AO38</f>
        <v>8009</v>
      </c>
      <c r="AO61" s="15">
        <f>CV!AP38</f>
        <v>8656</v>
      </c>
      <c r="AP61" s="15">
        <f>CV!AQ38</f>
        <v>7594</v>
      </c>
      <c r="AQ61" s="15">
        <f>CV!AR38</f>
        <v>7043</v>
      </c>
      <c r="AR61" s="15">
        <f>CV!AS38</f>
        <v>6607</v>
      </c>
      <c r="AS61" s="15">
        <f>CV!AT38</f>
        <v>6917</v>
      </c>
      <c r="AT61" s="15">
        <f>CV!AU38</f>
        <v>7688</v>
      </c>
      <c r="AU61" s="15">
        <f>CV!AV38</f>
        <v>8338</v>
      </c>
      <c r="AV61" s="15">
        <f>CV!AW38</f>
        <v>9026</v>
      </c>
      <c r="AW61" s="15">
        <f>CV!AX38</f>
        <v>7084</v>
      </c>
      <c r="AX61" s="15">
        <f>CV!AY38</f>
        <v>9191</v>
      </c>
      <c r="AY61" s="15">
        <f>CV!AZ38</f>
        <v>9392</v>
      </c>
      <c r="AZ61" s="15">
        <f>CV!BA38</f>
        <v>11542</v>
      </c>
      <c r="BA61" s="15">
        <f>CV!BB38</f>
        <v>11425</v>
      </c>
      <c r="BB61" s="15">
        <f>CV!BC38</f>
        <v>9838</v>
      </c>
      <c r="BC61" s="15">
        <f>CV!BD38</f>
        <v>8161</v>
      </c>
      <c r="BD61" s="15">
        <f>CV!BE38</f>
        <v>7670</v>
      </c>
      <c r="BE61" s="15">
        <f>CV!BF38</f>
        <v>7567</v>
      </c>
      <c r="BF61" s="15">
        <f>CV!BG38</f>
        <v>8338</v>
      </c>
      <c r="BG61" s="15">
        <f>CV!BH38</f>
        <v>9514</v>
      </c>
      <c r="BH61" s="15">
        <f>CV!BI38</f>
        <v>9086</v>
      </c>
      <c r="BI61" s="15">
        <f>CV!BJ38</f>
        <v>7831</v>
      </c>
      <c r="BJ61" s="15">
        <f>CV!BK38</f>
        <v>9710</v>
      </c>
      <c r="BK61" s="15">
        <f>CV!BL38</f>
        <v>10423</v>
      </c>
      <c r="BL61" s="15">
        <f>CV!BM38</f>
        <v>10621</v>
      </c>
      <c r="BM61" s="15">
        <f>CV!BN38</f>
        <v>11634</v>
      </c>
      <c r="BN61" s="15">
        <f>CV!BO38</f>
        <v>9114</v>
      </c>
      <c r="BO61" s="15">
        <f>CV!BP38</f>
        <v>7451</v>
      </c>
      <c r="BP61" s="15">
        <f>CV!BQ38</f>
        <v>8540</v>
      </c>
      <c r="BQ61" s="15">
        <f>CV!BR38</f>
        <v>7494</v>
      </c>
      <c r="BR61" s="15">
        <f>CV!BS38</f>
        <v>8197</v>
      </c>
      <c r="BS61" s="15">
        <f>CV!BT38</f>
        <v>10214</v>
      </c>
      <c r="BT61" s="15">
        <f>CV!BU38</f>
        <v>8149</v>
      </c>
      <c r="BU61" s="15">
        <f>CV!BV38</f>
        <v>7564</v>
      </c>
      <c r="BV61" s="15">
        <f>CV!BW38</f>
        <v>10332</v>
      </c>
      <c r="BW61" s="15">
        <f>CV!BX38</f>
        <v>9487</v>
      </c>
      <c r="BX61" s="15">
        <f>CV!BY38</f>
        <v>10656</v>
      </c>
      <c r="BY61" s="15">
        <f>CV!BZ38</f>
        <v>11175</v>
      </c>
      <c r="BZ61" s="15">
        <f>CV!CA38</f>
        <v>8955</v>
      </c>
      <c r="CA61" s="15">
        <f>CV!CB38</f>
        <v>8081</v>
      </c>
      <c r="CB61" s="15">
        <f>CV!CC38</f>
        <v>9128</v>
      </c>
      <c r="CC61" s="15">
        <f>CV!CD38</f>
        <v>9184</v>
      </c>
      <c r="CD61" s="15">
        <f>CV!CF38</f>
        <v>9036</v>
      </c>
      <c r="CE61" s="15">
        <f>CV!CG38</f>
        <v>9456</v>
      </c>
      <c r="CF61" s="15">
        <f>CV!CG38</f>
        <v>9456</v>
      </c>
      <c r="CG61" s="15">
        <f>CV!CH38</f>
        <v>9525</v>
      </c>
      <c r="CH61" s="15">
        <f>CV!CI38</f>
        <v>11770</v>
      </c>
      <c r="CI61" s="15">
        <f>CV!CJ38</f>
        <v>12058.95652173913</v>
      </c>
      <c r="CL61" s="15">
        <f>SUMIFS($C61:$CK61,$C$3:$CK$3,CL$4,$C$1:$CK$1,"&lt;="&amp;_xlfn.XLOOKUP(MAX($C$4:$CK$4),$C$4:$CK$4,$C$1:$CK$1))</f>
        <v>23828.956521739128</v>
      </c>
      <c r="CM61" s="15">
        <f>SUMIF($A$3:$CK$3,CM$4,$A61:$CK61)</f>
        <v>28437</v>
      </c>
      <c r="CN61" s="15">
        <f>SUMIF($A$3:$CK$3,CN$4,$A61:$CK61)</f>
        <v>30475</v>
      </c>
      <c r="CP61" s="17">
        <f>CL61/SUMIFS($C61:$CK61,$C$3:$CK$3,CM$4,$C$1:$CK$1,"&lt;="&amp;_xlfn.XLOOKUP(MAX($C$4:$CK$4),$C$4:$CK$4,$C$1:$CK$1))-1</f>
        <v>0.25999135584492006</v>
      </c>
      <c r="CQ61" s="17">
        <f>CL61/SUMIFS($C61:$CK61,$C$3:$CK$3,CN$4,$C$1:$CK$1,"&lt;="&amp;_xlfn.XLOOKUP(MAX($C$4:$CK$4),$C$4:$CK$4,$C$1:$CK$1))-1</f>
        <v>0.20232890265599313</v>
      </c>
      <c r="DB61" s="15">
        <f t="shared" si="482"/>
        <v>34831</v>
      </c>
      <c r="DC61" s="15">
        <f t="shared" si="482"/>
        <v>29598</v>
      </c>
      <c r="DD61" s="15">
        <f t="shared" si="482"/>
        <v>21966</v>
      </c>
      <c r="DE61" s="15">
        <f t="shared" si="482"/>
        <v>19192</v>
      </c>
      <c r="DF61" s="15">
        <f t="shared" si="482"/>
        <v>27732</v>
      </c>
      <c r="DG61" s="15">
        <f t="shared" si="482"/>
        <v>1704</v>
      </c>
      <c r="DH61" s="15">
        <f t="shared" si="482"/>
        <v>2734</v>
      </c>
      <c r="DI61" s="15">
        <f t="shared" si="482"/>
        <v>8694</v>
      </c>
      <c r="DJ61" s="15">
        <f t="shared" si="482"/>
        <v>16122</v>
      </c>
      <c r="DK61" s="15">
        <f t="shared" si="482"/>
        <v>10577</v>
      </c>
      <c r="DL61" s="15">
        <f t="shared" si="483"/>
        <v>12123</v>
      </c>
      <c r="DM61" s="15">
        <f t="shared" si="483"/>
        <v>13750</v>
      </c>
      <c r="DN61" s="15">
        <f t="shared" si="483"/>
        <v>21392</v>
      </c>
      <c r="DO61" s="15">
        <f t="shared" si="483"/>
        <v>23293</v>
      </c>
      <c r="DP61" s="15">
        <f t="shared" si="483"/>
        <v>21212</v>
      </c>
      <c r="DQ61" s="15">
        <f t="shared" si="483"/>
        <v>24448</v>
      </c>
      <c r="DR61" s="15">
        <f t="shared" si="483"/>
        <v>30125</v>
      </c>
      <c r="DS61" s="15">
        <f t="shared" si="483"/>
        <v>29424</v>
      </c>
      <c r="DT61" s="15">
        <f t="shared" si="483"/>
        <v>23575</v>
      </c>
      <c r="DU61" s="15">
        <f t="shared" si="483"/>
        <v>26431</v>
      </c>
      <c r="DV61" s="15">
        <f t="shared" si="484"/>
        <v>30754</v>
      </c>
      <c r="DW61" s="15">
        <f t="shared" si="484"/>
        <v>28199</v>
      </c>
      <c r="DX61" s="15">
        <f t="shared" si="484"/>
        <v>24231</v>
      </c>
      <c r="DY61" s="15">
        <f t="shared" si="484"/>
        <v>25927</v>
      </c>
      <c r="DZ61" s="15">
        <f t="shared" si="484"/>
        <v>30475</v>
      </c>
      <c r="EA61" s="15">
        <f t="shared" si="484"/>
        <v>28211</v>
      </c>
      <c r="EB61" s="15">
        <f t="shared" si="484"/>
        <v>27348</v>
      </c>
      <c r="EC61" s="15">
        <f t="shared" si="484"/>
        <v>28437</v>
      </c>
      <c r="EE61" s="15">
        <f t="shared" si="485"/>
        <v>98488</v>
      </c>
      <c r="EF61" s="15">
        <f t="shared" si="485"/>
        <v>29254</v>
      </c>
      <c r="EG61" s="15">
        <f t="shared" si="485"/>
        <v>57842</v>
      </c>
      <c r="EH61" s="15">
        <f t="shared" si="485"/>
        <v>99078</v>
      </c>
      <c r="EI61" s="15">
        <f t="shared" si="485"/>
        <v>110184</v>
      </c>
      <c r="EJ61" s="15">
        <f t="shared" si="485"/>
        <v>108832</v>
      </c>
      <c r="EK61" s="15">
        <f t="shared" si="485"/>
        <v>107824.95652173914</v>
      </c>
    </row>
    <row r="62" spans="1:141" ht="15" x14ac:dyDescent="0.25">
      <c r="A62" s="19" t="s">
        <v>53</v>
      </c>
      <c r="B62" s="27">
        <f t="shared" ref="B62:D62" si="486">SUM(B60:B61)</f>
        <v>15037</v>
      </c>
      <c r="C62" s="27">
        <f t="shared" si="486"/>
        <v>15453</v>
      </c>
      <c r="D62" s="27">
        <f t="shared" si="486"/>
        <v>16621</v>
      </c>
      <c r="E62" s="27">
        <f t="shared" ref="E62:AJ62" si="487">SUM(E60:E61)</f>
        <v>15121</v>
      </c>
      <c r="F62" s="27">
        <f t="shared" si="487"/>
        <v>13812</v>
      </c>
      <c r="G62" s="27">
        <f t="shared" si="487"/>
        <v>11373</v>
      </c>
      <c r="H62" s="27">
        <f t="shared" si="487"/>
        <v>12235</v>
      </c>
      <c r="I62" s="27">
        <f t="shared" si="487"/>
        <v>10336</v>
      </c>
      <c r="J62" s="27">
        <f t="shared" si="487"/>
        <v>9447</v>
      </c>
      <c r="K62" s="27">
        <f t="shared" si="487"/>
        <v>10515</v>
      </c>
      <c r="L62" s="27">
        <f t="shared" si="487"/>
        <v>10781</v>
      </c>
      <c r="M62" s="27">
        <f t="shared" si="487"/>
        <v>8741</v>
      </c>
      <c r="N62" s="27">
        <f t="shared" si="487"/>
        <v>10949</v>
      </c>
      <c r="O62" s="27">
        <f t="shared" si="487"/>
        <v>12807</v>
      </c>
      <c r="P62" s="27">
        <f t="shared" si="487"/>
        <v>17336</v>
      </c>
      <c r="Q62" s="27">
        <f t="shared" si="487"/>
        <v>2245</v>
      </c>
      <c r="R62" s="27">
        <f t="shared" si="487"/>
        <v>91</v>
      </c>
      <c r="S62" s="27">
        <f t="shared" si="487"/>
        <v>1333</v>
      </c>
      <c r="T62" s="27">
        <f t="shared" si="487"/>
        <v>1845</v>
      </c>
      <c r="U62" s="27">
        <f t="shared" si="487"/>
        <v>3175</v>
      </c>
      <c r="V62" s="27">
        <f t="shared" si="487"/>
        <v>5042</v>
      </c>
      <c r="W62" s="27">
        <f t="shared" si="487"/>
        <v>5832</v>
      </c>
      <c r="X62" s="27">
        <f t="shared" si="487"/>
        <v>6726</v>
      </c>
      <c r="Y62" s="27">
        <f t="shared" si="487"/>
        <v>7416</v>
      </c>
      <c r="Z62" s="27">
        <f t="shared" si="487"/>
        <v>9317</v>
      </c>
      <c r="AA62" s="27">
        <f t="shared" si="487"/>
        <v>9795</v>
      </c>
      <c r="AB62" s="27">
        <f t="shared" si="487"/>
        <v>11724</v>
      </c>
      <c r="AC62" s="27">
        <f t="shared" si="487"/>
        <v>9076</v>
      </c>
      <c r="AD62" s="27">
        <f t="shared" si="487"/>
        <v>3140</v>
      </c>
      <c r="AE62" s="27">
        <f t="shared" si="487"/>
        <v>5071</v>
      </c>
      <c r="AF62" s="27">
        <f t="shared" si="487"/>
        <v>7905</v>
      </c>
      <c r="AG62" s="27">
        <f t="shared" si="487"/>
        <v>7776</v>
      </c>
      <c r="AH62" s="27">
        <f t="shared" si="487"/>
        <v>9059</v>
      </c>
      <c r="AI62" s="27">
        <f t="shared" si="487"/>
        <v>8578</v>
      </c>
      <c r="AJ62" s="27">
        <f t="shared" si="487"/>
        <v>8243</v>
      </c>
      <c r="AK62" s="27">
        <f t="shared" ref="AK62:BA62" si="488">SUM(AK60:AK61)</f>
        <v>8475</v>
      </c>
      <c r="AL62" s="27">
        <f t="shared" si="488"/>
        <v>10592</v>
      </c>
      <c r="AM62" s="27">
        <f t="shared" si="488"/>
        <v>10526</v>
      </c>
      <c r="AN62" s="27">
        <f t="shared" si="488"/>
        <v>12599</v>
      </c>
      <c r="AO62" s="27">
        <f t="shared" si="488"/>
        <v>13164</v>
      </c>
      <c r="AP62" s="27">
        <f t="shared" si="488"/>
        <v>11305</v>
      </c>
      <c r="AQ62" s="27">
        <f t="shared" si="488"/>
        <v>10949</v>
      </c>
      <c r="AR62" s="27">
        <f t="shared" si="488"/>
        <v>10655</v>
      </c>
      <c r="AS62" s="27">
        <f t="shared" si="488"/>
        <v>11191</v>
      </c>
      <c r="AT62" s="27">
        <f t="shared" si="488"/>
        <v>12326</v>
      </c>
      <c r="AU62" s="27">
        <f t="shared" si="488"/>
        <v>12952</v>
      </c>
      <c r="AV62" s="27">
        <f t="shared" si="488"/>
        <v>13866</v>
      </c>
      <c r="AW62" s="27">
        <f t="shared" si="488"/>
        <v>10822</v>
      </c>
      <c r="AX62" s="27">
        <f t="shared" si="488"/>
        <v>14493</v>
      </c>
      <c r="AY62" s="27">
        <f t="shared" si="488"/>
        <v>14486</v>
      </c>
      <c r="AZ62" s="27">
        <f t="shared" si="488"/>
        <v>17207</v>
      </c>
      <c r="BA62" s="27">
        <f t="shared" si="488"/>
        <v>16630</v>
      </c>
      <c r="BB62" s="27">
        <f t="shared" ref="BB62:BC62" si="489">SUM(BB60:BB61)</f>
        <v>14367</v>
      </c>
      <c r="BC62" s="27">
        <f t="shared" si="489"/>
        <v>12498</v>
      </c>
      <c r="BD62" s="27">
        <f t="shared" ref="BD62:CN62" si="490">SUM(BD60:BD61)</f>
        <v>12209</v>
      </c>
      <c r="BE62" s="27">
        <f t="shared" si="490"/>
        <v>12032</v>
      </c>
      <c r="BF62" s="27">
        <f t="shared" ref="BF62:BG62" si="491">SUM(BF60:BF61)</f>
        <v>13251</v>
      </c>
      <c r="BG62" s="27">
        <f t="shared" si="491"/>
        <v>14800</v>
      </c>
      <c r="BH62" s="27">
        <f t="shared" ref="BH62:BI62" si="492">SUM(BH60:BH61)</f>
        <v>13625</v>
      </c>
      <c r="BI62" s="27">
        <f t="shared" si="492"/>
        <v>11919</v>
      </c>
      <c r="BJ62" s="27">
        <f t="shared" ref="BJ62:BK62" si="493">SUM(BJ60:BJ61)</f>
        <v>14656</v>
      </c>
      <c r="BK62" s="27">
        <f t="shared" si="493"/>
        <v>15275</v>
      </c>
      <c r="BL62" s="27">
        <f t="shared" ref="BL62:BM62" si="494">SUM(BL60:BL61)</f>
        <v>15320</v>
      </c>
      <c r="BM62" s="27">
        <f t="shared" si="494"/>
        <v>16360</v>
      </c>
      <c r="BN62" s="27">
        <f t="shared" ref="BN62:BO62" si="495">SUM(BN60:BN61)</f>
        <v>13431</v>
      </c>
      <c r="BO62" s="27">
        <f t="shared" si="495"/>
        <v>11238</v>
      </c>
      <c r="BP62" s="27">
        <f t="shared" ref="BP62:BQ62" si="496">SUM(BP60:BP61)</f>
        <v>13828</v>
      </c>
      <c r="BQ62" s="27">
        <f t="shared" si="496"/>
        <v>11876</v>
      </c>
      <c r="BR62" s="27">
        <f t="shared" ref="BR62" si="497">SUM(BR60:BR61)</f>
        <v>12482</v>
      </c>
      <c r="BS62" s="27">
        <f t="shared" ref="BS62" si="498">SUM(BS60:BS61)</f>
        <v>15773</v>
      </c>
      <c r="BT62" s="27">
        <f t="shared" ref="BT62:BU62" si="499">SUM(BT60:BT61)</f>
        <v>12768</v>
      </c>
      <c r="BU62" s="27">
        <f t="shared" si="499"/>
        <v>11461</v>
      </c>
      <c r="BV62" s="27">
        <f t="shared" ref="BV62:BW62" si="500">SUM(BV60:BV61)</f>
        <v>15694</v>
      </c>
      <c r="BW62" s="27">
        <f t="shared" si="500"/>
        <v>14305</v>
      </c>
      <c r="BX62" s="27">
        <f t="shared" ref="BX62:BY62" si="501">SUM(BX60:BX61)</f>
        <v>16216</v>
      </c>
      <c r="BY62" s="27">
        <f t="shared" si="501"/>
        <v>15692</v>
      </c>
      <c r="BZ62" s="27">
        <f t="shared" ref="BZ62" si="502">SUM(BZ60:BZ61)</f>
        <v>13591</v>
      </c>
      <c r="CA62" s="27">
        <f t="shared" ref="CA62:CB62" si="503">SUM(CA60:CA61)</f>
        <v>12804</v>
      </c>
      <c r="CB62" s="27">
        <f t="shared" si="503"/>
        <v>13957</v>
      </c>
      <c r="CC62" s="27">
        <f t="shared" ref="CC62:CD62" si="504">SUM(CC60:CC61)</f>
        <v>14065</v>
      </c>
      <c r="CD62" s="27">
        <f t="shared" si="504"/>
        <v>16411</v>
      </c>
      <c r="CE62" s="27">
        <f t="shared" ref="CE62:CF62" si="505">SUM(CE60:CE61)</f>
        <v>15186</v>
      </c>
      <c r="CF62" s="27">
        <f t="shared" si="505"/>
        <v>15186</v>
      </c>
      <c r="CG62" s="27">
        <f t="shared" ref="CG62:CH62" si="506">SUM(CG60:CG61)</f>
        <v>14808</v>
      </c>
      <c r="CH62" s="27">
        <f t="shared" si="506"/>
        <v>18828</v>
      </c>
      <c r="CI62" s="27">
        <f t="shared" ref="CI62" si="507">SUM(CI60:CI61)</f>
        <v>17880.391304347824</v>
      </c>
      <c r="CL62" s="27">
        <f t="shared" si="490"/>
        <v>36708.391304347824</v>
      </c>
      <c r="CM62" s="27">
        <f t="shared" ref="CM62" si="508">SUM(CM60:CM61)</f>
        <v>45180</v>
      </c>
      <c r="CN62" s="27">
        <f t="shared" si="490"/>
        <v>46215</v>
      </c>
      <c r="CP62" s="30">
        <f>CL62/SUMIFS($C62:$CK62,$C$3:$CK$3,CM$4,$C$1:$CK$1,"&lt;="&amp;_xlfn.XLOOKUP(MAX($C$4:$CK$4),$C$4:$CK$4,$C$1:$CK$1))-1</f>
        <v>0.20862608008520422</v>
      </c>
      <c r="CQ62" s="30">
        <f>CL62/SUMIFS($C62:$CK62,$C$3:$CK$3,CN$4,$C$1:$CK$1,"&lt;="&amp;_xlfn.XLOOKUP(MAX($C$4:$CK$4),$C$4:$CK$4,$C$1:$CK$1))-1</f>
        <v>0.22365383193932553</v>
      </c>
      <c r="DB62" s="27">
        <f t="shared" si="482"/>
        <v>47111</v>
      </c>
      <c r="DC62" s="27">
        <f t="shared" si="482"/>
        <v>40306</v>
      </c>
      <c r="DD62" s="27">
        <f t="shared" si="482"/>
        <v>32018</v>
      </c>
      <c r="DE62" s="27">
        <f t="shared" si="482"/>
        <v>30037</v>
      </c>
      <c r="DF62" s="27">
        <f t="shared" si="482"/>
        <v>41092</v>
      </c>
      <c r="DG62" s="27">
        <f t="shared" si="482"/>
        <v>3669</v>
      </c>
      <c r="DH62" s="27">
        <f t="shared" si="482"/>
        <v>10062</v>
      </c>
      <c r="DI62" s="27">
        <f t="shared" si="482"/>
        <v>19974</v>
      </c>
      <c r="DJ62" s="27">
        <f t="shared" si="482"/>
        <v>30836</v>
      </c>
      <c r="DK62" s="27">
        <f t="shared" si="482"/>
        <v>17287</v>
      </c>
      <c r="DL62" s="27">
        <f t="shared" si="483"/>
        <v>24740</v>
      </c>
      <c r="DM62" s="27">
        <f t="shared" si="483"/>
        <v>25296</v>
      </c>
      <c r="DN62" s="27">
        <f t="shared" si="483"/>
        <v>33717</v>
      </c>
      <c r="DO62" s="27">
        <f t="shared" si="483"/>
        <v>35418</v>
      </c>
      <c r="DP62" s="27">
        <f t="shared" si="483"/>
        <v>34172</v>
      </c>
      <c r="DQ62" s="27">
        <f t="shared" si="483"/>
        <v>37640</v>
      </c>
      <c r="DR62" s="27">
        <f t="shared" si="483"/>
        <v>46186</v>
      </c>
      <c r="DS62" s="27">
        <f t="shared" si="483"/>
        <v>43495</v>
      </c>
      <c r="DT62" s="27">
        <f t="shared" si="483"/>
        <v>37492</v>
      </c>
      <c r="DU62" s="27">
        <f t="shared" si="483"/>
        <v>40344</v>
      </c>
      <c r="DV62" s="27">
        <f t="shared" si="484"/>
        <v>45251</v>
      </c>
      <c r="DW62" s="27">
        <f t="shared" si="484"/>
        <v>41029</v>
      </c>
      <c r="DX62" s="27">
        <f t="shared" si="484"/>
        <v>38186</v>
      </c>
      <c r="DY62" s="27">
        <f t="shared" si="484"/>
        <v>40002</v>
      </c>
      <c r="DZ62" s="27">
        <f t="shared" si="484"/>
        <v>46215</v>
      </c>
      <c r="EA62" s="27">
        <f t="shared" si="484"/>
        <v>42087</v>
      </c>
      <c r="EB62" s="27">
        <f t="shared" si="484"/>
        <v>44433</v>
      </c>
      <c r="EC62" s="27">
        <f t="shared" si="484"/>
        <v>45180</v>
      </c>
      <c r="EE62" s="27">
        <f t="shared" si="485"/>
        <v>143453</v>
      </c>
      <c r="EF62" s="27">
        <f t="shared" si="485"/>
        <v>64541</v>
      </c>
      <c r="EG62" s="27">
        <f t="shared" si="485"/>
        <v>101040</v>
      </c>
      <c r="EH62" s="27">
        <f t="shared" si="485"/>
        <v>153416</v>
      </c>
      <c r="EI62" s="27">
        <f t="shared" si="485"/>
        <v>166582</v>
      </c>
      <c r="EJ62" s="27">
        <f t="shared" si="485"/>
        <v>165432</v>
      </c>
      <c r="EK62" s="27">
        <f t="shared" si="485"/>
        <v>168408.39130434784</v>
      </c>
    </row>
    <row r="63" spans="1:141" x14ac:dyDescent="0.2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L63" s="18"/>
      <c r="CM63" s="18"/>
      <c r="CN63" s="18"/>
      <c r="CP63" s="18"/>
      <c r="CQ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E63" s="18"/>
      <c r="EF63" s="18"/>
      <c r="EG63" s="18"/>
      <c r="EH63" s="18"/>
      <c r="EI63" s="18"/>
      <c r="EJ63" s="18"/>
      <c r="EK63" s="18"/>
    </row>
    <row r="64" spans="1:141" ht="15" x14ac:dyDescent="0.25">
      <c r="A64" s="19" t="s">
        <v>56</v>
      </c>
      <c r="B64" s="25">
        <f t="shared" ref="B64:AA64" si="509">B147</f>
        <v>551787</v>
      </c>
      <c r="C64" s="25">
        <f t="shared" si="509"/>
        <v>502776</v>
      </c>
      <c r="D64" s="25">
        <f t="shared" si="509"/>
        <v>583526</v>
      </c>
      <c r="E64" s="25">
        <f t="shared" si="509"/>
        <v>582194</v>
      </c>
      <c r="F64" s="25">
        <f t="shared" si="509"/>
        <v>637299</v>
      </c>
      <c r="G64" s="25">
        <f t="shared" si="509"/>
        <v>588467</v>
      </c>
      <c r="H64" s="25">
        <f t="shared" si="509"/>
        <v>573517</v>
      </c>
      <c r="I64" s="25">
        <f t="shared" si="509"/>
        <v>479317</v>
      </c>
      <c r="J64" s="25">
        <f t="shared" si="509"/>
        <v>426509</v>
      </c>
      <c r="K64" s="25">
        <f t="shared" si="509"/>
        <v>562266</v>
      </c>
      <c r="L64" s="25">
        <f t="shared" si="509"/>
        <v>763804</v>
      </c>
      <c r="M64" s="25">
        <f t="shared" si="509"/>
        <v>568030</v>
      </c>
      <c r="N64" s="25">
        <f t="shared" si="509"/>
        <v>541603</v>
      </c>
      <c r="O64" s="25">
        <f t="shared" si="509"/>
        <v>562769</v>
      </c>
      <c r="P64" s="25">
        <f t="shared" si="509"/>
        <v>889802</v>
      </c>
      <c r="Q64" s="25">
        <f t="shared" si="509"/>
        <v>185289</v>
      </c>
      <c r="R64" s="25">
        <f t="shared" si="509"/>
        <v>50002</v>
      </c>
      <c r="S64" s="25">
        <f t="shared" si="509"/>
        <v>362362</v>
      </c>
      <c r="T64" s="25">
        <f t="shared" si="509"/>
        <v>415880</v>
      </c>
      <c r="U64" s="25">
        <f t="shared" si="509"/>
        <v>394024</v>
      </c>
      <c r="V64" s="25">
        <f t="shared" si="509"/>
        <v>401104</v>
      </c>
      <c r="W64" s="25">
        <f t="shared" si="509"/>
        <v>395167</v>
      </c>
      <c r="X64" s="25">
        <f t="shared" si="509"/>
        <v>604478</v>
      </c>
      <c r="Y64" s="25">
        <f t="shared" si="509"/>
        <v>643459</v>
      </c>
      <c r="Z64" s="25">
        <f t="shared" si="509"/>
        <v>467031</v>
      </c>
      <c r="AA64" s="25">
        <f t="shared" si="509"/>
        <v>397589</v>
      </c>
      <c r="AB64" s="25">
        <f>AB147</f>
        <v>446884</v>
      </c>
      <c r="AC64" s="25">
        <f t="shared" ref="AC64:BA64" si="510">AC147</f>
        <v>326216</v>
      </c>
      <c r="AD64" s="25">
        <f t="shared" si="510"/>
        <v>203781</v>
      </c>
      <c r="AE64" s="25">
        <f t="shared" si="510"/>
        <v>474634</v>
      </c>
      <c r="AF64" s="25">
        <f t="shared" si="510"/>
        <v>460302</v>
      </c>
      <c r="AG64" s="25">
        <f t="shared" si="510"/>
        <v>354101</v>
      </c>
      <c r="AH64" s="25">
        <f t="shared" si="510"/>
        <v>313205</v>
      </c>
      <c r="AI64" s="25">
        <f t="shared" si="510"/>
        <v>346481</v>
      </c>
      <c r="AJ64" s="25">
        <f t="shared" si="510"/>
        <v>587992</v>
      </c>
      <c r="AK64" s="25">
        <f t="shared" si="510"/>
        <v>450712</v>
      </c>
      <c r="AL64" s="25">
        <f t="shared" si="510"/>
        <v>356848</v>
      </c>
      <c r="AM64" s="25">
        <f t="shared" si="510"/>
        <v>348828</v>
      </c>
      <c r="AN64" s="25">
        <f t="shared" si="510"/>
        <v>415503</v>
      </c>
      <c r="AO64" s="25">
        <f t="shared" si="510"/>
        <v>456221</v>
      </c>
      <c r="AP64" s="25">
        <f t="shared" si="510"/>
        <v>512908</v>
      </c>
      <c r="AQ64" s="25">
        <f t="shared" si="510"/>
        <v>425895</v>
      </c>
      <c r="AR64" s="25">
        <f t="shared" si="510"/>
        <v>362058</v>
      </c>
      <c r="AS64" s="25">
        <f t="shared" si="510"/>
        <v>345758</v>
      </c>
      <c r="AT64" s="25">
        <f t="shared" si="510"/>
        <v>269681</v>
      </c>
      <c r="AU64" s="25">
        <f t="shared" si="510"/>
        <v>567190</v>
      </c>
      <c r="AV64" s="25">
        <f t="shared" si="510"/>
        <v>637622</v>
      </c>
      <c r="AW64" s="25">
        <f t="shared" si="510"/>
        <v>331080</v>
      </c>
      <c r="AX64" s="25">
        <f t="shared" si="510"/>
        <v>371654</v>
      </c>
      <c r="AY64" s="25">
        <f t="shared" si="510"/>
        <v>391986</v>
      </c>
      <c r="AZ64" s="25">
        <f t="shared" si="510"/>
        <v>469814</v>
      </c>
      <c r="BA64" s="25">
        <f t="shared" si="510"/>
        <v>411843</v>
      </c>
      <c r="BB64" s="25">
        <f t="shared" ref="BB64:BC64" si="511">BB147</f>
        <v>532071</v>
      </c>
      <c r="BC64" s="25">
        <f t="shared" si="511"/>
        <v>428165</v>
      </c>
      <c r="BD64" s="25">
        <f t="shared" ref="BD64:BE64" si="512">BD147</f>
        <v>363417</v>
      </c>
      <c r="BE64" s="25">
        <f t="shared" si="512"/>
        <v>350468</v>
      </c>
      <c r="BF64" s="25">
        <f t="shared" ref="BF64:BG64" si="513">BF147</f>
        <v>354526</v>
      </c>
      <c r="BG64" s="25">
        <f t="shared" si="513"/>
        <v>421295</v>
      </c>
      <c r="BH64" s="25">
        <f t="shared" ref="BH64:BI64" si="514">BH147</f>
        <v>804803</v>
      </c>
      <c r="BI64" s="25">
        <f t="shared" si="514"/>
        <v>465044</v>
      </c>
      <c r="BJ64" s="25">
        <f t="shared" ref="BJ64:BK64" si="515">BJ147</f>
        <v>411601</v>
      </c>
      <c r="BK64" s="25">
        <f t="shared" si="515"/>
        <v>414655</v>
      </c>
      <c r="BL64" s="25">
        <f t="shared" ref="BL64:BM64" si="516">BL147</f>
        <v>452713</v>
      </c>
      <c r="BM64" s="25">
        <f t="shared" si="516"/>
        <v>512667</v>
      </c>
      <c r="BN64" s="25">
        <f t="shared" ref="BN64:BO64" si="517">BN147</f>
        <v>446605</v>
      </c>
      <c r="BO64" s="25">
        <f t="shared" si="517"/>
        <v>397823</v>
      </c>
      <c r="BP64" s="25">
        <f t="shared" ref="BP64:BQ64" si="518">BP147</f>
        <v>401290</v>
      </c>
      <c r="BQ64" s="25">
        <f t="shared" si="518"/>
        <v>360060</v>
      </c>
      <c r="BR64" s="25">
        <f t="shared" ref="BR64" si="519">BR147</f>
        <v>272126</v>
      </c>
      <c r="BS64" s="25">
        <f t="shared" ref="BS64" si="520">BS147</f>
        <v>578035</v>
      </c>
      <c r="BT64" s="25">
        <f t="shared" ref="BT64:BU64" si="521">BT147</f>
        <v>917063</v>
      </c>
      <c r="BU64" s="25">
        <f t="shared" si="521"/>
        <v>328911</v>
      </c>
      <c r="BV64" s="25">
        <f t="shared" ref="BV64:BW64" si="522">BV147</f>
        <v>411891</v>
      </c>
      <c r="BW64" s="25">
        <f t="shared" si="522"/>
        <v>387130</v>
      </c>
      <c r="BX64" s="25">
        <f t="shared" ref="BX64:BY64" si="523">BX147</f>
        <v>437416</v>
      </c>
      <c r="BY64" s="25">
        <f t="shared" si="523"/>
        <v>512826</v>
      </c>
      <c r="BZ64" s="25">
        <f t="shared" ref="BZ64" si="524">BZ147</f>
        <v>500421</v>
      </c>
      <c r="CA64" s="25">
        <f t="shared" ref="CA64:CB64" si="525">CA147</f>
        <v>394992</v>
      </c>
      <c r="CB64" s="25">
        <f t="shared" si="525"/>
        <v>340576</v>
      </c>
      <c r="CC64" s="25">
        <f t="shared" ref="CC64:CD64" si="526">CC147</f>
        <v>342714</v>
      </c>
      <c r="CD64" s="25">
        <f t="shared" si="526"/>
        <v>324465</v>
      </c>
      <c r="CE64" s="25">
        <f t="shared" ref="CE64:CF64" si="527">CE147</f>
        <v>997088</v>
      </c>
      <c r="CF64" s="25">
        <f t="shared" si="527"/>
        <v>888152</v>
      </c>
      <c r="CG64" s="25">
        <f t="shared" ref="CG64:CH64" si="528">CG147</f>
        <v>292323</v>
      </c>
      <c r="CH64" s="25">
        <f t="shared" si="528"/>
        <v>492989</v>
      </c>
      <c r="CI64" s="25">
        <f t="shared" ref="CI64" si="529">CI147</f>
        <v>456868.52173913043</v>
      </c>
      <c r="CL64" s="25">
        <f>SUMIFS($C64:$CK64,$C$3:$CK$3,CL$4,$C$1:$CK$1,"&lt;="&amp;_xlfn.XLOOKUP(MAX($C$4:$CK$4),$C$4:$CK$4,$C$1:$CK$1))</f>
        <v>949857.52173913037</v>
      </c>
      <c r="CM64" s="25">
        <f>SUMIF($A$3:$CK$3,CM$4,$A64:$CK64)</f>
        <v>2177563</v>
      </c>
      <c r="CN64" s="25">
        <f>SUMIF($A$3:$CK$3,CN$4,$A64:$CK64)</f>
        <v>1236437</v>
      </c>
      <c r="CP64" s="26">
        <f>CL64/SUMIFS($C64:$CK64,$C$3:$CK$3,CM$4,$C$1:$CK$1,"&lt;="&amp;_xlfn.XLOOKUP(MAX($C$4:$CK$4),$C$4:$CK$4,$C$1:$CK$1))-1</f>
        <v>-0.49616095471179777</v>
      </c>
      <c r="CQ64" s="26">
        <f>CL64/SUMIFS($C64:$CK64,$C$3:$CK$3,CN$4,$C$1:$CK$1,"&lt;="&amp;_xlfn.XLOOKUP(MAX($C$4:$CK$4),$C$4:$CK$4,$C$1:$CK$1))-1</f>
        <v>0.18877666762091416</v>
      </c>
      <c r="DB64" s="25">
        <f t="shared" ref="DB64:EC64" si="530">SUMIF($B$3:$CK$3,DB$4,$B64:$CK64)</f>
        <v>1638089</v>
      </c>
      <c r="DC64" s="25">
        <f t="shared" si="530"/>
        <v>1807960</v>
      </c>
      <c r="DD64" s="25">
        <f t="shared" si="530"/>
        <v>1479343</v>
      </c>
      <c r="DE64" s="25">
        <f t="shared" si="530"/>
        <v>1894100</v>
      </c>
      <c r="DF64" s="25">
        <f t="shared" si="530"/>
        <v>1994174</v>
      </c>
      <c r="DG64" s="25">
        <f t="shared" si="530"/>
        <v>597653</v>
      </c>
      <c r="DH64" s="25">
        <f t="shared" si="530"/>
        <v>1211008</v>
      </c>
      <c r="DI64" s="25">
        <f t="shared" si="530"/>
        <v>1643104</v>
      </c>
      <c r="DJ64" s="25">
        <f t="shared" si="530"/>
        <v>1311504</v>
      </c>
      <c r="DK64" s="25">
        <f t="shared" si="530"/>
        <v>1004631</v>
      </c>
      <c r="DL64" s="25">
        <f t="shared" si="530"/>
        <v>1127608</v>
      </c>
      <c r="DM64" s="25">
        <f t="shared" si="530"/>
        <v>1385185</v>
      </c>
      <c r="DN64" s="25">
        <f t="shared" si="530"/>
        <v>1121179</v>
      </c>
      <c r="DO64" s="25">
        <f t="shared" si="530"/>
        <v>1395024</v>
      </c>
      <c r="DP64" s="25">
        <f t="shared" si="530"/>
        <v>977497</v>
      </c>
      <c r="DQ64" s="25">
        <f t="shared" si="530"/>
        <v>1535892</v>
      </c>
      <c r="DR64" s="25">
        <f t="shared" si="530"/>
        <v>1233454</v>
      </c>
      <c r="DS64" s="25">
        <f t="shared" si="530"/>
        <v>1372079</v>
      </c>
      <c r="DT64" s="25">
        <f t="shared" si="530"/>
        <v>1068411</v>
      </c>
      <c r="DU64" s="25">
        <f t="shared" si="530"/>
        <v>1691142</v>
      </c>
      <c r="DV64" s="25">
        <f t="shared" si="530"/>
        <v>1278969</v>
      </c>
      <c r="DW64" s="25">
        <f t="shared" si="530"/>
        <v>1357095</v>
      </c>
      <c r="DX64" s="25">
        <f t="shared" si="530"/>
        <v>1033476</v>
      </c>
      <c r="DY64" s="25">
        <f t="shared" si="530"/>
        <v>1824009</v>
      </c>
      <c r="DZ64" s="25">
        <f t="shared" si="530"/>
        <v>1236437</v>
      </c>
      <c r="EA64" s="25">
        <f t="shared" si="530"/>
        <v>1408239</v>
      </c>
      <c r="EB64" s="25">
        <f t="shared" si="530"/>
        <v>1007755</v>
      </c>
      <c r="EC64" s="25">
        <f t="shared" si="530"/>
        <v>2177563</v>
      </c>
      <c r="EE64" s="25">
        <f t="shared" ref="EE64:EK64" si="531">SUMIF($B$2:$CK$2,EE$4,$B64:$CK64)</f>
        <v>7175577</v>
      </c>
      <c r="EF64" s="25">
        <f t="shared" si="531"/>
        <v>4763269</v>
      </c>
      <c r="EG64" s="25">
        <f t="shared" si="531"/>
        <v>4638603</v>
      </c>
      <c r="EH64" s="25">
        <f t="shared" si="531"/>
        <v>5141867</v>
      </c>
      <c r="EI64" s="25">
        <f t="shared" si="531"/>
        <v>5410601</v>
      </c>
      <c r="EJ64" s="25">
        <f t="shared" si="531"/>
        <v>5451017</v>
      </c>
      <c r="EK64" s="25">
        <f t="shared" si="531"/>
        <v>5543414.5217391308</v>
      </c>
    </row>
    <row r="65" spans="1:141" ht="15" x14ac:dyDescent="0.25">
      <c r="A65" s="1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L65" s="27"/>
      <c r="CM65" s="27"/>
      <c r="CN65" s="27"/>
      <c r="CP65" s="27"/>
      <c r="CQ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E65" s="27"/>
      <c r="EF65" s="27"/>
      <c r="EG65" s="27"/>
      <c r="EH65" s="27"/>
      <c r="EI65" s="27"/>
      <c r="EJ65" s="27"/>
      <c r="EK65" s="27"/>
    </row>
    <row r="66" spans="1:141" ht="15" x14ac:dyDescent="0.25">
      <c r="A66" s="19" t="s">
        <v>19</v>
      </c>
      <c r="B66" s="25">
        <f t="shared" ref="B66:AA66" si="532">B150</f>
        <v>58988</v>
      </c>
      <c r="C66" s="25">
        <f t="shared" si="532"/>
        <v>56302</v>
      </c>
      <c r="D66" s="25">
        <f t="shared" si="532"/>
        <v>59417</v>
      </c>
      <c r="E66" s="25">
        <f t="shared" si="532"/>
        <v>53309</v>
      </c>
      <c r="F66" s="25">
        <f t="shared" si="532"/>
        <v>55980</v>
      </c>
      <c r="G66" s="25">
        <f t="shared" si="532"/>
        <v>50881</v>
      </c>
      <c r="H66" s="25">
        <f t="shared" si="532"/>
        <v>52879</v>
      </c>
      <c r="I66" s="25">
        <f t="shared" si="532"/>
        <v>50255</v>
      </c>
      <c r="J66" s="25">
        <f t="shared" si="532"/>
        <v>51119</v>
      </c>
      <c r="K66" s="25">
        <f t="shared" si="532"/>
        <v>61308</v>
      </c>
      <c r="L66" s="25">
        <f t="shared" si="532"/>
        <v>67573</v>
      </c>
      <c r="M66" s="25">
        <f t="shared" si="532"/>
        <v>50419</v>
      </c>
      <c r="N66" s="25">
        <f t="shared" si="532"/>
        <v>55152</v>
      </c>
      <c r="O66" s="25">
        <f t="shared" si="532"/>
        <v>58827</v>
      </c>
      <c r="P66" s="25">
        <f t="shared" si="532"/>
        <v>58212</v>
      </c>
      <c r="Q66" s="25">
        <f t="shared" si="532"/>
        <v>5258</v>
      </c>
      <c r="R66" s="25">
        <f t="shared" si="532"/>
        <v>9265</v>
      </c>
      <c r="S66" s="25">
        <f t="shared" si="532"/>
        <v>37246</v>
      </c>
      <c r="T66" s="25">
        <f t="shared" si="532"/>
        <v>36634</v>
      </c>
      <c r="U66" s="25">
        <f t="shared" si="532"/>
        <v>37622</v>
      </c>
      <c r="V66" s="25">
        <f t="shared" si="532"/>
        <v>44317</v>
      </c>
      <c r="W66" s="25">
        <f t="shared" si="532"/>
        <v>49076</v>
      </c>
      <c r="X66" s="25">
        <f t="shared" si="532"/>
        <v>52093</v>
      </c>
      <c r="Y66" s="25">
        <f t="shared" si="532"/>
        <v>53981</v>
      </c>
      <c r="Z66" s="25">
        <f t="shared" si="532"/>
        <v>57820</v>
      </c>
      <c r="AA66" s="25">
        <f t="shared" si="532"/>
        <v>55622</v>
      </c>
      <c r="AB66" s="25">
        <f>AB150</f>
        <v>63492</v>
      </c>
      <c r="AC66" s="25">
        <f t="shared" ref="AC66:BA66" si="533">AC150</f>
        <v>43319</v>
      </c>
      <c r="AD66" s="25">
        <f t="shared" si="533"/>
        <v>15066</v>
      </c>
      <c r="AE66" s="25">
        <f t="shared" si="533"/>
        <v>38034</v>
      </c>
      <c r="AF66" s="25">
        <f t="shared" si="533"/>
        <v>45019</v>
      </c>
      <c r="AG66" s="25">
        <f t="shared" si="533"/>
        <v>38658</v>
      </c>
      <c r="AH66" s="25">
        <f t="shared" si="533"/>
        <v>34527</v>
      </c>
      <c r="AI66" s="25">
        <f t="shared" si="533"/>
        <v>31015</v>
      </c>
      <c r="AJ66" s="25">
        <f t="shared" si="533"/>
        <v>38679</v>
      </c>
      <c r="AK66" s="25">
        <f t="shared" si="533"/>
        <v>42085</v>
      </c>
      <c r="AL66" s="25">
        <f t="shared" si="533"/>
        <v>47929</v>
      </c>
      <c r="AM66" s="25">
        <f t="shared" si="533"/>
        <v>46415</v>
      </c>
      <c r="AN66" s="25">
        <f t="shared" si="533"/>
        <v>53235</v>
      </c>
      <c r="AO66" s="25">
        <f t="shared" si="533"/>
        <v>49257</v>
      </c>
      <c r="AP66" s="25">
        <f t="shared" si="533"/>
        <v>47925</v>
      </c>
      <c r="AQ66" s="25">
        <f t="shared" si="533"/>
        <v>44944</v>
      </c>
      <c r="AR66" s="25">
        <f t="shared" si="533"/>
        <v>43850</v>
      </c>
      <c r="AS66" s="25">
        <f t="shared" si="533"/>
        <v>52421</v>
      </c>
      <c r="AT66" s="25">
        <f t="shared" si="533"/>
        <v>57902</v>
      </c>
      <c r="AU66" s="25">
        <f t="shared" si="533"/>
        <v>73744</v>
      </c>
      <c r="AV66" s="25">
        <f t="shared" si="533"/>
        <v>70109</v>
      </c>
      <c r="AW66" s="25">
        <f t="shared" si="533"/>
        <v>56525</v>
      </c>
      <c r="AX66" s="25">
        <f t="shared" si="533"/>
        <v>65142</v>
      </c>
      <c r="AY66" s="25">
        <f t="shared" si="533"/>
        <v>65133</v>
      </c>
      <c r="AZ66" s="25">
        <f t="shared" si="533"/>
        <v>71035</v>
      </c>
      <c r="BA66" s="25">
        <f t="shared" si="533"/>
        <v>61878</v>
      </c>
      <c r="BB66" s="25">
        <f t="shared" ref="BB66:BC66" si="534">BB150</f>
        <v>69659</v>
      </c>
      <c r="BC66" s="25">
        <f t="shared" si="534"/>
        <v>62372</v>
      </c>
      <c r="BD66" s="25">
        <f t="shared" ref="BD66:BE66" si="535">BD150</f>
        <v>56319</v>
      </c>
      <c r="BE66" s="25">
        <f t="shared" si="535"/>
        <v>59606</v>
      </c>
      <c r="BF66" s="25">
        <f t="shared" ref="BF66:BG66" si="536">BF150</f>
        <v>64140</v>
      </c>
      <c r="BG66" s="25">
        <f t="shared" si="536"/>
        <v>69855</v>
      </c>
      <c r="BH66" s="25">
        <f t="shared" ref="BH66:BI66" si="537">BH150</f>
        <v>83932</v>
      </c>
      <c r="BI66" s="25">
        <f t="shared" si="537"/>
        <v>56022</v>
      </c>
      <c r="BJ66" s="25">
        <f t="shared" ref="BJ66:BK66" si="538">BJ150</f>
        <v>67309</v>
      </c>
      <c r="BK66" s="25">
        <f t="shared" si="538"/>
        <v>65947</v>
      </c>
      <c r="BL66" s="25">
        <f t="shared" ref="BL66:BM66" si="539">BL150</f>
        <v>65631</v>
      </c>
      <c r="BM66" s="25">
        <f t="shared" si="539"/>
        <v>73510</v>
      </c>
      <c r="BN66" s="25">
        <f t="shared" ref="BN66:BO66" si="540">BN150</f>
        <v>64557</v>
      </c>
      <c r="BO66" s="25">
        <f t="shared" si="540"/>
        <v>56448</v>
      </c>
      <c r="BP66" s="25">
        <f t="shared" ref="BP66:BQ66" si="541">BP150</f>
        <v>58637</v>
      </c>
      <c r="BQ66" s="25">
        <f t="shared" si="541"/>
        <v>56254</v>
      </c>
      <c r="BR66" s="25">
        <f t="shared" ref="BR66" si="542">BR150</f>
        <v>58563</v>
      </c>
      <c r="BS66" s="25">
        <f t="shared" ref="BS66" si="543">BS150</f>
        <v>97777</v>
      </c>
      <c r="BT66" s="25">
        <f t="shared" ref="BT66:BU66" si="544">BT150</f>
        <v>95482</v>
      </c>
      <c r="BU66" s="25">
        <f t="shared" si="544"/>
        <v>54189</v>
      </c>
      <c r="BV66" s="25">
        <f t="shared" ref="BV66:BW66" si="545">BV150</f>
        <v>78715</v>
      </c>
      <c r="BW66" s="25">
        <f t="shared" si="545"/>
        <v>71930</v>
      </c>
      <c r="BX66" s="25">
        <f t="shared" ref="BX66:BY66" si="546">BX150</f>
        <v>77485</v>
      </c>
      <c r="BY66" s="25">
        <f t="shared" si="546"/>
        <v>82463</v>
      </c>
      <c r="BZ66" s="25">
        <f t="shared" ref="BZ66" si="547">BZ150</f>
        <v>78538</v>
      </c>
      <c r="CA66" s="25">
        <f t="shared" ref="CA66:CB66" si="548">CA150</f>
        <v>72567</v>
      </c>
      <c r="CB66" s="25">
        <f t="shared" si="548"/>
        <v>69198</v>
      </c>
      <c r="CC66" s="25">
        <f t="shared" ref="CC66:CD66" si="549">CC150</f>
        <v>73588</v>
      </c>
      <c r="CD66" s="25">
        <f t="shared" si="549"/>
        <v>80354</v>
      </c>
      <c r="CE66" s="25">
        <f t="shared" ref="CE66:CF66" si="550">CE150</f>
        <v>150023</v>
      </c>
      <c r="CF66" s="25">
        <f t="shared" si="550"/>
        <v>118248</v>
      </c>
      <c r="CG66" s="25">
        <f t="shared" ref="CG66:CH66" si="551">CG150</f>
        <v>83499</v>
      </c>
      <c r="CH66" s="25">
        <f t="shared" si="551"/>
        <v>107703</v>
      </c>
      <c r="CI66" s="25">
        <f t="shared" ref="CI66" si="552">CI150</f>
        <v>91657.65217391304</v>
      </c>
      <c r="CL66" s="25">
        <f>SUMIFS($C66:$CK66,$C$3:$CK$3,CL$4,$C$1:$CK$1,"&lt;="&amp;_xlfn.XLOOKUP(MAX($C$4:$CK$4),$C$4:$CK$4,$C$1:$CK$1))</f>
        <v>199360.65217391303</v>
      </c>
      <c r="CM66" s="25">
        <f>SUMIF($A$3:$CK$3,CM$4,$A66:$CK66)</f>
        <v>351770</v>
      </c>
      <c r="CN66" s="25">
        <f>SUMIF($A$3:$CK$3,CN$4,$A66:$CK66)</f>
        <v>228130</v>
      </c>
      <c r="CP66" s="26">
        <f>CL66/SUMIFS($C66:$CK66,$C$3:$CK$3,CM$4,$C$1:$CK$1,"&lt;="&amp;_xlfn.XLOOKUP(MAX($C$4:$CK$4),$C$4:$CK$4,$C$1:$CK$1))-1</f>
        <v>-0.25686841971769958</v>
      </c>
      <c r="CQ66" s="26">
        <f>CL66/SUMIFS($C66:$CK66,$C$3:$CK$3,CN$4,$C$1:$CK$1,"&lt;="&amp;_xlfn.XLOOKUP(MAX($C$4:$CK$4),$C$4:$CK$4,$C$1:$CK$1))-1</f>
        <v>0.32338047843548101</v>
      </c>
      <c r="DB66" s="25">
        <f t="shared" ref="DB66:EC66" si="553">SUMIF($B$3:$CK$3,DB$4,$B66:$CK66)</f>
        <v>174707</v>
      </c>
      <c r="DC66" s="25">
        <f t="shared" si="553"/>
        <v>160170</v>
      </c>
      <c r="DD66" s="25">
        <f t="shared" si="553"/>
        <v>154253</v>
      </c>
      <c r="DE66" s="25">
        <f t="shared" si="553"/>
        <v>179300</v>
      </c>
      <c r="DF66" s="25">
        <f t="shared" si="553"/>
        <v>172191</v>
      </c>
      <c r="DG66" s="25">
        <f t="shared" si="553"/>
        <v>51769</v>
      </c>
      <c r="DH66" s="25">
        <f t="shared" si="553"/>
        <v>118573</v>
      </c>
      <c r="DI66" s="25">
        <f t="shared" si="553"/>
        <v>155150</v>
      </c>
      <c r="DJ66" s="25">
        <f t="shared" si="553"/>
        <v>176934</v>
      </c>
      <c r="DK66" s="25">
        <f t="shared" si="553"/>
        <v>96419</v>
      </c>
      <c r="DL66" s="25">
        <f t="shared" si="553"/>
        <v>118204</v>
      </c>
      <c r="DM66" s="25">
        <f t="shared" si="553"/>
        <v>111779</v>
      </c>
      <c r="DN66" s="25">
        <f t="shared" si="553"/>
        <v>147579</v>
      </c>
      <c r="DO66" s="25">
        <f t="shared" si="553"/>
        <v>142126</v>
      </c>
      <c r="DP66" s="25">
        <f t="shared" si="553"/>
        <v>154173</v>
      </c>
      <c r="DQ66" s="25">
        <f t="shared" si="553"/>
        <v>200378</v>
      </c>
      <c r="DR66" s="25">
        <f t="shared" si="553"/>
        <v>201310</v>
      </c>
      <c r="DS66" s="25">
        <f t="shared" si="553"/>
        <v>193909</v>
      </c>
      <c r="DT66" s="25">
        <f t="shared" si="553"/>
        <v>180065</v>
      </c>
      <c r="DU66" s="25">
        <f t="shared" si="553"/>
        <v>209809</v>
      </c>
      <c r="DV66" s="25">
        <f t="shared" si="553"/>
        <v>198887</v>
      </c>
      <c r="DW66" s="25">
        <f t="shared" si="553"/>
        <v>194515</v>
      </c>
      <c r="DX66" s="25">
        <f t="shared" si="553"/>
        <v>173454</v>
      </c>
      <c r="DY66" s="25">
        <f t="shared" si="553"/>
        <v>247448</v>
      </c>
      <c r="DZ66" s="25">
        <f t="shared" si="553"/>
        <v>228130</v>
      </c>
      <c r="EA66" s="25">
        <f t="shared" si="553"/>
        <v>233568</v>
      </c>
      <c r="EB66" s="25">
        <f t="shared" si="553"/>
        <v>223140</v>
      </c>
      <c r="EC66" s="25">
        <f t="shared" si="553"/>
        <v>351770</v>
      </c>
      <c r="EE66" s="25">
        <f t="shared" ref="EE66:EK66" si="554">SUMIF($B$2:$CK$2,EE$4,$B66:$CK66)</f>
        <v>665914</v>
      </c>
      <c r="EF66" s="25">
        <f t="shared" si="554"/>
        <v>502426</v>
      </c>
      <c r="EG66" s="25">
        <f t="shared" si="554"/>
        <v>473981</v>
      </c>
      <c r="EH66" s="25">
        <f t="shared" si="554"/>
        <v>697987</v>
      </c>
      <c r="EI66" s="25">
        <f t="shared" si="554"/>
        <v>782670</v>
      </c>
      <c r="EJ66" s="25">
        <f t="shared" si="554"/>
        <v>843547</v>
      </c>
      <c r="EK66" s="25">
        <f t="shared" si="554"/>
        <v>1007838.6521739131</v>
      </c>
    </row>
    <row r="67" spans="1:141" x14ac:dyDescent="0.2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L67" s="22"/>
      <c r="CM67" s="22"/>
      <c r="CN67" s="22"/>
      <c r="CP67" s="22"/>
      <c r="CQ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E67" s="22"/>
      <c r="EF67" s="22"/>
      <c r="EG67" s="22"/>
      <c r="EH67" s="22"/>
      <c r="EI67" s="22"/>
      <c r="EJ67" s="22"/>
      <c r="EK67" s="22"/>
    </row>
    <row r="68" spans="1:141" x14ac:dyDescent="0.2">
      <c r="A68" s="28" t="s">
        <v>1</v>
      </c>
      <c r="B68" s="29">
        <f>B146</f>
        <v>182344</v>
      </c>
      <c r="C68" s="29">
        <f t="shared" ref="C68:BA68" si="555">C146</f>
        <v>170663</v>
      </c>
      <c r="D68" s="29">
        <f t="shared" si="555"/>
        <v>184816</v>
      </c>
      <c r="E68" s="29">
        <f t="shared" si="555"/>
        <v>177167</v>
      </c>
      <c r="F68" s="29">
        <f t="shared" si="555"/>
        <v>187624</v>
      </c>
      <c r="G68" s="29">
        <f t="shared" si="555"/>
        <v>177968</v>
      </c>
      <c r="H68" s="29">
        <f t="shared" si="555"/>
        <v>195977</v>
      </c>
      <c r="I68" s="29">
        <f t="shared" si="555"/>
        <v>178074</v>
      </c>
      <c r="J68" s="29">
        <f t="shared" si="555"/>
        <v>171612</v>
      </c>
      <c r="K68" s="29">
        <f t="shared" si="555"/>
        <v>205698</v>
      </c>
      <c r="L68" s="29">
        <f t="shared" si="555"/>
        <v>249381</v>
      </c>
      <c r="M68" s="29">
        <f t="shared" si="555"/>
        <v>179509</v>
      </c>
      <c r="N68" s="29">
        <f t="shared" si="555"/>
        <v>180075</v>
      </c>
      <c r="O68" s="29">
        <f t="shared" si="555"/>
        <v>174846</v>
      </c>
      <c r="P68" s="29">
        <f t="shared" si="555"/>
        <v>255430</v>
      </c>
      <c r="Q68" s="29">
        <f t="shared" si="555"/>
        <v>67026</v>
      </c>
      <c r="R68" s="29">
        <f t="shared" si="555"/>
        <v>17992</v>
      </c>
      <c r="S68" s="29">
        <f t="shared" si="555"/>
        <v>89722</v>
      </c>
      <c r="T68" s="29">
        <f t="shared" si="555"/>
        <v>112569</v>
      </c>
      <c r="U68" s="29">
        <f t="shared" si="555"/>
        <v>122750</v>
      </c>
      <c r="V68" s="29">
        <f t="shared" si="555"/>
        <v>144416</v>
      </c>
      <c r="W68" s="29">
        <f t="shared" si="555"/>
        <v>145078</v>
      </c>
      <c r="X68" s="29">
        <f t="shared" si="555"/>
        <v>183261</v>
      </c>
      <c r="Y68" s="29">
        <f t="shared" si="555"/>
        <v>190205</v>
      </c>
      <c r="Z68" s="29">
        <f t="shared" si="555"/>
        <v>160467</v>
      </c>
      <c r="AA68" s="29">
        <f t="shared" si="555"/>
        <v>142205</v>
      </c>
      <c r="AB68" s="29">
        <f t="shared" si="555"/>
        <v>161221</v>
      </c>
      <c r="AC68" s="29">
        <f t="shared" si="555"/>
        <v>113254</v>
      </c>
      <c r="AD68" s="29">
        <f t="shared" si="555"/>
        <v>54405</v>
      </c>
      <c r="AE68" s="29">
        <f t="shared" si="555"/>
        <v>130426</v>
      </c>
      <c r="AF68" s="29">
        <f t="shared" si="555"/>
        <v>163672</v>
      </c>
      <c r="AG68" s="29">
        <f t="shared" si="555"/>
        <v>144627</v>
      </c>
      <c r="AH68" s="29">
        <f t="shared" si="555"/>
        <v>136130</v>
      </c>
      <c r="AI68" s="29">
        <f t="shared" si="555"/>
        <v>139638</v>
      </c>
      <c r="AJ68" s="29">
        <f t="shared" si="555"/>
        <v>188115</v>
      </c>
      <c r="AK68" s="29">
        <f t="shared" si="555"/>
        <v>168083</v>
      </c>
      <c r="AL68" s="29">
        <f t="shared" si="555"/>
        <v>140951</v>
      </c>
      <c r="AM68" s="29">
        <f t="shared" si="555"/>
        <v>128234</v>
      </c>
      <c r="AN68" s="29">
        <f t="shared" si="555"/>
        <v>142784</v>
      </c>
      <c r="AO68" s="29">
        <f t="shared" si="555"/>
        <v>140612</v>
      </c>
      <c r="AP68" s="29">
        <f t="shared" si="555"/>
        <v>144589</v>
      </c>
      <c r="AQ68" s="29">
        <f t="shared" si="555"/>
        <v>115691</v>
      </c>
      <c r="AR68" s="29">
        <f t="shared" si="555"/>
        <v>112575</v>
      </c>
      <c r="AS68" s="29">
        <f t="shared" si="555"/>
        <v>121468</v>
      </c>
      <c r="AT68" s="29">
        <f t="shared" si="555"/>
        <v>115851</v>
      </c>
      <c r="AU68" s="29">
        <f t="shared" si="555"/>
        <v>171530</v>
      </c>
      <c r="AV68" s="29">
        <f t="shared" si="555"/>
        <v>211116</v>
      </c>
      <c r="AW68" s="29">
        <f t="shared" si="555"/>
        <v>126084</v>
      </c>
      <c r="AX68" s="29">
        <f t="shared" si="555"/>
        <v>138913</v>
      </c>
      <c r="AY68" s="29">
        <f t="shared" si="555"/>
        <v>140053</v>
      </c>
      <c r="AZ68" s="29">
        <f t="shared" si="555"/>
        <v>164331</v>
      </c>
      <c r="BA68" s="29">
        <f t="shared" si="555"/>
        <v>146542</v>
      </c>
      <c r="BB68" s="29">
        <f t="shared" ref="BB68:BC68" si="556">BB146</f>
        <v>186573</v>
      </c>
      <c r="BC68" s="29">
        <f t="shared" si="556"/>
        <v>163535</v>
      </c>
      <c r="BD68" s="29">
        <f t="shared" ref="BD68:BE68" si="557">BD146</f>
        <v>146630</v>
      </c>
      <c r="BE68" s="29">
        <f t="shared" si="557"/>
        <v>148514</v>
      </c>
      <c r="BF68" s="29">
        <f t="shared" ref="BF68:BG68" si="558">BF146</f>
        <v>149628</v>
      </c>
      <c r="BG68" s="29">
        <f t="shared" si="558"/>
        <v>179297</v>
      </c>
      <c r="BH68" s="29">
        <f t="shared" ref="BH68:BI68" si="559">BH146</f>
        <v>275097</v>
      </c>
      <c r="BI68" s="29">
        <f t="shared" si="559"/>
        <v>182421</v>
      </c>
      <c r="BJ68" s="29">
        <f t="shared" ref="BJ68:BK68" si="560">BJ146</f>
        <v>177374</v>
      </c>
      <c r="BK68" s="29">
        <f t="shared" si="560"/>
        <v>171562</v>
      </c>
      <c r="BL68" s="29">
        <f t="shared" ref="BL68:BM68" si="561">BL146</f>
        <v>181536</v>
      </c>
      <c r="BM68" s="29">
        <f t="shared" si="561"/>
        <v>196303</v>
      </c>
      <c r="BN68" s="29">
        <f t="shared" ref="BN68:BO68" si="562">BN146</f>
        <v>175522</v>
      </c>
      <c r="BO68" s="29">
        <f t="shared" si="562"/>
        <v>153889</v>
      </c>
      <c r="BP68" s="29">
        <f t="shared" ref="BP68:BQ68" si="563">BP146</f>
        <v>161921</v>
      </c>
      <c r="BQ68" s="29">
        <f t="shared" si="563"/>
        <v>149529</v>
      </c>
      <c r="BR68" s="29">
        <f t="shared" ref="BR68" si="564">BR146</f>
        <v>141970</v>
      </c>
      <c r="BS68" s="29">
        <f t="shared" ref="BS68" si="565">BS146</f>
        <v>230926</v>
      </c>
      <c r="BT68" s="29">
        <f t="shared" ref="BT68:BU68" si="566">BT146</f>
        <v>304876</v>
      </c>
      <c r="BU68" s="29">
        <f t="shared" si="566"/>
        <v>139168</v>
      </c>
      <c r="BV68" s="29">
        <f t="shared" ref="BV68:BW68" si="567">BV146</f>
        <v>174396</v>
      </c>
      <c r="BW68" s="29">
        <f t="shared" si="567"/>
        <v>154197</v>
      </c>
      <c r="BX68" s="29">
        <f t="shared" ref="BX68:BY68" si="568">BX146</f>
        <v>171843</v>
      </c>
      <c r="BY68" s="29">
        <f t="shared" si="568"/>
        <v>183777</v>
      </c>
      <c r="BZ68" s="29">
        <f t="shared" ref="BZ68" si="569">BZ146</f>
        <v>185451</v>
      </c>
      <c r="CA68" s="29">
        <f t="shared" ref="CA68:CB68" si="570">CA146</f>
        <v>156893</v>
      </c>
      <c r="CB68" s="29">
        <f t="shared" si="570"/>
        <v>138859</v>
      </c>
      <c r="CC68" s="29">
        <f t="shared" ref="CC68:CD68" si="571">CC146</f>
        <v>129589</v>
      </c>
      <c r="CD68" s="29">
        <f t="shared" si="571"/>
        <v>137962</v>
      </c>
      <c r="CE68" s="29">
        <f t="shared" ref="CE68:CF68" si="572">CE146</f>
        <v>324929</v>
      </c>
      <c r="CF68" s="29">
        <f t="shared" si="572"/>
        <v>259393</v>
      </c>
      <c r="CG68" s="29">
        <f t="shared" ref="CG68:CH68" si="573">CG146</f>
        <v>138468</v>
      </c>
      <c r="CH68" s="29">
        <f t="shared" si="573"/>
        <v>196143</v>
      </c>
      <c r="CI68" s="29">
        <f t="shared" ref="CI68" si="574">CI146</f>
        <v>178215.08695652176</v>
      </c>
      <c r="CL68" s="29">
        <f>SUMIFS($C68:$CK68,$C$3:$CK$3,CL$4,$C$1:$CK$1,"&lt;="&amp;_xlfn.XLOOKUP(MAX($C$4:$CK$4),$C$4:$CK$4,$C$1:$CK$1))</f>
        <v>374358.08695652173</v>
      </c>
      <c r="CM68" s="29">
        <f>SUMIF($A$3:$CK$3,CM$4,$A68:$CK68)</f>
        <v>722790</v>
      </c>
      <c r="CN68" s="29">
        <f>SUMIF($A$3:$CK$3,CN$4,$A68:$CK68)</f>
        <v>500436</v>
      </c>
      <c r="CP68" s="17">
        <f>CL68/SUMIFS($C68:$CK68,$C$3:$CK$3,CM$4,$C$1:$CK$1,"&lt;="&amp;_xlfn.XLOOKUP(MAX($C$4:$CK$4),$C$4:$CK$4,$C$1:$CK$1))-1</f>
        <v>-0.35932912511163073</v>
      </c>
      <c r="CQ68" s="17">
        <f>CL68/SUMIFS($C68:$CK68,$C$3:$CK$3,CN$4,$C$1:$CK$1,"&lt;="&amp;_xlfn.XLOOKUP(MAX($C$4:$CK$4),$C$4:$CK$4,$C$1:$CK$1))-1</f>
        <v>0.13927590349314123</v>
      </c>
      <c r="DB68" s="29">
        <f t="shared" ref="DB68:DK70" si="575">SUMIF($B$3:$CK$3,DB$4,$B68:$CK68)</f>
        <v>537823</v>
      </c>
      <c r="DC68" s="29">
        <f t="shared" si="575"/>
        <v>542759</v>
      </c>
      <c r="DD68" s="29">
        <f t="shared" si="575"/>
        <v>545663</v>
      </c>
      <c r="DE68" s="29">
        <f t="shared" si="575"/>
        <v>634588</v>
      </c>
      <c r="DF68" s="29">
        <f t="shared" si="575"/>
        <v>610351</v>
      </c>
      <c r="DG68" s="29">
        <f t="shared" si="575"/>
        <v>174740</v>
      </c>
      <c r="DH68" s="29">
        <f t="shared" si="575"/>
        <v>379735</v>
      </c>
      <c r="DI68" s="29">
        <f t="shared" si="575"/>
        <v>518544</v>
      </c>
      <c r="DJ68" s="29">
        <f t="shared" si="575"/>
        <v>463893</v>
      </c>
      <c r="DK68" s="29">
        <f t="shared" si="575"/>
        <v>298085</v>
      </c>
      <c r="DL68" s="29">
        <f t="shared" ref="DL68:DU70" si="576">SUMIF($B$3:$CK$3,DL$4,$B68:$CK68)</f>
        <v>444429</v>
      </c>
      <c r="DM68" s="29">
        <f t="shared" si="576"/>
        <v>495836</v>
      </c>
      <c r="DN68" s="29">
        <f t="shared" si="576"/>
        <v>411969</v>
      </c>
      <c r="DO68" s="29">
        <f t="shared" si="576"/>
        <v>400892</v>
      </c>
      <c r="DP68" s="29">
        <f t="shared" si="576"/>
        <v>349894</v>
      </c>
      <c r="DQ68" s="29">
        <f t="shared" si="576"/>
        <v>508730</v>
      </c>
      <c r="DR68" s="29">
        <f t="shared" si="576"/>
        <v>443297</v>
      </c>
      <c r="DS68" s="29">
        <f t="shared" si="576"/>
        <v>496650</v>
      </c>
      <c r="DT68" s="29">
        <f t="shared" si="576"/>
        <v>444772</v>
      </c>
      <c r="DU68" s="29">
        <f t="shared" si="576"/>
        <v>636815</v>
      </c>
      <c r="DV68" s="29">
        <f t="shared" ref="DV68:EC70" si="577">SUMIF($B$3:$CK$3,DV$4,$B68:$CK68)</f>
        <v>530472</v>
      </c>
      <c r="DW68" s="29">
        <f t="shared" si="577"/>
        <v>525714</v>
      </c>
      <c r="DX68" s="29">
        <f t="shared" si="577"/>
        <v>453420</v>
      </c>
      <c r="DY68" s="29">
        <f t="shared" si="577"/>
        <v>674970</v>
      </c>
      <c r="DZ68" s="29">
        <f t="shared" si="577"/>
        <v>500436</v>
      </c>
      <c r="EA68" s="29">
        <f t="shared" si="577"/>
        <v>526121</v>
      </c>
      <c r="EB68" s="29">
        <f t="shared" si="577"/>
        <v>406410</v>
      </c>
      <c r="EC68" s="29">
        <f t="shared" si="577"/>
        <v>722790</v>
      </c>
      <c r="EE68" s="29">
        <f t="shared" ref="EE68:EK70" si="578">SUMIF($B$2:$CK$2,EE$4,$B68:$CK68)</f>
        <v>2333361</v>
      </c>
      <c r="EF68" s="29">
        <f t="shared" si="578"/>
        <v>1536912</v>
      </c>
      <c r="EG68" s="29">
        <f t="shared" si="578"/>
        <v>1650319</v>
      </c>
      <c r="EH68" s="29">
        <f t="shared" si="578"/>
        <v>1702813</v>
      </c>
      <c r="EI68" s="29">
        <f t="shared" si="578"/>
        <v>2108709</v>
      </c>
      <c r="EJ68" s="29">
        <f t="shared" si="578"/>
        <v>2154540</v>
      </c>
      <c r="EK68" s="29">
        <f t="shared" si="578"/>
        <v>2029679.0869565217</v>
      </c>
    </row>
    <row r="69" spans="1:141" x14ac:dyDescent="0.2">
      <c r="A69" s="28" t="s">
        <v>3</v>
      </c>
      <c r="B69" s="29">
        <f>B195</f>
        <v>28270</v>
      </c>
      <c r="C69" s="29">
        <f t="shared" ref="C69:BA69" si="579">C195</f>
        <v>29420</v>
      </c>
      <c r="D69" s="29">
        <f t="shared" si="579"/>
        <v>30872</v>
      </c>
      <c r="E69" s="29">
        <f t="shared" si="579"/>
        <v>26793</v>
      </c>
      <c r="F69" s="29">
        <f t="shared" si="579"/>
        <v>27971</v>
      </c>
      <c r="G69" s="29">
        <f t="shared" si="579"/>
        <v>26137</v>
      </c>
      <c r="H69" s="29">
        <f t="shared" si="579"/>
        <v>31492</v>
      </c>
      <c r="I69" s="29">
        <f t="shared" si="579"/>
        <v>29237</v>
      </c>
      <c r="J69" s="29">
        <f t="shared" si="579"/>
        <v>28337</v>
      </c>
      <c r="K69" s="29">
        <f t="shared" si="579"/>
        <v>34283</v>
      </c>
      <c r="L69" s="29">
        <f t="shared" si="579"/>
        <v>34482</v>
      </c>
      <c r="M69" s="29">
        <f t="shared" si="579"/>
        <v>27004</v>
      </c>
      <c r="N69" s="29">
        <f t="shared" si="579"/>
        <v>31429</v>
      </c>
      <c r="O69" s="29">
        <f t="shared" si="579"/>
        <v>31043</v>
      </c>
      <c r="P69" s="29">
        <f t="shared" si="579"/>
        <v>27750</v>
      </c>
      <c r="Q69" s="29">
        <f t="shared" si="579"/>
        <v>3552</v>
      </c>
      <c r="R69" s="29">
        <f t="shared" si="579"/>
        <v>1015</v>
      </c>
      <c r="S69" s="29">
        <f t="shared" si="579"/>
        <v>5549</v>
      </c>
      <c r="T69" s="29">
        <f t="shared" si="579"/>
        <v>6228</v>
      </c>
      <c r="U69" s="29">
        <f t="shared" si="579"/>
        <v>7065</v>
      </c>
      <c r="V69" s="29">
        <f t="shared" si="579"/>
        <v>10266</v>
      </c>
      <c r="W69" s="29">
        <f t="shared" si="579"/>
        <v>10397</v>
      </c>
      <c r="X69" s="29">
        <f t="shared" si="579"/>
        <v>10279</v>
      </c>
      <c r="Y69" s="29">
        <f t="shared" si="579"/>
        <v>10809</v>
      </c>
      <c r="Z69" s="29">
        <f t="shared" si="579"/>
        <v>13108</v>
      </c>
      <c r="AA69" s="29">
        <f t="shared" si="579"/>
        <v>13680</v>
      </c>
      <c r="AB69" s="29">
        <f t="shared" si="579"/>
        <v>14871</v>
      </c>
      <c r="AC69" s="29">
        <f t="shared" si="579"/>
        <v>8565</v>
      </c>
      <c r="AD69" s="29">
        <f t="shared" si="579"/>
        <v>2017</v>
      </c>
      <c r="AE69" s="29">
        <f t="shared" si="579"/>
        <v>5444</v>
      </c>
      <c r="AF69" s="29">
        <f t="shared" si="579"/>
        <v>10813</v>
      </c>
      <c r="AG69" s="29">
        <f t="shared" si="579"/>
        <v>11940</v>
      </c>
      <c r="AH69" s="29">
        <f t="shared" si="579"/>
        <v>14500</v>
      </c>
      <c r="AI69" s="29">
        <f t="shared" si="579"/>
        <v>15725</v>
      </c>
      <c r="AJ69" s="29">
        <f t="shared" si="579"/>
        <v>15882</v>
      </c>
      <c r="AK69" s="29">
        <f t="shared" si="579"/>
        <v>15074</v>
      </c>
      <c r="AL69" s="29">
        <f t="shared" si="579"/>
        <v>16078</v>
      </c>
      <c r="AM69" s="29">
        <f t="shared" si="579"/>
        <v>14508</v>
      </c>
      <c r="AN69" s="29">
        <f t="shared" si="579"/>
        <v>17282</v>
      </c>
      <c r="AO69" s="29">
        <f t="shared" si="579"/>
        <v>14590</v>
      </c>
      <c r="AP69" s="29">
        <f t="shared" si="579"/>
        <v>11698</v>
      </c>
      <c r="AQ69" s="29">
        <f t="shared" si="579"/>
        <v>12741</v>
      </c>
      <c r="AR69" s="29">
        <f t="shared" si="579"/>
        <v>14618</v>
      </c>
      <c r="AS69" s="29">
        <f t="shared" si="579"/>
        <v>18493</v>
      </c>
      <c r="AT69" s="29">
        <f t="shared" si="579"/>
        <v>21625</v>
      </c>
      <c r="AU69" s="29">
        <f t="shared" si="579"/>
        <v>26268</v>
      </c>
      <c r="AV69" s="29">
        <f t="shared" si="579"/>
        <v>29258</v>
      </c>
      <c r="AW69" s="29">
        <f t="shared" si="579"/>
        <v>23918</v>
      </c>
      <c r="AX69" s="29">
        <f t="shared" si="579"/>
        <v>26984</v>
      </c>
      <c r="AY69" s="29">
        <f t="shared" si="579"/>
        <v>29760</v>
      </c>
      <c r="AZ69" s="29">
        <f t="shared" si="579"/>
        <v>32287</v>
      </c>
      <c r="BA69" s="29">
        <f t="shared" si="579"/>
        <v>26558</v>
      </c>
      <c r="BB69" s="29">
        <f t="shared" ref="BB69:BC69" si="580">BB195</f>
        <v>29277</v>
      </c>
      <c r="BC69" s="29">
        <f t="shared" si="580"/>
        <v>33305</v>
      </c>
      <c r="BD69" s="29">
        <f t="shared" ref="BD69:BE69" si="581">BD195</f>
        <v>34073</v>
      </c>
      <c r="BE69" s="29">
        <f t="shared" si="581"/>
        <v>36267</v>
      </c>
      <c r="BF69" s="29">
        <f t="shared" ref="BF69:BG69" si="582">BF195</f>
        <v>37970</v>
      </c>
      <c r="BG69" s="29">
        <f t="shared" si="582"/>
        <v>41908</v>
      </c>
      <c r="BH69" s="29">
        <f t="shared" ref="BH69:BI69" si="583">BH195</f>
        <v>39379</v>
      </c>
      <c r="BI69" s="29">
        <f t="shared" si="583"/>
        <v>31511</v>
      </c>
      <c r="BJ69" s="29">
        <f t="shared" ref="BJ69:BK69" si="584">BJ195</f>
        <v>37122</v>
      </c>
      <c r="BK69" s="29">
        <f t="shared" si="584"/>
        <v>35396</v>
      </c>
      <c r="BL69" s="29">
        <f t="shared" ref="BL69:BM69" si="585">BL195</f>
        <v>36629</v>
      </c>
      <c r="BM69" s="29">
        <f t="shared" si="585"/>
        <v>29911</v>
      </c>
      <c r="BN69" s="29">
        <f t="shared" ref="BN69:BO69" si="586">BN195</f>
        <v>35504</v>
      </c>
      <c r="BO69" s="29">
        <f t="shared" si="586"/>
        <v>34184</v>
      </c>
      <c r="BP69" s="29">
        <f t="shared" ref="BP69:BQ69" si="587">BP195</f>
        <v>38707</v>
      </c>
      <c r="BQ69" s="29">
        <f t="shared" si="587"/>
        <v>37717</v>
      </c>
      <c r="BR69" s="29">
        <f t="shared" ref="BR69" si="588">BR195</f>
        <v>37388</v>
      </c>
      <c r="BS69" s="29">
        <f t="shared" ref="BS69" si="589">BS195</f>
        <v>47946</v>
      </c>
      <c r="BT69" s="29">
        <f t="shared" ref="BT69:BU69" si="590">BT195</f>
        <v>39023</v>
      </c>
      <c r="BU69" s="29">
        <f t="shared" si="590"/>
        <v>28973</v>
      </c>
      <c r="BV69" s="29">
        <f t="shared" ref="BV69:BW69" si="591">BV195</f>
        <v>39450</v>
      </c>
      <c r="BW69" s="29">
        <f t="shared" si="591"/>
        <v>34629</v>
      </c>
      <c r="BX69" s="29">
        <f t="shared" ref="BX69:BY69" si="592">BX195</f>
        <v>33805</v>
      </c>
      <c r="BY69" s="29">
        <f t="shared" si="592"/>
        <v>32609</v>
      </c>
      <c r="BZ69" s="29">
        <f t="shared" ref="BZ69" si="593">BZ195</f>
        <v>34552</v>
      </c>
      <c r="CA69" s="29">
        <f t="shared" ref="CA69:CB69" si="594">CA195</f>
        <v>36082</v>
      </c>
      <c r="CB69" s="29">
        <f t="shared" si="594"/>
        <v>38657</v>
      </c>
      <c r="CC69" s="29">
        <f t="shared" ref="CC69:CD69" si="595">CC195</f>
        <v>35116</v>
      </c>
      <c r="CD69" s="29">
        <f t="shared" si="595"/>
        <v>34721</v>
      </c>
      <c r="CE69" s="29">
        <f t="shared" ref="CE69:CF69" si="596">CE195</f>
        <v>50862</v>
      </c>
      <c r="CF69" s="29">
        <f t="shared" si="596"/>
        <v>44197</v>
      </c>
      <c r="CG69" s="29">
        <f t="shared" ref="CG69:CH69" si="597">CG195</f>
        <v>35025</v>
      </c>
      <c r="CH69" s="29">
        <f t="shared" si="597"/>
        <v>44744</v>
      </c>
      <c r="CI69" s="29">
        <f t="shared" ref="CI69" si="598">CI195</f>
        <v>42855.695652173912</v>
      </c>
      <c r="CL69" s="29">
        <f>SUMIFS($C69:$CK69,$C$3:$CK$3,CL$4,$C$1:$CK$1,"&lt;="&amp;_xlfn.XLOOKUP(MAX($C$4:$CK$4),$C$4:$CK$4,$C$1:$CK$1))</f>
        <v>87599.695652173919</v>
      </c>
      <c r="CM69" s="29">
        <f>SUMIF($A$3:$CK$3,CM$4,$A69:$CK69)</f>
        <v>130084</v>
      </c>
      <c r="CN69" s="29">
        <f>SUMIF($A$3:$CK$3,CN$4,$A69:$CK69)</f>
        <v>107884</v>
      </c>
      <c r="CP69" s="17">
        <f>CL69/SUMIFS($C69:$CK69,$C$3:$CK$3,CM$4,$C$1:$CK$1,"&lt;="&amp;_xlfn.XLOOKUP(MAX($C$4:$CK$4),$C$4:$CK$4,$C$1:$CK$1))-1</f>
        <v>-7.8470258974174811E-2</v>
      </c>
      <c r="CQ69" s="17">
        <f>CL69/SUMIFS($C69:$CK69,$C$3:$CK$3,CN$4,$C$1:$CK$1,"&lt;="&amp;_xlfn.XLOOKUP(MAX($C$4:$CK$4),$C$4:$CK$4,$C$1:$CK$1))-1</f>
        <v>0.18251725390696305</v>
      </c>
      <c r="DB69" s="29">
        <f t="shared" si="575"/>
        <v>88562</v>
      </c>
      <c r="DC69" s="29">
        <f t="shared" si="575"/>
        <v>80901</v>
      </c>
      <c r="DD69" s="29">
        <f t="shared" si="575"/>
        <v>89066</v>
      </c>
      <c r="DE69" s="29">
        <f t="shared" si="575"/>
        <v>95769</v>
      </c>
      <c r="DF69" s="29">
        <f t="shared" si="575"/>
        <v>90222</v>
      </c>
      <c r="DG69" s="29">
        <f t="shared" si="575"/>
        <v>10116</v>
      </c>
      <c r="DH69" s="29">
        <f t="shared" si="575"/>
        <v>23559</v>
      </c>
      <c r="DI69" s="29">
        <f t="shared" si="575"/>
        <v>31485</v>
      </c>
      <c r="DJ69" s="29">
        <f t="shared" si="575"/>
        <v>41659</v>
      </c>
      <c r="DK69" s="29">
        <f t="shared" si="575"/>
        <v>16026</v>
      </c>
      <c r="DL69" s="29">
        <f t="shared" si="576"/>
        <v>37253</v>
      </c>
      <c r="DM69" s="29">
        <f t="shared" si="576"/>
        <v>46681</v>
      </c>
      <c r="DN69" s="29">
        <f t="shared" si="576"/>
        <v>47868</v>
      </c>
      <c r="DO69" s="29">
        <f t="shared" si="576"/>
        <v>39029</v>
      </c>
      <c r="DP69" s="29">
        <f t="shared" si="576"/>
        <v>54736</v>
      </c>
      <c r="DQ69" s="29">
        <f t="shared" si="576"/>
        <v>79444</v>
      </c>
      <c r="DR69" s="29">
        <f t="shared" si="576"/>
        <v>89031</v>
      </c>
      <c r="DS69" s="29">
        <f t="shared" si="576"/>
        <v>89140</v>
      </c>
      <c r="DT69" s="29">
        <f t="shared" si="576"/>
        <v>108310</v>
      </c>
      <c r="DU69" s="29">
        <f t="shared" si="576"/>
        <v>112798</v>
      </c>
      <c r="DV69" s="29">
        <f t="shared" si="577"/>
        <v>109147</v>
      </c>
      <c r="DW69" s="29">
        <f t="shared" si="577"/>
        <v>99599</v>
      </c>
      <c r="DX69" s="29">
        <f t="shared" si="577"/>
        <v>113812</v>
      </c>
      <c r="DY69" s="29">
        <f t="shared" si="577"/>
        <v>115942</v>
      </c>
      <c r="DZ69" s="29">
        <f t="shared" si="577"/>
        <v>107884</v>
      </c>
      <c r="EA69" s="29">
        <f t="shared" si="577"/>
        <v>103243</v>
      </c>
      <c r="EB69" s="29">
        <f t="shared" si="577"/>
        <v>108494</v>
      </c>
      <c r="EC69" s="29">
        <f t="shared" si="577"/>
        <v>130084</v>
      </c>
      <c r="EE69" s="29">
        <f t="shared" si="578"/>
        <v>355958</v>
      </c>
      <c r="EF69" s="29">
        <f t="shared" si="578"/>
        <v>106819</v>
      </c>
      <c r="EG69" s="29">
        <f t="shared" si="578"/>
        <v>147828</v>
      </c>
      <c r="EH69" s="29">
        <f t="shared" si="578"/>
        <v>262240</v>
      </c>
      <c r="EI69" s="29">
        <f t="shared" si="578"/>
        <v>419395</v>
      </c>
      <c r="EJ69" s="29">
        <f t="shared" si="578"/>
        <v>437237</v>
      </c>
      <c r="EK69" s="29">
        <f t="shared" si="578"/>
        <v>429420.69565217389</v>
      </c>
    </row>
    <row r="70" spans="1:141" ht="15" x14ac:dyDescent="0.25">
      <c r="A70" s="19" t="s">
        <v>24</v>
      </c>
      <c r="B70" s="27">
        <f t="shared" ref="B70:D70" si="599">SUM(B68:B69)</f>
        <v>210614</v>
      </c>
      <c r="C70" s="27">
        <f t="shared" si="599"/>
        <v>200083</v>
      </c>
      <c r="D70" s="27">
        <f t="shared" si="599"/>
        <v>215688</v>
      </c>
      <c r="E70" s="27">
        <f t="shared" ref="E70:M70" si="600">SUM(E68:E69)</f>
        <v>203960</v>
      </c>
      <c r="F70" s="27">
        <f t="shared" si="600"/>
        <v>215595</v>
      </c>
      <c r="G70" s="27">
        <f t="shared" si="600"/>
        <v>204105</v>
      </c>
      <c r="H70" s="27">
        <f t="shared" si="600"/>
        <v>227469</v>
      </c>
      <c r="I70" s="27">
        <f t="shared" si="600"/>
        <v>207311</v>
      </c>
      <c r="J70" s="27">
        <f t="shared" si="600"/>
        <v>199949</v>
      </c>
      <c r="K70" s="27">
        <f t="shared" si="600"/>
        <v>239981</v>
      </c>
      <c r="L70" s="27">
        <f t="shared" si="600"/>
        <v>283863</v>
      </c>
      <c r="M70" s="27">
        <f t="shared" si="600"/>
        <v>206513</v>
      </c>
      <c r="N70" s="27">
        <f>SUM(N68:N69)</f>
        <v>211504</v>
      </c>
      <c r="O70" s="27">
        <f t="shared" ref="O70:AZ70" si="601">SUM(O68:O69)</f>
        <v>205889</v>
      </c>
      <c r="P70" s="27">
        <f t="shared" si="601"/>
        <v>283180</v>
      </c>
      <c r="Q70" s="27">
        <f t="shared" si="601"/>
        <v>70578</v>
      </c>
      <c r="R70" s="27">
        <f t="shared" si="601"/>
        <v>19007</v>
      </c>
      <c r="S70" s="27">
        <f t="shared" si="601"/>
        <v>95271</v>
      </c>
      <c r="T70" s="27">
        <f t="shared" si="601"/>
        <v>118797</v>
      </c>
      <c r="U70" s="27">
        <f t="shared" si="601"/>
        <v>129815</v>
      </c>
      <c r="V70" s="27">
        <f t="shared" si="601"/>
        <v>154682</v>
      </c>
      <c r="W70" s="27">
        <f t="shared" si="601"/>
        <v>155475</v>
      </c>
      <c r="X70" s="27">
        <f t="shared" si="601"/>
        <v>193540</v>
      </c>
      <c r="Y70" s="27">
        <f t="shared" si="601"/>
        <v>201014</v>
      </c>
      <c r="Z70" s="27">
        <f t="shared" si="601"/>
        <v>173575</v>
      </c>
      <c r="AA70" s="27">
        <f t="shared" si="601"/>
        <v>155885</v>
      </c>
      <c r="AB70" s="27">
        <f t="shared" si="601"/>
        <v>176092</v>
      </c>
      <c r="AC70" s="27">
        <f t="shared" si="601"/>
        <v>121819</v>
      </c>
      <c r="AD70" s="27">
        <f t="shared" si="601"/>
        <v>56422</v>
      </c>
      <c r="AE70" s="27">
        <f t="shared" si="601"/>
        <v>135870</v>
      </c>
      <c r="AF70" s="27">
        <f t="shared" si="601"/>
        <v>174485</v>
      </c>
      <c r="AG70" s="27">
        <f t="shared" si="601"/>
        <v>156567</v>
      </c>
      <c r="AH70" s="27">
        <f t="shared" si="601"/>
        <v>150630</v>
      </c>
      <c r="AI70" s="27">
        <f t="shared" si="601"/>
        <v>155363</v>
      </c>
      <c r="AJ70" s="27">
        <f t="shared" si="601"/>
        <v>203997</v>
      </c>
      <c r="AK70" s="27">
        <f t="shared" si="601"/>
        <v>183157</v>
      </c>
      <c r="AL70" s="27">
        <f t="shared" si="601"/>
        <v>157029</v>
      </c>
      <c r="AM70" s="27">
        <f t="shared" si="601"/>
        <v>142742</v>
      </c>
      <c r="AN70" s="27">
        <f t="shared" si="601"/>
        <v>160066</v>
      </c>
      <c r="AO70" s="27">
        <f t="shared" si="601"/>
        <v>155202</v>
      </c>
      <c r="AP70" s="27">
        <f t="shared" si="601"/>
        <v>156287</v>
      </c>
      <c r="AQ70" s="27">
        <f t="shared" si="601"/>
        <v>128432</v>
      </c>
      <c r="AR70" s="27">
        <f t="shared" si="601"/>
        <v>127193</v>
      </c>
      <c r="AS70" s="27">
        <f t="shared" si="601"/>
        <v>139961</v>
      </c>
      <c r="AT70" s="27">
        <f t="shared" si="601"/>
        <v>137476</v>
      </c>
      <c r="AU70" s="27">
        <f t="shared" si="601"/>
        <v>197798</v>
      </c>
      <c r="AV70" s="27">
        <f t="shared" si="601"/>
        <v>240374</v>
      </c>
      <c r="AW70" s="27">
        <f t="shared" si="601"/>
        <v>150002</v>
      </c>
      <c r="AX70" s="27">
        <f t="shared" si="601"/>
        <v>165897</v>
      </c>
      <c r="AY70" s="27">
        <f t="shared" si="601"/>
        <v>169813</v>
      </c>
      <c r="AZ70" s="27">
        <f t="shared" si="601"/>
        <v>196618</v>
      </c>
      <c r="BA70" s="27">
        <f t="shared" ref="BA70" si="602">SUM(BA68:BA69)</f>
        <v>173100</v>
      </c>
      <c r="BB70" s="27">
        <f t="shared" ref="BB70:BC70" si="603">SUM(BB68:BB69)</f>
        <v>215850</v>
      </c>
      <c r="BC70" s="27">
        <f t="shared" si="603"/>
        <v>196840</v>
      </c>
      <c r="BD70" s="27">
        <f t="shared" ref="BD70:CN70" si="604">SUM(BD68:BD69)</f>
        <v>180703</v>
      </c>
      <c r="BE70" s="27">
        <f t="shared" si="604"/>
        <v>184781</v>
      </c>
      <c r="BF70" s="27">
        <f t="shared" ref="BF70:BG70" si="605">SUM(BF68:BF69)</f>
        <v>187598</v>
      </c>
      <c r="BG70" s="27">
        <f t="shared" si="605"/>
        <v>221205</v>
      </c>
      <c r="BH70" s="27">
        <f t="shared" ref="BH70:BI70" si="606">SUM(BH68:BH69)</f>
        <v>314476</v>
      </c>
      <c r="BI70" s="27">
        <f t="shared" si="606"/>
        <v>213932</v>
      </c>
      <c r="BJ70" s="27">
        <f t="shared" ref="BJ70:BK70" si="607">SUM(BJ68:BJ69)</f>
        <v>214496</v>
      </c>
      <c r="BK70" s="27">
        <f t="shared" si="607"/>
        <v>206958</v>
      </c>
      <c r="BL70" s="27">
        <f t="shared" ref="BL70:BM70" si="608">SUM(BL68:BL69)</f>
        <v>218165</v>
      </c>
      <c r="BM70" s="27">
        <f t="shared" si="608"/>
        <v>226214</v>
      </c>
      <c r="BN70" s="27">
        <f t="shared" ref="BN70:BO70" si="609">SUM(BN68:BN69)</f>
        <v>211026</v>
      </c>
      <c r="BO70" s="27">
        <f t="shared" si="609"/>
        <v>188073</v>
      </c>
      <c r="BP70" s="27">
        <f t="shared" ref="BP70:BQ70" si="610">SUM(BP68:BP69)</f>
        <v>200628</v>
      </c>
      <c r="BQ70" s="27">
        <f t="shared" si="610"/>
        <v>187246</v>
      </c>
      <c r="BR70" s="27">
        <f t="shared" ref="BR70" si="611">SUM(BR68:BR69)</f>
        <v>179358</v>
      </c>
      <c r="BS70" s="27">
        <f t="shared" ref="BS70" si="612">SUM(BS68:BS69)</f>
        <v>278872</v>
      </c>
      <c r="BT70" s="27">
        <f t="shared" ref="BT70:BU70" si="613">SUM(BT68:BT69)</f>
        <v>343899</v>
      </c>
      <c r="BU70" s="27">
        <f t="shared" si="613"/>
        <v>168141</v>
      </c>
      <c r="BV70" s="27">
        <f t="shared" ref="BV70:BW70" si="614">SUM(BV68:BV69)</f>
        <v>213846</v>
      </c>
      <c r="BW70" s="27">
        <f t="shared" si="614"/>
        <v>188826</v>
      </c>
      <c r="BX70" s="27">
        <f t="shared" ref="BX70:BY70" si="615">SUM(BX68:BX69)</f>
        <v>205648</v>
      </c>
      <c r="BY70" s="27">
        <f t="shared" si="615"/>
        <v>216386</v>
      </c>
      <c r="BZ70" s="27">
        <f t="shared" ref="BZ70" si="616">SUM(BZ68:BZ69)</f>
        <v>220003</v>
      </c>
      <c r="CA70" s="27">
        <f t="shared" ref="CA70:CB70" si="617">SUM(CA68:CA69)</f>
        <v>192975</v>
      </c>
      <c r="CB70" s="27">
        <f t="shared" si="617"/>
        <v>177516</v>
      </c>
      <c r="CC70" s="27">
        <f t="shared" ref="CC70:CD70" si="618">SUM(CC68:CC69)</f>
        <v>164705</v>
      </c>
      <c r="CD70" s="27">
        <f t="shared" si="618"/>
        <v>172683</v>
      </c>
      <c r="CE70" s="27">
        <f t="shared" ref="CE70:CF70" si="619">SUM(CE68:CE69)</f>
        <v>375791</v>
      </c>
      <c r="CF70" s="27">
        <f t="shared" si="619"/>
        <v>303590</v>
      </c>
      <c r="CG70" s="27">
        <f t="shared" ref="CG70:CH70" si="620">SUM(CG68:CG69)</f>
        <v>173493</v>
      </c>
      <c r="CH70" s="27">
        <f t="shared" si="620"/>
        <v>240887</v>
      </c>
      <c r="CI70" s="27">
        <f t="shared" ref="CI70" si="621">SUM(CI68:CI69)</f>
        <v>221070.78260869568</v>
      </c>
      <c r="CL70" s="27">
        <f t="shared" si="604"/>
        <v>461957.78260869568</v>
      </c>
      <c r="CM70" s="27">
        <f t="shared" ref="CM70" si="622">SUM(CM68:CM69)</f>
        <v>852874</v>
      </c>
      <c r="CN70" s="27">
        <f t="shared" si="604"/>
        <v>608320</v>
      </c>
      <c r="CP70" s="30">
        <f>CL70/SUMIFS($C70:$CK70,$C$3:$CK$3,CM$4,$C$1:$CK$1,"&lt;="&amp;_xlfn.XLOOKUP(MAX($C$4:$CK$4),$C$4:$CK$4,$C$1:$CK$1))-1</f>
        <v>-0.32003134822920321</v>
      </c>
      <c r="CQ70" s="30">
        <f>CL70/SUMIFS($C70:$CK70,$C$3:$CK$3,CN$4,$C$1:$CK$1,"&lt;="&amp;_xlfn.XLOOKUP(MAX($C$4:$CK$4),$C$4:$CK$4,$C$1:$CK$1))-1</f>
        <v>0.14723095375068462</v>
      </c>
      <c r="DB70" s="27">
        <f t="shared" si="575"/>
        <v>626385</v>
      </c>
      <c r="DC70" s="27">
        <f t="shared" si="575"/>
        <v>623660</v>
      </c>
      <c r="DD70" s="27">
        <f t="shared" si="575"/>
        <v>634729</v>
      </c>
      <c r="DE70" s="27">
        <f t="shared" si="575"/>
        <v>730357</v>
      </c>
      <c r="DF70" s="27">
        <f t="shared" si="575"/>
        <v>700573</v>
      </c>
      <c r="DG70" s="27">
        <f t="shared" si="575"/>
        <v>184856</v>
      </c>
      <c r="DH70" s="27">
        <f t="shared" si="575"/>
        <v>403294</v>
      </c>
      <c r="DI70" s="27">
        <f t="shared" si="575"/>
        <v>550029</v>
      </c>
      <c r="DJ70" s="27">
        <f t="shared" si="575"/>
        <v>505552</v>
      </c>
      <c r="DK70" s="27">
        <f t="shared" si="575"/>
        <v>314111</v>
      </c>
      <c r="DL70" s="27">
        <f t="shared" si="576"/>
        <v>481682</v>
      </c>
      <c r="DM70" s="27">
        <f t="shared" si="576"/>
        <v>542517</v>
      </c>
      <c r="DN70" s="27">
        <f t="shared" si="576"/>
        <v>459837</v>
      </c>
      <c r="DO70" s="27">
        <f t="shared" si="576"/>
        <v>439921</v>
      </c>
      <c r="DP70" s="27">
        <f t="shared" si="576"/>
        <v>404630</v>
      </c>
      <c r="DQ70" s="27">
        <f t="shared" si="576"/>
        <v>588174</v>
      </c>
      <c r="DR70" s="27">
        <f t="shared" si="576"/>
        <v>532328</v>
      </c>
      <c r="DS70" s="27">
        <f t="shared" si="576"/>
        <v>585790</v>
      </c>
      <c r="DT70" s="27">
        <f t="shared" si="576"/>
        <v>553082</v>
      </c>
      <c r="DU70" s="27">
        <f t="shared" si="576"/>
        <v>749613</v>
      </c>
      <c r="DV70" s="27">
        <f t="shared" si="577"/>
        <v>639619</v>
      </c>
      <c r="DW70" s="27">
        <f t="shared" si="577"/>
        <v>625313</v>
      </c>
      <c r="DX70" s="27">
        <f t="shared" si="577"/>
        <v>567232</v>
      </c>
      <c r="DY70" s="27">
        <f t="shared" si="577"/>
        <v>790912</v>
      </c>
      <c r="DZ70" s="27">
        <f t="shared" si="577"/>
        <v>608320</v>
      </c>
      <c r="EA70" s="27">
        <f t="shared" si="577"/>
        <v>629364</v>
      </c>
      <c r="EB70" s="27">
        <f t="shared" si="577"/>
        <v>514904</v>
      </c>
      <c r="EC70" s="27">
        <f t="shared" si="577"/>
        <v>852874</v>
      </c>
      <c r="EE70" s="27">
        <f t="shared" si="578"/>
        <v>2689319</v>
      </c>
      <c r="EF70" s="27">
        <f t="shared" si="578"/>
        <v>1643731</v>
      </c>
      <c r="EG70" s="27">
        <f t="shared" si="578"/>
        <v>1798147</v>
      </c>
      <c r="EH70" s="27">
        <f t="shared" si="578"/>
        <v>1965053</v>
      </c>
      <c r="EI70" s="27">
        <f t="shared" si="578"/>
        <v>2528104</v>
      </c>
      <c r="EJ70" s="27">
        <f t="shared" si="578"/>
        <v>2591777</v>
      </c>
      <c r="EK70" s="27">
        <f t="shared" si="578"/>
        <v>2459099.7826086958</v>
      </c>
    </row>
    <row r="71" spans="1:141" x14ac:dyDescent="0.2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L71" s="22"/>
      <c r="CM71" s="22"/>
      <c r="CN71" s="22"/>
      <c r="CP71" s="22"/>
      <c r="CQ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E71" s="22"/>
      <c r="EF71" s="22"/>
      <c r="EG71" s="22"/>
      <c r="EH71" s="22"/>
      <c r="EI71" s="22"/>
      <c r="EJ71" s="22"/>
      <c r="EK71" s="22"/>
    </row>
    <row r="72" spans="1:141" x14ac:dyDescent="0.2">
      <c r="A72" s="28" t="s">
        <v>1</v>
      </c>
      <c r="B72" s="29">
        <f>B152</f>
        <v>247106</v>
      </c>
      <c r="C72" s="29">
        <f t="shared" ref="C72:BA72" si="623">C152</f>
        <v>224936</v>
      </c>
      <c r="D72" s="29">
        <f t="shared" si="623"/>
        <v>236543</v>
      </c>
      <c r="E72" s="29">
        <f t="shared" si="623"/>
        <v>218583</v>
      </c>
      <c r="F72" s="29">
        <f t="shared" si="623"/>
        <v>225632</v>
      </c>
      <c r="G72" s="29">
        <f t="shared" si="623"/>
        <v>211824</v>
      </c>
      <c r="H72" s="29">
        <f t="shared" si="623"/>
        <v>238345</v>
      </c>
      <c r="I72" s="29">
        <f t="shared" si="623"/>
        <v>212578</v>
      </c>
      <c r="J72" s="29">
        <f t="shared" si="623"/>
        <v>189261</v>
      </c>
      <c r="K72" s="29">
        <f t="shared" si="623"/>
        <v>219337</v>
      </c>
      <c r="L72" s="29">
        <f t="shared" si="623"/>
        <v>268041</v>
      </c>
      <c r="M72" s="29">
        <f t="shared" si="623"/>
        <v>202274</v>
      </c>
      <c r="N72" s="29">
        <f t="shared" si="623"/>
        <v>207492</v>
      </c>
      <c r="O72" s="29">
        <f t="shared" si="623"/>
        <v>205385</v>
      </c>
      <c r="P72" s="29">
        <f t="shared" si="623"/>
        <v>287974</v>
      </c>
      <c r="Q72" s="29">
        <f t="shared" si="623"/>
        <v>72658</v>
      </c>
      <c r="R72" s="29">
        <f t="shared" si="623"/>
        <v>31831</v>
      </c>
      <c r="S72" s="29">
        <f t="shared" si="623"/>
        <v>125003</v>
      </c>
      <c r="T72" s="29">
        <f t="shared" si="623"/>
        <v>141240</v>
      </c>
      <c r="U72" s="29">
        <f t="shared" si="623"/>
        <v>160653</v>
      </c>
      <c r="V72" s="29">
        <f t="shared" si="623"/>
        <v>179358</v>
      </c>
      <c r="W72" s="29">
        <f t="shared" si="623"/>
        <v>181257</v>
      </c>
      <c r="X72" s="29">
        <f t="shared" si="623"/>
        <v>224337</v>
      </c>
      <c r="Y72" s="29">
        <f t="shared" si="623"/>
        <v>231040</v>
      </c>
      <c r="Z72" s="29">
        <f t="shared" si="623"/>
        <v>202381</v>
      </c>
      <c r="AA72" s="29">
        <f t="shared" si="623"/>
        <v>185695</v>
      </c>
      <c r="AB72" s="29">
        <f t="shared" si="623"/>
        <v>197845</v>
      </c>
      <c r="AC72" s="29">
        <f t="shared" si="623"/>
        <v>140074</v>
      </c>
      <c r="AD72" s="29">
        <f t="shared" si="623"/>
        <v>63672</v>
      </c>
      <c r="AE72" s="29">
        <f t="shared" si="623"/>
        <v>136215</v>
      </c>
      <c r="AF72" s="29">
        <f t="shared" si="623"/>
        <v>185961</v>
      </c>
      <c r="AG72" s="29">
        <f t="shared" si="623"/>
        <v>165425</v>
      </c>
      <c r="AH72" s="29">
        <f t="shared" si="623"/>
        <v>156242</v>
      </c>
      <c r="AI72" s="29">
        <f t="shared" si="623"/>
        <v>175228</v>
      </c>
      <c r="AJ72" s="29">
        <f t="shared" si="623"/>
        <v>234876</v>
      </c>
      <c r="AK72" s="29">
        <f t="shared" si="623"/>
        <v>194797</v>
      </c>
      <c r="AL72" s="29">
        <f t="shared" si="623"/>
        <v>181509</v>
      </c>
      <c r="AM72" s="29">
        <f t="shared" si="623"/>
        <v>170871</v>
      </c>
      <c r="AN72" s="29">
        <f t="shared" si="623"/>
        <v>198471</v>
      </c>
      <c r="AO72" s="29">
        <f t="shared" si="623"/>
        <v>196966</v>
      </c>
      <c r="AP72" s="29">
        <f t="shared" si="623"/>
        <v>186279</v>
      </c>
      <c r="AQ72" s="29">
        <f t="shared" si="623"/>
        <v>179770</v>
      </c>
      <c r="AR72" s="29">
        <f t="shared" si="623"/>
        <v>181539</v>
      </c>
      <c r="AS72" s="29">
        <f t="shared" si="623"/>
        <v>195026</v>
      </c>
      <c r="AT72" s="29">
        <f t="shared" si="623"/>
        <v>178779</v>
      </c>
      <c r="AU72" s="29">
        <f t="shared" si="623"/>
        <v>265740</v>
      </c>
      <c r="AV72" s="29">
        <f t="shared" si="623"/>
        <v>271783</v>
      </c>
      <c r="AW72" s="29">
        <f t="shared" si="623"/>
        <v>176641</v>
      </c>
      <c r="AX72" s="29">
        <f t="shared" si="623"/>
        <v>208891</v>
      </c>
      <c r="AY72" s="29">
        <f t="shared" si="623"/>
        <v>212434</v>
      </c>
      <c r="AZ72" s="29">
        <f t="shared" si="623"/>
        <v>240398</v>
      </c>
      <c r="BA72" s="29">
        <f t="shared" si="623"/>
        <v>210195</v>
      </c>
      <c r="BB72" s="29">
        <f t="shared" ref="BB72:BC72" si="624">BB152</f>
        <v>253952</v>
      </c>
      <c r="BC72" s="29">
        <f t="shared" si="624"/>
        <v>227712</v>
      </c>
      <c r="BD72" s="29">
        <f t="shared" ref="BD72:BE72" si="625">BD152</f>
        <v>213984</v>
      </c>
      <c r="BE72" s="29">
        <f t="shared" si="625"/>
        <v>225848</v>
      </c>
      <c r="BF72" s="29">
        <f t="shared" ref="BF72:BG72" si="626">BF152</f>
        <v>229580</v>
      </c>
      <c r="BG72" s="29">
        <f t="shared" si="626"/>
        <v>252875</v>
      </c>
      <c r="BH72" s="29">
        <f t="shared" ref="BH72:BI72" si="627">BH152</f>
        <v>367001</v>
      </c>
      <c r="BI72" s="29">
        <f t="shared" si="627"/>
        <v>233853</v>
      </c>
      <c r="BJ72" s="29">
        <f t="shared" ref="BJ72:BK72" si="628">BJ152</f>
        <v>255624</v>
      </c>
      <c r="BK72" s="29">
        <f t="shared" si="628"/>
        <v>250503</v>
      </c>
      <c r="BL72" s="29">
        <f t="shared" ref="BL72:BM72" si="629">BL152</f>
        <v>255568</v>
      </c>
      <c r="BM72" s="29">
        <f t="shared" si="629"/>
        <v>282000</v>
      </c>
      <c r="BN72" s="29">
        <f t="shared" ref="BN72:BO72" si="630">BN152</f>
        <v>264520</v>
      </c>
      <c r="BO72" s="29">
        <f t="shared" si="630"/>
        <v>237440</v>
      </c>
      <c r="BP72" s="29">
        <f t="shared" ref="BP72:BQ72" si="631">BP152</f>
        <v>252353</v>
      </c>
      <c r="BQ72" s="29">
        <f t="shared" si="631"/>
        <v>237487</v>
      </c>
      <c r="BR72" s="29">
        <f t="shared" ref="BR72" si="632">BR152</f>
        <v>222212</v>
      </c>
      <c r="BS72" s="29">
        <f t="shared" ref="BS72" si="633">BS152</f>
        <v>353503</v>
      </c>
      <c r="BT72" s="29">
        <f t="shared" ref="BT72:BU72" si="634">BT152</f>
        <v>422723</v>
      </c>
      <c r="BU72" s="29">
        <f t="shared" si="634"/>
        <v>214085</v>
      </c>
      <c r="BV72" s="29">
        <f t="shared" ref="BV72:BW72" si="635">BV152</f>
        <v>289890</v>
      </c>
      <c r="BW72" s="29">
        <f t="shared" si="635"/>
        <v>256735</v>
      </c>
      <c r="BX72" s="29">
        <f t="shared" ref="BX72:BY72" si="636">BX152</f>
        <v>281631</v>
      </c>
      <c r="BY72" s="29">
        <f t="shared" si="636"/>
        <v>311947</v>
      </c>
      <c r="BZ72" s="29">
        <f t="shared" ref="BZ72" si="637">BZ152</f>
        <v>311177</v>
      </c>
      <c r="CA72" s="29">
        <f t="shared" ref="CA72:CB72" si="638">CA152</f>
        <v>283749</v>
      </c>
      <c r="CB72" s="29">
        <f t="shared" si="638"/>
        <v>271201</v>
      </c>
      <c r="CC72" s="29">
        <f t="shared" ref="CC72:CD72" si="639">CC152</f>
        <v>273075</v>
      </c>
      <c r="CD72" s="29">
        <f t="shared" si="639"/>
        <v>247984</v>
      </c>
      <c r="CE72" s="29">
        <f t="shared" ref="CE72:CF72" si="640">CE152</f>
        <v>561187</v>
      </c>
      <c r="CF72" s="29">
        <f t="shared" si="640"/>
        <v>448856</v>
      </c>
      <c r="CG72" s="29">
        <f t="shared" ref="CG72:CH72" si="641">CG152</f>
        <v>269615</v>
      </c>
      <c r="CH72" s="29">
        <f t="shared" si="641"/>
        <v>367256</v>
      </c>
      <c r="CI72" s="29">
        <f t="shared" ref="CI72" si="642">CI152</f>
        <v>343325.95652173914</v>
      </c>
      <c r="CL72" s="29">
        <f>SUMIFS($C72:$CK72,$C$3:$CK$3,CL$4,$C$1:$CK$1,"&lt;="&amp;_xlfn.XLOOKUP(MAX($C$4:$CK$4),$C$4:$CK$4,$C$1:$CK$1))</f>
        <v>710581.95652173914</v>
      </c>
      <c r="CM72" s="29">
        <f>SUMIF($A$3:$CK$3,CM$4,$A72:$CK72)</f>
        <v>1279658</v>
      </c>
      <c r="CN72" s="29">
        <f>SUMIF($A$3:$CK$3,CN$4,$A72:$CK72)</f>
        <v>828256</v>
      </c>
      <c r="CP72" s="17">
        <f>CL72/SUMIFS($C72:$CK72,$C$3:$CK$3,CM$4,$C$1:$CK$1,"&lt;="&amp;_xlfn.XLOOKUP(MAX($C$4:$CK$4),$C$4:$CK$4,$C$1:$CK$1))-1</f>
        <v>-0.29648346008859117</v>
      </c>
      <c r="CQ72" s="17">
        <f>CL72/SUMIFS($C72:$CK72,$C$3:$CK$3,CN$4,$C$1:$CK$1,"&lt;="&amp;_xlfn.XLOOKUP(MAX($C$4:$CK$4),$C$4:$CK$4,$C$1:$CK$1))-1</f>
        <v>0.29994412352479149</v>
      </c>
      <c r="DB72" s="29">
        <f t="shared" ref="DB72:DK74" si="643">SUMIF($B$3:$CK$3,DB$4,$B72:$CK72)</f>
        <v>708585</v>
      </c>
      <c r="DC72" s="29">
        <f t="shared" si="643"/>
        <v>656039</v>
      </c>
      <c r="DD72" s="29">
        <f t="shared" si="643"/>
        <v>640184</v>
      </c>
      <c r="DE72" s="29">
        <f t="shared" si="643"/>
        <v>689652</v>
      </c>
      <c r="DF72" s="29">
        <f t="shared" si="643"/>
        <v>700851</v>
      </c>
      <c r="DG72" s="29">
        <f t="shared" si="643"/>
        <v>229492</v>
      </c>
      <c r="DH72" s="29">
        <f t="shared" si="643"/>
        <v>481251</v>
      </c>
      <c r="DI72" s="29">
        <f t="shared" si="643"/>
        <v>636634</v>
      </c>
      <c r="DJ72" s="29">
        <f t="shared" si="643"/>
        <v>585921</v>
      </c>
      <c r="DK72" s="29">
        <f t="shared" si="643"/>
        <v>339961</v>
      </c>
      <c r="DL72" s="29">
        <f t="shared" ref="DL72:DU74" si="644">SUMIF($B$3:$CK$3,DL$4,$B72:$CK72)</f>
        <v>507628</v>
      </c>
      <c r="DM72" s="29">
        <f t="shared" si="644"/>
        <v>604901</v>
      </c>
      <c r="DN72" s="29">
        <f t="shared" si="644"/>
        <v>550851</v>
      </c>
      <c r="DO72" s="29">
        <f t="shared" si="644"/>
        <v>563015</v>
      </c>
      <c r="DP72" s="29">
        <f t="shared" si="644"/>
        <v>555344</v>
      </c>
      <c r="DQ72" s="29">
        <f t="shared" si="644"/>
        <v>714164</v>
      </c>
      <c r="DR72" s="29">
        <f t="shared" si="644"/>
        <v>661723</v>
      </c>
      <c r="DS72" s="29">
        <f t="shared" si="644"/>
        <v>691859</v>
      </c>
      <c r="DT72" s="29">
        <f t="shared" si="644"/>
        <v>669412</v>
      </c>
      <c r="DU72" s="29">
        <f t="shared" si="644"/>
        <v>853729</v>
      </c>
      <c r="DV72" s="29">
        <f t="shared" ref="DV72:EC74" si="645">SUMIF($B$3:$CK$3,DV$4,$B72:$CK72)</f>
        <v>761695</v>
      </c>
      <c r="DW72" s="29">
        <f t="shared" si="645"/>
        <v>783960</v>
      </c>
      <c r="DX72" s="29">
        <f t="shared" si="645"/>
        <v>712052</v>
      </c>
      <c r="DY72" s="29">
        <f t="shared" si="645"/>
        <v>990311</v>
      </c>
      <c r="DZ72" s="29">
        <f t="shared" si="645"/>
        <v>828256</v>
      </c>
      <c r="EA72" s="29">
        <f t="shared" si="645"/>
        <v>906873</v>
      </c>
      <c r="EB72" s="29">
        <f t="shared" si="645"/>
        <v>792260</v>
      </c>
      <c r="EC72" s="29">
        <f t="shared" si="645"/>
        <v>1279658</v>
      </c>
      <c r="EE72" s="29">
        <f t="shared" ref="EE72:EK74" si="646">SUMIF($B$2:$CK$2,EE$4,$B72:$CK72)</f>
        <v>2686726</v>
      </c>
      <c r="EF72" s="29">
        <f t="shared" si="646"/>
        <v>1933298</v>
      </c>
      <c r="EG72" s="29">
        <f t="shared" si="646"/>
        <v>2003341</v>
      </c>
      <c r="EH72" s="29">
        <f t="shared" si="646"/>
        <v>2494246</v>
      </c>
      <c r="EI72" s="29">
        <f t="shared" si="646"/>
        <v>2976695</v>
      </c>
      <c r="EJ72" s="29">
        <f t="shared" si="646"/>
        <v>3314579</v>
      </c>
      <c r="EK72" s="29">
        <f t="shared" si="646"/>
        <v>3689372.9565217393</v>
      </c>
    </row>
    <row r="73" spans="1:141" x14ac:dyDescent="0.2">
      <c r="A73" s="28" t="s">
        <v>3</v>
      </c>
      <c r="B73" s="29">
        <f>B198</f>
        <v>1200</v>
      </c>
      <c r="C73" s="29">
        <f t="shared" ref="C73:BA73" si="647">C198</f>
        <v>1288</v>
      </c>
      <c r="D73" s="29">
        <f t="shared" si="647"/>
        <v>1249</v>
      </c>
      <c r="E73" s="29">
        <f t="shared" si="647"/>
        <v>1104</v>
      </c>
      <c r="F73" s="29">
        <f t="shared" si="647"/>
        <v>990</v>
      </c>
      <c r="G73" s="29">
        <f t="shared" si="647"/>
        <v>827</v>
      </c>
      <c r="H73" s="29">
        <f t="shared" si="647"/>
        <v>1044</v>
      </c>
      <c r="I73" s="29">
        <f t="shared" si="647"/>
        <v>909</v>
      </c>
      <c r="J73" s="29">
        <f t="shared" si="647"/>
        <v>1101</v>
      </c>
      <c r="K73" s="29">
        <f t="shared" si="647"/>
        <v>1003</v>
      </c>
      <c r="L73" s="29">
        <f t="shared" si="647"/>
        <v>1127</v>
      </c>
      <c r="M73" s="29">
        <f t="shared" si="647"/>
        <v>1044</v>
      </c>
      <c r="N73" s="29">
        <f t="shared" si="647"/>
        <v>1063</v>
      </c>
      <c r="O73" s="29">
        <f t="shared" si="647"/>
        <v>1171</v>
      </c>
      <c r="P73" s="29">
        <f t="shared" si="647"/>
        <v>1483</v>
      </c>
      <c r="Q73" s="29">
        <f t="shared" si="647"/>
        <v>246</v>
      </c>
      <c r="R73" s="29">
        <f t="shared" si="647"/>
        <v>51</v>
      </c>
      <c r="S73" s="29">
        <f t="shared" si="647"/>
        <v>138</v>
      </c>
      <c r="T73" s="29">
        <f t="shared" si="647"/>
        <v>389</v>
      </c>
      <c r="U73" s="29">
        <f t="shared" si="647"/>
        <v>407</v>
      </c>
      <c r="V73" s="29">
        <f t="shared" si="647"/>
        <v>709</v>
      </c>
      <c r="W73" s="29">
        <f t="shared" si="647"/>
        <v>727</v>
      </c>
      <c r="X73" s="29">
        <f t="shared" si="647"/>
        <v>658</v>
      </c>
      <c r="Y73" s="29">
        <f t="shared" si="647"/>
        <v>796</v>
      </c>
      <c r="Z73" s="29">
        <f t="shared" si="647"/>
        <v>808</v>
      </c>
      <c r="AA73" s="29">
        <f t="shared" si="647"/>
        <v>864</v>
      </c>
      <c r="AB73" s="29">
        <f t="shared" si="647"/>
        <v>1033</v>
      </c>
      <c r="AC73" s="29">
        <f t="shared" si="647"/>
        <v>490</v>
      </c>
      <c r="AD73" s="29">
        <f t="shared" si="647"/>
        <v>131</v>
      </c>
      <c r="AE73" s="29">
        <f t="shared" si="647"/>
        <v>228</v>
      </c>
      <c r="AF73" s="29">
        <f t="shared" si="647"/>
        <v>461</v>
      </c>
      <c r="AG73" s="29">
        <f t="shared" si="647"/>
        <v>615</v>
      </c>
      <c r="AH73" s="29">
        <f t="shared" si="647"/>
        <v>773</v>
      </c>
      <c r="AI73" s="29">
        <f t="shared" si="647"/>
        <v>731</v>
      </c>
      <c r="AJ73" s="29">
        <f t="shared" si="647"/>
        <v>865</v>
      </c>
      <c r="AK73" s="29">
        <f t="shared" si="647"/>
        <v>787</v>
      </c>
      <c r="AL73" s="29">
        <f t="shared" si="647"/>
        <v>911</v>
      </c>
      <c r="AM73" s="29">
        <f t="shared" si="647"/>
        <v>742</v>
      </c>
      <c r="AN73" s="29">
        <f t="shared" si="647"/>
        <v>1226</v>
      </c>
      <c r="AO73" s="29">
        <f t="shared" si="647"/>
        <v>1115</v>
      </c>
      <c r="AP73" s="29">
        <f t="shared" si="647"/>
        <v>1226</v>
      </c>
      <c r="AQ73" s="29">
        <f t="shared" si="647"/>
        <v>1157</v>
      </c>
      <c r="AR73" s="29">
        <f t="shared" si="647"/>
        <v>994</v>
      </c>
      <c r="AS73" s="29">
        <f t="shared" si="647"/>
        <v>803</v>
      </c>
      <c r="AT73" s="29">
        <f t="shared" si="647"/>
        <v>1234</v>
      </c>
      <c r="AU73" s="29">
        <f t="shared" si="647"/>
        <v>1173</v>
      </c>
      <c r="AV73" s="29">
        <f t="shared" si="647"/>
        <v>1228</v>
      </c>
      <c r="AW73" s="29">
        <f t="shared" si="647"/>
        <v>1111</v>
      </c>
      <c r="AX73" s="29">
        <f t="shared" si="647"/>
        <v>1358</v>
      </c>
      <c r="AY73" s="29">
        <f t="shared" si="647"/>
        <v>1326</v>
      </c>
      <c r="AZ73" s="29">
        <f t="shared" si="647"/>
        <v>1513</v>
      </c>
      <c r="BA73" s="29">
        <f t="shared" si="647"/>
        <v>1134</v>
      </c>
      <c r="BB73" s="29">
        <f t="shared" ref="BB73:BC73" si="648">BB198</f>
        <v>1276</v>
      </c>
      <c r="BC73" s="29">
        <f t="shared" si="648"/>
        <v>1414</v>
      </c>
      <c r="BD73" s="29">
        <f t="shared" ref="BD73:BE73" si="649">BD198</f>
        <v>1369</v>
      </c>
      <c r="BE73" s="29">
        <f t="shared" si="649"/>
        <v>1530</v>
      </c>
      <c r="BF73" s="29">
        <f t="shared" ref="BF73:BG73" si="650">BF198</f>
        <v>1419</v>
      </c>
      <c r="BG73" s="29">
        <f t="shared" si="650"/>
        <v>1578</v>
      </c>
      <c r="BH73" s="29">
        <f t="shared" ref="BH73:BI73" si="651">BH198</f>
        <v>1581</v>
      </c>
      <c r="BI73" s="29">
        <f t="shared" si="651"/>
        <v>1601</v>
      </c>
      <c r="BJ73" s="29">
        <f t="shared" ref="BJ73:BK73" si="652">BJ198</f>
        <v>1835</v>
      </c>
      <c r="BK73" s="29">
        <f t="shared" si="652"/>
        <v>1935</v>
      </c>
      <c r="BL73" s="29">
        <f t="shared" ref="BL73:BM73" si="653">BL198</f>
        <v>1800</v>
      </c>
      <c r="BM73" s="29">
        <f t="shared" si="653"/>
        <v>1581</v>
      </c>
      <c r="BN73" s="29">
        <f t="shared" ref="BN73:BO73" si="654">BN198</f>
        <v>1705</v>
      </c>
      <c r="BO73" s="29">
        <f t="shared" si="654"/>
        <v>1742</v>
      </c>
      <c r="BP73" s="29">
        <f t="shared" ref="BP73:BQ73" si="655">BP198</f>
        <v>1973</v>
      </c>
      <c r="BQ73" s="29">
        <f t="shared" si="655"/>
        <v>2240</v>
      </c>
      <c r="BR73" s="29">
        <f t="shared" ref="BR73" si="656">BR198</f>
        <v>2006</v>
      </c>
      <c r="BS73" s="29">
        <f t="shared" ref="BS73" si="657">BS198</f>
        <v>2446</v>
      </c>
      <c r="BT73" s="29">
        <f t="shared" ref="BT73:BU73" si="658">BT198</f>
        <v>2132</v>
      </c>
      <c r="BU73" s="29">
        <f t="shared" si="658"/>
        <v>1904</v>
      </c>
      <c r="BV73" s="29">
        <f t="shared" ref="BV73:BW73" si="659">BV198</f>
        <v>2700</v>
      </c>
      <c r="BW73" s="29">
        <f t="shared" si="659"/>
        <v>2422</v>
      </c>
      <c r="BX73" s="29">
        <f t="shared" ref="BX73:BY73" si="660">BX198</f>
        <v>2947</v>
      </c>
      <c r="BY73" s="29">
        <f t="shared" si="660"/>
        <v>3137</v>
      </c>
      <c r="BZ73" s="29">
        <f t="shared" ref="BZ73" si="661">BZ198</f>
        <v>3440</v>
      </c>
      <c r="CA73" s="29">
        <f t="shared" ref="CA73:CB73" si="662">CA198</f>
        <v>3670</v>
      </c>
      <c r="CB73" s="29">
        <f t="shared" si="662"/>
        <v>4270</v>
      </c>
      <c r="CC73" s="29">
        <f t="shared" ref="CC73:CD73" si="663">CC198</f>
        <v>4369</v>
      </c>
      <c r="CD73" s="29">
        <f t="shared" si="663"/>
        <v>4306</v>
      </c>
      <c r="CE73" s="29">
        <f t="shared" ref="CE73:CF73" si="664">CE198</f>
        <v>5545</v>
      </c>
      <c r="CF73" s="29">
        <f t="shared" si="664"/>
        <v>5311</v>
      </c>
      <c r="CG73" s="29">
        <f t="shared" ref="CG73:CH73" si="665">CG198</f>
        <v>5072</v>
      </c>
      <c r="CH73" s="29">
        <f t="shared" si="665"/>
        <v>5507</v>
      </c>
      <c r="CI73" s="29">
        <f t="shared" ref="CI73" si="666">CI198</f>
        <v>4633.695652173913</v>
      </c>
      <c r="CL73" s="29">
        <f>SUMIFS($C73:$CK73,$C$3:$CK$3,CL$4,$C$1:$CK$1,"&lt;="&amp;_xlfn.XLOOKUP(MAX($C$4:$CK$4),$C$4:$CK$4,$C$1:$CK$1))</f>
        <v>10140.695652173912</v>
      </c>
      <c r="CM73" s="29">
        <f>SUMIF($A$3:$CK$3,CM$4,$A73:$CK73)</f>
        <v>15928</v>
      </c>
      <c r="CN73" s="29">
        <f>SUMIF($A$3:$CK$3,CN$4,$A73:$CK73)</f>
        <v>8069</v>
      </c>
      <c r="CP73" s="17">
        <f>CL73/SUMIFS($C73:$CK73,$C$3:$CK$3,CM$4,$C$1:$CK$1,"&lt;="&amp;_xlfn.XLOOKUP(MAX($C$4:$CK$4),$C$4:$CK$4,$C$1:$CK$1))-1</f>
        <v>-6.5890231008298494E-2</v>
      </c>
      <c r="CQ73" s="17">
        <f>CL73/SUMIFS($C73:$CK73,$C$3:$CK$3,CN$4,$C$1:$CK$1,"&lt;="&amp;_xlfn.XLOOKUP(MAX($C$4:$CK$4),$C$4:$CK$4,$C$1:$CK$1))-1</f>
        <v>0.97983124798397347</v>
      </c>
      <c r="DB73" s="29">
        <f t="shared" si="643"/>
        <v>3737</v>
      </c>
      <c r="DC73" s="29">
        <f t="shared" si="643"/>
        <v>2921</v>
      </c>
      <c r="DD73" s="29">
        <f t="shared" si="643"/>
        <v>3054</v>
      </c>
      <c r="DE73" s="29">
        <f t="shared" si="643"/>
        <v>3174</v>
      </c>
      <c r="DF73" s="29">
        <f t="shared" si="643"/>
        <v>3717</v>
      </c>
      <c r="DG73" s="29">
        <f t="shared" si="643"/>
        <v>435</v>
      </c>
      <c r="DH73" s="29">
        <f t="shared" si="643"/>
        <v>1505</v>
      </c>
      <c r="DI73" s="29">
        <f t="shared" si="643"/>
        <v>2181</v>
      </c>
      <c r="DJ73" s="29">
        <f t="shared" si="643"/>
        <v>2705</v>
      </c>
      <c r="DK73" s="29">
        <f t="shared" si="643"/>
        <v>849</v>
      </c>
      <c r="DL73" s="29">
        <f t="shared" si="644"/>
        <v>1849</v>
      </c>
      <c r="DM73" s="29">
        <f t="shared" si="644"/>
        <v>2383</v>
      </c>
      <c r="DN73" s="29">
        <f t="shared" si="644"/>
        <v>2879</v>
      </c>
      <c r="DO73" s="29">
        <f t="shared" si="644"/>
        <v>3498</v>
      </c>
      <c r="DP73" s="29">
        <f t="shared" si="644"/>
        <v>3031</v>
      </c>
      <c r="DQ73" s="29">
        <f t="shared" si="644"/>
        <v>3512</v>
      </c>
      <c r="DR73" s="29">
        <f t="shared" si="644"/>
        <v>4197</v>
      </c>
      <c r="DS73" s="29">
        <f t="shared" si="644"/>
        <v>3824</v>
      </c>
      <c r="DT73" s="29">
        <f t="shared" si="644"/>
        <v>4318</v>
      </c>
      <c r="DU73" s="29">
        <f t="shared" si="644"/>
        <v>4760</v>
      </c>
      <c r="DV73" s="29">
        <f t="shared" si="645"/>
        <v>5570</v>
      </c>
      <c r="DW73" s="29">
        <f t="shared" si="645"/>
        <v>5028</v>
      </c>
      <c r="DX73" s="29">
        <f t="shared" si="645"/>
        <v>6219</v>
      </c>
      <c r="DY73" s="29">
        <f t="shared" si="645"/>
        <v>6482</v>
      </c>
      <c r="DZ73" s="29">
        <f t="shared" si="645"/>
        <v>8069</v>
      </c>
      <c r="EA73" s="29">
        <f t="shared" si="645"/>
        <v>10247</v>
      </c>
      <c r="EB73" s="29">
        <f t="shared" si="645"/>
        <v>12945</v>
      </c>
      <c r="EC73" s="29">
        <f t="shared" si="645"/>
        <v>15928</v>
      </c>
      <c r="EE73" s="29">
        <f t="shared" si="646"/>
        <v>12866</v>
      </c>
      <c r="EF73" s="29">
        <f t="shared" si="646"/>
        <v>6826</v>
      </c>
      <c r="EG73" s="29">
        <f t="shared" si="646"/>
        <v>7960</v>
      </c>
      <c r="EH73" s="29">
        <f t="shared" si="646"/>
        <v>14238</v>
      </c>
      <c r="EI73" s="29">
        <f t="shared" si="646"/>
        <v>18472</v>
      </c>
      <c r="EJ73" s="29">
        <f t="shared" si="646"/>
        <v>25798</v>
      </c>
      <c r="EK73" s="29">
        <f t="shared" si="646"/>
        <v>49260.695652173912</v>
      </c>
    </row>
    <row r="74" spans="1:141" ht="15" x14ac:dyDescent="0.25">
      <c r="A74" s="19" t="s">
        <v>32</v>
      </c>
      <c r="B74" s="27">
        <f t="shared" ref="B74:D74" si="667">SUM(B72:B73)</f>
        <v>248306</v>
      </c>
      <c r="C74" s="27">
        <f t="shared" si="667"/>
        <v>226224</v>
      </c>
      <c r="D74" s="27">
        <f t="shared" si="667"/>
        <v>237792</v>
      </c>
      <c r="E74" s="27">
        <f t="shared" ref="E74:M74" si="668">SUM(E72:E73)</f>
        <v>219687</v>
      </c>
      <c r="F74" s="27">
        <f t="shared" si="668"/>
        <v>226622</v>
      </c>
      <c r="G74" s="27">
        <f t="shared" si="668"/>
        <v>212651</v>
      </c>
      <c r="H74" s="27">
        <f t="shared" si="668"/>
        <v>239389</v>
      </c>
      <c r="I74" s="27">
        <f t="shared" si="668"/>
        <v>213487</v>
      </c>
      <c r="J74" s="27">
        <f t="shared" si="668"/>
        <v>190362</v>
      </c>
      <c r="K74" s="27">
        <f t="shared" si="668"/>
        <v>220340</v>
      </c>
      <c r="L74" s="27">
        <f t="shared" si="668"/>
        <v>269168</v>
      </c>
      <c r="M74" s="27">
        <f t="shared" si="668"/>
        <v>203318</v>
      </c>
      <c r="N74" s="27">
        <f>SUM(N72:N73)</f>
        <v>208555</v>
      </c>
      <c r="O74" s="27">
        <f t="shared" ref="O74:AZ74" si="669">SUM(O72:O73)</f>
        <v>206556</v>
      </c>
      <c r="P74" s="27">
        <f t="shared" si="669"/>
        <v>289457</v>
      </c>
      <c r="Q74" s="27">
        <f t="shared" si="669"/>
        <v>72904</v>
      </c>
      <c r="R74" s="27">
        <f t="shared" si="669"/>
        <v>31882</v>
      </c>
      <c r="S74" s="27">
        <f t="shared" si="669"/>
        <v>125141</v>
      </c>
      <c r="T74" s="27">
        <f t="shared" si="669"/>
        <v>141629</v>
      </c>
      <c r="U74" s="27">
        <f t="shared" si="669"/>
        <v>161060</v>
      </c>
      <c r="V74" s="27">
        <f t="shared" si="669"/>
        <v>180067</v>
      </c>
      <c r="W74" s="27">
        <f t="shared" si="669"/>
        <v>181984</v>
      </c>
      <c r="X74" s="27">
        <f t="shared" si="669"/>
        <v>224995</v>
      </c>
      <c r="Y74" s="27">
        <f t="shared" si="669"/>
        <v>231836</v>
      </c>
      <c r="Z74" s="27">
        <f t="shared" si="669"/>
        <v>203189</v>
      </c>
      <c r="AA74" s="27">
        <f t="shared" si="669"/>
        <v>186559</v>
      </c>
      <c r="AB74" s="27">
        <f t="shared" si="669"/>
        <v>198878</v>
      </c>
      <c r="AC74" s="27">
        <f t="shared" si="669"/>
        <v>140564</v>
      </c>
      <c r="AD74" s="27">
        <f t="shared" si="669"/>
        <v>63803</v>
      </c>
      <c r="AE74" s="27">
        <f t="shared" si="669"/>
        <v>136443</v>
      </c>
      <c r="AF74" s="27">
        <f t="shared" si="669"/>
        <v>186422</v>
      </c>
      <c r="AG74" s="27">
        <f t="shared" si="669"/>
        <v>166040</v>
      </c>
      <c r="AH74" s="27">
        <f t="shared" si="669"/>
        <v>157015</v>
      </c>
      <c r="AI74" s="27">
        <f t="shared" si="669"/>
        <v>175959</v>
      </c>
      <c r="AJ74" s="27">
        <f t="shared" si="669"/>
        <v>235741</v>
      </c>
      <c r="AK74" s="27">
        <f t="shared" si="669"/>
        <v>195584</v>
      </c>
      <c r="AL74" s="27">
        <f t="shared" si="669"/>
        <v>182420</v>
      </c>
      <c r="AM74" s="27">
        <f t="shared" si="669"/>
        <v>171613</v>
      </c>
      <c r="AN74" s="27">
        <f t="shared" si="669"/>
        <v>199697</v>
      </c>
      <c r="AO74" s="27">
        <f t="shared" si="669"/>
        <v>198081</v>
      </c>
      <c r="AP74" s="27">
        <f t="shared" si="669"/>
        <v>187505</v>
      </c>
      <c r="AQ74" s="27">
        <f t="shared" si="669"/>
        <v>180927</v>
      </c>
      <c r="AR74" s="27">
        <f t="shared" si="669"/>
        <v>182533</v>
      </c>
      <c r="AS74" s="27">
        <f t="shared" si="669"/>
        <v>195829</v>
      </c>
      <c r="AT74" s="27">
        <f t="shared" si="669"/>
        <v>180013</v>
      </c>
      <c r="AU74" s="27">
        <f t="shared" si="669"/>
        <v>266913</v>
      </c>
      <c r="AV74" s="27">
        <f t="shared" si="669"/>
        <v>273011</v>
      </c>
      <c r="AW74" s="27">
        <f t="shared" si="669"/>
        <v>177752</v>
      </c>
      <c r="AX74" s="27">
        <f t="shared" si="669"/>
        <v>210249</v>
      </c>
      <c r="AY74" s="27">
        <f t="shared" si="669"/>
        <v>213760</v>
      </c>
      <c r="AZ74" s="27">
        <f t="shared" si="669"/>
        <v>241911</v>
      </c>
      <c r="BA74" s="27">
        <f t="shared" ref="BA74" si="670">SUM(BA72:BA73)</f>
        <v>211329</v>
      </c>
      <c r="BB74" s="27">
        <f t="shared" ref="BB74:BC74" si="671">SUM(BB72:BB73)</f>
        <v>255228</v>
      </c>
      <c r="BC74" s="27">
        <f t="shared" si="671"/>
        <v>229126</v>
      </c>
      <c r="BD74" s="27">
        <f t="shared" ref="BD74:BE74" si="672">SUM(BD72:BD73)</f>
        <v>215353</v>
      </c>
      <c r="BE74" s="27">
        <f t="shared" si="672"/>
        <v>227378</v>
      </c>
      <c r="BF74" s="27">
        <f t="shared" ref="BF74:BG74" si="673">SUM(BF72:BF73)</f>
        <v>230999</v>
      </c>
      <c r="BG74" s="27">
        <f t="shared" si="673"/>
        <v>254453</v>
      </c>
      <c r="BH74" s="27">
        <f t="shared" ref="BH74:BI74" si="674">SUM(BH72:BH73)</f>
        <v>368582</v>
      </c>
      <c r="BI74" s="27">
        <f t="shared" si="674"/>
        <v>235454</v>
      </c>
      <c r="BJ74" s="27">
        <f t="shared" ref="BJ74:BK74" si="675">SUM(BJ72:BJ73)</f>
        <v>257459</v>
      </c>
      <c r="BK74" s="27">
        <f t="shared" si="675"/>
        <v>252438</v>
      </c>
      <c r="BL74" s="27">
        <f t="shared" ref="BL74:BM74" si="676">SUM(BL72:BL73)</f>
        <v>257368</v>
      </c>
      <c r="BM74" s="27">
        <f t="shared" si="676"/>
        <v>283581</v>
      </c>
      <c r="BN74" s="27">
        <f t="shared" ref="BN74:BO74" si="677">SUM(BN72:BN73)</f>
        <v>266225</v>
      </c>
      <c r="BO74" s="27">
        <f t="shared" si="677"/>
        <v>239182</v>
      </c>
      <c r="BP74" s="27">
        <f t="shared" ref="BP74:BQ74" si="678">SUM(BP72:BP73)</f>
        <v>254326</v>
      </c>
      <c r="BQ74" s="27">
        <f t="shared" si="678"/>
        <v>239727</v>
      </c>
      <c r="BR74" s="27">
        <f t="shared" ref="BR74" si="679">SUM(BR72:BR73)</f>
        <v>224218</v>
      </c>
      <c r="BS74" s="27">
        <f t="shared" ref="BS74" si="680">SUM(BS72:BS73)</f>
        <v>355949</v>
      </c>
      <c r="BT74" s="27">
        <f t="shared" ref="BT74:BU74" si="681">SUM(BT72:BT73)</f>
        <v>424855</v>
      </c>
      <c r="BU74" s="27">
        <f t="shared" si="681"/>
        <v>215989</v>
      </c>
      <c r="BV74" s="27">
        <f t="shared" ref="BV74:BW74" si="682">SUM(BV72:BV73)</f>
        <v>292590</v>
      </c>
      <c r="BW74" s="27">
        <f t="shared" si="682"/>
        <v>259157</v>
      </c>
      <c r="BX74" s="27">
        <f t="shared" ref="BX74:BY74" si="683">SUM(BX72:BX73)</f>
        <v>284578</v>
      </c>
      <c r="BY74" s="27">
        <f t="shared" si="683"/>
        <v>315084</v>
      </c>
      <c r="BZ74" s="27">
        <f t="shared" ref="BZ74" si="684">SUM(BZ72:BZ73)</f>
        <v>314617</v>
      </c>
      <c r="CA74" s="27">
        <f t="shared" ref="CA74:CB74" si="685">SUM(CA72:CA73)</f>
        <v>287419</v>
      </c>
      <c r="CB74" s="27">
        <f t="shared" si="685"/>
        <v>275471</v>
      </c>
      <c r="CC74" s="27">
        <f t="shared" ref="CC74:CD74" si="686">SUM(CC72:CC73)</f>
        <v>277444</v>
      </c>
      <c r="CD74" s="27">
        <f t="shared" si="686"/>
        <v>252290</v>
      </c>
      <c r="CE74" s="27">
        <f t="shared" ref="CE74:CF74" si="687">SUM(CE72:CE73)</f>
        <v>566732</v>
      </c>
      <c r="CF74" s="27">
        <f t="shared" si="687"/>
        <v>454167</v>
      </c>
      <c r="CG74" s="27">
        <f t="shared" ref="CG74:CH74" si="688">SUM(CG72:CG73)</f>
        <v>274687</v>
      </c>
      <c r="CH74" s="27">
        <f t="shared" si="688"/>
        <v>372763</v>
      </c>
      <c r="CI74" s="27">
        <f t="shared" ref="CI74" si="689">SUM(CI72:CI73)</f>
        <v>347959.65217391303</v>
      </c>
      <c r="CL74" s="27">
        <f t="shared" ref="CL74:CN74" si="690">SUM(CL72:CL73)</f>
        <v>720722.65217391308</v>
      </c>
      <c r="CM74" s="27">
        <f t="shared" ref="CM74" si="691">SUM(CM72:CM73)</f>
        <v>1295586</v>
      </c>
      <c r="CN74" s="27">
        <f t="shared" si="690"/>
        <v>836325</v>
      </c>
      <c r="CP74" s="30">
        <f>CL74/SUMIFS($C74:$CK74,$C$3:$CK$3,CM$4,$C$1:$CK$1,"&lt;="&amp;_xlfn.XLOOKUP(MAX($C$4:$CK$4),$C$4:$CK$4,$C$1:$CK$1))-1</f>
        <v>-0.29403138589232325</v>
      </c>
      <c r="CQ74" s="30">
        <f>CL74/SUMIFS($C74:$CK74,$C$3:$CK$3,CN$4,$C$1:$CK$1,"&lt;="&amp;_xlfn.XLOOKUP(MAX($C$4:$CK$4),$C$4:$CK$4,$C$1:$CK$1))-1</f>
        <v>0.30625567909551488</v>
      </c>
      <c r="DB74" s="27">
        <f t="shared" si="643"/>
        <v>712322</v>
      </c>
      <c r="DC74" s="27">
        <f t="shared" si="643"/>
        <v>658960</v>
      </c>
      <c r="DD74" s="27">
        <f t="shared" si="643"/>
        <v>643238</v>
      </c>
      <c r="DE74" s="27">
        <f t="shared" si="643"/>
        <v>692826</v>
      </c>
      <c r="DF74" s="27">
        <f t="shared" si="643"/>
        <v>704568</v>
      </c>
      <c r="DG74" s="27">
        <f t="shared" si="643"/>
        <v>229927</v>
      </c>
      <c r="DH74" s="27">
        <f t="shared" si="643"/>
        <v>482756</v>
      </c>
      <c r="DI74" s="27">
        <f t="shared" si="643"/>
        <v>638815</v>
      </c>
      <c r="DJ74" s="27">
        <f t="shared" si="643"/>
        <v>588626</v>
      </c>
      <c r="DK74" s="27">
        <f t="shared" si="643"/>
        <v>340810</v>
      </c>
      <c r="DL74" s="27">
        <f t="shared" si="644"/>
        <v>509477</v>
      </c>
      <c r="DM74" s="27">
        <f t="shared" si="644"/>
        <v>607284</v>
      </c>
      <c r="DN74" s="27">
        <f t="shared" si="644"/>
        <v>553730</v>
      </c>
      <c r="DO74" s="27">
        <f t="shared" si="644"/>
        <v>566513</v>
      </c>
      <c r="DP74" s="27">
        <f t="shared" si="644"/>
        <v>558375</v>
      </c>
      <c r="DQ74" s="27">
        <f t="shared" si="644"/>
        <v>717676</v>
      </c>
      <c r="DR74" s="27">
        <f t="shared" si="644"/>
        <v>665920</v>
      </c>
      <c r="DS74" s="27">
        <f t="shared" si="644"/>
        <v>695683</v>
      </c>
      <c r="DT74" s="27">
        <f t="shared" si="644"/>
        <v>673730</v>
      </c>
      <c r="DU74" s="27">
        <f t="shared" si="644"/>
        <v>858489</v>
      </c>
      <c r="DV74" s="27">
        <f t="shared" si="645"/>
        <v>767265</v>
      </c>
      <c r="DW74" s="27">
        <f t="shared" si="645"/>
        <v>788988</v>
      </c>
      <c r="DX74" s="27">
        <f t="shared" si="645"/>
        <v>718271</v>
      </c>
      <c r="DY74" s="27">
        <f t="shared" si="645"/>
        <v>996793</v>
      </c>
      <c r="DZ74" s="27">
        <f t="shared" si="645"/>
        <v>836325</v>
      </c>
      <c r="EA74" s="27">
        <f t="shared" si="645"/>
        <v>917120</v>
      </c>
      <c r="EB74" s="27">
        <f t="shared" si="645"/>
        <v>805205</v>
      </c>
      <c r="EC74" s="27">
        <f t="shared" si="645"/>
        <v>1295586</v>
      </c>
      <c r="EE74" s="27">
        <f t="shared" si="646"/>
        <v>2699592</v>
      </c>
      <c r="EF74" s="27">
        <f t="shared" si="646"/>
        <v>1940124</v>
      </c>
      <c r="EG74" s="27">
        <f t="shared" si="646"/>
        <v>2011301</v>
      </c>
      <c r="EH74" s="27">
        <f t="shared" si="646"/>
        <v>2508484</v>
      </c>
      <c r="EI74" s="27">
        <f t="shared" si="646"/>
        <v>2995167</v>
      </c>
      <c r="EJ74" s="27">
        <f t="shared" si="646"/>
        <v>3340377</v>
      </c>
      <c r="EK74" s="27">
        <f t="shared" si="646"/>
        <v>3738633.6521739131</v>
      </c>
    </row>
    <row r="76" spans="1:141" ht="15" x14ac:dyDescent="0.25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3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E76" s="32"/>
      <c r="EF76" s="32"/>
      <c r="EG76" s="32"/>
      <c r="EH76" s="32"/>
      <c r="EI76" s="32"/>
      <c r="EJ76" s="32"/>
      <c r="EK76" s="32"/>
    </row>
    <row r="77" spans="1:141" ht="15" x14ac:dyDescent="0.25">
      <c r="A77" s="19" t="s">
        <v>5</v>
      </c>
      <c r="B77" s="34">
        <f>B4</f>
        <v>43466</v>
      </c>
      <c r="C77" s="34">
        <f>C4</f>
        <v>43497</v>
      </c>
      <c r="D77" s="34">
        <f>D4</f>
        <v>43525</v>
      </c>
      <c r="E77" s="34">
        <f t="shared" ref="E77:AJ77" si="692">E88</f>
        <v>43556</v>
      </c>
      <c r="F77" s="34">
        <f t="shared" si="692"/>
        <v>43586</v>
      </c>
      <c r="G77" s="34">
        <f t="shared" si="692"/>
        <v>43617</v>
      </c>
      <c r="H77" s="34">
        <f t="shared" si="692"/>
        <v>43647</v>
      </c>
      <c r="I77" s="34">
        <f t="shared" si="692"/>
        <v>43678</v>
      </c>
      <c r="J77" s="34">
        <f t="shared" si="692"/>
        <v>43709</v>
      </c>
      <c r="K77" s="34">
        <f t="shared" si="692"/>
        <v>43739</v>
      </c>
      <c r="L77" s="34">
        <f t="shared" si="692"/>
        <v>43770</v>
      </c>
      <c r="M77" s="34">
        <f t="shared" si="692"/>
        <v>43800</v>
      </c>
      <c r="N77" s="34">
        <f t="shared" si="692"/>
        <v>43831</v>
      </c>
      <c r="O77" s="34">
        <f t="shared" si="692"/>
        <v>43862</v>
      </c>
      <c r="P77" s="34">
        <f t="shared" si="692"/>
        <v>43891</v>
      </c>
      <c r="Q77" s="34">
        <f t="shared" si="692"/>
        <v>43922</v>
      </c>
      <c r="R77" s="34">
        <f t="shared" si="692"/>
        <v>43952</v>
      </c>
      <c r="S77" s="34">
        <f t="shared" si="692"/>
        <v>43983</v>
      </c>
      <c r="T77" s="34">
        <f t="shared" si="692"/>
        <v>44013</v>
      </c>
      <c r="U77" s="34">
        <f t="shared" si="692"/>
        <v>44044</v>
      </c>
      <c r="V77" s="34">
        <f t="shared" si="692"/>
        <v>44075</v>
      </c>
      <c r="W77" s="34">
        <f t="shared" si="692"/>
        <v>44105</v>
      </c>
      <c r="X77" s="34">
        <f t="shared" si="692"/>
        <v>44136</v>
      </c>
      <c r="Y77" s="34">
        <f t="shared" si="692"/>
        <v>44166</v>
      </c>
      <c r="Z77" s="34">
        <f t="shared" si="692"/>
        <v>44197</v>
      </c>
      <c r="AA77" s="34">
        <f t="shared" si="692"/>
        <v>44228</v>
      </c>
      <c r="AB77" s="34">
        <f t="shared" si="692"/>
        <v>44256</v>
      </c>
      <c r="AC77" s="34">
        <f t="shared" si="692"/>
        <v>44287</v>
      </c>
      <c r="AD77" s="34">
        <f t="shared" si="692"/>
        <v>44317</v>
      </c>
      <c r="AE77" s="34">
        <f t="shared" si="692"/>
        <v>44348</v>
      </c>
      <c r="AF77" s="34">
        <f t="shared" si="692"/>
        <v>44378</v>
      </c>
      <c r="AG77" s="34">
        <f t="shared" si="692"/>
        <v>44409</v>
      </c>
      <c r="AH77" s="34">
        <f t="shared" si="692"/>
        <v>44440</v>
      </c>
      <c r="AI77" s="34">
        <f t="shared" si="692"/>
        <v>44470</v>
      </c>
      <c r="AJ77" s="34">
        <f t="shared" si="692"/>
        <v>44501</v>
      </c>
      <c r="AK77" s="34">
        <f t="shared" ref="AK77:BA77" si="693">AK88</f>
        <v>44531</v>
      </c>
      <c r="AL77" s="34">
        <f t="shared" si="693"/>
        <v>44562</v>
      </c>
      <c r="AM77" s="34">
        <f t="shared" si="693"/>
        <v>44593</v>
      </c>
      <c r="AN77" s="34">
        <f t="shared" si="693"/>
        <v>44621</v>
      </c>
      <c r="AO77" s="34">
        <f t="shared" si="693"/>
        <v>44652</v>
      </c>
      <c r="AP77" s="34">
        <f t="shared" si="693"/>
        <v>44682</v>
      </c>
      <c r="AQ77" s="34">
        <f t="shared" si="693"/>
        <v>44713</v>
      </c>
      <c r="AR77" s="34">
        <f t="shared" si="693"/>
        <v>44743</v>
      </c>
      <c r="AS77" s="34">
        <f t="shared" si="693"/>
        <v>44774</v>
      </c>
      <c r="AT77" s="34">
        <f t="shared" si="693"/>
        <v>44805</v>
      </c>
      <c r="AU77" s="34">
        <f t="shared" si="693"/>
        <v>44835</v>
      </c>
      <c r="AV77" s="34">
        <f t="shared" si="693"/>
        <v>44866</v>
      </c>
      <c r="AW77" s="34">
        <f t="shared" si="693"/>
        <v>44896</v>
      </c>
      <c r="AX77" s="34">
        <f t="shared" si="693"/>
        <v>44927</v>
      </c>
      <c r="AY77" s="34">
        <f t="shared" si="693"/>
        <v>44958</v>
      </c>
      <c r="AZ77" s="34">
        <f t="shared" si="693"/>
        <v>44986</v>
      </c>
      <c r="BA77" s="34">
        <f t="shared" si="693"/>
        <v>45017</v>
      </c>
      <c r="BB77" s="34">
        <f t="shared" ref="BB77:BC77" si="694">BB88</f>
        <v>45047</v>
      </c>
      <c r="BC77" s="34">
        <f t="shared" si="694"/>
        <v>45078</v>
      </c>
      <c r="BD77" s="34">
        <f t="shared" ref="BD77:BE77" si="695">BD88</f>
        <v>45108</v>
      </c>
      <c r="BE77" s="34">
        <f t="shared" si="695"/>
        <v>45139</v>
      </c>
      <c r="BF77" s="34">
        <f t="shared" ref="BF77:BG77" si="696">BF88</f>
        <v>45170</v>
      </c>
      <c r="BG77" s="34">
        <f t="shared" si="696"/>
        <v>45200</v>
      </c>
      <c r="BH77" s="34">
        <f t="shared" ref="BH77:BI77" si="697">BH88</f>
        <v>45231</v>
      </c>
      <c r="BI77" s="34">
        <f t="shared" si="697"/>
        <v>45261</v>
      </c>
      <c r="BJ77" s="34">
        <f t="shared" ref="BJ77:BK77" si="698">BJ88</f>
        <v>45292</v>
      </c>
      <c r="BK77" s="34">
        <f t="shared" si="698"/>
        <v>45323</v>
      </c>
      <c r="BL77" s="34">
        <f t="shared" ref="BL77:BM77" si="699">BL88</f>
        <v>45352</v>
      </c>
      <c r="BM77" s="34">
        <f t="shared" si="699"/>
        <v>45383</v>
      </c>
      <c r="BN77" s="34">
        <f t="shared" ref="BN77:BO77" si="700">BN88</f>
        <v>45413</v>
      </c>
      <c r="BO77" s="34">
        <f t="shared" si="700"/>
        <v>45444</v>
      </c>
      <c r="BP77" s="34">
        <f t="shared" ref="BP77:BQ77" si="701">BP88</f>
        <v>45474</v>
      </c>
      <c r="BQ77" s="34">
        <f t="shared" si="701"/>
        <v>45505</v>
      </c>
      <c r="BR77" s="34">
        <f t="shared" ref="BR77" si="702">BR88</f>
        <v>45536</v>
      </c>
      <c r="BS77" s="34">
        <f t="shared" ref="BS77" si="703">BS88</f>
        <v>45566</v>
      </c>
      <c r="BT77" s="34">
        <f t="shared" ref="BT77:BU77" si="704">BT88</f>
        <v>45597</v>
      </c>
      <c r="BU77" s="34">
        <f t="shared" si="704"/>
        <v>45627</v>
      </c>
      <c r="BV77" s="34">
        <f t="shared" ref="BV77:BW77" si="705">BV88</f>
        <v>45658</v>
      </c>
      <c r="BW77" s="34">
        <f t="shared" si="705"/>
        <v>45689</v>
      </c>
      <c r="BX77" s="34">
        <f t="shared" ref="BX77:BY77" si="706">BX88</f>
        <v>45717</v>
      </c>
      <c r="BY77" s="34">
        <f t="shared" si="706"/>
        <v>45748</v>
      </c>
      <c r="BZ77" s="34">
        <f t="shared" ref="BZ77" si="707">BZ88</f>
        <v>45778</v>
      </c>
      <c r="CA77" s="34">
        <f t="shared" ref="CA77:CB77" si="708">CA88</f>
        <v>45809</v>
      </c>
      <c r="CB77" s="34">
        <f t="shared" si="708"/>
        <v>45839</v>
      </c>
      <c r="CC77" s="34">
        <f t="shared" ref="CC77:CD77" si="709">CC88</f>
        <v>45870</v>
      </c>
      <c r="CD77" s="34">
        <f t="shared" si="709"/>
        <v>45901</v>
      </c>
      <c r="CE77" s="34">
        <f t="shared" ref="CE77:CF77" si="710">CE88</f>
        <v>45931</v>
      </c>
      <c r="CF77" s="34">
        <f t="shared" si="710"/>
        <v>45962</v>
      </c>
      <c r="CG77" s="34">
        <f t="shared" ref="CG77:CH77" si="711">CG88</f>
        <v>45992</v>
      </c>
      <c r="CH77" s="34">
        <f t="shared" si="711"/>
        <v>46023</v>
      </c>
      <c r="CI77" s="34">
        <f t="shared" ref="CI77" si="712">CI88</f>
        <v>46054</v>
      </c>
      <c r="CL77" s="35" t="str">
        <f>CL4</f>
        <v>4Q26</v>
      </c>
      <c r="CM77" s="35" t="str">
        <f>CM4</f>
        <v>3Q26</v>
      </c>
      <c r="CN77" s="35" t="str">
        <f>CN4</f>
        <v>4Q25</v>
      </c>
      <c r="CP77" s="35" t="str">
        <f>CP4</f>
        <v>QoQ Change</v>
      </c>
      <c r="CQ77" s="35" t="str">
        <f>CQ4</f>
        <v>YoY Change</v>
      </c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E77" s="34"/>
      <c r="EF77" s="34"/>
      <c r="EG77" s="34"/>
      <c r="EH77" s="34"/>
      <c r="EI77" s="34"/>
      <c r="EJ77" s="34"/>
      <c r="EK77" s="34"/>
    </row>
    <row r="78" spans="1:141" hidden="1" outlineLevel="1" x14ac:dyDescent="0.2">
      <c r="A78" s="9" t="s">
        <v>6</v>
      </c>
      <c r="B78" s="15">
        <f>PV!C36</f>
        <v>159587</v>
      </c>
      <c r="C78" s="15">
        <f>PV!D36</f>
        <v>118284</v>
      </c>
      <c r="D78" s="15">
        <f>PV!E36</f>
        <v>127156</v>
      </c>
      <c r="E78" s="15">
        <f>PV!F36</f>
        <v>120832</v>
      </c>
      <c r="F78" s="15">
        <f>PV!G36</f>
        <v>123329</v>
      </c>
      <c r="G78" s="15">
        <f>PV!H36</f>
        <v>104852</v>
      </c>
      <c r="H78" s="15">
        <f>PV!I36</f>
        <v>104948</v>
      </c>
      <c r="I78" s="15">
        <f>PV!J36</f>
        <v>93963</v>
      </c>
      <c r="J78" s="15">
        <f>PV!K36</f>
        <v>88583</v>
      </c>
      <c r="K78" s="15">
        <f>PV!L36</f>
        <v>142246</v>
      </c>
      <c r="L78" s="15">
        <f>PV!M36</f>
        <v>144450</v>
      </c>
      <c r="M78" s="15">
        <f>PV!N36</f>
        <v>105814</v>
      </c>
      <c r="N78" s="15">
        <f>PV!O36</f>
        <v>158983</v>
      </c>
      <c r="O78" s="15">
        <f>PV!P36</f>
        <v>121626</v>
      </c>
      <c r="P78" s="15">
        <f>PV!Q36</f>
        <v>100225</v>
      </c>
      <c r="Q78" s="15">
        <f>PV!R36</f>
        <v>8546</v>
      </c>
      <c r="R78" s="15">
        <f>PV!S36</f>
        <v>17001</v>
      </c>
      <c r="S78" s="15">
        <f>PV!T36</f>
        <v>70262</v>
      </c>
      <c r="T78" s="15">
        <f>PV!U36</f>
        <v>85950</v>
      </c>
      <c r="U78" s="15">
        <f>PV!V36</f>
        <v>96449</v>
      </c>
      <c r="V78" s="15">
        <f>PV!W36</f>
        <v>106344</v>
      </c>
      <c r="W78" s="15">
        <f>PV!X36</f>
        <v>134196</v>
      </c>
      <c r="X78" s="15">
        <f>PV!Y36</f>
        <v>156708</v>
      </c>
      <c r="Y78" s="15">
        <f>PV!Z36</f>
        <v>143484</v>
      </c>
      <c r="Z78" s="15">
        <f>PV!AA36</f>
        <v>149633</v>
      </c>
      <c r="AA78" s="15">
        <f>PV!AB36</f>
        <v>127812</v>
      </c>
      <c r="AB78" s="15">
        <f>PV!AC36</f>
        <v>140247</v>
      </c>
      <c r="AC78" s="15">
        <f>PV!AD36</f>
        <v>101247</v>
      </c>
      <c r="AD78" s="15">
        <f>PV!AE36</f>
        <v>38048</v>
      </c>
      <c r="AE78" s="15">
        <f>PV!AF36</f>
        <v>81796</v>
      </c>
      <c r="AF78" s="15">
        <f>PV!AG36</f>
        <v>123439</v>
      </c>
      <c r="AG78" s="15">
        <f>PV!AH36</f>
        <v>116893</v>
      </c>
      <c r="AH78" s="15">
        <f>PV!AI36</f>
        <v>106137</v>
      </c>
      <c r="AI78" s="15">
        <f>PV!AJ36</f>
        <v>97788</v>
      </c>
      <c r="AJ78" s="15">
        <f>PV!AK36</f>
        <v>108656</v>
      </c>
      <c r="AK78" s="15">
        <f>PV!AL36</f>
        <v>111004</v>
      </c>
      <c r="AL78" s="15">
        <f>PV!AM36</f>
        <v>128952</v>
      </c>
      <c r="AM78" s="15">
        <f>PV!AN36</f>
        <v>109762</v>
      </c>
      <c r="AN78" s="15">
        <f>PV!AO36</f>
        <v>118573</v>
      </c>
      <c r="AO78" s="15">
        <f>PV!AP36</f>
        <v>113720</v>
      </c>
      <c r="AP78" s="15">
        <f>PV!AQ36</f>
        <v>118899</v>
      </c>
      <c r="AQ78" s="15">
        <f>PV!AR36</f>
        <v>114729</v>
      </c>
      <c r="AR78" s="15">
        <f>PV!AS36</f>
        <v>106101</v>
      </c>
      <c r="AS78" s="15">
        <f>PV!AT36</f>
        <v>116170</v>
      </c>
      <c r="AT78" s="15">
        <f>PV!AU36</f>
        <v>110604</v>
      </c>
      <c r="AU78" s="15">
        <f>PV!AV36</f>
        <v>149197</v>
      </c>
      <c r="AV78" s="15">
        <f>PV!AW36</f>
        <v>124437</v>
      </c>
      <c r="AW78" s="15">
        <f>PV!AX36</f>
        <v>117644</v>
      </c>
      <c r="AX78" s="15">
        <f>PV!AY36</f>
        <v>151213</v>
      </c>
      <c r="AY78" s="15">
        <f>PV!AZ36</f>
        <v>119823</v>
      </c>
      <c r="AZ78" s="15">
        <f>PV!BA36</f>
        <v>138334</v>
      </c>
      <c r="BA78" s="15">
        <f>PV!BB36</f>
        <v>110455</v>
      </c>
      <c r="BB78" s="15">
        <f>PV!BC36</f>
        <v>119429</v>
      </c>
      <c r="BC78" s="15">
        <f>PV!BD36</f>
        <v>122315</v>
      </c>
      <c r="BD78" s="15">
        <f>PV!BE36</f>
        <v>118874</v>
      </c>
      <c r="BE78" s="15">
        <f>PV!BF36</f>
        <v>135504</v>
      </c>
      <c r="BF78" s="15">
        <f>PV!BG36</f>
        <v>141148</v>
      </c>
      <c r="BG78" s="15">
        <f>PV!BH36</f>
        <v>147599</v>
      </c>
      <c r="BH78" s="15">
        <f>PV!BI36</f>
        <v>152930</v>
      </c>
      <c r="BI78" s="15">
        <f>PV!BJ36</f>
        <v>119765</v>
      </c>
      <c r="BJ78" s="15">
        <f>PV!BK36</f>
        <v>175339</v>
      </c>
      <c r="BK78" s="15">
        <f>PV!BL36</f>
        <v>132971</v>
      </c>
      <c r="BL78" s="15">
        <f>PV!BM36</f>
        <v>128294</v>
      </c>
      <c r="BM78" s="15">
        <f>PV!BN36</f>
        <v>139018</v>
      </c>
      <c r="BN78" s="15">
        <f>PV!BO36</f>
        <v>123096</v>
      </c>
      <c r="BO78" s="15">
        <f>PV!BP36</f>
        <v>115804</v>
      </c>
      <c r="BP78" s="15">
        <f>PV!BQ36</f>
        <v>132289</v>
      </c>
      <c r="BQ78" s="15">
        <f>PV!BR36</f>
        <v>127008</v>
      </c>
      <c r="BR78" s="15">
        <f>PV!BS36</f>
        <v>115415</v>
      </c>
      <c r="BS78" s="15">
        <f>PV!BT36</f>
        <v>203035</v>
      </c>
      <c r="BT78" s="15">
        <f>PV!BU36</f>
        <v>129858</v>
      </c>
      <c r="BU78" s="15">
        <f>PV!BV36</f>
        <v>116621</v>
      </c>
      <c r="BV78" s="15">
        <f>PV!BW36</f>
        <v>214280</v>
      </c>
      <c r="BW78" s="15">
        <f>PV!BX36</f>
        <v>119855</v>
      </c>
      <c r="BX78" s="15">
        <f>PV!BY36</f>
        <v>134225</v>
      </c>
      <c r="BY78" s="15">
        <f>PV!BZ36</f>
        <v>140683</v>
      </c>
      <c r="BZ78" s="15">
        <f>PV!CA36</f>
        <v>119156</v>
      </c>
      <c r="CA78" s="15">
        <f>PV!CB36</f>
        <v>118582</v>
      </c>
      <c r="CB78" s="15">
        <f>PV!CC36</f>
        <v>130863</v>
      </c>
      <c r="CC78" s="15">
        <f>PV!CD36</f>
        <v>130021</v>
      </c>
      <c r="CD78" s="15">
        <f>PV!CE36</f>
        <v>126120</v>
      </c>
      <c r="CE78" s="15">
        <f>PV!CF36</f>
        <v>243441</v>
      </c>
      <c r="CF78" s="15">
        <f>PV!CG36</f>
        <v>157517</v>
      </c>
      <c r="CG78" s="15">
        <f>PV!CH36</f>
        <v>151783</v>
      </c>
      <c r="CH78" s="15">
        <f>PV!CI36</f>
        <v>217767</v>
      </c>
      <c r="CI78" s="15">
        <f>PV!CJ36</f>
        <v>148873.39130434784</v>
      </c>
      <c r="CL78" s="15">
        <f t="shared" ref="CL78:CL85" si="713">SUMIFS($C78:$CK78,$C$3:$CK$3,CL$4,$C$1:$CK$1,"&lt;="&amp;_xlfn.XLOOKUP(MAX($C$4:$CK$4),$C$4:$CK$4,$C$1:$CK$1))</f>
        <v>366640.39130434784</v>
      </c>
      <c r="CM78" s="15">
        <f t="shared" ref="CM78:CN85" si="714">SUMIF($A$3:$CK$3,CM$4,$A78:$CK78)</f>
        <v>552741</v>
      </c>
      <c r="CN78" s="15">
        <f t="shared" si="714"/>
        <v>468360</v>
      </c>
      <c r="CP78" s="17">
        <f t="shared" ref="CP78:CP86" si="715">CL78/SUMIFS($C78:$CK78,$C$3:$CK$3,CM$4,$C$1:$CK$1,"&lt;="&amp;_xlfn.XLOOKUP(MAX($C$4:$CK$4),$C$4:$CK$4,$C$1:$CK$1))-1</f>
        <v>-8.5589035997915341E-2</v>
      </c>
      <c r="CQ78" s="17">
        <f t="shared" ref="CQ78:CQ86" si="716">CL78/SUMIFS($C78:$CK78,$C$3:$CK$3,CN$4,$C$1:$CK$1,"&lt;="&amp;_xlfn.XLOOKUP(MAX($C$4:$CK$4),$C$4:$CK$4,$C$1:$CK$1))-1</f>
        <v>9.7282210197518593E-2</v>
      </c>
      <c r="DB78" s="15">
        <f t="shared" ref="DB78:DK86" si="717">SUMIF($B$3:$CK$3,DB$4,$B78:$CK78)</f>
        <v>405027</v>
      </c>
      <c r="DC78" s="15">
        <f t="shared" si="717"/>
        <v>349013</v>
      </c>
      <c r="DD78" s="15">
        <f t="shared" si="717"/>
        <v>287494</v>
      </c>
      <c r="DE78" s="15">
        <f t="shared" si="717"/>
        <v>392510</v>
      </c>
      <c r="DF78" s="15">
        <f t="shared" si="717"/>
        <v>380834</v>
      </c>
      <c r="DG78" s="15">
        <f t="shared" si="717"/>
        <v>95809</v>
      </c>
      <c r="DH78" s="15">
        <f t="shared" si="717"/>
        <v>288743</v>
      </c>
      <c r="DI78" s="15">
        <f t="shared" si="717"/>
        <v>434388</v>
      </c>
      <c r="DJ78" s="15">
        <f t="shared" si="717"/>
        <v>417692</v>
      </c>
      <c r="DK78" s="15">
        <f t="shared" si="717"/>
        <v>221091</v>
      </c>
      <c r="DL78" s="15">
        <f t="shared" ref="DL78:DU86" si="718">SUMIF($B$3:$CK$3,DL$4,$B78:$CK78)</f>
        <v>346469</v>
      </c>
      <c r="DM78" s="15">
        <f t="shared" si="718"/>
        <v>317448</v>
      </c>
      <c r="DN78" s="15">
        <f t="shared" si="718"/>
        <v>357287</v>
      </c>
      <c r="DO78" s="15">
        <f t="shared" si="718"/>
        <v>347348</v>
      </c>
      <c r="DP78" s="15">
        <f t="shared" si="718"/>
        <v>332875</v>
      </c>
      <c r="DQ78" s="15">
        <f t="shared" si="718"/>
        <v>391278</v>
      </c>
      <c r="DR78" s="15">
        <f t="shared" si="718"/>
        <v>409370</v>
      </c>
      <c r="DS78" s="15">
        <f t="shared" si="718"/>
        <v>352199</v>
      </c>
      <c r="DT78" s="15">
        <f t="shared" si="718"/>
        <v>395526</v>
      </c>
      <c r="DU78" s="15">
        <f t="shared" si="718"/>
        <v>420294</v>
      </c>
      <c r="DV78" s="15">
        <f t="shared" ref="DV78:EC86" si="719">SUMIF($B$3:$CK$3,DV$4,$B78:$CK78)</f>
        <v>436604</v>
      </c>
      <c r="DW78" s="15">
        <f t="shared" si="719"/>
        <v>377918</v>
      </c>
      <c r="DX78" s="15">
        <f t="shared" si="719"/>
        <v>374712</v>
      </c>
      <c r="DY78" s="15">
        <f t="shared" si="719"/>
        <v>449514</v>
      </c>
      <c r="DZ78" s="15">
        <f t="shared" si="719"/>
        <v>468360</v>
      </c>
      <c r="EA78" s="15">
        <f t="shared" si="719"/>
        <v>378421</v>
      </c>
      <c r="EB78" s="15">
        <f t="shared" si="719"/>
        <v>387004</v>
      </c>
      <c r="EC78" s="15">
        <f t="shared" si="719"/>
        <v>552741</v>
      </c>
      <c r="EE78" s="15">
        <f t="shared" ref="EE78:EK86" si="720">SUMIF($B$2:$CK$2,EE$4,$B78:$CK78)</f>
        <v>1409851</v>
      </c>
      <c r="EF78" s="15">
        <f t="shared" si="720"/>
        <v>1236632</v>
      </c>
      <c r="EG78" s="15">
        <f t="shared" si="720"/>
        <v>1242295</v>
      </c>
      <c r="EH78" s="15">
        <f t="shared" si="720"/>
        <v>1480871</v>
      </c>
      <c r="EI78" s="15">
        <f t="shared" si="720"/>
        <v>1604623</v>
      </c>
      <c r="EJ78" s="15">
        <f t="shared" si="720"/>
        <v>1670504</v>
      </c>
      <c r="EK78" s="15">
        <f t="shared" si="720"/>
        <v>1684806.3913043479</v>
      </c>
    </row>
    <row r="79" spans="1:141" hidden="1" outlineLevel="1" x14ac:dyDescent="0.2">
      <c r="A79" s="9" t="s">
        <v>8</v>
      </c>
      <c r="B79" s="15">
        <f>PV!C37</f>
        <v>16722</v>
      </c>
      <c r="C79" s="15">
        <f>PV!D37</f>
        <v>12796</v>
      </c>
      <c r="D79" s="15">
        <f>PV!E37</f>
        <v>13981</v>
      </c>
      <c r="E79" s="15">
        <f>PV!F37</f>
        <v>14370</v>
      </c>
      <c r="F79" s="15">
        <f>PV!G37</f>
        <v>12947</v>
      </c>
      <c r="G79" s="15">
        <f>PV!H37</f>
        <v>10634</v>
      </c>
      <c r="H79" s="15">
        <f>PV!I37</f>
        <v>11503</v>
      </c>
      <c r="I79" s="15">
        <f>PV!J37</f>
        <v>9814</v>
      </c>
      <c r="J79" s="15">
        <f>PV!K37</f>
        <v>8166</v>
      </c>
      <c r="K79" s="15">
        <f>PV!L37</f>
        <v>12497</v>
      </c>
      <c r="L79" s="15">
        <f>PV!M37</f>
        <v>11312</v>
      </c>
      <c r="M79" s="15">
        <f>PV!N37</f>
        <v>8694</v>
      </c>
      <c r="N79" s="15">
        <f>PV!O37</f>
        <v>9999</v>
      </c>
      <c r="O79" s="15">
        <f>PV!P37</f>
        <v>6956</v>
      </c>
      <c r="P79" s="15">
        <f>PV!Q37</f>
        <v>6327</v>
      </c>
      <c r="Q79" s="15">
        <f>PV!R37</f>
        <v>556</v>
      </c>
      <c r="R79" s="15">
        <f>PV!S37</f>
        <v>748</v>
      </c>
      <c r="S79" s="15">
        <f>PV!T37</f>
        <v>3000</v>
      </c>
      <c r="T79" s="15">
        <f>PV!U37</f>
        <v>3619</v>
      </c>
      <c r="U79" s="15">
        <f>PV!V37</f>
        <v>5219</v>
      </c>
      <c r="V79" s="15">
        <f>PV!W37</f>
        <v>6147</v>
      </c>
      <c r="W79" s="15">
        <f>PV!X37</f>
        <v>8699</v>
      </c>
      <c r="X79" s="15">
        <f>PV!Y37</f>
        <v>10685</v>
      </c>
      <c r="Y79" s="15">
        <f>PV!Z37</f>
        <v>10261</v>
      </c>
      <c r="Z79" s="15">
        <f>PV!AA37</f>
        <v>9555</v>
      </c>
      <c r="AA79" s="15">
        <f>PV!AB37</f>
        <v>8992</v>
      </c>
      <c r="AB79" s="15">
        <f>PV!AC37</f>
        <v>9195</v>
      </c>
      <c r="AC79" s="15">
        <f>PV!AD37</f>
        <v>5752</v>
      </c>
      <c r="AD79" s="15">
        <f>PV!AE37</f>
        <v>2432</v>
      </c>
      <c r="AE79" s="15">
        <f>PV!AF37</f>
        <v>5126</v>
      </c>
      <c r="AF79" s="15">
        <f>PV!AG37</f>
        <v>7300</v>
      </c>
      <c r="AG79" s="15">
        <f>PV!AH37</f>
        <v>6864</v>
      </c>
      <c r="AH79" s="15">
        <f>PV!AI37</f>
        <v>7745</v>
      </c>
      <c r="AI79" s="15">
        <f>PV!AJ37</f>
        <v>8941</v>
      </c>
      <c r="AJ79" s="15">
        <f>PV!AK37</f>
        <v>8321</v>
      </c>
      <c r="AK79" s="15">
        <f>PV!AL37</f>
        <v>7483</v>
      </c>
      <c r="AL79" s="15">
        <f>PV!AM37</f>
        <v>7541</v>
      </c>
      <c r="AM79" s="15">
        <f>PV!AN37</f>
        <v>8283</v>
      </c>
      <c r="AN79" s="15">
        <f>PV!AO37</f>
        <v>7641</v>
      </c>
      <c r="AO79" s="15">
        <f>PV!AP37</f>
        <v>7395</v>
      </c>
      <c r="AP79" s="15">
        <f>PV!AQ37</f>
        <v>7800</v>
      </c>
      <c r="AQ79" s="15">
        <f>PV!AR37</f>
        <v>7323</v>
      </c>
      <c r="AR79" s="15">
        <f>PV!AS37</f>
        <v>6208</v>
      </c>
      <c r="AS79" s="15">
        <f>PV!AT37</f>
        <v>6725</v>
      </c>
      <c r="AT79" s="15">
        <f>PV!AU37</f>
        <v>6236</v>
      </c>
      <c r="AU79" s="15">
        <f>PV!AV37</f>
        <v>7843</v>
      </c>
      <c r="AV79" s="15">
        <f>PV!AW37</f>
        <v>6798</v>
      </c>
      <c r="AW79" s="15">
        <f>PV!AX37</f>
        <v>6960</v>
      </c>
      <c r="AX79" s="15">
        <f>PV!AY37</f>
        <v>7598</v>
      </c>
      <c r="AY79" s="15">
        <f>PV!AZ37</f>
        <v>5862</v>
      </c>
      <c r="AZ79" s="15">
        <f>PV!BA37</f>
        <v>6462</v>
      </c>
      <c r="BA79" s="15">
        <f>PV!BB37</f>
        <v>5678</v>
      </c>
      <c r="BB79" s="15">
        <f>PV!BC37</f>
        <v>5178</v>
      </c>
      <c r="BC79" s="15">
        <f>PV!BD37</f>
        <v>4722</v>
      </c>
      <c r="BD79" s="15">
        <f>PV!BE37</f>
        <v>4433</v>
      </c>
      <c r="BE79" s="15">
        <f>PV!BF37</f>
        <v>4733</v>
      </c>
      <c r="BF79" s="15">
        <f>PV!BG37</f>
        <v>7037</v>
      </c>
      <c r="BG79" s="15">
        <f>PV!BH37</f>
        <v>8559</v>
      </c>
      <c r="BH79" s="15">
        <f>PV!BI37</f>
        <v>8534</v>
      </c>
      <c r="BI79" s="15">
        <f>PV!BJ37</f>
        <v>8097</v>
      </c>
      <c r="BJ79" s="15">
        <f>PV!BK37</f>
        <v>9377</v>
      </c>
      <c r="BK79" s="15">
        <f>PV!BL37</f>
        <v>6765</v>
      </c>
      <c r="BL79" s="15">
        <f>PV!BM37</f>
        <v>6474</v>
      </c>
      <c r="BM79" s="15">
        <f>PV!BN37</f>
        <v>6241</v>
      </c>
      <c r="BN79" s="15">
        <f>PV!BO37</f>
        <v>4905</v>
      </c>
      <c r="BO79" s="15">
        <f>PV!BP37</f>
        <v>4332</v>
      </c>
      <c r="BP79" s="15">
        <f>PV!BQ37</f>
        <v>5032</v>
      </c>
      <c r="BQ79" s="15">
        <f>PV!BR37</f>
        <v>4958</v>
      </c>
      <c r="BR79" s="15">
        <f>PV!BS37</f>
        <v>4024</v>
      </c>
      <c r="BS79" s="15">
        <f>PV!BT37</f>
        <v>7370</v>
      </c>
      <c r="BT79" s="15">
        <f>PV!BU37</f>
        <v>4613</v>
      </c>
      <c r="BU79" s="15">
        <f>PV!BV37</f>
        <v>4777</v>
      </c>
      <c r="BV79" s="15">
        <f>PV!BW37</f>
        <v>7963</v>
      </c>
      <c r="BW79" s="15">
        <f>PV!BX37</f>
        <v>5347</v>
      </c>
      <c r="BX79" s="15">
        <f>PV!BY37</f>
        <v>5142</v>
      </c>
      <c r="BY79" s="15">
        <f>PV!BZ37</f>
        <v>5046</v>
      </c>
      <c r="BZ79" s="15">
        <f>PV!CA37</f>
        <v>4258</v>
      </c>
      <c r="CA79" s="15">
        <f>PV!CB37</f>
        <v>4021</v>
      </c>
      <c r="CB79" s="15">
        <f>PV!CC37</f>
        <v>4576</v>
      </c>
      <c r="CC79" s="15">
        <f>PV!CD37</f>
        <v>4218</v>
      </c>
      <c r="CD79" s="15">
        <f>PV!CE37</f>
        <v>3523</v>
      </c>
      <c r="CE79" s="15">
        <f>PV!CF37</f>
        <v>7497</v>
      </c>
      <c r="CF79" s="15">
        <f>PV!CG37</f>
        <v>5412</v>
      </c>
      <c r="CG79" s="15">
        <f>PV!CH37</f>
        <v>5699</v>
      </c>
      <c r="CH79" s="15">
        <f>PV!CI37</f>
        <v>5965</v>
      </c>
      <c r="CI79" s="15">
        <f>PV!CJ37</f>
        <v>4700.521739130435</v>
      </c>
      <c r="CL79" s="15">
        <f t="shared" si="713"/>
        <v>10665.521739130436</v>
      </c>
      <c r="CM79" s="15">
        <f t="shared" si="714"/>
        <v>18608</v>
      </c>
      <c r="CN79" s="15">
        <f t="shared" si="714"/>
        <v>18452</v>
      </c>
      <c r="CP79" s="17">
        <f t="shared" si="715"/>
        <v>-0.17379179338984929</v>
      </c>
      <c r="CQ79" s="17">
        <f t="shared" si="716"/>
        <v>-0.19868356580537672</v>
      </c>
      <c r="DB79" s="15">
        <f t="shared" si="717"/>
        <v>43499</v>
      </c>
      <c r="DC79" s="15">
        <f t="shared" si="717"/>
        <v>37951</v>
      </c>
      <c r="DD79" s="15">
        <f t="shared" si="717"/>
        <v>29483</v>
      </c>
      <c r="DE79" s="15">
        <f t="shared" si="717"/>
        <v>32503</v>
      </c>
      <c r="DF79" s="15">
        <f t="shared" si="717"/>
        <v>23282</v>
      </c>
      <c r="DG79" s="15">
        <f t="shared" si="717"/>
        <v>4304</v>
      </c>
      <c r="DH79" s="15">
        <f t="shared" si="717"/>
        <v>14985</v>
      </c>
      <c r="DI79" s="15">
        <f t="shared" si="717"/>
        <v>29645</v>
      </c>
      <c r="DJ79" s="15">
        <f t="shared" si="717"/>
        <v>27742</v>
      </c>
      <c r="DK79" s="15">
        <f t="shared" si="717"/>
        <v>13310</v>
      </c>
      <c r="DL79" s="15">
        <f t="shared" si="718"/>
        <v>21909</v>
      </c>
      <c r="DM79" s="15">
        <f t="shared" si="718"/>
        <v>24745</v>
      </c>
      <c r="DN79" s="15">
        <f t="shared" si="718"/>
        <v>23465</v>
      </c>
      <c r="DO79" s="15">
        <f t="shared" si="718"/>
        <v>22518</v>
      </c>
      <c r="DP79" s="15">
        <f t="shared" si="718"/>
        <v>19169</v>
      </c>
      <c r="DQ79" s="15">
        <f t="shared" si="718"/>
        <v>21601</v>
      </c>
      <c r="DR79" s="15">
        <f t="shared" si="718"/>
        <v>19922</v>
      </c>
      <c r="DS79" s="15">
        <f t="shared" si="718"/>
        <v>15578</v>
      </c>
      <c r="DT79" s="15">
        <f t="shared" si="718"/>
        <v>16203</v>
      </c>
      <c r="DU79" s="15">
        <f t="shared" si="718"/>
        <v>25190</v>
      </c>
      <c r="DV79" s="15">
        <f t="shared" si="719"/>
        <v>22616</v>
      </c>
      <c r="DW79" s="15">
        <f t="shared" si="719"/>
        <v>15478</v>
      </c>
      <c r="DX79" s="15">
        <f t="shared" si="719"/>
        <v>14014</v>
      </c>
      <c r="DY79" s="15">
        <f t="shared" si="719"/>
        <v>16760</v>
      </c>
      <c r="DZ79" s="15">
        <f t="shared" si="719"/>
        <v>18452</v>
      </c>
      <c r="EA79" s="15">
        <f t="shared" si="719"/>
        <v>13325</v>
      </c>
      <c r="EB79" s="15">
        <f t="shared" si="719"/>
        <v>12317</v>
      </c>
      <c r="EC79" s="15">
        <f t="shared" si="719"/>
        <v>18608</v>
      </c>
      <c r="EE79" s="15">
        <f t="shared" si="720"/>
        <v>123219</v>
      </c>
      <c r="EF79" s="15">
        <f t="shared" si="720"/>
        <v>76676</v>
      </c>
      <c r="EG79" s="15">
        <f t="shared" si="720"/>
        <v>83429</v>
      </c>
      <c r="EH79" s="15">
        <f t="shared" si="720"/>
        <v>83210</v>
      </c>
      <c r="EI79" s="15">
        <f t="shared" si="720"/>
        <v>79587</v>
      </c>
      <c r="EJ79" s="15">
        <f t="shared" si="720"/>
        <v>64704</v>
      </c>
      <c r="EK79" s="15">
        <f t="shared" si="720"/>
        <v>54915.521739130432</v>
      </c>
    </row>
    <row r="80" spans="1:141" hidden="1" outlineLevel="1" x14ac:dyDescent="0.2">
      <c r="A80" s="9" t="s">
        <v>7</v>
      </c>
      <c r="B80" s="15">
        <f>PV!C38</f>
        <v>54730</v>
      </c>
      <c r="C80" s="15">
        <f>PV!D38</f>
        <v>40556</v>
      </c>
      <c r="D80" s="15">
        <f>PV!E38</f>
        <v>38926</v>
      </c>
      <c r="E80" s="15">
        <f>PV!F38</f>
        <v>37939</v>
      </c>
      <c r="F80" s="15">
        <f>PV!G38</f>
        <v>40223</v>
      </c>
      <c r="G80" s="15">
        <f>PV!H38</f>
        <v>38787</v>
      </c>
      <c r="H80" s="15">
        <f>PV!I38</f>
        <v>42210</v>
      </c>
      <c r="I80" s="15">
        <f>PV!J38</f>
        <v>38903</v>
      </c>
      <c r="J80" s="15">
        <f>PV!K38</f>
        <v>33996</v>
      </c>
      <c r="K80" s="15">
        <f>PV!L38</f>
        <v>51057</v>
      </c>
      <c r="L80" s="15">
        <f>PV!M38</f>
        <v>53946</v>
      </c>
      <c r="M80" s="15">
        <f>PV!N38</f>
        <v>42745</v>
      </c>
      <c r="N80" s="15">
        <f>PV!O38</f>
        <v>49849</v>
      </c>
      <c r="O80" s="15">
        <f>PV!P38</f>
        <v>38801</v>
      </c>
      <c r="P80" s="15">
        <f>PV!Q38</f>
        <v>36351</v>
      </c>
      <c r="Q80" s="15">
        <f>PV!R38</f>
        <v>3513</v>
      </c>
      <c r="R80" s="15">
        <f>PV!S38</f>
        <v>6226</v>
      </c>
      <c r="S80" s="15">
        <f>PV!T38</f>
        <v>25963</v>
      </c>
      <c r="T80" s="15">
        <f>PV!U38</f>
        <v>32692</v>
      </c>
      <c r="U80" s="15">
        <f>PV!V38</f>
        <v>39077</v>
      </c>
      <c r="V80" s="15">
        <f>PV!W38</f>
        <v>39603</v>
      </c>
      <c r="W80" s="15">
        <f>PV!X38</f>
        <v>47343</v>
      </c>
      <c r="X80" s="15">
        <f>PV!Y38</f>
        <v>52797</v>
      </c>
      <c r="Y80" s="15">
        <f>PV!Z38</f>
        <v>51798</v>
      </c>
      <c r="Z80" s="15">
        <f>PV!AA38</f>
        <v>53978</v>
      </c>
      <c r="AA80" s="15">
        <f>PV!AB38</f>
        <v>48713</v>
      </c>
      <c r="AB80" s="15">
        <f>PV!AC38</f>
        <v>51320</v>
      </c>
      <c r="AC80" s="15">
        <f>PV!AD38</f>
        <v>36216</v>
      </c>
      <c r="AD80" s="15">
        <f>PV!AE38</f>
        <v>17299</v>
      </c>
      <c r="AE80" s="15">
        <f>PV!AF38</f>
        <v>38141</v>
      </c>
      <c r="AF80" s="15">
        <f>PV!AG38</f>
        <v>49220</v>
      </c>
      <c r="AG80" s="15">
        <f>PV!AH38</f>
        <v>48335</v>
      </c>
      <c r="AH80" s="15">
        <f>PV!AI38</f>
        <v>44586</v>
      </c>
      <c r="AI80" s="15">
        <f>PV!AJ38</f>
        <v>42005</v>
      </c>
      <c r="AJ80" s="15">
        <f>PV!AK38</f>
        <v>40705</v>
      </c>
      <c r="AK80" s="15">
        <f>PV!AL38</f>
        <v>41750</v>
      </c>
      <c r="AL80" s="15">
        <f>PV!AM38</f>
        <v>38027</v>
      </c>
      <c r="AM80" s="15">
        <f>PV!AN38</f>
        <v>38669</v>
      </c>
      <c r="AN80" s="15">
        <f>PV!AO38</f>
        <v>43720</v>
      </c>
      <c r="AO80" s="15">
        <f>PV!AP38</f>
        <v>41118</v>
      </c>
      <c r="AP80" s="15">
        <f>PV!AQ38</f>
        <v>41676</v>
      </c>
      <c r="AQ80" s="15">
        <f>PV!AR38</f>
        <v>39812</v>
      </c>
      <c r="AR80" s="15">
        <f>PV!AS38</f>
        <v>43448</v>
      </c>
      <c r="AS80" s="15">
        <f>PV!AT38</f>
        <v>46321</v>
      </c>
      <c r="AT80" s="15">
        <f>PV!AU38</f>
        <v>41705</v>
      </c>
      <c r="AU80" s="15">
        <f>PV!AV38</f>
        <v>51482</v>
      </c>
      <c r="AV80" s="15">
        <f>PV!AW38</f>
        <v>45694</v>
      </c>
      <c r="AW80" s="15">
        <f>PV!AX38</f>
        <v>41860</v>
      </c>
      <c r="AX80" s="15">
        <f>PV!AY38</f>
        <v>46723</v>
      </c>
      <c r="AY80" s="15">
        <f>PV!AZ38</f>
        <v>39821</v>
      </c>
      <c r="AZ80" s="15">
        <f>PV!BA38</f>
        <v>46792</v>
      </c>
      <c r="BA80" s="15">
        <f>PV!BB38</f>
        <v>42741</v>
      </c>
      <c r="BB80" s="15">
        <f>PV!BC38</f>
        <v>46322</v>
      </c>
      <c r="BC80" s="15">
        <f>PV!BD38</f>
        <v>44046</v>
      </c>
      <c r="BD80" s="15">
        <f>PV!BE38</f>
        <v>41864</v>
      </c>
      <c r="BE80" s="15">
        <f>PV!BF38</f>
        <v>48260</v>
      </c>
      <c r="BF80" s="15">
        <f>PV!BG38</f>
        <v>50581</v>
      </c>
      <c r="BG80" s="15">
        <f>PV!BH38</f>
        <v>52111</v>
      </c>
      <c r="BH80" s="15">
        <f>PV!BI38</f>
        <v>51214</v>
      </c>
      <c r="BI80" s="15">
        <f>PV!BJ38</f>
        <v>40193</v>
      </c>
      <c r="BJ80" s="15">
        <f>PV!BK38</f>
        <v>52856</v>
      </c>
      <c r="BK80" s="15">
        <f>PV!BL38</f>
        <v>47500</v>
      </c>
      <c r="BL80" s="15">
        <f>PV!BM38</f>
        <v>44488</v>
      </c>
      <c r="BM80" s="15">
        <f>PV!BN38</f>
        <v>49181</v>
      </c>
      <c r="BN80" s="15">
        <f>PV!BO38</f>
        <v>45445</v>
      </c>
      <c r="BO80" s="15">
        <f>PV!BP38</f>
        <v>39157</v>
      </c>
      <c r="BP80" s="15">
        <f>PV!BQ38</f>
        <v>44227</v>
      </c>
      <c r="BQ80" s="15">
        <f>PV!BR38</f>
        <v>43388</v>
      </c>
      <c r="BR80" s="15">
        <f>PV!BS38</f>
        <v>38765</v>
      </c>
      <c r="BS80" s="15">
        <f>PV!BT38</f>
        <v>70067</v>
      </c>
      <c r="BT80" s="15">
        <f>PV!BU38</f>
        <v>44949</v>
      </c>
      <c r="BU80" s="15">
        <f>PV!BV38</f>
        <v>39631</v>
      </c>
      <c r="BV80" s="15">
        <f>PV!BW38</f>
        <v>61446</v>
      </c>
      <c r="BW80" s="15">
        <f>PV!BX38</f>
        <v>39327</v>
      </c>
      <c r="BX80" s="15">
        <f>PV!BY38</f>
        <v>43945</v>
      </c>
      <c r="BY80" s="15">
        <f>PV!BZ38</f>
        <v>45133</v>
      </c>
      <c r="BZ80" s="15">
        <f>PV!CA38</f>
        <v>39271</v>
      </c>
      <c r="CA80" s="15">
        <f>PV!CB38</f>
        <v>39363</v>
      </c>
      <c r="CB80" s="15">
        <f>PV!CC38</f>
        <v>43964</v>
      </c>
      <c r="CC80" s="15">
        <f>PV!CD38</f>
        <v>43275</v>
      </c>
      <c r="CD80" s="15">
        <f>PV!CE38</f>
        <v>37073</v>
      </c>
      <c r="CE80" s="15">
        <f>PV!CF38</f>
        <v>67354</v>
      </c>
      <c r="CF80" s="15">
        <f>PV!CG38</f>
        <v>50586</v>
      </c>
      <c r="CG80" s="15">
        <f>PV!CH38</f>
        <v>49110</v>
      </c>
      <c r="CH80" s="15">
        <f>PV!CI38</f>
        <v>66778</v>
      </c>
      <c r="CI80" s="15">
        <f>PV!CJ38</f>
        <v>44578.043478260872</v>
      </c>
      <c r="CL80" s="15">
        <f t="shared" si="713"/>
        <v>111356.04347826086</v>
      </c>
      <c r="CM80" s="15">
        <f t="shared" si="714"/>
        <v>167050</v>
      </c>
      <c r="CN80" s="15">
        <f t="shared" si="714"/>
        <v>144718</v>
      </c>
      <c r="CP80" s="17">
        <f t="shared" si="715"/>
        <v>-5.5824627113270631E-2</v>
      </c>
      <c r="CQ80" s="17">
        <f t="shared" si="716"/>
        <v>0.10501864069007438</v>
      </c>
      <c r="DB80" s="15">
        <f t="shared" si="717"/>
        <v>134212</v>
      </c>
      <c r="DC80" s="15">
        <f t="shared" si="717"/>
        <v>116949</v>
      </c>
      <c r="DD80" s="15">
        <f t="shared" si="717"/>
        <v>115109</v>
      </c>
      <c r="DE80" s="15">
        <f t="shared" si="717"/>
        <v>147748</v>
      </c>
      <c r="DF80" s="15">
        <f t="shared" si="717"/>
        <v>125001</v>
      </c>
      <c r="DG80" s="15">
        <f t="shared" si="717"/>
        <v>35702</v>
      </c>
      <c r="DH80" s="15">
        <f t="shared" si="717"/>
        <v>111372</v>
      </c>
      <c r="DI80" s="15">
        <f t="shared" si="717"/>
        <v>151938</v>
      </c>
      <c r="DJ80" s="15">
        <f t="shared" si="717"/>
        <v>154011</v>
      </c>
      <c r="DK80" s="15">
        <f t="shared" si="717"/>
        <v>91656</v>
      </c>
      <c r="DL80" s="15">
        <f t="shared" si="718"/>
        <v>142141</v>
      </c>
      <c r="DM80" s="15">
        <f t="shared" si="718"/>
        <v>124460</v>
      </c>
      <c r="DN80" s="15">
        <f t="shared" si="718"/>
        <v>120416</v>
      </c>
      <c r="DO80" s="15">
        <f t="shared" si="718"/>
        <v>122606</v>
      </c>
      <c r="DP80" s="15">
        <f t="shared" si="718"/>
        <v>131474</v>
      </c>
      <c r="DQ80" s="15">
        <f t="shared" si="718"/>
        <v>139036</v>
      </c>
      <c r="DR80" s="15">
        <f t="shared" si="718"/>
        <v>133336</v>
      </c>
      <c r="DS80" s="15">
        <f t="shared" si="718"/>
        <v>133109</v>
      </c>
      <c r="DT80" s="15">
        <f t="shared" si="718"/>
        <v>140705</v>
      </c>
      <c r="DU80" s="15">
        <f t="shared" si="718"/>
        <v>143518</v>
      </c>
      <c r="DV80" s="15">
        <f t="shared" si="719"/>
        <v>144844</v>
      </c>
      <c r="DW80" s="15">
        <f t="shared" si="719"/>
        <v>133783</v>
      </c>
      <c r="DX80" s="15">
        <f t="shared" si="719"/>
        <v>126380</v>
      </c>
      <c r="DY80" s="15">
        <f t="shared" si="719"/>
        <v>154647</v>
      </c>
      <c r="DZ80" s="15">
        <f t="shared" si="719"/>
        <v>144718</v>
      </c>
      <c r="EA80" s="15">
        <f t="shared" si="719"/>
        <v>123767</v>
      </c>
      <c r="EB80" s="15">
        <f t="shared" si="719"/>
        <v>124312</v>
      </c>
      <c r="EC80" s="15">
        <f t="shared" si="719"/>
        <v>167050</v>
      </c>
      <c r="EE80" s="15">
        <f t="shared" si="720"/>
        <v>504807</v>
      </c>
      <c r="EF80" s="15">
        <f t="shared" si="720"/>
        <v>453023</v>
      </c>
      <c r="EG80" s="15">
        <f t="shared" si="720"/>
        <v>478673</v>
      </c>
      <c r="EH80" s="15">
        <f t="shared" si="720"/>
        <v>526452</v>
      </c>
      <c r="EI80" s="15">
        <f t="shared" si="720"/>
        <v>562176</v>
      </c>
      <c r="EJ80" s="15">
        <f t="shared" si="720"/>
        <v>559528</v>
      </c>
      <c r="EK80" s="15">
        <f t="shared" si="720"/>
        <v>526485.04347826086</v>
      </c>
    </row>
    <row r="81" spans="1:141" hidden="1" outlineLevel="1" x14ac:dyDescent="0.2">
      <c r="A81" s="9" t="s">
        <v>9</v>
      </c>
      <c r="B81" s="15">
        <f>PV!C39</f>
        <v>0</v>
      </c>
      <c r="C81" s="15">
        <f>PV!D39</f>
        <v>0</v>
      </c>
      <c r="D81" s="15">
        <f>PV!E39</f>
        <v>0</v>
      </c>
      <c r="E81" s="15">
        <f>PV!F39</f>
        <v>0</v>
      </c>
      <c r="F81" s="15">
        <f>PV!G39</f>
        <v>0</v>
      </c>
      <c r="G81" s="15">
        <f>PV!H39</f>
        <v>1</v>
      </c>
      <c r="H81" s="15">
        <f>PV!I39</f>
        <v>0</v>
      </c>
      <c r="I81" s="15">
        <f>PV!J39</f>
        <v>159</v>
      </c>
      <c r="J81" s="15">
        <f>PV!K39</f>
        <v>3083</v>
      </c>
      <c r="K81" s="15">
        <f>PV!L39</f>
        <v>8862</v>
      </c>
      <c r="L81" s="15">
        <f>PV!M39</f>
        <v>10571</v>
      </c>
      <c r="M81" s="15">
        <f>PV!N39</f>
        <v>10340</v>
      </c>
      <c r="N81" s="15">
        <f>PV!O39</f>
        <v>9958</v>
      </c>
      <c r="O81" s="15">
        <f>PV!P39</f>
        <v>10306</v>
      </c>
      <c r="P81" s="15">
        <f>PV!Q39</f>
        <v>9554</v>
      </c>
      <c r="Q81" s="15">
        <f>PV!R39</f>
        <v>291</v>
      </c>
      <c r="R81" s="15">
        <f>PV!S39</f>
        <v>1875</v>
      </c>
      <c r="S81" s="15">
        <f>PV!T39</f>
        <v>5958</v>
      </c>
      <c r="T81" s="15">
        <f>PV!U39</f>
        <v>7265</v>
      </c>
      <c r="U81" s="15">
        <f>PV!V39</f>
        <v>7792</v>
      </c>
      <c r="V81" s="15">
        <f>PV!W39</f>
        <v>8357</v>
      </c>
      <c r="W81" s="15">
        <f>PV!X39</f>
        <v>16788</v>
      </c>
      <c r="X81" s="15">
        <f>PV!Y39</f>
        <v>18886</v>
      </c>
      <c r="Y81" s="15">
        <f>PV!Z39</f>
        <v>18293</v>
      </c>
      <c r="Z81" s="15">
        <f>PV!AA39</f>
        <v>14929</v>
      </c>
      <c r="AA81" s="15">
        <f>PV!AB39</f>
        <v>15173</v>
      </c>
      <c r="AB81" s="15">
        <f>PV!AC39</f>
        <v>15754</v>
      </c>
      <c r="AC81" s="15">
        <f>PV!AD39</f>
        <v>11709</v>
      </c>
      <c r="AD81" s="15">
        <f>PV!AE39</f>
        <v>5240</v>
      </c>
      <c r="AE81" s="15">
        <f>PV!AF39</f>
        <v>15028</v>
      </c>
      <c r="AF81" s="15">
        <f>PV!AG39</f>
        <v>16064</v>
      </c>
      <c r="AG81" s="15">
        <f>PV!AH39</f>
        <v>14045</v>
      </c>
      <c r="AH81" s="15">
        <f>PV!AI39</f>
        <v>13391</v>
      </c>
      <c r="AI81" s="15">
        <f>PV!AJ39</f>
        <v>14352</v>
      </c>
      <c r="AJ81" s="15">
        <f>PV!AK39</f>
        <v>12923</v>
      </c>
      <c r="AK81" s="15">
        <f>PV!AL39</f>
        <v>12287</v>
      </c>
      <c r="AL81" s="15">
        <f>PV!AM39</f>
        <v>9815</v>
      </c>
      <c r="AM81" s="15">
        <f>PV!AN39</f>
        <v>13609</v>
      </c>
      <c r="AN81" s="15">
        <f>PV!AO39</f>
        <v>17408</v>
      </c>
      <c r="AO81" s="15">
        <f>PV!AP39</f>
        <v>17093</v>
      </c>
      <c r="AP81" s="15">
        <f>PV!AQ39</f>
        <v>17339</v>
      </c>
      <c r="AQ81" s="15">
        <f>PV!AR39</f>
        <v>18692</v>
      </c>
      <c r="AR81" s="15">
        <f>PV!AS39</f>
        <v>18110</v>
      </c>
      <c r="AS81" s="15">
        <f>PV!AT39</f>
        <v>20102</v>
      </c>
      <c r="AT81" s="15">
        <f>PV!AU39</f>
        <v>19078</v>
      </c>
      <c r="AU81" s="15">
        <f>PV!AV39</f>
        <v>22918</v>
      </c>
      <c r="AV81" s="15">
        <f>PV!AW39</f>
        <v>19902</v>
      </c>
      <c r="AW81" s="15">
        <f>PV!AX39</f>
        <v>18459</v>
      </c>
      <c r="AX81" s="15">
        <f>PV!AY39</f>
        <v>19725</v>
      </c>
      <c r="AY81" s="15">
        <f>PV!AZ39</f>
        <v>20113</v>
      </c>
      <c r="AZ81" s="15">
        <f>PV!BA39</f>
        <v>21551</v>
      </c>
      <c r="BA81" s="15">
        <f>PV!BB39</f>
        <v>17046</v>
      </c>
      <c r="BB81" s="15">
        <f>PV!BC39</f>
        <v>17255</v>
      </c>
      <c r="BC81" s="15">
        <f>PV!BD39</f>
        <v>17114</v>
      </c>
      <c r="BD81" s="15">
        <f>PV!BE39</f>
        <v>14711</v>
      </c>
      <c r="BE81" s="15">
        <f>PV!BF39</f>
        <v>18934</v>
      </c>
      <c r="BF81" s="15">
        <f>PV!BG39</f>
        <v>21622</v>
      </c>
      <c r="BG81" s="15">
        <f>PV!BH39</f>
        <v>21926</v>
      </c>
      <c r="BH81" s="15">
        <f>PV!BI39</f>
        <v>20759</v>
      </c>
      <c r="BI81" s="15">
        <f>PV!BJ39</f>
        <v>16176</v>
      </c>
      <c r="BJ81" s="15">
        <f>PV!BK39</f>
        <v>19530</v>
      </c>
      <c r="BK81" s="15">
        <f>PV!BL39</f>
        <v>20897</v>
      </c>
      <c r="BL81" s="15">
        <f>PV!BM39</f>
        <v>20062</v>
      </c>
      <c r="BM81" s="15">
        <f>PV!BN39</f>
        <v>19787</v>
      </c>
      <c r="BN81" s="15">
        <f>PV!BO39</f>
        <v>19373</v>
      </c>
      <c r="BO81" s="15">
        <f>PV!BP39</f>
        <v>16803</v>
      </c>
      <c r="BP81" s="15">
        <f>PV!BQ39</f>
        <v>19416</v>
      </c>
      <c r="BQ81" s="15">
        <f>PV!BR39</f>
        <v>19270</v>
      </c>
      <c r="BR81" s="15">
        <f>PV!BS39</f>
        <v>16022</v>
      </c>
      <c r="BS81" s="15">
        <f>PV!BT39</f>
        <v>29714</v>
      </c>
      <c r="BT81" s="15">
        <f>PV!BU39</f>
        <v>18978</v>
      </c>
      <c r="BU81" s="15">
        <f>PV!BV39</f>
        <v>17541</v>
      </c>
      <c r="BV81" s="15">
        <f>PV!BW39</f>
        <v>22898</v>
      </c>
      <c r="BW81" s="15">
        <f>PV!BX39</f>
        <v>19469</v>
      </c>
      <c r="BX81" s="15">
        <f>PV!BY39</f>
        <v>22814</v>
      </c>
      <c r="BY81" s="15">
        <f>PV!BZ39</f>
        <v>22333</v>
      </c>
      <c r="BZ81" s="15">
        <f>PV!CA39</f>
        <v>17399</v>
      </c>
      <c r="CA81" s="15">
        <f>PV!CB39</f>
        <v>18584</v>
      </c>
      <c r="CB81" s="15">
        <f>PV!CC39</f>
        <v>20027</v>
      </c>
      <c r="CC81" s="15">
        <f>PV!CD39</f>
        <v>18902</v>
      </c>
      <c r="CD81" s="15">
        <f>PV!CE39</f>
        <v>17406</v>
      </c>
      <c r="CE81" s="15">
        <f>PV!CF39</f>
        <v>34170</v>
      </c>
      <c r="CF81" s="15">
        <f>PV!CG39</f>
        <v>24406</v>
      </c>
      <c r="CG81" s="15">
        <f>PV!CH39</f>
        <v>20955</v>
      </c>
      <c r="CH81" s="15">
        <f>PV!CI39</f>
        <v>30546</v>
      </c>
      <c r="CI81" s="15">
        <f>PV!CJ39</f>
        <v>24608.391304347828</v>
      </c>
      <c r="CL81" s="15">
        <f t="shared" si="713"/>
        <v>55154.391304347824</v>
      </c>
      <c r="CM81" s="15">
        <f t="shared" si="714"/>
        <v>79531</v>
      </c>
      <c r="CN81" s="15">
        <f t="shared" si="714"/>
        <v>65181</v>
      </c>
      <c r="CP81" s="17">
        <f t="shared" si="715"/>
        <v>-5.8413150362813693E-2</v>
      </c>
      <c r="CQ81" s="17">
        <f t="shared" si="716"/>
        <v>0.3018243279993349</v>
      </c>
      <c r="DB81" s="15">
        <f t="shared" si="717"/>
        <v>0</v>
      </c>
      <c r="DC81" s="15">
        <f t="shared" si="717"/>
        <v>1</v>
      </c>
      <c r="DD81" s="15">
        <f t="shared" si="717"/>
        <v>3242</v>
      </c>
      <c r="DE81" s="15">
        <f t="shared" si="717"/>
        <v>29773</v>
      </c>
      <c r="DF81" s="15">
        <f t="shared" si="717"/>
        <v>29818</v>
      </c>
      <c r="DG81" s="15">
        <f t="shared" si="717"/>
        <v>8124</v>
      </c>
      <c r="DH81" s="15">
        <f t="shared" si="717"/>
        <v>23414</v>
      </c>
      <c r="DI81" s="15">
        <f t="shared" si="717"/>
        <v>53967</v>
      </c>
      <c r="DJ81" s="15">
        <f t="shared" si="717"/>
        <v>45856</v>
      </c>
      <c r="DK81" s="15">
        <f t="shared" si="717"/>
        <v>31977</v>
      </c>
      <c r="DL81" s="15">
        <f t="shared" si="718"/>
        <v>43500</v>
      </c>
      <c r="DM81" s="15">
        <f t="shared" si="718"/>
        <v>39562</v>
      </c>
      <c r="DN81" s="15">
        <f t="shared" si="718"/>
        <v>40832</v>
      </c>
      <c r="DO81" s="15">
        <f t="shared" si="718"/>
        <v>53124</v>
      </c>
      <c r="DP81" s="15">
        <f t="shared" si="718"/>
        <v>57290</v>
      </c>
      <c r="DQ81" s="15">
        <f t="shared" si="718"/>
        <v>61279</v>
      </c>
      <c r="DR81" s="15">
        <f t="shared" si="718"/>
        <v>61389</v>
      </c>
      <c r="DS81" s="15">
        <f t="shared" si="718"/>
        <v>51415</v>
      </c>
      <c r="DT81" s="15">
        <f t="shared" si="718"/>
        <v>55267</v>
      </c>
      <c r="DU81" s="15">
        <f t="shared" si="718"/>
        <v>58861</v>
      </c>
      <c r="DV81" s="15">
        <f t="shared" si="719"/>
        <v>60489</v>
      </c>
      <c r="DW81" s="15">
        <f t="shared" si="719"/>
        <v>55963</v>
      </c>
      <c r="DX81" s="15">
        <f t="shared" si="719"/>
        <v>54708</v>
      </c>
      <c r="DY81" s="15">
        <f t="shared" si="719"/>
        <v>66233</v>
      </c>
      <c r="DZ81" s="15">
        <f t="shared" si="719"/>
        <v>65181</v>
      </c>
      <c r="EA81" s="15">
        <f t="shared" si="719"/>
        <v>58316</v>
      </c>
      <c r="EB81" s="15">
        <f t="shared" si="719"/>
        <v>56335</v>
      </c>
      <c r="EC81" s="15">
        <f t="shared" si="719"/>
        <v>79531</v>
      </c>
      <c r="EE81" s="15">
        <f t="shared" si="720"/>
        <v>62834</v>
      </c>
      <c r="EF81" s="15">
        <f t="shared" si="720"/>
        <v>131361</v>
      </c>
      <c r="EG81" s="15">
        <f t="shared" si="720"/>
        <v>155871</v>
      </c>
      <c r="EH81" s="15">
        <f t="shared" si="720"/>
        <v>233082</v>
      </c>
      <c r="EI81" s="15">
        <f t="shared" si="720"/>
        <v>226032</v>
      </c>
      <c r="EJ81" s="15">
        <f t="shared" si="720"/>
        <v>242085</v>
      </c>
      <c r="EK81" s="15">
        <f t="shared" si="720"/>
        <v>249336.39130434784</v>
      </c>
    </row>
    <row r="82" spans="1:141" hidden="1" outlineLevel="1" x14ac:dyDescent="0.2">
      <c r="A82" s="9" t="s">
        <v>10</v>
      </c>
      <c r="B82" s="15">
        <f>PV!C40</f>
        <v>20436</v>
      </c>
      <c r="C82" s="15">
        <f>PV!D40</f>
        <v>18711</v>
      </c>
      <c r="D82" s="15">
        <f>PV!E40</f>
        <v>21785</v>
      </c>
      <c r="E82" s="15">
        <f>PV!F40</f>
        <v>20696</v>
      </c>
      <c r="F82" s="15">
        <f>PV!G40</f>
        <v>20877</v>
      </c>
      <c r="G82" s="15">
        <f>PV!H40</f>
        <v>17912</v>
      </c>
      <c r="H82" s="15">
        <f>PV!I40</f>
        <v>17651</v>
      </c>
      <c r="I82" s="15">
        <f>PV!J40</f>
        <v>14329</v>
      </c>
      <c r="J82" s="15">
        <f>PV!K40</f>
        <v>11894</v>
      </c>
      <c r="K82" s="15">
        <f>PV!L40</f>
        <v>16572</v>
      </c>
      <c r="L82" s="15">
        <f>PV!M40</f>
        <v>19029</v>
      </c>
      <c r="M82" s="15">
        <f>PV!N40</f>
        <v>14036</v>
      </c>
      <c r="N82" s="15">
        <f>PV!O40</f>
        <v>18971</v>
      </c>
      <c r="O82" s="15">
        <f>PV!P40</f>
        <v>17848</v>
      </c>
      <c r="P82" s="15">
        <f>PV!Q40</f>
        <v>19540</v>
      </c>
      <c r="Q82" s="15">
        <f>PV!R40</f>
        <v>3235</v>
      </c>
      <c r="R82" s="15">
        <f>PV!S40</f>
        <v>694</v>
      </c>
      <c r="S82" s="15">
        <f>PV!T40</f>
        <v>5003</v>
      </c>
      <c r="T82" s="15">
        <f>PV!U40</f>
        <v>8345</v>
      </c>
      <c r="U82" s="15">
        <f>PV!V40</f>
        <v>9566</v>
      </c>
      <c r="V82" s="15">
        <f>PV!W40</f>
        <v>11523</v>
      </c>
      <c r="W82" s="15">
        <f>PV!X40</f>
        <v>12862</v>
      </c>
      <c r="X82" s="15">
        <f>PV!Y40</f>
        <v>16914</v>
      </c>
      <c r="Y82" s="15">
        <f>PV!Z40</f>
        <v>16730</v>
      </c>
      <c r="Z82" s="15">
        <f>PV!AA40</f>
        <v>16023</v>
      </c>
      <c r="AA82" s="15">
        <f>PV!AB40</f>
        <v>15420</v>
      </c>
      <c r="AB82" s="15">
        <f>PV!AC40</f>
        <v>16509</v>
      </c>
      <c r="AC82" s="15">
        <f>PV!AD40</f>
        <v>12036</v>
      </c>
      <c r="AD82" s="15">
        <f>PV!AE40</f>
        <v>5472</v>
      </c>
      <c r="AE82" s="15">
        <f>PV!AF40</f>
        <v>13437</v>
      </c>
      <c r="AF82" s="15">
        <f>PV!AG40</f>
        <v>17149</v>
      </c>
      <c r="AG82" s="15">
        <f>PV!AH40</f>
        <v>17234</v>
      </c>
      <c r="AH82" s="15">
        <f>PV!AI40</f>
        <v>15469</v>
      </c>
      <c r="AI82" s="15">
        <f>PV!AJ40</f>
        <v>14413</v>
      </c>
      <c r="AJ82" s="15">
        <f>PV!AK40</f>
        <v>18716</v>
      </c>
      <c r="AK82" s="15">
        <f>PV!AL40</f>
        <v>18948</v>
      </c>
      <c r="AL82" s="15">
        <f>PV!AM40</f>
        <v>19595</v>
      </c>
      <c r="AM82" s="15">
        <f>PV!AN40</f>
        <v>18009</v>
      </c>
      <c r="AN82" s="15">
        <f>PV!AO40</f>
        <v>23527</v>
      </c>
      <c r="AO82" s="15">
        <f>PV!AP40</f>
        <v>23403</v>
      </c>
      <c r="AP82" s="15">
        <f>PV!AQ40</f>
        <v>20878</v>
      </c>
      <c r="AQ82" s="15">
        <f>PV!AR40</f>
        <v>20439</v>
      </c>
      <c r="AR82" s="15">
        <f>PV!AS40</f>
        <v>20661</v>
      </c>
      <c r="AS82" s="15">
        <f>PV!AT40</f>
        <v>23350</v>
      </c>
      <c r="AT82" s="15">
        <f>PV!AU40</f>
        <v>24020</v>
      </c>
      <c r="AU82" s="15">
        <f>PV!AV40</f>
        <v>32791</v>
      </c>
      <c r="AV82" s="15">
        <f>PV!AW40</f>
        <v>29460</v>
      </c>
      <c r="AW82" s="15">
        <f>PV!AX40</f>
        <v>27299</v>
      </c>
      <c r="AX82" s="15">
        <f>PV!AY40</f>
        <v>34785</v>
      </c>
      <c r="AY82" s="15">
        <f>PV!AZ40</f>
        <v>30152</v>
      </c>
      <c r="AZ82" s="15">
        <f>PV!BA40</f>
        <v>33125</v>
      </c>
      <c r="BA82" s="15">
        <f>PV!BB40</f>
        <v>30439</v>
      </c>
      <c r="BB82" s="15">
        <f>PV!BC40</f>
        <v>33649</v>
      </c>
      <c r="BC82" s="15">
        <f>PV!BD40</f>
        <v>30799</v>
      </c>
      <c r="BD82" s="15">
        <f>PV!BE40</f>
        <v>29549</v>
      </c>
      <c r="BE82" s="15">
        <f>PV!BF40</f>
        <v>32106</v>
      </c>
      <c r="BF82" s="15">
        <f>PV!BG40</f>
        <v>34117</v>
      </c>
      <c r="BG82" s="15">
        <f>PV!BH40</f>
        <v>36927</v>
      </c>
      <c r="BH82" s="15">
        <f>PV!BI40</f>
        <v>41217</v>
      </c>
      <c r="BI82" s="15">
        <f>PV!BJ40</f>
        <v>32354</v>
      </c>
      <c r="BJ82" s="15">
        <f>PV!BK40</f>
        <v>42796</v>
      </c>
      <c r="BK82" s="15">
        <f>PV!BL40</f>
        <v>39341</v>
      </c>
      <c r="BL82" s="15">
        <f>PV!BM40</f>
        <v>39319</v>
      </c>
      <c r="BM82" s="15">
        <f>PV!BN40</f>
        <v>38350</v>
      </c>
      <c r="BN82" s="15">
        <f>PV!BO40</f>
        <v>34149</v>
      </c>
      <c r="BO82" s="15">
        <f>PV!BP40</f>
        <v>36360</v>
      </c>
      <c r="BP82" s="15">
        <f>PV!BQ40</f>
        <v>39312</v>
      </c>
      <c r="BQ82" s="15">
        <f>PV!BR40</f>
        <v>39976</v>
      </c>
      <c r="BR82" s="15">
        <f>PV!BS40</f>
        <v>35269</v>
      </c>
      <c r="BS82" s="15">
        <f>PV!BT40</f>
        <v>61125</v>
      </c>
      <c r="BT82" s="15">
        <f>PV!BU40</f>
        <v>43708</v>
      </c>
      <c r="BU82" s="15">
        <f>PV!BV40</f>
        <v>35414</v>
      </c>
      <c r="BV82" s="15">
        <f>PV!BW40</f>
        <v>54100</v>
      </c>
      <c r="BW82" s="15">
        <f>PV!BX40</f>
        <v>41747</v>
      </c>
      <c r="BX82" s="15">
        <f>PV!BY40</f>
        <v>48517</v>
      </c>
      <c r="BY82" s="15">
        <f>PV!BZ40</f>
        <v>50807</v>
      </c>
      <c r="BZ82" s="15">
        <f>PV!CA40</f>
        <v>45287</v>
      </c>
      <c r="CA82" s="15">
        <f>PV!CB40</f>
        <v>42448</v>
      </c>
      <c r="CB82" s="15">
        <f>PV!CC40</f>
        <v>43180</v>
      </c>
      <c r="CC82" s="15">
        <f>PV!CD40</f>
        <v>45024</v>
      </c>
      <c r="CD82" s="15">
        <f>PV!CE40</f>
        <v>39489</v>
      </c>
      <c r="CE82" s="15">
        <f>PV!CF40</f>
        <v>71217</v>
      </c>
      <c r="CF82" s="15">
        <f>PV!CG40</f>
        <v>56205</v>
      </c>
      <c r="CG82" s="15">
        <f>PV!CH40</f>
        <v>48559</v>
      </c>
      <c r="CH82" s="15">
        <f>PV!CI40</f>
        <v>64090</v>
      </c>
      <c r="CI82" s="15">
        <f>PV!CJ40</f>
        <v>50964.34782608696</v>
      </c>
      <c r="CL82" s="15">
        <f t="shared" si="713"/>
        <v>115054.34782608696</v>
      </c>
      <c r="CM82" s="15">
        <f t="shared" si="714"/>
        <v>175981</v>
      </c>
      <c r="CN82" s="15">
        <f t="shared" si="714"/>
        <v>144364</v>
      </c>
      <c r="CP82" s="17">
        <f t="shared" si="715"/>
        <v>-9.7060571753017855E-2</v>
      </c>
      <c r="CQ82" s="17">
        <f t="shared" si="716"/>
        <v>0.20039592085393343</v>
      </c>
      <c r="DB82" s="15">
        <f t="shared" si="717"/>
        <v>60932</v>
      </c>
      <c r="DC82" s="15">
        <f t="shared" si="717"/>
        <v>59485</v>
      </c>
      <c r="DD82" s="15">
        <f t="shared" si="717"/>
        <v>43874</v>
      </c>
      <c r="DE82" s="15">
        <f t="shared" si="717"/>
        <v>49637</v>
      </c>
      <c r="DF82" s="15">
        <f t="shared" si="717"/>
        <v>56359</v>
      </c>
      <c r="DG82" s="15">
        <f t="shared" si="717"/>
        <v>8932</v>
      </c>
      <c r="DH82" s="15">
        <f t="shared" si="717"/>
        <v>29434</v>
      </c>
      <c r="DI82" s="15">
        <f t="shared" si="717"/>
        <v>46506</v>
      </c>
      <c r="DJ82" s="15">
        <f t="shared" si="717"/>
        <v>47952</v>
      </c>
      <c r="DK82" s="15">
        <f t="shared" si="717"/>
        <v>30945</v>
      </c>
      <c r="DL82" s="15">
        <f t="shared" si="718"/>
        <v>49852</v>
      </c>
      <c r="DM82" s="15">
        <f t="shared" si="718"/>
        <v>52077</v>
      </c>
      <c r="DN82" s="15">
        <f t="shared" si="718"/>
        <v>61131</v>
      </c>
      <c r="DO82" s="15">
        <f t="shared" si="718"/>
        <v>64720</v>
      </c>
      <c r="DP82" s="15">
        <f t="shared" si="718"/>
        <v>68031</v>
      </c>
      <c r="DQ82" s="15">
        <f t="shared" si="718"/>
        <v>89550</v>
      </c>
      <c r="DR82" s="15">
        <f t="shared" si="718"/>
        <v>98062</v>
      </c>
      <c r="DS82" s="15">
        <f t="shared" si="718"/>
        <v>94887</v>
      </c>
      <c r="DT82" s="15">
        <f t="shared" si="718"/>
        <v>95772</v>
      </c>
      <c r="DU82" s="15">
        <f t="shared" si="718"/>
        <v>110498</v>
      </c>
      <c r="DV82" s="15">
        <f t="shared" si="719"/>
        <v>121456</v>
      </c>
      <c r="DW82" s="15">
        <f t="shared" si="719"/>
        <v>108859</v>
      </c>
      <c r="DX82" s="15">
        <f t="shared" si="719"/>
        <v>114557</v>
      </c>
      <c r="DY82" s="15">
        <f t="shared" si="719"/>
        <v>140247</v>
      </c>
      <c r="DZ82" s="15">
        <f t="shared" si="719"/>
        <v>144364</v>
      </c>
      <c r="EA82" s="15">
        <f t="shared" si="719"/>
        <v>138542</v>
      </c>
      <c r="EB82" s="15">
        <f t="shared" si="719"/>
        <v>127693</v>
      </c>
      <c r="EC82" s="15">
        <f t="shared" si="719"/>
        <v>175981</v>
      </c>
      <c r="EE82" s="15">
        <f t="shared" si="720"/>
        <v>209355</v>
      </c>
      <c r="EF82" s="15">
        <f t="shared" si="720"/>
        <v>132824</v>
      </c>
      <c r="EG82" s="15">
        <f t="shared" si="720"/>
        <v>194005</v>
      </c>
      <c r="EH82" s="15">
        <f t="shared" si="720"/>
        <v>320363</v>
      </c>
      <c r="EI82" s="15">
        <f t="shared" si="720"/>
        <v>422613</v>
      </c>
      <c r="EJ82" s="15">
        <f t="shared" si="720"/>
        <v>508027</v>
      </c>
      <c r="EK82" s="15">
        <f t="shared" si="720"/>
        <v>557270.34782608692</v>
      </c>
    </row>
    <row r="83" spans="1:141" hidden="1" outlineLevel="1" x14ac:dyDescent="0.2">
      <c r="A83" s="9" t="s">
        <v>11</v>
      </c>
      <c r="B83" s="15">
        <f>PV!C41</f>
        <v>20866</v>
      </c>
      <c r="C83" s="15">
        <f>PV!D41</f>
        <v>15230</v>
      </c>
      <c r="D83" s="15">
        <f>PV!E41</f>
        <v>16095</v>
      </c>
      <c r="E83" s="15">
        <f>PV!F41</f>
        <v>17014</v>
      </c>
      <c r="F83" s="15">
        <f>PV!G41</f>
        <v>16267</v>
      </c>
      <c r="G83" s="15">
        <f>PV!H41</f>
        <v>13261</v>
      </c>
      <c r="H83" s="15">
        <f>PV!I41</f>
        <v>13108</v>
      </c>
      <c r="I83" s="15">
        <f>PV!J41</f>
        <v>10960</v>
      </c>
      <c r="J83" s="15">
        <f>PV!K41</f>
        <v>9475</v>
      </c>
      <c r="K83" s="15">
        <f>PV!L41</f>
        <v>13367</v>
      </c>
      <c r="L83" s="15">
        <f>PV!M41</f>
        <v>14221</v>
      </c>
      <c r="M83" s="15">
        <f>PV!N41</f>
        <v>11347</v>
      </c>
      <c r="N83" s="15">
        <f>PV!O41</f>
        <v>17203</v>
      </c>
      <c r="O83" s="15">
        <f>PV!P41</f>
        <v>13259</v>
      </c>
      <c r="P83" s="15">
        <f>PV!Q41</f>
        <v>16753</v>
      </c>
      <c r="Q83" s="15">
        <f>PV!R41</f>
        <v>2415</v>
      </c>
      <c r="R83" s="15">
        <f>PV!S41</f>
        <v>1968</v>
      </c>
      <c r="S83" s="15">
        <f>PV!T41</f>
        <v>9217</v>
      </c>
      <c r="T83" s="15">
        <f>PV!U41</f>
        <v>13950</v>
      </c>
      <c r="U83" s="15">
        <f>PV!V41</f>
        <v>15388</v>
      </c>
      <c r="V83" s="15">
        <f>PV!W41</f>
        <v>17004</v>
      </c>
      <c r="W83" s="15">
        <f>PV!X41</f>
        <v>19778</v>
      </c>
      <c r="X83" s="15">
        <f>PV!Y41</f>
        <v>23846</v>
      </c>
      <c r="Y83" s="15">
        <f>PV!Z41</f>
        <v>21592</v>
      </c>
      <c r="Z83" s="15">
        <f>PV!AA41</f>
        <v>25198</v>
      </c>
      <c r="AA83" s="15">
        <f>PV!AB41</f>
        <v>22632</v>
      </c>
      <c r="AB83" s="15">
        <f>PV!AC41</f>
        <v>26743</v>
      </c>
      <c r="AC83" s="15">
        <f>PV!AD41</f>
        <v>20221</v>
      </c>
      <c r="AD83" s="15">
        <f>PV!AE41</f>
        <v>9957</v>
      </c>
      <c r="AE83" s="15">
        <f>PV!AF41</f>
        <v>22353</v>
      </c>
      <c r="AF83" s="15">
        <f>PV!AG41</f>
        <v>27149</v>
      </c>
      <c r="AG83" s="15">
        <f>PV!AH41</f>
        <v>27711</v>
      </c>
      <c r="AH83" s="15">
        <f>PV!AI41</f>
        <v>25304</v>
      </c>
      <c r="AI83" s="15">
        <f>PV!AJ41</f>
        <v>27502</v>
      </c>
      <c r="AJ83" s="15">
        <f>PV!AK41</f>
        <v>31354</v>
      </c>
      <c r="AK83" s="15">
        <f>PV!AL41</f>
        <v>33291</v>
      </c>
      <c r="AL83" s="15">
        <f>PV!AM41</f>
        <v>34478</v>
      </c>
      <c r="AM83" s="15">
        <f>PV!AN41</f>
        <v>33903</v>
      </c>
      <c r="AN83" s="15">
        <f>PV!AO41</f>
        <v>36686</v>
      </c>
      <c r="AO83" s="15">
        <f>PV!AP41</f>
        <v>36543</v>
      </c>
      <c r="AP83" s="15">
        <f>PV!AQ41</f>
        <v>35478</v>
      </c>
      <c r="AQ83" s="15">
        <f>PV!AR41</f>
        <v>37008</v>
      </c>
      <c r="AR83" s="15">
        <f>PV!AS41</f>
        <v>36388</v>
      </c>
      <c r="AS83" s="15">
        <f>PV!AT41</f>
        <v>38914</v>
      </c>
      <c r="AT83" s="15">
        <f>PV!AU41</f>
        <v>37856</v>
      </c>
      <c r="AU83" s="15">
        <f>PV!AV41</f>
        <v>50039</v>
      </c>
      <c r="AV83" s="15">
        <f>PV!AW41</f>
        <v>40839</v>
      </c>
      <c r="AW83" s="15">
        <f>PV!AX41</f>
        <v>36832</v>
      </c>
      <c r="AX83" s="15">
        <f>PV!AY41</f>
        <v>45103</v>
      </c>
      <c r="AY83" s="15">
        <f>PV!AZ41</f>
        <v>39111</v>
      </c>
      <c r="AZ83" s="15">
        <f>PV!BA41</f>
        <v>46834</v>
      </c>
      <c r="BA83" s="15">
        <f>PV!BB41</f>
        <v>41514</v>
      </c>
      <c r="BB83" s="15">
        <f>PV!BC41</f>
        <v>41981</v>
      </c>
      <c r="BC83" s="15">
        <f>PV!BD41</f>
        <v>39636</v>
      </c>
      <c r="BD83" s="15">
        <f>PV!BE41</f>
        <v>38632</v>
      </c>
      <c r="BE83" s="15">
        <f>PV!BF41</f>
        <v>38908</v>
      </c>
      <c r="BF83" s="15">
        <f>PV!BG41</f>
        <v>38845</v>
      </c>
      <c r="BG83" s="15">
        <f>PV!BH41</f>
        <v>49049</v>
      </c>
      <c r="BH83" s="15">
        <f>PV!BI41</f>
        <v>54144</v>
      </c>
      <c r="BI83" s="15">
        <f>PV!BJ41</f>
        <v>43886</v>
      </c>
      <c r="BJ83" s="15">
        <f>PV!BK41</f>
        <v>53358</v>
      </c>
      <c r="BK83" s="15">
        <f>PV!BL41</f>
        <v>44899</v>
      </c>
      <c r="BL83" s="15">
        <f>PV!BM41</f>
        <v>45444</v>
      </c>
      <c r="BM83" s="15">
        <f>PV!BN41</f>
        <v>45662</v>
      </c>
      <c r="BN83" s="15">
        <f>PV!BO41</f>
        <v>41054</v>
      </c>
      <c r="BO83" s="15">
        <f>PV!BP41</f>
        <v>37042</v>
      </c>
      <c r="BP83" s="15">
        <f>PV!BQ41</f>
        <v>43068</v>
      </c>
      <c r="BQ83" s="15">
        <f>PV!BR41</f>
        <v>38693</v>
      </c>
      <c r="BR83" s="15">
        <f>PV!BS41</f>
        <v>31796</v>
      </c>
      <c r="BS83" s="15">
        <f>PV!BT41</f>
        <v>65669</v>
      </c>
      <c r="BT83" s="15">
        <f>PV!BU41</f>
        <v>42007</v>
      </c>
      <c r="BU83" s="15">
        <f>PV!BV41</f>
        <v>37194</v>
      </c>
      <c r="BV83" s="15">
        <f>PV!BW41</f>
        <v>54074</v>
      </c>
      <c r="BW83" s="15">
        <f>PV!BX41</f>
        <v>38674</v>
      </c>
      <c r="BX83" s="15">
        <f>PV!BY41</f>
        <v>48637</v>
      </c>
      <c r="BY83" s="15">
        <f>PV!BZ41</f>
        <v>43776</v>
      </c>
      <c r="BZ83" s="15">
        <f>PV!CA41</f>
        <v>36255</v>
      </c>
      <c r="CA83" s="15">
        <f>PV!CB41</f>
        <v>34676</v>
      </c>
      <c r="CB83" s="15">
        <f>PV!CC41</f>
        <v>39677</v>
      </c>
      <c r="CC83" s="15">
        <f>PV!CD41</f>
        <v>38163</v>
      </c>
      <c r="CD83" s="15">
        <f>PV!CE41</f>
        <v>41797</v>
      </c>
      <c r="CE83" s="15">
        <f>PV!CF41</f>
        <v>76333</v>
      </c>
      <c r="CF83" s="15">
        <f>PV!CG41</f>
        <v>52916</v>
      </c>
      <c r="CG83" s="15">
        <f>PV!CH41</f>
        <v>52063</v>
      </c>
      <c r="CH83" s="15">
        <f>PV!CI41</f>
        <v>63475</v>
      </c>
      <c r="CI83" s="15">
        <f>PV!CJ41</f>
        <v>51274.52173913044</v>
      </c>
      <c r="CL83" s="15">
        <f t="shared" si="713"/>
        <v>114749.52173913043</v>
      </c>
      <c r="CM83" s="15">
        <f t="shared" si="714"/>
        <v>181312</v>
      </c>
      <c r="CN83" s="15">
        <f t="shared" si="714"/>
        <v>141385</v>
      </c>
      <c r="CP83" s="17">
        <f t="shared" si="715"/>
        <v>-0.11218251793723411</v>
      </c>
      <c r="CQ83" s="17">
        <f t="shared" si="716"/>
        <v>0.23721828760868635</v>
      </c>
      <c r="DB83" s="15">
        <f t="shared" si="717"/>
        <v>52191</v>
      </c>
      <c r="DC83" s="15">
        <f t="shared" si="717"/>
        <v>46542</v>
      </c>
      <c r="DD83" s="15">
        <f t="shared" si="717"/>
        <v>33543</v>
      </c>
      <c r="DE83" s="15">
        <f t="shared" si="717"/>
        <v>38935</v>
      </c>
      <c r="DF83" s="15">
        <f t="shared" si="717"/>
        <v>47215</v>
      </c>
      <c r="DG83" s="15">
        <f t="shared" si="717"/>
        <v>13600</v>
      </c>
      <c r="DH83" s="15">
        <f t="shared" si="717"/>
        <v>46342</v>
      </c>
      <c r="DI83" s="15">
        <f t="shared" si="717"/>
        <v>65216</v>
      </c>
      <c r="DJ83" s="15">
        <f t="shared" si="717"/>
        <v>74573</v>
      </c>
      <c r="DK83" s="15">
        <f t="shared" si="717"/>
        <v>52531</v>
      </c>
      <c r="DL83" s="15">
        <f t="shared" si="718"/>
        <v>80164</v>
      </c>
      <c r="DM83" s="15">
        <f t="shared" si="718"/>
        <v>92147</v>
      </c>
      <c r="DN83" s="15">
        <f t="shared" si="718"/>
        <v>105067</v>
      </c>
      <c r="DO83" s="15">
        <f t="shared" si="718"/>
        <v>109029</v>
      </c>
      <c r="DP83" s="15">
        <f t="shared" si="718"/>
        <v>113158</v>
      </c>
      <c r="DQ83" s="15">
        <f t="shared" si="718"/>
        <v>127710</v>
      </c>
      <c r="DR83" s="15">
        <f t="shared" si="718"/>
        <v>131048</v>
      </c>
      <c r="DS83" s="15">
        <f t="shared" si="718"/>
        <v>123131</v>
      </c>
      <c r="DT83" s="15">
        <f t="shared" si="718"/>
        <v>116385</v>
      </c>
      <c r="DU83" s="15">
        <f t="shared" si="718"/>
        <v>147079</v>
      </c>
      <c r="DV83" s="15">
        <f t="shared" si="719"/>
        <v>143701</v>
      </c>
      <c r="DW83" s="15">
        <f t="shared" si="719"/>
        <v>123758</v>
      </c>
      <c r="DX83" s="15">
        <f t="shared" si="719"/>
        <v>113557</v>
      </c>
      <c r="DY83" s="15">
        <f t="shared" si="719"/>
        <v>144870</v>
      </c>
      <c r="DZ83" s="15">
        <f t="shared" si="719"/>
        <v>141385</v>
      </c>
      <c r="EA83" s="15">
        <f t="shared" si="719"/>
        <v>114707</v>
      </c>
      <c r="EB83" s="15">
        <f t="shared" si="719"/>
        <v>119637</v>
      </c>
      <c r="EC83" s="15">
        <f t="shared" si="719"/>
        <v>181312</v>
      </c>
      <c r="EE83" s="15">
        <f t="shared" si="720"/>
        <v>166235</v>
      </c>
      <c r="EF83" s="15">
        <f t="shared" si="720"/>
        <v>199731</v>
      </c>
      <c r="EG83" s="15">
        <f t="shared" si="720"/>
        <v>329909</v>
      </c>
      <c r="EH83" s="15">
        <f t="shared" si="720"/>
        <v>480945</v>
      </c>
      <c r="EI83" s="15">
        <f t="shared" si="720"/>
        <v>530296</v>
      </c>
      <c r="EJ83" s="15">
        <f t="shared" si="720"/>
        <v>523570</v>
      </c>
      <c r="EK83" s="15">
        <f t="shared" si="720"/>
        <v>530405.52173913049</v>
      </c>
    </row>
    <row r="84" spans="1:141" hidden="1" outlineLevel="1" x14ac:dyDescent="0.2">
      <c r="A84" s="9" t="s">
        <v>12</v>
      </c>
      <c r="B84" s="15">
        <f>PV!C42</f>
        <v>12854</v>
      </c>
      <c r="C84" s="15">
        <f>PV!D42</f>
        <v>9604</v>
      </c>
      <c r="D84" s="15">
        <f>PV!E42</f>
        <v>10281</v>
      </c>
      <c r="E84" s="15">
        <f>PV!F42</f>
        <v>9759</v>
      </c>
      <c r="F84" s="15">
        <f>PV!G42</f>
        <v>9874</v>
      </c>
      <c r="G84" s="15">
        <f>PV!H42</f>
        <v>9075</v>
      </c>
      <c r="H84" s="15">
        <f>PV!I42</f>
        <v>9982</v>
      </c>
      <c r="I84" s="15">
        <f>PV!J42</f>
        <v>9325</v>
      </c>
      <c r="J84" s="15">
        <f>PV!K42</f>
        <v>8082</v>
      </c>
      <c r="K84" s="15">
        <f>PV!L42</f>
        <v>10891</v>
      </c>
      <c r="L84" s="15">
        <f>PV!M42</f>
        <v>10642</v>
      </c>
      <c r="M84" s="15">
        <f>PV!N42</f>
        <v>8137</v>
      </c>
      <c r="N84" s="15">
        <f>PV!O42</f>
        <v>9323</v>
      </c>
      <c r="O84" s="15">
        <f>PV!P42</f>
        <v>6363</v>
      </c>
      <c r="P84" s="15">
        <f>PV!Q42</f>
        <v>7479</v>
      </c>
      <c r="Q84" s="15">
        <f>PV!R42</f>
        <v>711</v>
      </c>
      <c r="R84" s="15">
        <f>PV!S42</f>
        <v>1371</v>
      </c>
      <c r="S84" s="15">
        <f>PV!T42</f>
        <v>4402</v>
      </c>
      <c r="T84" s="15">
        <f>PV!U42</f>
        <v>4583</v>
      </c>
      <c r="U84" s="15">
        <f>PV!V42</f>
        <v>4854</v>
      </c>
      <c r="V84" s="15">
        <f>PV!W42</f>
        <v>5420</v>
      </c>
      <c r="W84" s="15">
        <f>PV!X42</f>
        <v>7275</v>
      </c>
      <c r="X84" s="15">
        <f>PV!Y42</f>
        <v>9576</v>
      </c>
      <c r="Y84" s="15">
        <f>PV!Z42</f>
        <v>8010</v>
      </c>
      <c r="Z84" s="15">
        <f>PV!AA42</f>
        <v>8833</v>
      </c>
      <c r="AA84" s="15">
        <f>PV!AB42</f>
        <v>10483</v>
      </c>
      <c r="AB84" s="15">
        <f>PV!AC42</f>
        <v>13335</v>
      </c>
      <c r="AC84" s="15">
        <f>PV!AD42</f>
        <v>9058</v>
      </c>
      <c r="AD84" s="15">
        <f>PV!AE42</f>
        <v>2871</v>
      </c>
      <c r="AE84" s="15">
        <f>PV!AF42</f>
        <v>5549</v>
      </c>
      <c r="AF84" s="15">
        <f>PV!AG42</f>
        <v>10170</v>
      </c>
      <c r="AG84" s="15">
        <f>PV!AH42</f>
        <v>11070</v>
      </c>
      <c r="AH84" s="15">
        <f>PV!AI42</f>
        <v>10745</v>
      </c>
      <c r="AI84" s="15">
        <f>PV!AJ42</f>
        <v>10884</v>
      </c>
      <c r="AJ84" s="15">
        <f>PV!AK42</f>
        <v>10743</v>
      </c>
      <c r="AK84" s="15">
        <f>PV!AL42</f>
        <v>11493</v>
      </c>
      <c r="AL84" s="15">
        <f>PV!AM42</f>
        <v>11113</v>
      </c>
      <c r="AM84" s="15">
        <f>PV!AN42</f>
        <v>7847</v>
      </c>
      <c r="AN84" s="15">
        <f>PV!AO42</f>
        <v>10906</v>
      </c>
      <c r="AO84" s="15">
        <f>PV!AP42</f>
        <v>13190</v>
      </c>
      <c r="AP84" s="15">
        <f>PV!AQ42</f>
        <v>11794</v>
      </c>
      <c r="AQ84" s="15">
        <f>PV!AR42</f>
        <v>12479</v>
      </c>
      <c r="AR84" s="15">
        <f>PV!AS42</f>
        <v>12842</v>
      </c>
      <c r="AS84" s="15">
        <f>PV!AT42</f>
        <v>15131</v>
      </c>
      <c r="AT84" s="15">
        <f>PV!AU42</f>
        <v>13007</v>
      </c>
      <c r="AU84" s="15">
        <f>PV!AV42</f>
        <v>13755</v>
      </c>
      <c r="AV84" s="15">
        <f>PV!AW42</f>
        <v>12528</v>
      </c>
      <c r="AW84" s="15">
        <f>PV!AX42</f>
        <v>10378</v>
      </c>
      <c r="AX84" s="15">
        <f>PV!AY42</f>
        <v>11315</v>
      </c>
      <c r="AY84" s="15">
        <f>PV!AZ42</f>
        <v>12695</v>
      </c>
      <c r="AZ84" s="15">
        <f>PV!BA42</f>
        <v>16253</v>
      </c>
      <c r="BA84" s="15">
        <f>PV!BB42</f>
        <v>13677</v>
      </c>
      <c r="BB84" s="15">
        <f>PV!BC42</f>
        <v>14606</v>
      </c>
      <c r="BC84" s="15">
        <f>PV!BD42</f>
        <v>14906</v>
      </c>
      <c r="BD84" s="15">
        <f>PV!BE42</f>
        <v>14970</v>
      </c>
      <c r="BE84" s="15">
        <f>PV!BF42</f>
        <v>16803</v>
      </c>
      <c r="BF84" s="15">
        <f>PV!BG42</f>
        <v>17443</v>
      </c>
      <c r="BG84" s="15">
        <f>PV!BH42</f>
        <v>18217</v>
      </c>
      <c r="BH84" s="15">
        <f>PV!BI42</f>
        <v>17013</v>
      </c>
      <c r="BI84" s="15">
        <f>PV!BJ42</f>
        <v>14322</v>
      </c>
      <c r="BJ84" s="15">
        <f>PV!BK42</f>
        <v>20273</v>
      </c>
      <c r="BK84" s="15">
        <f>PV!BL42</f>
        <v>19502</v>
      </c>
      <c r="BL84" s="15">
        <f>PV!BM42</f>
        <v>18554</v>
      </c>
      <c r="BM84" s="15">
        <f>PV!BN42</f>
        <v>19237</v>
      </c>
      <c r="BN84" s="15">
        <f>PV!BO42</f>
        <v>18319</v>
      </c>
      <c r="BO84" s="15">
        <f>PV!BP42</f>
        <v>18625</v>
      </c>
      <c r="BP84" s="15">
        <f>PV!BQ42</f>
        <v>21847</v>
      </c>
      <c r="BQ84" s="15">
        <f>PV!BR42</f>
        <v>22356</v>
      </c>
      <c r="BR84" s="15">
        <f>PV!BS42</f>
        <v>19807</v>
      </c>
      <c r="BS84" s="15">
        <f>PV!BT42</f>
        <v>29055</v>
      </c>
      <c r="BT84" s="15">
        <f>PV!BU42</f>
        <v>20561</v>
      </c>
      <c r="BU84" s="15">
        <f>PV!BV42</f>
        <v>18987</v>
      </c>
      <c r="BV84" s="15">
        <f>PV!BW42</f>
        <v>29477</v>
      </c>
      <c r="BW84" s="15">
        <f>PV!BX42</f>
        <v>21983</v>
      </c>
      <c r="BX84" s="15">
        <f>PV!BY42</f>
        <v>24133</v>
      </c>
      <c r="BY84" s="15">
        <f>PV!BZ42</f>
        <v>24527</v>
      </c>
      <c r="BZ84" s="15">
        <f>PV!CA42</f>
        <v>22930</v>
      </c>
      <c r="CA84" s="15">
        <f>PV!CB42</f>
        <v>23484</v>
      </c>
      <c r="CB84" s="15">
        <f>PV!CC42</f>
        <v>26025</v>
      </c>
      <c r="CC84" s="15">
        <f>PV!CD42</f>
        <v>25946</v>
      </c>
      <c r="CD84" s="15">
        <f>PV!CE42</f>
        <v>21485</v>
      </c>
      <c r="CE84" s="15">
        <f>PV!CF42</f>
        <v>36270</v>
      </c>
      <c r="CF84" s="15">
        <f>PV!CG42</f>
        <v>28453</v>
      </c>
      <c r="CG84" s="15">
        <f>PV!CH42</f>
        <v>26426</v>
      </c>
      <c r="CH84" s="15">
        <f>PV!CI42</f>
        <v>35360</v>
      </c>
      <c r="CI84" s="15">
        <f>PV!CJ42</f>
        <v>25381.304347826088</v>
      </c>
      <c r="CL84" s="15">
        <f t="shared" si="713"/>
        <v>60741.304347826088</v>
      </c>
      <c r="CM84" s="15">
        <f t="shared" si="714"/>
        <v>91149</v>
      </c>
      <c r="CN84" s="15">
        <f t="shared" si="714"/>
        <v>75593</v>
      </c>
      <c r="CP84" s="17">
        <f t="shared" si="715"/>
        <v>-6.1519021865085288E-2</v>
      </c>
      <c r="CQ84" s="17">
        <f t="shared" si="716"/>
        <v>0.18035958701566446</v>
      </c>
      <c r="DB84" s="15">
        <f t="shared" si="717"/>
        <v>32739</v>
      </c>
      <c r="DC84" s="15">
        <f t="shared" si="717"/>
        <v>28708</v>
      </c>
      <c r="DD84" s="15">
        <f t="shared" si="717"/>
        <v>27389</v>
      </c>
      <c r="DE84" s="15">
        <f t="shared" si="717"/>
        <v>29670</v>
      </c>
      <c r="DF84" s="15">
        <f t="shared" si="717"/>
        <v>23165</v>
      </c>
      <c r="DG84" s="15">
        <f t="shared" si="717"/>
        <v>6484</v>
      </c>
      <c r="DH84" s="15">
        <f t="shared" si="717"/>
        <v>14857</v>
      </c>
      <c r="DI84" s="15">
        <f t="shared" si="717"/>
        <v>24861</v>
      </c>
      <c r="DJ84" s="15">
        <f t="shared" si="717"/>
        <v>32651</v>
      </c>
      <c r="DK84" s="15">
        <f t="shared" si="717"/>
        <v>17478</v>
      </c>
      <c r="DL84" s="15">
        <f t="shared" si="718"/>
        <v>31985</v>
      </c>
      <c r="DM84" s="15">
        <f t="shared" si="718"/>
        <v>33120</v>
      </c>
      <c r="DN84" s="15">
        <f t="shared" si="718"/>
        <v>29866</v>
      </c>
      <c r="DO84" s="15">
        <f t="shared" si="718"/>
        <v>37463</v>
      </c>
      <c r="DP84" s="15">
        <f t="shared" si="718"/>
        <v>40980</v>
      </c>
      <c r="DQ84" s="15">
        <f t="shared" si="718"/>
        <v>36661</v>
      </c>
      <c r="DR84" s="15">
        <f t="shared" si="718"/>
        <v>40263</v>
      </c>
      <c r="DS84" s="15">
        <f t="shared" si="718"/>
        <v>43189</v>
      </c>
      <c r="DT84" s="15">
        <f t="shared" si="718"/>
        <v>49216</v>
      </c>
      <c r="DU84" s="15">
        <f t="shared" si="718"/>
        <v>49552</v>
      </c>
      <c r="DV84" s="15">
        <f t="shared" si="719"/>
        <v>58329</v>
      </c>
      <c r="DW84" s="15">
        <f t="shared" si="719"/>
        <v>56181</v>
      </c>
      <c r="DX84" s="15">
        <f t="shared" si="719"/>
        <v>64010</v>
      </c>
      <c r="DY84" s="15">
        <f t="shared" si="719"/>
        <v>68603</v>
      </c>
      <c r="DZ84" s="15">
        <f t="shared" si="719"/>
        <v>75593</v>
      </c>
      <c r="EA84" s="15">
        <f t="shared" si="719"/>
        <v>70941</v>
      </c>
      <c r="EB84" s="15">
        <f t="shared" si="719"/>
        <v>73456</v>
      </c>
      <c r="EC84" s="15">
        <f t="shared" si="719"/>
        <v>91149</v>
      </c>
      <c r="EE84" s="15">
        <f t="shared" si="720"/>
        <v>108932</v>
      </c>
      <c r="EF84" s="15">
        <f t="shared" si="720"/>
        <v>78853</v>
      </c>
      <c r="EG84" s="15">
        <f t="shared" si="720"/>
        <v>112449</v>
      </c>
      <c r="EH84" s="15">
        <f t="shared" si="720"/>
        <v>155367</v>
      </c>
      <c r="EI84" s="15">
        <f t="shared" si="720"/>
        <v>200286</v>
      </c>
      <c r="EJ84" s="15">
        <f t="shared" si="720"/>
        <v>264387</v>
      </c>
      <c r="EK84" s="15">
        <f t="shared" si="720"/>
        <v>296287.30434782611</v>
      </c>
    </row>
    <row r="85" spans="1:141" hidden="1" outlineLevel="1" x14ac:dyDescent="0.2">
      <c r="A85" s="9" t="s">
        <v>13</v>
      </c>
      <c r="B85" s="36">
        <f t="shared" ref="B85:AG85" si="721">B86-SUM(B78:B84)</f>
        <v>33083</v>
      </c>
      <c r="C85" s="36">
        <f t="shared" si="721"/>
        <v>24965</v>
      </c>
      <c r="D85" s="36">
        <f t="shared" si="721"/>
        <v>27483</v>
      </c>
      <c r="E85" s="36">
        <f t="shared" si="721"/>
        <v>25968</v>
      </c>
      <c r="F85" s="36">
        <f t="shared" si="721"/>
        <v>25167</v>
      </c>
      <c r="G85" s="36">
        <f t="shared" si="721"/>
        <v>21441</v>
      </c>
      <c r="H85" s="36">
        <f t="shared" si="721"/>
        <v>23103</v>
      </c>
      <c r="I85" s="36">
        <f t="shared" si="721"/>
        <v>23106</v>
      </c>
      <c r="J85" s="36">
        <f t="shared" si="721"/>
        <v>21937</v>
      </c>
      <c r="K85" s="36">
        <f t="shared" si="721"/>
        <v>32031</v>
      </c>
      <c r="L85" s="36">
        <f t="shared" si="721"/>
        <v>33387</v>
      </c>
      <c r="M85" s="36">
        <f t="shared" si="721"/>
        <v>29578</v>
      </c>
      <c r="N85" s="36">
        <f t="shared" si="721"/>
        <v>35587</v>
      </c>
      <c r="O85" s="36">
        <f t="shared" si="721"/>
        <v>27090</v>
      </c>
      <c r="P85" s="36">
        <f t="shared" si="721"/>
        <v>31507</v>
      </c>
      <c r="Q85" s="36">
        <f t="shared" si="721"/>
        <v>4884</v>
      </c>
      <c r="R85" s="36">
        <f t="shared" si="721"/>
        <v>2639</v>
      </c>
      <c r="S85" s="36">
        <f t="shared" si="721"/>
        <v>11693</v>
      </c>
      <c r="T85" s="36">
        <f t="shared" si="721"/>
        <v>15503</v>
      </c>
      <c r="U85" s="36">
        <f t="shared" si="721"/>
        <v>18569</v>
      </c>
      <c r="V85" s="36">
        <f t="shared" si="721"/>
        <v>20988</v>
      </c>
      <c r="W85" s="36">
        <f t="shared" si="721"/>
        <v>25870</v>
      </c>
      <c r="X85" s="36">
        <f t="shared" si="721"/>
        <v>31407</v>
      </c>
      <c r="Y85" s="36">
        <f t="shared" si="721"/>
        <v>28644</v>
      </c>
      <c r="Z85" s="36">
        <f t="shared" si="721"/>
        <v>29694</v>
      </c>
      <c r="AA85" s="36">
        <f t="shared" si="721"/>
        <v>26314</v>
      </c>
      <c r="AB85" s="36">
        <f t="shared" si="721"/>
        <v>34126</v>
      </c>
      <c r="AC85" s="36">
        <f t="shared" si="721"/>
        <v>26007</v>
      </c>
      <c r="AD85" s="36">
        <f t="shared" si="721"/>
        <v>10576</v>
      </c>
      <c r="AE85" s="36">
        <f t="shared" si="721"/>
        <v>21513</v>
      </c>
      <c r="AF85" s="36">
        <f t="shared" si="721"/>
        <v>32240</v>
      </c>
      <c r="AG85" s="36">
        <f t="shared" si="721"/>
        <v>31871</v>
      </c>
      <c r="AH85" s="36">
        <f t="shared" ref="AH85:BA85" si="722">AH86-SUM(AH78:AH84)</f>
        <v>28630</v>
      </c>
      <c r="AI85" s="36">
        <f t="shared" si="722"/>
        <v>28360</v>
      </c>
      <c r="AJ85" s="36">
        <f t="shared" si="722"/>
        <v>28218</v>
      </c>
      <c r="AK85" s="36">
        <f t="shared" si="722"/>
        <v>26314</v>
      </c>
      <c r="AL85" s="36">
        <f t="shared" si="722"/>
        <v>28415</v>
      </c>
      <c r="AM85" s="36">
        <f t="shared" si="722"/>
        <v>26541</v>
      </c>
      <c r="AN85" s="36">
        <f t="shared" si="722"/>
        <v>30873</v>
      </c>
      <c r="AO85" s="36">
        <f t="shared" si="722"/>
        <v>29993</v>
      </c>
      <c r="AP85" s="36">
        <f t="shared" si="722"/>
        <v>29336</v>
      </c>
      <c r="AQ85" s="36">
        <f t="shared" si="722"/>
        <v>28306</v>
      </c>
      <c r="AR85" s="36">
        <f t="shared" si="722"/>
        <v>25689</v>
      </c>
      <c r="AS85" s="36">
        <f t="shared" si="722"/>
        <v>25730</v>
      </c>
      <c r="AT85" s="36">
        <f t="shared" si="722"/>
        <v>23203</v>
      </c>
      <c r="AU85" s="36">
        <f t="shared" si="722"/>
        <v>27764</v>
      </c>
      <c r="AV85" s="36">
        <f t="shared" si="722"/>
        <v>24501</v>
      </c>
      <c r="AW85" s="36">
        <f t="shared" si="722"/>
        <v>22949</v>
      </c>
      <c r="AX85" s="36">
        <f t="shared" si="722"/>
        <v>27830</v>
      </c>
      <c r="AY85" s="36">
        <f t="shared" si="722"/>
        <v>22429</v>
      </c>
      <c r="AZ85" s="36">
        <f t="shared" si="722"/>
        <v>26865</v>
      </c>
      <c r="BA85" s="36">
        <f t="shared" si="722"/>
        <v>22450</v>
      </c>
      <c r="BB85" s="36">
        <f t="shared" ref="BB85:BC85" si="723">BB86-SUM(BB78:BB84)</f>
        <v>22515</v>
      </c>
      <c r="BC85" s="36">
        <f t="shared" si="723"/>
        <v>22453</v>
      </c>
      <c r="BD85" s="36">
        <f t="shared" ref="BD85:BE85" si="724">BD86-SUM(BD78:BD84)</f>
        <v>21795</v>
      </c>
      <c r="BE85" s="36">
        <f t="shared" si="724"/>
        <v>22454</v>
      </c>
      <c r="BF85" s="36">
        <f t="shared" ref="BF85:BG85" si="725">BF86-SUM(BF78:BF84)</f>
        <v>22700</v>
      </c>
      <c r="BG85" s="36">
        <f t="shared" si="725"/>
        <v>23887</v>
      </c>
      <c r="BH85" s="36">
        <f t="shared" ref="BH85:BI85" si="726">BH86-SUM(BH78:BH84)</f>
        <v>23729</v>
      </c>
      <c r="BI85" s="36">
        <f t="shared" si="726"/>
        <v>20608</v>
      </c>
      <c r="BJ85" s="36">
        <f t="shared" ref="BJ85:BK85" si="727">BJ86-SUM(BJ78:BJ84)</f>
        <v>25618</v>
      </c>
      <c r="BK85" s="36">
        <f t="shared" si="727"/>
        <v>20381</v>
      </c>
      <c r="BL85" s="36">
        <f t="shared" ref="BL85:BM85" si="728">BL86-SUM(BL78:BL84)</f>
        <v>20196</v>
      </c>
      <c r="BM85" s="36">
        <f t="shared" si="728"/>
        <v>22025</v>
      </c>
      <c r="BN85" s="36">
        <f t="shared" ref="BN85:BO85" si="729">BN86-SUM(BN78:BN84)</f>
        <v>20851</v>
      </c>
      <c r="BO85" s="36">
        <f t="shared" si="729"/>
        <v>18350</v>
      </c>
      <c r="BP85" s="36">
        <f t="shared" ref="BP85:BQ85" si="730">BP86-SUM(BP78:BP84)</f>
        <v>20281</v>
      </c>
      <c r="BQ85" s="36">
        <f t="shared" si="730"/>
        <v>19634</v>
      </c>
      <c r="BR85" s="36">
        <f t="shared" ref="BR85" si="731">BR86-SUM(BR78:BR84)</f>
        <v>17911</v>
      </c>
      <c r="BS85" s="36">
        <f t="shared" ref="BS85" si="732">BS86-SUM(BS78:BS84)</f>
        <v>28237</v>
      </c>
      <c r="BT85" s="36">
        <f t="shared" ref="BT85:BU85" si="733">BT86-SUM(BT78:BT84)</f>
        <v>20861</v>
      </c>
      <c r="BU85" s="36">
        <f t="shared" si="733"/>
        <v>20276</v>
      </c>
      <c r="BV85" s="36">
        <f t="shared" ref="BV85:BW85" si="734">BV86-SUM(BV78:BV84)</f>
        <v>29016</v>
      </c>
      <c r="BW85" s="36">
        <f t="shared" si="734"/>
        <v>20315</v>
      </c>
      <c r="BX85" s="36">
        <f t="shared" ref="BX85:BY85" si="735">BX86-SUM(BX78:BX84)</f>
        <v>24613</v>
      </c>
      <c r="BY85" s="36">
        <f t="shared" si="735"/>
        <v>24745</v>
      </c>
      <c r="BZ85" s="36">
        <f t="shared" ref="BZ85" si="736">BZ86-SUM(BZ78:BZ84)</f>
        <v>22587</v>
      </c>
      <c r="CA85" s="36">
        <f t="shared" ref="CA85:CB85" si="737">CA86-SUM(CA78:CA84)</f>
        <v>22131</v>
      </c>
      <c r="CB85" s="36">
        <f t="shared" si="737"/>
        <v>23529</v>
      </c>
      <c r="CC85" s="36">
        <f t="shared" ref="CC85" si="738">CC86-SUM(CC78:CC84)</f>
        <v>23518</v>
      </c>
      <c r="CD85" s="36">
        <f t="shared" ref="CD85:CG85" si="739">CD86-SUM(CD78:CD84)</f>
        <v>20755</v>
      </c>
      <c r="CE85" s="36">
        <f t="shared" si="739"/>
        <v>33506</v>
      </c>
      <c r="CF85" s="36">
        <f t="shared" si="739"/>
        <v>25795</v>
      </c>
      <c r="CG85" s="36">
        <f t="shared" si="739"/>
        <v>24886</v>
      </c>
      <c r="CH85" s="36">
        <f t="shared" ref="CH85" si="740">CH86-SUM(CH78:CH84)</f>
        <v>30755</v>
      </c>
      <c r="CI85" s="36">
        <f t="shared" ref="CI85" si="741">CI86-SUM(CI78:CI84)</f>
        <v>21834.47826086951</v>
      </c>
      <c r="CL85" s="36">
        <f t="shared" si="713"/>
        <v>52589.47826086951</v>
      </c>
      <c r="CM85" s="36">
        <f t="shared" si="714"/>
        <v>84187</v>
      </c>
      <c r="CN85" s="36">
        <f t="shared" si="714"/>
        <v>73944</v>
      </c>
      <c r="CP85" s="37">
        <f t="shared" si="715"/>
        <v>-0.11317721015042737</v>
      </c>
      <c r="CQ85" s="37">
        <f t="shared" si="716"/>
        <v>6.6053359162991043E-2</v>
      </c>
      <c r="DB85" s="36">
        <f t="shared" si="717"/>
        <v>85531</v>
      </c>
      <c r="DC85" s="36">
        <f t="shared" si="717"/>
        <v>72576</v>
      </c>
      <c r="DD85" s="36">
        <f t="shared" si="717"/>
        <v>68146</v>
      </c>
      <c r="DE85" s="36">
        <f t="shared" si="717"/>
        <v>94996</v>
      </c>
      <c r="DF85" s="36">
        <f t="shared" si="717"/>
        <v>94184</v>
      </c>
      <c r="DG85" s="36">
        <f t="shared" si="717"/>
        <v>19216</v>
      </c>
      <c r="DH85" s="36">
        <f t="shared" si="717"/>
        <v>55060</v>
      </c>
      <c r="DI85" s="36">
        <f t="shared" si="717"/>
        <v>85921</v>
      </c>
      <c r="DJ85" s="36">
        <f t="shared" si="717"/>
        <v>90134</v>
      </c>
      <c r="DK85" s="36">
        <f t="shared" si="717"/>
        <v>58096</v>
      </c>
      <c r="DL85" s="36">
        <f t="shared" si="718"/>
        <v>92741</v>
      </c>
      <c r="DM85" s="36">
        <f t="shared" si="718"/>
        <v>82892</v>
      </c>
      <c r="DN85" s="36">
        <f t="shared" si="718"/>
        <v>85829</v>
      </c>
      <c r="DO85" s="36">
        <f t="shared" si="718"/>
        <v>87635</v>
      </c>
      <c r="DP85" s="36">
        <f t="shared" si="718"/>
        <v>74622</v>
      </c>
      <c r="DQ85" s="36">
        <f t="shared" si="718"/>
        <v>75214</v>
      </c>
      <c r="DR85" s="36">
        <f t="shared" si="718"/>
        <v>77124</v>
      </c>
      <c r="DS85" s="36">
        <f t="shared" si="718"/>
        <v>67418</v>
      </c>
      <c r="DT85" s="36">
        <f t="shared" si="718"/>
        <v>66949</v>
      </c>
      <c r="DU85" s="36">
        <f t="shared" si="718"/>
        <v>68224</v>
      </c>
      <c r="DV85" s="36">
        <f t="shared" si="719"/>
        <v>66195</v>
      </c>
      <c r="DW85" s="36">
        <f t="shared" si="719"/>
        <v>61226</v>
      </c>
      <c r="DX85" s="36">
        <f t="shared" si="719"/>
        <v>57826</v>
      </c>
      <c r="DY85" s="36">
        <f t="shared" si="719"/>
        <v>69374</v>
      </c>
      <c r="DZ85" s="36">
        <f t="shared" si="719"/>
        <v>73944</v>
      </c>
      <c r="EA85" s="36">
        <f t="shared" si="719"/>
        <v>69463</v>
      </c>
      <c r="EB85" s="36">
        <f t="shared" si="719"/>
        <v>67802</v>
      </c>
      <c r="EC85" s="36">
        <f t="shared" si="719"/>
        <v>84187</v>
      </c>
      <c r="EE85" s="36">
        <f t="shared" si="720"/>
        <v>329902</v>
      </c>
      <c r="EF85" s="36">
        <f t="shared" si="720"/>
        <v>250331</v>
      </c>
      <c r="EG85" s="36">
        <f t="shared" si="720"/>
        <v>319558</v>
      </c>
      <c r="EH85" s="36">
        <f t="shared" si="720"/>
        <v>314595</v>
      </c>
      <c r="EI85" s="36">
        <f t="shared" si="720"/>
        <v>268786</v>
      </c>
      <c r="EJ85" s="36">
        <f t="shared" si="720"/>
        <v>262370</v>
      </c>
      <c r="EK85" s="36">
        <f t="shared" si="720"/>
        <v>274041.47826086951</v>
      </c>
    </row>
    <row r="86" spans="1:141" ht="15" hidden="1" outlineLevel="1" x14ac:dyDescent="0.25">
      <c r="A86" s="19" t="s">
        <v>14</v>
      </c>
      <c r="B86" s="25">
        <f>PV!C32</f>
        <v>318278</v>
      </c>
      <c r="C86" s="25">
        <f>PV!D32</f>
        <v>240146</v>
      </c>
      <c r="D86" s="25">
        <f>PV!E32</f>
        <v>255707</v>
      </c>
      <c r="E86" s="25">
        <f>PV!F32</f>
        <v>246578</v>
      </c>
      <c r="F86" s="25">
        <f>PV!G32</f>
        <v>248684</v>
      </c>
      <c r="G86" s="25">
        <f>PV!H32</f>
        <v>215963</v>
      </c>
      <c r="H86" s="25">
        <f>PV!I32</f>
        <v>222505</v>
      </c>
      <c r="I86" s="25">
        <f>PV!J32</f>
        <v>200559</v>
      </c>
      <c r="J86" s="25">
        <f>PV!K32</f>
        <v>185216</v>
      </c>
      <c r="K86" s="25">
        <f>PV!L32</f>
        <v>287523</v>
      </c>
      <c r="L86" s="25">
        <f>PV!M32</f>
        <v>297558</v>
      </c>
      <c r="M86" s="25">
        <f>PV!N32</f>
        <v>230691</v>
      </c>
      <c r="N86" s="25">
        <f>PV!O32</f>
        <v>309873</v>
      </c>
      <c r="O86" s="25">
        <f>PV!P32</f>
        <v>242249</v>
      </c>
      <c r="P86" s="25">
        <f>PV!Q32</f>
        <v>227736</v>
      </c>
      <c r="Q86" s="25">
        <f>PV!R32</f>
        <v>24151</v>
      </c>
      <c r="R86" s="25">
        <f>PV!S32</f>
        <v>32522</v>
      </c>
      <c r="S86" s="25">
        <f>PV!T32</f>
        <v>135498</v>
      </c>
      <c r="T86" s="25">
        <f>PV!U32</f>
        <v>171907</v>
      </c>
      <c r="U86" s="25">
        <f>PV!V32</f>
        <v>196914</v>
      </c>
      <c r="V86" s="25">
        <f>PV!W32</f>
        <v>215386</v>
      </c>
      <c r="W86" s="25">
        <f>PV!X32</f>
        <v>272811</v>
      </c>
      <c r="X86" s="25">
        <f>PV!Y32</f>
        <v>320819</v>
      </c>
      <c r="Y86" s="25">
        <f>PV!Z32</f>
        <v>298812</v>
      </c>
      <c r="Z86" s="25">
        <f>PV!AA32</f>
        <v>307843</v>
      </c>
      <c r="AA86" s="25">
        <f>PV!AB32</f>
        <v>275539</v>
      </c>
      <c r="AB86" s="25">
        <f>PV!AC32</f>
        <v>307229</v>
      </c>
      <c r="AC86" s="25">
        <f>PV!AD32</f>
        <v>222246</v>
      </c>
      <c r="AD86" s="25">
        <f>PV!AE32</f>
        <v>91895</v>
      </c>
      <c r="AE86" s="25">
        <f>PV!AF32</f>
        <v>202943</v>
      </c>
      <c r="AF86" s="25">
        <f>PV!AG32</f>
        <v>282731</v>
      </c>
      <c r="AG86" s="25">
        <f>PV!AH32</f>
        <v>274023</v>
      </c>
      <c r="AH86" s="25">
        <f>PV!AI32</f>
        <v>252007</v>
      </c>
      <c r="AI86" s="25">
        <f>PV!AJ32</f>
        <v>244245</v>
      </c>
      <c r="AJ86" s="25">
        <f>PV!AK32</f>
        <v>259636</v>
      </c>
      <c r="AK86" s="25">
        <f>PV!AL32</f>
        <v>262570</v>
      </c>
      <c r="AL86" s="25">
        <f>PV!AM32</f>
        <v>277936</v>
      </c>
      <c r="AM86" s="25">
        <f>PV!AN32</f>
        <v>256623</v>
      </c>
      <c r="AN86" s="25">
        <f>PV!AO32</f>
        <v>289334</v>
      </c>
      <c r="AO86" s="25">
        <f>PV!AP32</f>
        <v>282455</v>
      </c>
      <c r="AP86" s="25">
        <f>PV!AQ32</f>
        <v>283200</v>
      </c>
      <c r="AQ86" s="25">
        <f>PV!AR32</f>
        <v>278788</v>
      </c>
      <c r="AR86" s="25">
        <f>PV!AS32</f>
        <v>269447</v>
      </c>
      <c r="AS86" s="25">
        <f>PV!AT32</f>
        <v>292443</v>
      </c>
      <c r="AT86" s="25">
        <f>PV!AU32</f>
        <v>275709</v>
      </c>
      <c r="AU86" s="25">
        <f>PV!AV32</f>
        <v>355789</v>
      </c>
      <c r="AV86" s="25">
        <f>PV!AW32</f>
        <v>304159</v>
      </c>
      <c r="AW86" s="25">
        <f>PV!AX32</f>
        <v>282381</v>
      </c>
      <c r="AX86" s="25">
        <f>PV!AY32</f>
        <v>344292</v>
      </c>
      <c r="AY86" s="25">
        <f>PV!AZ32</f>
        <v>290006</v>
      </c>
      <c r="AZ86" s="25">
        <f>PV!BA32</f>
        <v>336216</v>
      </c>
      <c r="BA86" s="25">
        <f>PV!BB32</f>
        <v>284000</v>
      </c>
      <c r="BB86" s="25">
        <f>PV!BC32</f>
        <v>300935</v>
      </c>
      <c r="BC86" s="25">
        <f>PV!BD32</f>
        <v>295991</v>
      </c>
      <c r="BD86" s="25">
        <f>PV!BE32</f>
        <v>284828</v>
      </c>
      <c r="BE86" s="25">
        <f>PV!BF32</f>
        <v>317702</v>
      </c>
      <c r="BF86" s="25">
        <f>PV!BG32</f>
        <v>333493</v>
      </c>
      <c r="BG86" s="25">
        <f>PV!BH32</f>
        <v>358275</v>
      </c>
      <c r="BH86" s="25">
        <f>PV!BI32</f>
        <v>369540</v>
      </c>
      <c r="BI86" s="25">
        <f>PV!BJ32</f>
        <v>295401</v>
      </c>
      <c r="BJ86" s="25">
        <f>PV!BK32</f>
        <v>399147</v>
      </c>
      <c r="BK86" s="25">
        <f>PV!BL32</f>
        <v>332256</v>
      </c>
      <c r="BL86" s="25">
        <f>PV!BM32</f>
        <v>322831</v>
      </c>
      <c r="BM86" s="25">
        <f>PV!BN32</f>
        <v>339501</v>
      </c>
      <c r="BN86" s="25">
        <f>PV!BO32</f>
        <v>307192</v>
      </c>
      <c r="BO86" s="25">
        <f>PV!BP32</f>
        <v>286473</v>
      </c>
      <c r="BP86" s="25">
        <f>PV!BQ32</f>
        <v>325472</v>
      </c>
      <c r="BQ86" s="25">
        <f>PV!BR32</f>
        <v>315283</v>
      </c>
      <c r="BR86" s="25">
        <f>PV!BS32</f>
        <v>279009</v>
      </c>
      <c r="BS86" s="25">
        <f>PV!BT32</f>
        <v>494272</v>
      </c>
      <c r="BT86" s="25">
        <f>PV!BU32</f>
        <v>325535</v>
      </c>
      <c r="BU86" s="25">
        <f>PV!BV32</f>
        <v>290441</v>
      </c>
      <c r="BV86" s="25">
        <f>PV!BW32</f>
        <v>473254</v>
      </c>
      <c r="BW86" s="25">
        <f>PV!BX32</f>
        <v>306717</v>
      </c>
      <c r="BX86" s="25">
        <f>PV!BY32</f>
        <v>352026</v>
      </c>
      <c r="BY86" s="25">
        <f>PV!BZ32</f>
        <v>357050</v>
      </c>
      <c r="BZ86" s="25">
        <f>PV!CA32</f>
        <v>307143</v>
      </c>
      <c r="CA86" s="25">
        <f>PV!CB32</f>
        <v>303289</v>
      </c>
      <c r="CB86" s="25">
        <f>PV!CC32</f>
        <v>331841</v>
      </c>
      <c r="CC86" s="25">
        <f>PV!CD32</f>
        <v>329067</v>
      </c>
      <c r="CD86" s="25">
        <f>PV!CE32</f>
        <v>307648</v>
      </c>
      <c r="CE86" s="25">
        <f>PV!CF32</f>
        <v>569788</v>
      </c>
      <c r="CF86" s="25">
        <f>PV!CG32</f>
        <v>401290</v>
      </c>
      <c r="CG86" s="25">
        <f>PV!CH32</f>
        <v>379481</v>
      </c>
      <c r="CH86" s="25">
        <f>PV!CI32</f>
        <v>514736</v>
      </c>
      <c r="CI86" s="25">
        <f>PV!CJ32</f>
        <v>372215</v>
      </c>
      <c r="CL86" s="25">
        <f>SUM(CL78:CL85)</f>
        <v>886950.99999999977</v>
      </c>
      <c r="CM86" s="25">
        <f>SUM(CM78:CM85)</f>
        <v>1350559</v>
      </c>
      <c r="CN86" s="25">
        <f>SUM(CN78:CN85)</f>
        <v>1131997</v>
      </c>
      <c r="CP86" s="26">
        <f t="shared" si="715"/>
        <v>-8.6632587701503061E-2</v>
      </c>
      <c r="CQ86" s="26">
        <f t="shared" si="716"/>
        <v>0.13715894565310727</v>
      </c>
      <c r="DB86" s="25">
        <f t="shared" si="717"/>
        <v>814131</v>
      </c>
      <c r="DC86" s="25">
        <f t="shared" si="717"/>
        <v>711225</v>
      </c>
      <c r="DD86" s="25">
        <f t="shared" si="717"/>
        <v>608280</v>
      </c>
      <c r="DE86" s="25">
        <f t="shared" si="717"/>
        <v>815772</v>
      </c>
      <c r="DF86" s="25">
        <f t="shared" si="717"/>
        <v>779858</v>
      </c>
      <c r="DG86" s="25">
        <f t="shared" si="717"/>
        <v>192171</v>
      </c>
      <c r="DH86" s="25">
        <f t="shared" si="717"/>
        <v>584207</v>
      </c>
      <c r="DI86" s="25">
        <f t="shared" si="717"/>
        <v>892442</v>
      </c>
      <c r="DJ86" s="25">
        <f t="shared" si="717"/>
        <v>890611</v>
      </c>
      <c r="DK86" s="25">
        <f t="shared" si="717"/>
        <v>517084</v>
      </c>
      <c r="DL86" s="25">
        <f t="shared" si="718"/>
        <v>808761</v>
      </c>
      <c r="DM86" s="25">
        <f t="shared" si="718"/>
        <v>766451</v>
      </c>
      <c r="DN86" s="25">
        <f t="shared" si="718"/>
        <v>823893</v>
      </c>
      <c r="DO86" s="25">
        <f t="shared" si="718"/>
        <v>844443</v>
      </c>
      <c r="DP86" s="25">
        <f t="shared" si="718"/>
        <v>837599</v>
      </c>
      <c r="DQ86" s="25">
        <f t="shared" si="718"/>
        <v>942329</v>
      </c>
      <c r="DR86" s="25">
        <f t="shared" si="718"/>
        <v>970514</v>
      </c>
      <c r="DS86" s="25">
        <f t="shared" si="718"/>
        <v>880926</v>
      </c>
      <c r="DT86" s="25">
        <f t="shared" si="718"/>
        <v>936023</v>
      </c>
      <c r="DU86" s="25">
        <f t="shared" si="718"/>
        <v>1023216</v>
      </c>
      <c r="DV86" s="25">
        <f t="shared" si="719"/>
        <v>1054234</v>
      </c>
      <c r="DW86" s="25">
        <f t="shared" si="719"/>
        <v>933166</v>
      </c>
      <c r="DX86" s="25">
        <f t="shared" si="719"/>
        <v>919764</v>
      </c>
      <c r="DY86" s="25">
        <f t="shared" si="719"/>
        <v>1110248</v>
      </c>
      <c r="DZ86" s="25">
        <f t="shared" si="719"/>
        <v>1131997</v>
      </c>
      <c r="EA86" s="25">
        <f t="shared" si="719"/>
        <v>967482</v>
      </c>
      <c r="EB86" s="25">
        <f t="shared" si="719"/>
        <v>968556</v>
      </c>
      <c r="EC86" s="25">
        <f t="shared" si="719"/>
        <v>1350559</v>
      </c>
      <c r="EE86" s="25">
        <f t="shared" si="720"/>
        <v>2915135</v>
      </c>
      <c r="EF86" s="25">
        <f t="shared" si="720"/>
        <v>2559431</v>
      </c>
      <c r="EG86" s="25">
        <f t="shared" si="720"/>
        <v>2916189</v>
      </c>
      <c r="EH86" s="25">
        <f t="shared" si="720"/>
        <v>3594885</v>
      </c>
      <c r="EI86" s="25">
        <f t="shared" si="720"/>
        <v>3894399</v>
      </c>
      <c r="EJ86" s="25">
        <f t="shared" si="720"/>
        <v>4095175</v>
      </c>
      <c r="EK86" s="25">
        <f t="shared" si="720"/>
        <v>4173548</v>
      </c>
    </row>
    <row r="87" spans="1:141" ht="15" hidden="1" outlineLevel="1" x14ac:dyDescent="0.25">
      <c r="A87" s="19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L87" s="38"/>
      <c r="CM87" s="38"/>
      <c r="CN87" s="38"/>
      <c r="CP87" s="38"/>
      <c r="CQ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E87" s="38"/>
      <c r="EF87" s="38"/>
      <c r="EG87" s="38"/>
      <c r="EH87" s="38"/>
      <c r="EI87" s="38"/>
      <c r="EJ87" s="38"/>
      <c r="EK87" s="38"/>
    </row>
    <row r="88" spans="1:141" ht="15" hidden="1" outlineLevel="1" x14ac:dyDescent="0.25">
      <c r="A88" s="19" t="s">
        <v>38</v>
      </c>
      <c r="B88" s="34">
        <f t="shared" ref="B88:AG88" si="742">B4</f>
        <v>43466</v>
      </c>
      <c r="C88" s="34">
        <f t="shared" si="742"/>
        <v>43497</v>
      </c>
      <c r="D88" s="34">
        <f t="shared" si="742"/>
        <v>43525</v>
      </c>
      <c r="E88" s="34">
        <f t="shared" si="742"/>
        <v>43556</v>
      </c>
      <c r="F88" s="34">
        <f t="shared" si="742"/>
        <v>43586</v>
      </c>
      <c r="G88" s="34">
        <f t="shared" si="742"/>
        <v>43617</v>
      </c>
      <c r="H88" s="34">
        <f t="shared" si="742"/>
        <v>43647</v>
      </c>
      <c r="I88" s="34">
        <f t="shared" si="742"/>
        <v>43678</v>
      </c>
      <c r="J88" s="34">
        <f t="shared" si="742"/>
        <v>43709</v>
      </c>
      <c r="K88" s="34">
        <f t="shared" si="742"/>
        <v>43739</v>
      </c>
      <c r="L88" s="34">
        <f t="shared" si="742"/>
        <v>43770</v>
      </c>
      <c r="M88" s="34">
        <f t="shared" si="742"/>
        <v>43800</v>
      </c>
      <c r="N88" s="34">
        <f t="shared" si="742"/>
        <v>43831</v>
      </c>
      <c r="O88" s="34">
        <f t="shared" si="742"/>
        <v>43862</v>
      </c>
      <c r="P88" s="34">
        <f t="shared" si="742"/>
        <v>43891</v>
      </c>
      <c r="Q88" s="34">
        <f t="shared" si="742"/>
        <v>43922</v>
      </c>
      <c r="R88" s="34">
        <f t="shared" si="742"/>
        <v>43952</v>
      </c>
      <c r="S88" s="34">
        <f t="shared" si="742"/>
        <v>43983</v>
      </c>
      <c r="T88" s="34">
        <f t="shared" si="742"/>
        <v>44013</v>
      </c>
      <c r="U88" s="34">
        <f t="shared" si="742"/>
        <v>44044</v>
      </c>
      <c r="V88" s="34">
        <f t="shared" si="742"/>
        <v>44075</v>
      </c>
      <c r="W88" s="34">
        <f t="shared" si="742"/>
        <v>44105</v>
      </c>
      <c r="X88" s="34">
        <f t="shared" si="742"/>
        <v>44136</v>
      </c>
      <c r="Y88" s="34">
        <f t="shared" si="742"/>
        <v>44166</v>
      </c>
      <c r="Z88" s="34">
        <f t="shared" si="742"/>
        <v>44197</v>
      </c>
      <c r="AA88" s="34">
        <f t="shared" si="742"/>
        <v>44228</v>
      </c>
      <c r="AB88" s="34">
        <f t="shared" si="742"/>
        <v>44256</v>
      </c>
      <c r="AC88" s="34">
        <f t="shared" si="742"/>
        <v>44287</v>
      </c>
      <c r="AD88" s="34">
        <f t="shared" si="742"/>
        <v>44317</v>
      </c>
      <c r="AE88" s="34">
        <f t="shared" si="742"/>
        <v>44348</v>
      </c>
      <c r="AF88" s="34">
        <f t="shared" si="742"/>
        <v>44378</v>
      </c>
      <c r="AG88" s="34">
        <f t="shared" si="742"/>
        <v>44409</v>
      </c>
      <c r="AH88" s="34">
        <f t="shared" ref="AH88:BM88" si="743">AH4</f>
        <v>44440</v>
      </c>
      <c r="AI88" s="34">
        <f t="shared" si="743"/>
        <v>44470</v>
      </c>
      <c r="AJ88" s="34">
        <f t="shared" si="743"/>
        <v>44501</v>
      </c>
      <c r="AK88" s="34">
        <f t="shared" si="743"/>
        <v>44531</v>
      </c>
      <c r="AL88" s="34">
        <f t="shared" si="743"/>
        <v>44562</v>
      </c>
      <c r="AM88" s="34">
        <f t="shared" si="743"/>
        <v>44593</v>
      </c>
      <c r="AN88" s="34">
        <f t="shared" si="743"/>
        <v>44621</v>
      </c>
      <c r="AO88" s="34">
        <f t="shared" si="743"/>
        <v>44652</v>
      </c>
      <c r="AP88" s="34">
        <f t="shared" si="743"/>
        <v>44682</v>
      </c>
      <c r="AQ88" s="34">
        <f t="shared" si="743"/>
        <v>44713</v>
      </c>
      <c r="AR88" s="34">
        <f t="shared" si="743"/>
        <v>44743</v>
      </c>
      <c r="AS88" s="34">
        <f t="shared" si="743"/>
        <v>44774</v>
      </c>
      <c r="AT88" s="34">
        <f t="shared" si="743"/>
        <v>44805</v>
      </c>
      <c r="AU88" s="34">
        <f t="shared" si="743"/>
        <v>44835</v>
      </c>
      <c r="AV88" s="34">
        <f t="shared" si="743"/>
        <v>44866</v>
      </c>
      <c r="AW88" s="34">
        <f t="shared" si="743"/>
        <v>44896</v>
      </c>
      <c r="AX88" s="34">
        <f t="shared" si="743"/>
        <v>44927</v>
      </c>
      <c r="AY88" s="34">
        <f t="shared" si="743"/>
        <v>44958</v>
      </c>
      <c r="AZ88" s="34">
        <f t="shared" si="743"/>
        <v>44986</v>
      </c>
      <c r="BA88" s="34">
        <f t="shared" si="743"/>
        <v>45017</v>
      </c>
      <c r="BB88" s="34">
        <f t="shared" si="743"/>
        <v>45047</v>
      </c>
      <c r="BC88" s="34">
        <f t="shared" si="743"/>
        <v>45078</v>
      </c>
      <c r="BD88" s="34">
        <f t="shared" si="743"/>
        <v>45108</v>
      </c>
      <c r="BE88" s="34">
        <f t="shared" si="743"/>
        <v>45139</v>
      </c>
      <c r="BF88" s="34">
        <f t="shared" si="743"/>
        <v>45170</v>
      </c>
      <c r="BG88" s="34">
        <f t="shared" si="743"/>
        <v>45200</v>
      </c>
      <c r="BH88" s="34">
        <f t="shared" si="743"/>
        <v>45231</v>
      </c>
      <c r="BI88" s="34">
        <f t="shared" si="743"/>
        <v>45261</v>
      </c>
      <c r="BJ88" s="34">
        <f t="shared" si="743"/>
        <v>45292</v>
      </c>
      <c r="BK88" s="34">
        <f t="shared" si="743"/>
        <v>45323</v>
      </c>
      <c r="BL88" s="34">
        <f t="shared" si="743"/>
        <v>45352</v>
      </c>
      <c r="BM88" s="34">
        <f t="shared" si="743"/>
        <v>45383</v>
      </c>
      <c r="BN88" s="34">
        <f t="shared" ref="BN88:CG88" si="744">BN4</f>
        <v>45413</v>
      </c>
      <c r="BO88" s="34">
        <f t="shared" si="744"/>
        <v>45444</v>
      </c>
      <c r="BP88" s="34">
        <f t="shared" si="744"/>
        <v>45474</v>
      </c>
      <c r="BQ88" s="34">
        <f t="shared" si="744"/>
        <v>45505</v>
      </c>
      <c r="BR88" s="34">
        <f t="shared" si="744"/>
        <v>45536</v>
      </c>
      <c r="BS88" s="34">
        <f t="shared" si="744"/>
        <v>45566</v>
      </c>
      <c r="BT88" s="34">
        <f t="shared" si="744"/>
        <v>45597</v>
      </c>
      <c r="BU88" s="34">
        <f t="shared" si="744"/>
        <v>45627</v>
      </c>
      <c r="BV88" s="34">
        <f t="shared" si="744"/>
        <v>45658</v>
      </c>
      <c r="BW88" s="34">
        <f t="shared" si="744"/>
        <v>45689</v>
      </c>
      <c r="BX88" s="34">
        <f t="shared" si="744"/>
        <v>45717</v>
      </c>
      <c r="BY88" s="34">
        <f t="shared" si="744"/>
        <v>45748</v>
      </c>
      <c r="BZ88" s="34">
        <f t="shared" si="744"/>
        <v>45778</v>
      </c>
      <c r="CA88" s="34">
        <f t="shared" si="744"/>
        <v>45809</v>
      </c>
      <c r="CB88" s="34">
        <f t="shared" si="744"/>
        <v>45839</v>
      </c>
      <c r="CC88" s="34">
        <f t="shared" si="744"/>
        <v>45870</v>
      </c>
      <c r="CD88" s="34">
        <f t="shared" si="744"/>
        <v>45901</v>
      </c>
      <c r="CE88" s="34">
        <f t="shared" si="744"/>
        <v>45931</v>
      </c>
      <c r="CF88" s="34">
        <f t="shared" si="744"/>
        <v>45962</v>
      </c>
      <c r="CG88" s="34">
        <f t="shared" si="744"/>
        <v>45992</v>
      </c>
      <c r="CH88" s="34">
        <f t="shared" ref="CH88" si="745">CH4</f>
        <v>46023</v>
      </c>
      <c r="CI88" s="34">
        <f t="shared" ref="CI88" si="746">CI4</f>
        <v>46054</v>
      </c>
      <c r="CL88" s="35" t="str">
        <f>CL77</f>
        <v>4Q26</v>
      </c>
      <c r="CM88" s="35" t="str">
        <f>CM77</f>
        <v>3Q26</v>
      </c>
      <c r="CN88" s="35" t="str">
        <f>CN77</f>
        <v>4Q25</v>
      </c>
      <c r="CP88" s="35" t="str">
        <f>CP77</f>
        <v>QoQ Change</v>
      </c>
      <c r="CQ88" s="35" t="str">
        <f>CQ77</f>
        <v>YoY Change</v>
      </c>
      <c r="CS88" s="35" t="str">
        <f>TEXT(CV88,"mmm-yy")&amp;" vs "&amp;TEXT(CU88,"mmm-yy")</f>
        <v>Feb-26 vs Feb-25</v>
      </c>
      <c r="CT88" s="35" t="str">
        <f>TEXT(CV88,"mmm-yy")&amp;" vs "&amp;TEXT(CW88,"mmm-yy")</f>
        <v>Feb-26 vs Mar-25</v>
      </c>
      <c r="CU88" s="39">
        <f>DATE(YEAR(CV88)-1,MONTH(CV88),DAY(CV88))</f>
        <v>45689</v>
      </c>
      <c r="CV88" s="39">
        <f>MAX($B$88:$CK$88)</f>
        <v>46054</v>
      </c>
      <c r="CW88" s="39">
        <v>45717</v>
      </c>
      <c r="CX88" s="8"/>
      <c r="CY88" s="8"/>
      <c r="CZ88" s="8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E88" s="34"/>
      <c r="EF88" s="34"/>
      <c r="EG88" s="34"/>
      <c r="EH88" s="34"/>
      <c r="EI88" s="34"/>
      <c r="EJ88" s="34"/>
      <c r="EK88" s="34"/>
    </row>
    <row r="89" spans="1:141" ht="15" collapsed="1" x14ac:dyDescent="0.25">
      <c r="A89" s="9" t="s">
        <v>6</v>
      </c>
      <c r="B89" s="40">
        <f t="shared" ref="B89:AG89" si="747">B78/B$86</f>
        <v>0.50140757451033369</v>
      </c>
      <c r="C89" s="40">
        <f t="shared" si="747"/>
        <v>0.49255036519450668</v>
      </c>
      <c r="D89" s="40">
        <f t="shared" si="747"/>
        <v>0.49727226865122975</v>
      </c>
      <c r="E89" s="40">
        <f t="shared" si="747"/>
        <v>0.4900356073940092</v>
      </c>
      <c r="F89" s="40">
        <f t="shared" si="747"/>
        <v>0.49592655739814384</v>
      </c>
      <c r="G89" s="40">
        <f t="shared" si="747"/>
        <v>0.48550909183517549</v>
      </c>
      <c r="H89" s="40">
        <f t="shared" si="747"/>
        <v>0.47166580526280311</v>
      </c>
      <c r="I89" s="40">
        <f t="shared" si="747"/>
        <v>0.46850552705188997</v>
      </c>
      <c r="J89" s="40">
        <f t="shared" si="747"/>
        <v>0.47826861610228061</v>
      </c>
      <c r="K89" s="40">
        <f t="shared" si="747"/>
        <v>0.49472911732278807</v>
      </c>
      <c r="L89" s="40">
        <f t="shared" si="747"/>
        <v>0.48545157582723369</v>
      </c>
      <c r="M89" s="40">
        <f t="shared" si="747"/>
        <v>0.45868282681162248</v>
      </c>
      <c r="N89" s="40">
        <f t="shared" si="747"/>
        <v>0.51305857561000801</v>
      </c>
      <c r="O89" s="40">
        <f t="shared" si="747"/>
        <v>0.50207018398424763</v>
      </c>
      <c r="P89" s="40">
        <f t="shared" si="747"/>
        <v>0.44009291460287348</v>
      </c>
      <c r="Q89" s="40">
        <f t="shared" si="747"/>
        <v>0.35385698314769576</v>
      </c>
      <c r="R89" s="40">
        <f t="shared" si="747"/>
        <v>0.52275382817784888</v>
      </c>
      <c r="S89" s="40">
        <f t="shared" si="747"/>
        <v>0.51854639920884438</v>
      </c>
      <c r="T89" s="40">
        <f t="shared" si="747"/>
        <v>0.49997964015426943</v>
      </c>
      <c r="U89" s="40">
        <f t="shared" si="747"/>
        <v>0.48980265496612735</v>
      </c>
      <c r="V89" s="40">
        <f t="shared" si="747"/>
        <v>0.49373682597754731</v>
      </c>
      <c r="W89" s="40">
        <f t="shared" si="747"/>
        <v>0.49190098639717605</v>
      </c>
      <c r="X89" s="40">
        <f t="shared" si="747"/>
        <v>0.48846234169422637</v>
      </c>
      <c r="Y89" s="40">
        <f t="shared" si="747"/>
        <v>0.48018151881450544</v>
      </c>
      <c r="Z89" s="40">
        <f t="shared" si="747"/>
        <v>0.48606919761047029</v>
      </c>
      <c r="AA89" s="40">
        <f t="shared" si="747"/>
        <v>0.46386174008035158</v>
      </c>
      <c r="AB89" s="40">
        <f t="shared" si="747"/>
        <v>0.45649010998310707</v>
      </c>
      <c r="AC89" s="40">
        <f t="shared" si="747"/>
        <v>0.455562754785238</v>
      </c>
      <c r="AD89" s="40">
        <f t="shared" si="747"/>
        <v>0.4140377604875129</v>
      </c>
      <c r="AE89" s="40">
        <f t="shared" si="747"/>
        <v>0.40304913202229198</v>
      </c>
      <c r="AF89" s="40">
        <f t="shared" si="747"/>
        <v>0.43659520887345216</v>
      </c>
      <c r="AG89" s="40">
        <f t="shared" si="747"/>
        <v>0.42658098042865017</v>
      </c>
      <c r="AH89" s="40">
        <f t="shared" ref="AH89:BA89" si="748">AH78/AH$86</f>
        <v>0.42116687234878397</v>
      </c>
      <c r="AI89" s="40">
        <f t="shared" si="748"/>
        <v>0.40036848246637596</v>
      </c>
      <c r="AJ89" s="40">
        <f t="shared" si="748"/>
        <v>0.41849358332434639</v>
      </c>
      <c r="AK89" s="40">
        <f t="shared" si="748"/>
        <v>0.42275964504703506</v>
      </c>
      <c r="AL89" s="40">
        <f t="shared" si="748"/>
        <v>0.463962926716942</v>
      </c>
      <c r="AM89" s="40">
        <f t="shared" si="748"/>
        <v>0.42771692326876393</v>
      </c>
      <c r="AN89" s="40">
        <f t="shared" si="748"/>
        <v>0.40981357185812933</v>
      </c>
      <c r="AO89" s="40">
        <f t="shared" si="748"/>
        <v>0.40261280557964985</v>
      </c>
      <c r="AP89" s="40">
        <f t="shared" si="748"/>
        <v>0.41984110169491523</v>
      </c>
      <c r="AQ89" s="40">
        <f t="shared" si="748"/>
        <v>0.41152775585749746</v>
      </c>
      <c r="AR89" s="40">
        <f t="shared" si="748"/>
        <v>0.39377317246063231</v>
      </c>
      <c r="AS89" s="40">
        <f t="shared" si="748"/>
        <v>0.3972398039959924</v>
      </c>
      <c r="AT89" s="40">
        <f t="shared" si="748"/>
        <v>0.40116209481736176</v>
      </c>
      <c r="AU89" s="40">
        <f t="shared" si="748"/>
        <v>0.41934123876792145</v>
      </c>
      <c r="AV89" s="40">
        <f t="shared" si="748"/>
        <v>0.40911825722730544</v>
      </c>
      <c r="AW89" s="40">
        <f t="shared" si="748"/>
        <v>0.41661443227412609</v>
      </c>
      <c r="AX89" s="40">
        <f t="shared" si="748"/>
        <v>0.43919986523067628</v>
      </c>
      <c r="AY89" s="40">
        <f t="shared" si="748"/>
        <v>0.41317421018875472</v>
      </c>
      <c r="AZ89" s="40">
        <f t="shared" si="748"/>
        <v>0.41144383372593807</v>
      </c>
      <c r="BA89" s="40">
        <f t="shared" si="748"/>
        <v>0.38892605633802818</v>
      </c>
      <c r="BB89" s="40">
        <f t="shared" ref="BB89:BC89" si="749">BB78/BB$86</f>
        <v>0.3968597869971921</v>
      </c>
      <c r="BC89" s="40">
        <f t="shared" si="749"/>
        <v>0.41323891604812307</v>
      </c>
      <c r="BD89" s="40">
        <f t="shared" ref="BD89:BE89" si="750">BD78/BD$86</f>
        <v>0.41735363096324801</v>
      </c>
      <c r="BE89" s="40">
        <f t="shared" si="750"/>
        <v>0.42651289573247886</v>
      </c>
      <c r="BF89" s="40">
        <f t="shared" ref="BF89:BG89" si="751">BF78/BF$86</f>
        <v>0.42324126743289964</v>
      </c>
      <c r="BG89" s="40">
        <f t="shared" si="751"/>
        <v>0.41197125113390554</v>
      </c>
      <c r="BH89" s="40">
        <f t="shared" ref="BH89:BI89" si="752">BH78/BH$86</f>
        <v>0.41383882664934785</v>
      </c>
      <c r="BI89" s="40">
        <f t="shared" si="752"/>
        <v>0.40543193828050683</v>
      </c>
      <c r="BJ89" s="20">
        <f t="shared" ref="BJ89:BK89" si="753">BJ78/BJ$86</f>
        <v>0.43928427371369444</v>
      </c>
      <c r="BK89" s="20">
        <f t="shared" si="753"/>
        <v>0.40020646730232112</v>
      </c>
      <c r="BL89" s="20">
        <f t="shared" ref="BL89:BM89" si="754">BL78/BL$86</f>
        <v>0.39740297555067511</v>
      </c>
      <c r="BM89" s="20">
        <f t="shared" si="754"/>
        <v>0.40947743894716071</v>
      </c>
      <c r="BN89" s="20">
        <f t="shared" ref="BN89:BO89" si="755">BN78/BN$86</f>
        <v>0.40071356024896482</v>
      </c>
      <c r="BO89" s="20">
        <f t="shared" si="755"/>
        <v>0.40424053924802689</v>
      </c>
      <c r="BP89" s="20">
        <f t="shared" ref="BP89:BQ89" si="756">BP78/BP$86</f>
        <v>0.40645278242060762</v>
      </c>
      <c r="BQ89" s="20">
        <f t="shared" si="756"/>
        <v>0.40283808514889796</v>
      </c>
      <c r="BR89" s="20">
        <f t="shared" ref="BR89" si="757">BR78/BR$86</f>
        <v>0.41366049123863385</v>
      </c>
      <c r="BS89" s="20">
        <f t="shared" ref="BS89" si="758">BS78/BS$86</f>
        <v>0.41077584811601708</v>
      </c>
      <c r="BT89" s="20">
        <f t="shared" ref="BT89:BU89" si="759">BT78/BT$86</f>
        <v>0.39890641559279338</v>
      </c>
      <c r="BU89" s="20">
        <f t="shared" si="759"/>
        <v>0.40153077561363582</v>
      </c>
      <c r="BV89" s="20">
        <f t="shared" ref="BV89:BW89" si="760">BV78/BV$86</f>
        <v>0.45278011385006783</v>
      </c>
      <c r="BW89" s="20">
        <f t="shared" si="760"/>
        <v>0.39076738491834495</v>
      </c>
      <c r="BX89" s="20">
        <f t="shared" ref="BX89:BY89" si="761">BX78/BX$86</f>
        <v>0.38129285905018379</v>
      </c>
      <c r="BY89" s="20">
        <f t="shared" si="761"/>
        <v>0.39401484385940344</v>
      </c>
      <c r="BZ89" s="20">
        <f t="shared" ref="BZ89" si="762">BZ78/BZ$86</f>
        <v>0.38794958700019211</v>
      </c>
      <c r="CA89" s="20">
        <f t="shared" ref="CA89:CB89" si="763">CA78/CA$86</f>
        <v>0.39098681455641321</v>
      </c>
      <c r="CB89" s="20">
        <f t="shared" si="763"/>
        <v>0.39435452520936232</v>
      </c>
      <c r="CC89" s="20">
        <f t="shared" ref="CC89:CD89" si="764">CC78/CC$86</f>
        <v>0.39512014270650048</v>
      </c>
      <c r="CD89" s="20">
        <f t="shared" si="764"/>
        <v>0.40994903266070315</v>
      </c>
      <c r="CE89" s="20">
        <f t="shared" ref="CE89:CF89" si="765">CE78/CE$86</f>
        <v>0.42724838009926497</v>
      </c>
      <c r="CF89" s="20">
        <f t="shared" si="765"/>
        <v>0.39252660170948689</v>
      </c>
      <c r="CG89" s="20">
        <f t="shared" ref="CG89:CG91" si="766">CG78/CG$86</f>
        <v>0.39997522932636942</v>
      </c>
      <c r="CH89" s="20">
        <f>CH78/CH$86</f>
        <v>0.4230654160579404</v>
      </c>
      <c r="CI89" s="20">
        <f t="shared" ref="CI89" si="767">CI78/CI$86</f>
        <v>0.39996612523500624</v>
      </c>
      <c r="CJ89" s="19"/>
      <c r="CK89" s="19"/>
      <c r="CL89" s="40">
        <f t="shared" ref="CL89" si="768">CL78/CL$86</f>
        <v>0.41337164206855614</v>
      </c>
      <c r="CM89" s="40">
        <f t="shared" ref="CM89" si="769">CM78/CM$86</f>
        <v>0.40926831038110884</v>
      </c>
      <c r="CN89" s="40">
        <f>CN78/CN$86</f>
        <v>0.41374667954067018</v>
      </c>
      <c r="CP89" s="21">
        <f>(CL89-CM89)*10000</f>
        <v>41.033316874473094</v>
      </c>
      <c r="CQ89" s="21">
        <f>(CL89-CN89)*10000</f>
        <v>-3.7503747211403704</v>
      </c>
      <c r="CS89" s="8" t="str">
        <f>CY89&amp;" bps"</f>
        <v>92 bps</v>
      </c>
      <c r="CT89" s="8" t="str">
        <f>CZ89&amp;" bps"</f>
        <v>187 bps</v>
      </c>
      <c r="CU89" s="8">
        <f>ROUND(HLOOKUP(CU$88,$A$88:$CK$97,COUNTA($A$88:$A89),0)*10^4,0)</f>
        <v>3908</v>
      </c>
      <c r="CV89" s="8">
        <f>ROUND(HLOOKUP(CV$88,$A$88:$CK$97,COUNTA($A$88:$A89),0)*10^4,0)</f>
        <v>4000</v>
      </c>
      <c r="CW89" s="8">
        <f>ROUND(HLOOKUP(CW$88,$A$88:$CK$97,COUNTA($A$88:$A89),0)*10^4,0)</f>
        <v>3813</v>
      </c>
      <c r="CX89" s="8"/>
      <c r="CY89" s="8">
        <f>CV89-CU89</f>
        <v>92</v>
      </c>
      <c r="CZ89" s="8">
        <f>CV89-CW89</f>
        <v>187</v>
      </c>
      <c r="DB89" s="40">
        <f t="shared" ref="DB89:DV97" si="770">DB78/DB$86</f>
        <v>0.49749610320697774</v>
      </c>
      <c r="DC89" s="40">
        <f t="shared" si="770"/>
        <v>0.49072093922457732</v>
      </c>
      <c r="DD89" s="40">
        <f t="shared" si="770"/>
        <v>0.47263431314526205</v>
      </c>
      <c r="DE89" s="40">
        <f t="shared" si="770"/>
        <v>0.48115159627935256</v>
      </c>
      <c r="DF89" s="40">
        <f t="shared" si="770"/>
        <v>0.48833762043859269</v>
      </c>
      <c r="DG89" s="40">
        <f t="shared" si="770"/>
        <v>0.49856117728481403</v>
      </c>
      <c r="DH89" s="40">
        <f t="shared" si="770"/>
        <v>0.49424775807205323</v>
      </c>
      <c r="DI89" s="40">
        <f t="shared" si="770"/>
        <v>0.48674087503725733</v>
      </c>
      <c r="DJ89" s="40">
        <f t="shared" si="770"/>
        <v>0.46899488104234061</v>
      </c>
      <c r="DK89" s="40">
        <f t="shared" si="770"/>
        <v>0.42757269611900584</v>
      </c>
      <c r="DL89" s="40">
        <f t="shared" si="770"/>
        <v>0.42839479153915683</v>
      </c>
      <c r="DM89" s="40">
        <f t="shared" si="770"/>
        <v>0.41417911908262889</v>
      </c>
      <c r="DN89" s="40">
        <f t="shared" si="770"/>
        <v>0.43365704041665604</v>
      </c>
      <c r="DO89" s="40">
        <f t="shared" si="770"/>
        <v>0.41133386149213153</v>
      </c>
      <c r="DP89" s="40">
        <f t="shared" si="770"/>
        <v>0.39741570847147623</v>
      </c>
      <c r="DQ89" s="40">
        <f t="shared" si="770"/>
        <v>0.41522440676239403</v>
      </c>
      <c r="DR89" s="40">
        <f t="shared" si="770"/>
        <v>0.42180741339125455</v>
      </c>
      <c r="DS89" s="40">
        <f t="shared" si="770"/>
        <v>0.39980543201131535</v>
      </c>
      <c r="DT89" s="40">
        <f t="shared" si="770"/>
        <v>0.42256012939852972</v>
      </c>
      <c r="DU89" s="40">
        <f t="shared" si="770"/>
        <v>0.41075784585072944</v>
      </c>
      <c r="DV89" s="40">
        <f t="shared" si="770"/>
        <v>0.414143349578936</v>
      </c>
      <c r="DW89" s="40">
        <f t="shared" ref="DW89:DX89" si="771">DW78/DW$86</f>
        <v>0.4049847508374716</v>
      </c>
      <c r="DX89" s="40">
        <f t="shared" si="771"/>
        <v>0.40740015917126565</v>
      </c>
      <c r="DY89" s="40">
        <f t="shared" ref="DY89:DZ89" si="772">DY78/DY$86</f>
        <v>0.40487710853791226</v>
      </c>
      <c r="DZ89" s="40">
        <f t="shared" si="772"/>
        <v>0.41374667954067018</v>
      </c>
      <c r="EA89" s="40">
        <f t="shared" ref="EA89:EB89" si="773">EA78/EA$86</f>
        <v>0.39114009356246421</v>
      </c>
      <c r="EB89" s="40">
        <f t="shared" si="773"/>
        <v>0.39956801671767045</v>
      </c>
      <c r="EC89" s="40">
        <f t="shared" ref="EC89" si="774">EC78/EC$86</f>
        <v>0.40926831038110884</v>
      </c>
      <c r="EE89" s="40">
        <f t="shared" ref="EE89:EI89" si="775">EE78/EE$86</f>
        <v>0.48363146132168838</v>
      </c>
      <c r="EF89" s="40">
        <f t="shared" si="775"/>
        <v>0.48316676636330497</v>
      </c>
      <c r="EG89" s="40">
        <f t="shared" si="775"/>
        <v>0.42599948082926037</v>
      </c>
      <c r="EH89" s="40">
        <f t="shared" si="775"/>
        <v>0.41193835129635581</v>
      </c>
      <c r="EI89" s="40">
        <f t="shared" si="775"/>
        <v>0.41203353842274509</v>
      </c>
      <c r="EJ89" s="40">
        <f t="shared" ref="EJ89:EK89" si="776">EJ78/EJ$86</f>
        <v>0.40792005225661909</v>
      </c>
      <c r="EK89" s="40">
        <f t="shared" si="776"/>
        <v>0.4036868370279551</v>
      </c>
    </row>
    <row r="90" spans="1:141" ht="15" x14ac:dyDescent="0.25">
      <c r="A90" s="9" t="s">
        <v>8</v>
      </c>
      <c r="B90" s="40">
        <f t="shared" ref="B90:AG90" si="777">B79/B$86</f>
        <v>5.2538975361162255E-2</v>
      </c>
      <c r="C90" s="40">
        <f t="shared" si="777"/>
        <v>5.3284252079984676E-2</v>
      </c>
      <c r="D90" s="40">
        <f t="shared" si="777"/>
        <v>5.4675859479795232E-2</v>
      </c>
      <c r="E90" s="40">
        <f t="shared" si="777"/>
        <v>5.8277705229176975E-2</v>
      </c>
      <c r="F90" s="40">
        <f t="shared" si="777"/>
        <v>5.2062054655707644E-2</v>
      </c>
      <c r="G90" s="40">
        <f t="shared" si="777"/>
        <v>4.9239916096738792E-2</v>
      </c>
      <c r="H90" s="40">
        <f t="shared" si="777"/>
        <v>5.1697714658097568E-2</v>
      </c>
      <c r="I90" s="40">
        <f t="shared" si="777"/>
        <v>4.8933231617628727E-2</v>
      </c>
      <c r="J90" s="40">
        <f t="shared" si="777"/>
        <v>4.4089063579820315E-2</v>
      </c>
      <c r="K90" s="40">
        <f t="shared" si="777"/>
        <v>4.34643489390414E-2</v>
      </c>
      <c r="L90" s="40">
        <f t="shared" si="777"/>
        <v>3.8016117866096696E-2</v>
      </c>
      <c r="M90" s="40">
        <f t="shared" si="777"/>
        <v>3.7686775817001965E-2</v>
      </c>
      <c r="N90" s="40">
        <f t="shared" si="777"/>
        <v>3.2268058204490226E-2</v>
      </c>
      <c r="O90" s="40">
        <f t="shared" si="777"/>
        <v>2.87142568183976E-2</v>
      </c>
      <c r="P90" s="40">
        <f t="shared" si="777"/>
        <v>2.7782168827062914E-2</v>
      </c>
      <c r="Q90" s="40">
        <f t="shared" si="777"/>
        <v>2.302182104260693E-2</v>
      </c>
      <c r="R90" s="40">
        <f t="shared" si="777"/>
        <v>2.299981550950126E-2</v>
      </c>
      <c r="S90" s="40">
        <f t="shared" si="777"/>
        <v>2.214054819997343E-2</v>
      </c>
      <c r="T90" s="40">
        <f t="shared" si="777"/>
        <v>2.1052080485378721E-2</v>
      </c>
      <c r="U90" s="40">
        <f t="shared" si="777"/>
        <v>2.6503956041723797E-2</v>
      </c>
      <c r="V90" s="40">
        <f t="shared" si="777"/>
        <v>2.8539459389189642E-2</v>
      </c>
      <c r="W90" s="40">
        <f t="shared" si="777"/>
        <v>3.1886544164274902E-2</v>
      </c>
      <c r="X90" s="40">
        <f t="shared" si="777"/>
        <v>3.3305384032741206E-2</v>
      </c>
      <c r="Y90" s="40">
        <f t="shared" si="777"/>
        <v>3.4339317028767254E-2</v>
      </c>
      <c r="Z90" s="40">
        <f t="shared" si="777"/>
        <v>3.1038548870690578E-2</v>
      </c>
      <c r="AA90" s="40">
        <f t="shared" si="777"/>
        <v>3.2634218749432932E-2</v>
      </c>
      <c r="AB90" s="40">
        <f t="shared" si="777"/>
        <v>2.9928815313658541E-2</v>
      </c>
      <c r="AC90" s="40">
        <f t="shared" si="777"/>
        <v>2.5881230708314211E-2</v>
      </c>
      <c r="AD90" s="40">
        <f t="shared" si="777"/>
        <v>2.6464987213667773E-2</v>
      </c>
      <c r="AE90" s="40">
        <f t="shared" si="777"/>
        <v>2.5258323765786451E-2</v>
      </c>
      <c r="AF90" s="40">
        <f t="shared" si="777"/>
        <v>2.5819595304370585E-2</v>
      </c>
      <c r="AG90" s="40">
        <f t="shared" si="777"/>
        <v>2.5048992237877842E-2</v>
      </c>
      <c r="AH90" s="40">
        <f t="shared" ref="AH90:BA90" si="778">AH79/AH$86</f>
        <v>3.073327328209137E-2</v>
      </c>
      <c r="AI90" s="40">
        <f t="shared" si="778"/>
        <v>3.6606685909639912E-2</v>
      </c>
      <c r="AJ90" s="40">
        <f t="shared" si="778"/>
        <v>3.2048714353941674E-2</v>
      </c>
      <c r="AK90" s="40">
        <f t="shared" si="778"/>
        <v>2.8499066915489202E-2</v>
      </c>
      <c r="AL90" s="40">
        <f t="shared" si="778"/>
        <v>2.7132145529906164E-2</v>
      </c>
      <c r="AM90" s="40">
        <f t="shared" si="778"/>
        <v>3.2276919839609078E-2</v>
      </c>
      <c r="AN90" s="40">
        <f t="shared" si="778"/>
        <v>2.6408925325056856E-2</v>
      </c>
      <c r="AO90" s="40">
        <f t="shared" si="778"/>
        <v>2.6181161600962986E-2</v>
      </c>
      <c r="AP90" s="40">
        <f t="shared" si="778"/>
        <v>2.7542372881355932E-2</v>
      </c>
      <c r="AQ90" s="40">
        <f t="shared" si="778"/>
        <v>2.6267271188142961E-2</v>
      </c>
      <c r="AR90" s="40">
        <f t="shared" si="778"/>
        <v>2.3039781478361235E-2</v>
      </c>
      <c r="AS90" s="40">
        <f t="shared" si="778"/>
        <v>2.2995934250435127E-2</v>
      </c>
      <c r="AT90" s="40">
        <f t="shared" si="778"/>
        <v>2.2618050190599509E-2</v>
      </c>
      <c r="AU90" s="40">
        <f t="shared" si="778"/>
        <v>2.2043964259715731E-2</v>
      </c>
      <c r="AV90" s="40">
        <f t="shared" si="778"/>
        <v>2.2350152387402643E-2</v>
      </c>
      <c r="AW90" s="40">
        <f t="shared" si="778"/>
        <v>2.4647550649654192E-2</v>
      </c>
      <c r="AX90" s="40">
        <f t="shared" si="778"/>
        <v>2.2068476758100683E-2</v>
      </c>
      <c r="AY90" s="40">
        <f t="shared" si="778"/>
        <v>2.0213374895691812E-2</v>
      </c>
      <c r="AZ90" s="40">
        <f t="shared" si="778"/>
        <v>1.9219787279605969E-2</v>
      </c>
      <c r="BA90" s="40">
        <f t="shared" si="778"/>
        <v>1.9992957746478874E-2</v>
      </c>
      <c r="BB90" s="40">
        <f t="shared" ref="BB90:BC90" si="779">BB79/BB$86</f>
        <v>1.7206373469353848E-2</v>
      </c>
      <c r="BC90" s="40">
        <f t="shared" si="779"/>
        <v>1.5953187765844232E-2</v>
      </c>
      <c r="BD90" s="40">
        <f t="shared" ref="BD90:BE90" si="780">BD79/BD$86</f>
        <v>1.5563778841967784E-2</v>
      </c>
      <c r="BE90" s="40">
        <f t="shared" si="780"/>
        <v>1.4897608450686493E-2</v>
      </c>
      <c r="BF90" s="40">
        <f t="shared" ref="BF90:BG90" si="781">BF79/BF$86</f>
        <v>2.1100892672409916E-2</v>
      </c>
      <c r="BG90" s="40">
        <f t="shared" si="781"/>
        <v>2.3889470378898891E-2</v>
      </c>
      <c r="BH90" s="40">
        <f t="shared" ref="BH90:BI90" si="782">BH79/BH$86</f>
        <v>2.3093575796936733E-2</v>
      </c>
      <c r="BI90" s="40">
        <f t="shared" si="782"/>
        <v>2.7410198340560799E-2</v>
      </c>
      <c r="BJ90" s="20">
        <f t="shared" ref="BJ90:BK90" si="783">BJ79/BJ$86</f>
        <v>2.3492597965160705E-2</v>
      </c>
      <c r="BK90" s="20">
        <f t="shared" si="783"/>
        <v>2.0360806125397285E-2</v>
      </c>
      <c r="BL90" s="20">
        <f t="shared" ref="BL90:BM90" si="784">BL79/BL$86</f>
        <v>2.0053836217711434E-2</v>
      </c>
      <c r="BM90" s="20">
        <f t="shared" si="784"/>
        <v>1.8382861906150499E-2</v>
      </c>
      <c r="BN90" s="20">
        <f t="shared" ref="BN90:BO90" si="785">BN79/BN$86</f>
        <v>1.5967212687830412E-2</v>
      </c>
      <c r="BO90" s="20">
        <f t="shared" si="785"/>
        <v>1.512184394340828E-2</v>
      </c>
      <c r="BP90" s="20">
        <f t="shared" ref="BP90:BQ90" si="786">BP79/BP$86</f>
        <v>1.5460623340871104E-2</v>
      </c>
      <c r="BQ90" s="20">
        <f t="shared" si="786"/>
        <v>1.5725554501828515E-2</v>
      </c>
      <c r="BR90" s="20">
        <f t="shared" ref="BR90" si="787">BR79/BR$86</f>
        <v>1.4422473827009164E-2</v>
      </c>
      <c r="BS90" s="20">
        <f t="shared" ref="BS90" si="788">BS79/BS$86</f>
        <v>1.4910818334843973E-2</v>
      </c>
      <c r="BT90" s="20">
        <f t="shared" ref="BT90:BU90" si="789">BT79/BT$86</f>
        <v>1.4170519299000107E-2</v>
      </c>
      <c r="BU90" s="20">
        <f t="shared" si="789"/>
        <v>1.6447402398421712E-2</v>
      </c>
      <c r="BV90" s="20">
        <f t="shared" ref="BV90:BW90" si="790">BV79/BV$86</f>
        <v>1.6826059578999859E-2</v>
      </c>
      <c r="BW90" s="20">
        <f t="shared" si="790"/>
        <v>1.7433008277989156E-2</v>
      </c>
      <c r="BX90" s="20">
        <f t="shared" ref="BX90:BY90" si="791">BX79/BX$86</f>
        <v>1.4606875628504712E-2</v>
      </c>
      <c r="BY90" s="20">
        <f t="shared" si="791"/>
        <v>1.4132474443355272E-2</v>
      </c>
      <c r="BZ90" s="20">
        <f t="shared" ref="BZ90:CA90" si="792">BZ79/BZ$86</f>
        <v>1.3863249365930528E-2</v>
      </c>
      <c r="CA90" s="20">
        <f t="shared" si="792"/>
        <v>1.3257981661055957E-2</v>
      </c>
      <c r="CB90" s="20">
        <f t="shared" ref="CB90:CC90" si="793">CB79/CB$86</f>
        <v>1.3789736650986466E-2</v>
      </c>
      <c r="CC90" s="20">
        <f t="shared" si="793"/>
        <v>1.2818058328547073E-2</v>
      </c>
      <c r="CD90" s="20">
        <f t="shared" ref="CD90:CE90" si="794">CD79/CD$86</f>
        <v>1.1451399001456209E-2</v>
      </c>
      <c r="CE90" s="20">
        <f t="shared" si="794"/>
        <v>1.3157525255007126E-2</v>
      </c>
      <c r="CF90" s="20">
        <f t="shared" ref="CF90" si="795">CF79/CF$86</f>
        <v>1.3486506018091654E-2</v>
      </c>
      <c r="CG90" s="20">
        <f t="shared" si="766"/>
        <v>1.5017879683040785E-2</v>
      </c>
      <c r="CH90" s="20">
        <f t="shared" ref="CH90" si="796">CH79/CH$86</f>
        <v>1.1588464766404526E-2</v>
      </c>
      <c r="CI90" s="20">
        <f t="shared" ref="CI90" si="797">CI79/CI$86</f>
        <v>1.2628512389695297E-2</v>
      </c>
      <c r="CJ90" s="19"/>
      <c r="CK90" s="19"/>
      <c r="CL90" s="40">
        <f t="shared" ref="CL90:CN90" si="798">CL79/CL$86</f>
        <v>1.2024927802246616E-2</v>
      </c>
      <c r="CM90" s="40">
        <f t="shared" ref="CM90" si="799">CM79/CM$86</f>
        <v>1.3777998591694254E-2</v>
      </c>
      <c r="CN90" s="40">
        <f t="shared" si="798"/>
        <v>1.6300396555821262E-2</v>
      </c>
      <c r="CP90" s="21">
        <f t="shared" ref="CP90:CP96" si="800">(CL90-CM90)*10000</f>
        <v>-17.530707894476382</v>
      </c>
      <c r="CQ90" s="21">
        <f t="shared" ref="CQ90:CQ96" si="801">(CL90-CN90)*10000</f>
        <v>-42.754687535746463</v>
      </c>
      <c r="CS90" s="8" t="str">
        <f t="shared" ref="CS90:CT96" si="802">CY90&amp;" bps"</f>
        <v>-48 bps</v>
      </c>
      <c r="CT90" s="8" t="str">
        <f t="shared" si="802"/>
        <v>-20 bps</v>
      </c>
      <c r="CU90" s="8">
        <f>ROUND(HLOOKUP(CU$88,$A$88:$CK$97,COUNTA($A$88:$A90),0)*10^4,0)</f>
        <v>174</v>
      </c>
      <c r="CV90" s="8">
        <f>ROUND(HLOOKUP(CV$88,$A$88:$CK$97,COUNTA($A$88:$A90),0)*10^4,0)</f>
        <v>126</v>
      </c>
      <c r="CW90" s="8">
        <f>ROUND(HLOOKUP(CW$88,$A$88:$CK$97,COUNTA($A$88:$A90),0)*10^4,0)</f>
        <v>146</v>
      </c>
      <c r="CX90" s="8"/>
      <c r="CY90" s="8">
        <f t="shared" ref="CY90:CY96" si="803">CV90-CU90</f>
        <v>-48</v>
      </c>
      <c r="CZ90" s="8">
        <f t="shared" ref="CZ90:CZ96" si="804">CV90-CW90</f>
        <v>-20</v>
      </c>
      <c r="DB90" s="40">
        <f t="shared" si="770"/>
        <v>5.3429976256892317E-2</v>
      </c>
      <c r="DC90" s="40">
        <f t="shared" si="770"/>
        <v>5.3360047804843755E-2</v>
      </c>
      <c r="DD90" s="40">
        <f t="shared" si="770"/>
        <v>4.8469454856316173E-2</v>
      </c>
      <c r="DE90" s="40">
        <f t="shared" si="770"/>
        <v>3.984324051328067E-2</v>
      </c>
      <c r="DF90" s="40">
        <f t="shared" si="770"/>
        <v>2.9854152935534419E-2</v>
      </c>
      <c r="DG90" s="40">
        <f t="shared" si="770"/>
        <v>2.2396719588283352E-2</v>
      </c>
      <c r="DH90" s="40">
        <f t="shared" si="770"/>
        <v>2.5650154825258856E-2</v>
      </c>
      <c r="DI90" s="40">
        <f t="shared" si="770"/>
        <v>3.3217844969196879E-2</v>
      </c>
      <c r="DJ90" s="40">
        <f t="shared" si="770"/>
        <v>3.1149401927440826E-2</v>
      </c>
      <c r="DK90" s="40">
        <f t="shared" si="770"/>
        <v>2.5740498642386922E-2</v>
      </c>
      <c r="DL90" s="40">
        <f t="shared" si="770"/>
        <v>2.7089585180294303E-2</v>
      </c>
      <c r="DM90" s="40">
        <f t="shared" si="770"/>
        <v>3.2285168914907805E-2</v>
      </c>
      <c r="DN90" s="40">
        <f t="shared" si="770"/>
        <v>2.8480640083117591E-2</v>
      </c>
      <c r="DO90" s="40">
        <f t="shared" si="770"/>
        <v>2.6666098244641733E-2</v>
      </c>
      <c r="DP90" s="40">
        <f t="shared" si="770"/>
        <v>2.2885652919833955E-2</v>
      </c>
      <c r="DQ90" s="40">
        <f t="shared" si="770"/>
        <v>2.2922991863775815E-2</v>
      </c>
      <c r="DR90" s="40">
        <f t="shared" si="770"/>
        <v>2.0527266994602861E-2</v>
      </c>
      <c r="DS90" s="40">
        <f t="shared" si="770"/>
        <v>1.7683664689202044E-2</v>
      </c>
      <c r="DT90" s="40">
        <f t="shared" si="770"/>
        <v>1.7310472071733279E-2</v>
      </c>
      <c r="DU90" s="40">
        <f t="shared" si="770"/>
        <v>2.4618457881815766E-2</v>
      </c>
      <c r="DV90" s="40">
        <f t="shared" si="770"/>
        <v>2.1452542794104534E-2</v>
      </c>
      <c r="DW90" s="40">
        <f t="shared" ref="DW90:DX90" si="805">DW79/DW$86</f>
        <v>1.6586545159167822E-2</v>
      </c>
      <c r="DX90" s="40">
        <f t="shared" si="805"/>
        <v>1.5236517193540952E-2</v>
      </c>
      <c r="DY90" s="40">
        <f t="shared" ref="DY90:DZ90" si="806">DY79/DY$86</f>
        <v>1.5095726360236632E-2</v>
      </c>
      <c r="DZ90" s="40">
        <f t="shared" si="806"/>
        <v>1.6300396555821262E-2</v>
      </c>
      <c r="EA90" s="40">
        <f t="shared" ref="EA90:EB90" si="807">EA79/EA$86</f>
        <v>1.3772866058489977E-2</v>
      </c>
      <c r="EB90" s="40">
        <f t="shared" si="807"/>
        <v>1.2716869236265121E-2</v>
      </c>
      <c r="EC90" s="40">
        <f t="shared" ref="EC90" si="808">EC79/EC$86</f>
        <v>1.3777998591694254E-2</v>
      </c>
      <c r="EE90" s="40">
        <f t="shared" ref="EE90:EI90" si="809">EE79/EE$86</f>
        <v>4.2268711397585361E-2</v>
      </c>
      <c r="EF90" s="40">
        <f t="shared" si="809"/>
        <v>2.9958221182755072E-2</v>
      </c>
      <c r="EG90" s="40">
        <f t="shared" si="809"/>
        <v>2.860891389412689E-2</v>
      </c>
      <c r="EH90" s="40">
        <f t="shared" si="809"/>
        <v>2.3146776600642301E-2</v>
      </c>
      <c r="EI90" s="40">
        <f t="shared" si="809"/>
        <v>2.0436272708574545E-2</v>
      </c>
      <c r="EJ90" s="40">
        <f t="shared" ref="EJ90:EK90" si="810">EJ79/EJ$86</f>
        <v>1.5800057384605052E-2</v>
      </c>
      <c r="EK90" s="40">
        <f t="shared" si="810"/>
        <v>1.3157994526271276E-2</v>
      </c>
    </row>
    <row r="91" spans="1:141" ht="15" x14ac:dyDescent="0.25">
      <c r="A91" s="9" t="s">
        <v>7</v>
      </c>
      <c r="B91" s="40">
        <f t="shared" ref="B91:AG91" si="811">B80/B$86</f>
        <v>0.17195659140751168</v>
      </c>
      <c r="C91" s="40">
        <f t="shared" si="811"/>
        <v>0.16888059763643784</v>
      </c>
      <c r="D91" s="40">
        <f t="shared" si="811"/>
        <v>0.15222891825409551</v>
      </c>
      <c r="E91" s="40">
        <f t="shared" si="811"/>
        <v>0.15386206393108876</v>
      </c>
      <c r="F91" s="40">
        <f t="shared" si="811"/>
        <v>0.16174341734892475</v>
      </c>
      <c r="G91" s="40">
        <f t="shared" si="811"/>
        <v>0.17960020929511072</v>
      </c>
      <c r="H91" s="40">
        <f t="shared" si="811"/>
        <v>0.18970360216624346</v>
      </c>
      <c r="I91" s="40">
        <f t="shared" si="811"/>
        <v>0.19397284589572145</v>
      </c>
      <c r="J91" s="40">
        <f t="shared" si="811"/>
        <v>0.18354785763648929</v>
      </c>
      <c r="K91" s="40">
        <f t="shared" si="811"/>
        <v>0.17757535918865622</v>
      </c>
      <c r="L91" s="40">
        <f t="shared" si="811"/>
        <v>0.18129574738370335</v>
      </c>
      <c r="M91" s="40">
        <f t="shared" si="811"/>
        <v>0.18529114703217725</v>
      </c>
      <c r="N91" s="40">
        <f t="shared" si="811"/>
        <v>0.160869130256589</v>
      </c>
      <c r="O91" s="40">
        <f t="shared" si="811"/>
        <v>0.1601699078221169</v>
      </c>
      <c r="P91" s="40">
        <f t="shared" si="811"/>
        <v>0.15961903256402149</v>
      </c>
      <c r="Q91" s="40">
        <f t="shared" si="811"/>
        <v>0.14545981532855781</v>
      </c>
      <c r="R91" s="40">
        <f t="shared" si="811"/>
        <v>0.1914396408584958</v>
      </c>
      <c r="S91" s="40">
        <f t="shared" si="811"/>
        <v>0.1916116843053034</v>
      </c>
      <c r="T91" s="40">
        <f t="shared" si="811"/>
        <v>0.19017259332080719</v>
      </c>
      <c r="U91" s="40">
        <f t="shared" si="811"/>
        <v>0.19844703779314829</v>
      </c>
      <c r="V91" s="40">
        <f t="shared" si="811"/>
        <v>0.18386988940785381</v>
      </c>
      <c r="W91" s="40">
        <f t="shared" si="811"/>
        <v>0.17353772391875694</v>
      </c>
      <c r="X91" s="40">
        <f t="shared" si="811"/>
        <v>0.16456943011479994</v>
      </c>
      <c r="Y91" s="40">
        <f t="shared" si="811"/>
        <v>0.1733464519497209</v>
      </c>
      <c r="Z91" s="40">
        <f t="shared" si="811"/>
        <v>0.17534262594894151</v>
      </c>
      <c r="AA91" s="40">
        <f t="shared" si="811"/>
        <v>0.17679167014469821</v>
      </c>
      <c r="AB91" s="40">
        <f t="shared" si="811"/>
        <v>0.16704152277291531</v>
      </c>
      <c r="AC91" s="40">
        <f t="shared" si="811"/>
        <v>0.16295456386166679</v>
      </c>
      <c r="AD91" s="40">
        <f t="shared" si="811"/>
        <v>0.18824745633603571</v>
      </c>
      <c r="AE91" s="40">
        <f t="shared" si="811"/>
        <v>0.18793947068881411</v>
      </c>
      <c r="AF91" s="40">
        <f t="shared" si="811"/>
        <v>0.17408773710700276</v>
      </c>
      <c r="AG91" s="40">
        <f t="shared" si="811"/>
        <v>0.17639030300376246</v>
      </c>
      <c r="AH91" s="40">
        <f t="shared" ref="AH91:BA91" si="812">AH80/AH$86</f>
        <v>0.17692365688254691</v>
      </c>
      <c r="AI91" s="40">
        <f t="shared" si="812"/>
        <v>0.1719789555569203</v>
      </c>
      <c r="AJ91" s="40">
        <f t="shared" si="812"/>
        <v>0.15677718036019658</v>
      </c>
      <c r="AK91" s="40">
        <f t="shared" si="812"/>
        <v>0.15900521765624404</v>
      </c>
      <c r="AL91" s="40">
        <f t="shared" si="812"/>
        <v>0.1368192677450924</v>
      </c>
      <c r="AM91" s="40">
        <f t="shared" si="812"/>
        <v>0.15068407742096382</v>
      </c>
      <c r="AN91" s="40">
        <f t="shared" si="812"/>
        <v>0.15110564261372669</v>
      </c>
      <c r="AO91" s="40">
        <f t="shared" si="812"/>
        <v>0.14557363119788994</v>
      </c>
      <c r="AP91" s="40">
        <f t="shared" si="812"/>
        <v>0.14716101694915254</v>
      </c>
      <c r="AQ91" s="40">
        <f t="shared" si="812"/>
        <v>0.14280385095484741</v>
      </c>
      <c r="AR91" s="40">
        <f t="shared" si="812"/>
        <v>0.16124877990847922</v>
      </c>
      <c r="AS91" s="40">
        <f t="shared" si="812"/>
        <v>0.15839325954117556</v>
      </c>
      <c r="AT91" s="40">
        <f t="shared" si="812"/>
        <v>0.15126455792157673</v>
      </c>
      <c r="AU91" s="40">
        <f t="shared" si="812"/>
        <v>0.14469812163951107</v>
      </c>
      <c r="AV91" s="40">
        <f t="shared" si="812"/>
        <v>0.150230635950276</v>
      </c>
      <c r="AW91" s="40">
        <f t="shared" si="812"/>
        <v>0.14823943537277651</v>
      </c>
      <c r="AX91" s="40">
        <f t="shared" si="812"/>
        <v>0.13570748085927062</v>
      </c>
      <c r="AY91" s="40">
        <f t="shared" si="812"/>
        <v>0.13731095218719613</v>
      </c>
      <c r="AZ91" s="40">
        <f t="shared" si="812"/>
        <v>0.13917243676684035</v>
      </c>
      <c r="BA91" s="40">
        <f t="shared" si="812"/>
        <v>0.15049647887323944</v>
      </c>
      <c r="BB91" s="40">
        <f t="shared" ref="BB91:BC91" si="813">BB80/BB$86</f>
        <v>0.15392692774187117</v>
      </c>
      <c r="BC91" s="40">
        <f t="shared" si="813"/>
        <v>0.14880857863921537</v>
      </c>
      <c r="BD91" s="40">
        <f t="shared" ref="BD91:BE91" si="814">BD80/BD$86</f>
        <v>0.14697993174828317</v>
      </c>
      <c r="BE91" s="40">
        <f t="shared" si="814"/>
        <v>0.15190335597509616</v>
      </c>
      <c r="BF91" s="40">
        <f t="shared" ref="BF91:BG91" si="815">BF80/BF$86</f>
        <v>0.15167034990239675</v>
      </c>
      <c r="BG91" s="40">
        <f t="shared" si="815"/>
        <v>0.14544972437373527</v>
      </c>
      <c r="BH91" s="40">
        <f t="shared" ref="BH91:BI91" si="816">BH80/BH$86</f>
        <v>0.13858851545164258</v>
      </c>
      <c r="BI91" s="40">
        <f t="shared" si="816"/>
        <v>0.13606250486626653</v>
      </c>
      <c r="BJ91" s="20">
        <f t="shared" ref="BJ91:BK91" si="817">BJ80/BJ$86</f>
        <v>0.1324223907482707</v>
      </c>
      <c r="BK91" s="20">
        <f t="shared" si="817"/>
        <v>0.14296205335644804</v>
      </c>
      <c r="BL91" s="20">
        <f t="shared" ref="BL91:BM91" si="818">BL80/BL$86</f>
        <v>0.1378058488806837</v>
      </c>
      <c r="BM91" s="20">
        <f t="shared" si="818"/>
        <v>0.14486260717936031</v>
      </c>
      <c r="BN91" s="20">
        <f t="shared" ref="BN91:BO91" si="819">BN80/BN$86</f>
        <v>0.14793679522904243</v>
      </c>
      <c r="BO91" s="20">
        <f t="shared" si="819"/>
        <v>0.13668652892244645</v>
      </c>
      <c r="BP91" s="20">
        <f t="shared" ref="BP91:BQ91" si="820">BP80/BP$86</f>
        <v>0.13588572903352669</v>
      </c>
      <c r="BQ91" s="20">
        <f t="shared" si="820"/>
        <v>0.13761604653596926</v>
      </c>
      <c r="BR91" s="20">
        <f t="shared" ref="BR91" si="821">BR80/BR$86</f>
        <v>0.13893817045328286</v>
      </c>
      <c r="BS91" s="20">
        <f t="shared" ref="BS91" si="822">BS80/BS$86</f>
        <v>0.14175797941214555</v>
      </c>
      <c r="BT91" s="20">
        <f t="shared" ref="BT91:BU91" si="823">BT80/BT$86</f>
        <v>0.13807731887508257</v>
      </c>
      <c r="BU91" s="20">
        <f t="shared" si="823"/>
        <v>0.1364511208816937</v>
      </c>
      <c r="BV91" s="20">
        <f t="shared" ref="BV91:BW91" si="824">BV80/BV$86</f>
        <v>0.1298372544130636</v>
      </c>
      <c r="BW91" s="20">
        <f t="shared" si="824"/>
        <v>0.12821917272273789</v>
      </c>
      <c r="BX91" s="20">
        <f t="shared" ref="BX91:BY91" si="825">BX80/BX$86</f>
        <v>0.12483452926772454</v>
      </c>
      <c r="BY91" s="20">
        <f t="shared" si="825"/>
        <v>0.12640526536899593</v>
      </c>
      <c r="BZ91" s="20">
        <f t="shared" ref="BZ91" si="826">BZ80/BZ$86</f>
        <v>0.12785901029813473</v>
      </c>
      <c r="CA91" s="20">
        <f t="shared" ref="CA91:CB91" si="827">CA80/CA$86</f>
        <v>0.12978710075208794</v>
      </c>
      <c r="CB91" s="20">
        <f t="shared" si="827"/>
        <v>0.13248513595366457</v>
      </c>
      <c r="CC91" s="20">
        <f t="shared" ref="CC91:CD91" si="828">CC80/CC$86</f>
        <v>0.13150817310760424</v>
      </c>
      <c r="CD91" s="20">
        <f t="shared" si="828"/>
        <v>0.12050460266278344</v>
      </c>
      <c r="CE91" s="20">
        <f t="shared" ref="CE91:CF91" si="829">CE80/CE$86</f>
        <v>0.11820887768784179</v>
      </c>
      <c r="CF91" s="20">
        <f t="shared" si="829"/>
        <v>0.12605846146178573</v>
      </c>
      <c r="CG91" s="20">
        <f t="shared" si="766"/>
        <v>0.1294135938294671</v>
      </c>
      <c r="CH91" s="20">
        <f t="shared" ref="CH91" si="830">CH80/CH$86</f>
        <v>0.12973252307979236</v>
      </c>
      <c r="CI91" s="20">
        <f t="shared" ref="CI91" si="831">CI80/CI$86</f>
        <v>0.11976423163564304</v>
      </c>
      <c r="CJ91" s="19"/>
      <c r="CK91" s="19"/>
      <c r="CL91" s="40">
        <f>CL80/CL$86</f>
        <v>0.12554926199785657</v>
      </c>
      <c r="CM91" s="40">
        <f t="shared" ref="CM91" si="832">CM80/CM$86</f>
        <v>0.12368952411556992</v>
      </c>
      <c r="CN91" s="40">
        <f t="shared" ref="CN91" si="833">CN80/CN$86</f>
        <v>0.12784309499053442</v>
      </c>
      <c r="CP91" s="21">
        <f t="shared" si="800"/>
        <v>18.597378822866467</v>
      </c>
      <c r="CQ91" s="21">
        <f t="shared" si="801"/>
        <v>-22.938329926778522</v>
      </c>
      <c r="CS91" s="8" t="str">
        <f t="shared" si="802"/>
        <v>-84 bps</v>
      </c>
      <c r="CT91" s="8" t="str">
        <f t="shared" si="802"/>
        <v>-50 bps</v>
      </c>
      <c r="CU91" s="8">
        <f>ROUND(HLOOKUP(CU$88,$A$88:$CK$97,COUNTA($A$88:$A91),0)*10^4,0)</f>
        <v>1282</v>
      </c>
      <c r="CV91" s="8">
        <f>ROUND(HLOOKUP(CV$88,$A$88:$CK$97,COUNTA($A$88:$A91),0)*10^4,0)</f>
        <v>1198</v>
      </c>
      <c r="CW91" s="8">
        <f>ROUND(HLOOKUP(CW$88,$A$88:$CK$97,COUNTA($A$88:$A91),0)*10^4,0)</f>
        <v>1248</v>
      </c>
      <c r="CX91" s="8"/>
      <c r="CY91" s="8">
        <f t="shared" si="803"/>
        <v>-84</v>
      </c>
      <c r="CZ91" s="8">
        <f t="shared" si="804"/>
        <v>-50</v>
      </c>
      <c r="DB91" s="40">
        <f t="shared" si="770"/>
        <v>0.1648530764704943</v>
      </c>
      <c r="DC91" s="40">
        <f t="shared" si="770"/>
        <v>0.16443319624591374</v>
      </c>
      <c r="DD91" s="40">
        <f t="shared" si="770"/>
        <v>0.18923686460182809</v>
      </c>
      <c r="DE91" s="40">
        <f t="shared" si="770"/>
        <v>0.18111433096502455</v>
      </c>
      <c r="DF91" s="40">
        <f t="shared" si="770"/>
        <v>0.16028687273837031</v>
      </c>
      <c r="DG91" s="40">
        <f t="shared" si="770"/>
        <v>0.18578245416842293</v>
      </c>
      <c r="DH91" s="40">
        <f t="shared" si="770"/>
        <v>0.19063790745403597</v>
      </c>
      <c r="DI91" s="40">
        <f t="shared" si="770"/>
        <v>0.17024971930949015</v>
      </c>
      <c r="DJ91" s="40">
        <f t="shared" si="770"/>
        <v>0.17292734987553487</v>
      </c>
      <c r="DK91" s="40">
        <f t="shared" si="770"/>
        <v>0.17725553295015897</v>
      </c>
      <c r="DL91" s="40">
        <f t="shared" si="770"/>
        <v>0.17575155082898408</v>
      </c>
      <c r="DM91" s="40">
        <f t="shared" si="770"/>
        <v>0.1623848099878531</v>
      </c>
      <c r="DN91" s="40">
        <f t="shared" si="770"/>
        <v>0.14615490118255647</v>
      </c>
      <c r="DO91" s="40">
        <f t="shared" si="770"/>
        <v>0.14519156414346499</v>
      </c>
      <c r="DP91" s="40">
        <f t="shared" si="770"/>
        <v>0.15696532588983511</v>
      </c>
      <c r="DQ91" s="40">
        <f t="shared" si="770"/>
        <v>0.14754507183796742</v>
      </c>
      <c r="DR91" s="40">
        <f t="shared" si="770"/>
        <v>0.13738699287181844</v>
      </c>
      <c r="DS91" s="40">
        <f t="shared" si="770"/>
        <v>0.15110122757189592</v>
      </c>
      <c r="DT91" s="40">
        <f t="shared" si="770"/>
        <v>0.15032216088707223</v>
      </c>
      <c r="DU91" s="40">
        <f t="shared" si="770"/>
        <v>0.14026168472736938</v>
      </c>
      <c r="DV91" s="40">
        <f t="shared" si="770"/>
        <v>0.13739264717320823</v>
      </c>
      <c r="DW91" s="40">
        <f t="shared" ref="DW91:DX91" si="834">DW80/DW$86</f>
        <v>0.14336463180184447</v>
      </c>
      <c r="DX91" s="40">
        <f t="shared" si="834"/>
        <v>0.13740481253886866</v>
      </c>
      <c r="DY91" s="40">
        <f t="shared" ref="DY91:DZ91" si="835">DY80/DY$86</f>
        <v>0.13929050086106887</v>
      </c>
      <c r="DZ91" s="40">
        <f t="shared" si="835"/>
        <v>0.12784309499053442</v>
      </c>
      <c r="EA91" s="40">
        <f t="shared" ref="EA91:EB91" si="836">EA80/EA$86</f>
        <v>0.12792692783948434</v>
      </c>
      <c r="EB91" s="40">
        <f t="shared" si="836"/>
        <v>0.12834776719157179</v>
      </c>
      <c r="EC91" s="40">
        <f t="shared" ref="EC91" si="837">EC80/EC$86</f>
        <v>0.12368952411556992</v>
      </c>
      <c r="EE91" s="40">
        <f t="shared" ref="EE91:EI91" si="838">EE80/EE$86</f>
        <v>0.17316762345483142</v>
      </c>
      <c r="EF91" s="40">
        <f t="shared" si="838"/>
        <v>0.17700145071306864</v>
      </c>
      <c r="EG91" s="40">
        <f t="shared" si="838"/>
        <v>0.16414333913199727</v>
      </c>
      <c r="EH91" s="40">
        <f t="shared" si="838"/>
        <v>0.14644474023508403</v>
      </c>
      <c r="EI91" s="40">
        <f t="shared" si="838"/>
        <v>0.14435500830808554</v>
      </c>
      <c r="EJ91" s="40">
        <f t="shared" ref="EJ91:EK91" si="839">EJ80/EJ$86</f>
        <v>0.1366310353037416</v>
      </c>
      <c r="EK91" s="40">
        <f t="shared" si="839"/>
        <v>0.12614807436700401</v>
      </c>
    </row>
    <row r="92" spans="1:141" x14ac:dyDescent="0.2">
      <c r="A92" s="9" t="s">
        <v>9</v>
      </c>
      <c r="B92" s="40">
        <f t="shared" ref="B92:AG92" si="840">B81/B$86</f>
        <v>0</v>
      </c>
      <c r="C92" s="40">
        <f t="shared" si="840"/>
        <v>0</v>
      </c>
      <c r="D92" s="40">
        <f t="shared" si="840"/>
        <v>0</v>
      </c>
      <c r="E92" s="40">
        <f t="shared" si="840"/>
        <v>0</v>
      </c>
      <c r="F92" s="40">
        <f t="shared" si="840"/>
        <v>0</v>
      </c>
      <c r="G92" s="40">
        <f t="shared" si="840"/>
        <v>4.6304228039062249E-6</v>
      </c>
      <c r="H92" s="40">
        <f t="shared" si="840"/>
        <v>0</v>
      </c>
      <c r="I92" s="40">
        <f t="shared" si="840"/>
        <v>7.9278416824974198E-4</v>
      </c>
      <c r="J92" s="40">
        <f t="shared" si="840"/>
        <v>1.6645430200414649E-2</v>
      </c>
      <c r="K92" s="40">
        <f t="shared" si="840"/>
        <v>3.0821882075520914E-2</v>
      </c>
      <c r="L92" s="40">
        <f t="shared" si="840"/>
        <v>3.5525847061749306E-2</v>
      </c>
      <c r="M92" s="40">
        <f t="shared" si="840"/>
        <v>4.4821861277639784E-2</v>
      </c>
      <c r="N92" s="40">
        <f t="shared" si="840"/>
        <v>3.2135745934624829E-2</v>
      </c>
      <c r="O92" s="40">
        <f t="shared" si="840"/>
        <v>4.2543003273491323E-2</v>
      </c>
      <c r="P92" s="40">
        <f t="shared" si="840"/>
        <v>4.1952084870200586E-2</v>
      </c>
      <c r="Q92" s="40">
        <f t="shared" si="840"/>
        <v>1.2049190509709743E-2</v>
      </c>
      <c r="R92" s="40">
        <f t="shared" si="840"/>
        <v>5.7653280856035917E-2</v>
      </c>
      <c r="S92" s="40">
        <f t="shared" si="840"/>
        <v>4.3971128725147232E-2</v>
      </c>
      <c r="T92" s="40">
        <f t="shared" si="840"/>
        <v>4.2261222637821616E-2</v>
      </c>
      <c r="U92" s="40">
        <f t="shared" si="840"/>
        <v>3.9570573956143294E-2</v>
      </c>
      <c r="V92" s="40">
        <f t="shared" si="840"/>
        <v>3.8800107713593268E-2</v>
      </c>
      <c r="W92" s="40">
        <f t="shared" si="840"/>
        <v>6.1537108107810899E-2</v>
      </c>
      <c r="X92" s="40">
        <f t="shared" si="840"/>
        <v>5.886808449624243E-2</v>
      </c>
      <c r="Y92" s="40">
        <f t="shared" si="840"/>
        <v>6.1219094280015526E-2</v>
      </c>
      <c r="Z92" s="40">
        <f t="shared" si="840"/>
        <v>4.8495499329203523E-2</v>
      </c>
      <c r="AA92" s="40">
        <f t="shared" si="840"/>
        <v>5.5066614889362306E-2</v>
      </c>
      <c r="AB92" s="40">
        <f t="shared" si="840"/>
        <v>5.127771141396157E-2</v>
      </c>
      <c r="AC92" s="40">
        <f t="shared" si="840"/>
        <v>5.2684862719688995E-2</v>
      </c>
      <c r="AD92" s="40">
        <f t="shared" si="840"/>
        <v>5.7021600739974969E-2</v>
      </c>
      <c r="AE92" s="40">
        <f t="shared" si="840"/>
        <v>7.4050349112805072E-2</v>
      </c>
      <c r="AF92" s="40">
        <f t="shared" si="840"/>
        <v>5.6817257393069739E-2</v>
      </c>
      <c r="AG92" s="40">
        <f t="shared" si="840"/>
        <v>5.1254821675552779E-2</v>
      </c>
      <c r="AH92" s="40">
        <f t="shared" ref="AH92:BA92" si="841">AH81/AH$86</f>
        <v>5.3137412849643066E-2</v>
      </c>
      <c r="AI92" s="40">
        <f t="shared" si="841"/>
        <v>5.8760670638088805E-2</v>
      </c>
      <c r="AJ92" s="40">
        <f t="shared" si="841"/>
        <v>4.9773529094578564E-2</v>
      </c>
      <c r="AK92" s="40">
        <f t="shared" si="841"/>
        <v>4.6795140343527442E-2</v>
      </c>
      <c r="AL92" s="40">
        <f t="shared" si="841"/>
        <v>3.5313885210983824E-2</v>
      </c>
      <c r="AM92" s="40">
        <f t="shared" si="841"/>
        <v>5.3031100096250144E-2</v>
      </c>
      <c r="AN92" s="40">
        <f t="shared" si="841"/>
        <v>6.0165759986728143E-2</v>
      </c>
      <c r="AO92" s="40">
        <f t="shared" si="841"/>
        <v>6.0515834380697811E-2</v>
      </c>
      <c r="AP92" s="40">
        <f t="shared" si="841"/>
        <v>6.1225282485875707E-2</v>
      </c>
      <c r="AQ92" s="40">
        <f t="shared" si="841"/>
        <v>6.70473621533208E-2</v>
      </c>
      <c r="AR92" s="40">
        <f t="shared" si="841"/>
        <v>6.7211733661907538E-2</v>
      </c>
      <c r="AS92" s="40">
        <f t="shared" si="841"/>
        <v>6.8738181457583189E-2</v>
      </c>
      <c r="AT92" s="40">
        <f t="shared" si="841"/>
        <v>6.9196145211073992E-2</v>
      </c>
      <c r="AU92" s="40">
        <f t="shared" si="841"/>
        <v>6.4414582800480055E-2</v>
      </c>
      <c r="AV92" s="40">
        <f t="shared" si="841"/>
        <v>6.5432882143878698E-2</v>
      </c>
      <c r="AW92" s="40">
        <f t="shared" si="841"/>
        <v>6.5369128942811314E-2</v>
      </c>
      <c r="AX92" s="40">
        <f t="shared" si="841"/>
        <v>5.7291485134711231E-2</v>
      </c>
      <c r="AY92" s="40">
        <f t="shared" si="841"/>
        <v>6.9353737508879132E-2</v>
      </c>
      <c r="AZ92" s="40">
        <f t="shared" si="841"/>
        <v>6.4098674661527119E-2</v>
      </c>
      <c r="BA92" s="40">
        <f t="shared" si="841"/>
        <v>6.0021126760563377E-2</v>
      </c>
      <c r="BB92" s="40">
        <f t="shared" ref="BB92:BC92" si="842">BB81/BB$86</f>
        <v>5.7337963347566752E-2</v>
      </c>
      <c r="BC92" s="40">
        <f t="shared" si="842"/>
        <v>5.7819325587602326E-2</v>
      </c>
      <c r="BD92" s="40">
        <f t="shared" ref="BD92:BE92" si="843">BD81/BD$86</f>
        <v>5.1648714311795185E-2</v>
      </c>
      <c r="BE92" s="40">
        <f t="shared" si="843"/>
        <v>5.9596729010204533E-2</v>
      </c>
      <c r="BF92" s="40">
        <f t="shared" ref="BF92:BG92" si="844">BF81/BF$86</f>
        <v>6.4834944061794395E-2</v>
      </c>
      <c r="BG92" s="40">
        <f t="shared" si="844"/>
        <v>6.1198799804619355E-2</v>
      </c>
      <c r="BH92" s="40">
        <f t="shared" ref="BH92:BI92" si="845">BH81/BH$86</f>
        <v>5.6175244899063698E-2</v>
      </c>
      <c r="BI92" s="40">
        <f t="shared" si="845"/>
        <v>5.4759462561061067E-2</v>
      </c>
      <c r="BJ92" s="20">
        <f t="shared" ref="BJ92:BK92" si="846">BJ81/BJ$86</f>
        <v>4.8929341821434207E-2</v>
      </c>
      <c r="BK92" s="20">
        <f t="shared" si="846"/>
        <v>6.2894274294519895E-2</v>
      </c>
      <c r="BL92" s="20">
        <f t="shared" ref="BL92:BM92" si="847">BL81/BL$86</f>
        <v>6.2143970064832681E-2</v>
      </c>
      <c r="BM92" s="20">
        <f t="shared" si="847"/>
        <v>5.8282597105752267E-2</v>
      </c>
      <c r="BN92" s="20">
        <f t="shared" ref="BN92:BO92" si="848">BN81/BN$86</f>
        <v>6.3064793353993592E-2</v>
      </c>
      <c r="BO92" s="20">
        <f t="shared" si="848"/>
        <v>5.865474233173807E-2</v>
      </c>
      <c r="BP92" s="20">
        <f t="shared" ref="BP92:BQ92" si="849">BP81/BP$86</f>
        <v>5.965490118965687E-2</v>
      </c>
      <c r="BQ92" s="20">
        <f t="shared" si="849"/>
        <v>6.1119692466767954E-2</v>
      </c>
      <c r="BR92" s="20">
        <f t="shared" ref="BR92" si="850">BR81/BR$86</f>
        <v>5.7424670888752694E-2</v>
      </c>
      <c r="BS92" s="20">
        <f t="shared" ref="BS92" si="851">BS81/BS$86</f>
        <v>6.0116696879450988E-2</v>
      </c>
      <c r="BT92" s="20">
        <f t="shared" ref="BT92:BU92" si="852">BT81/BT$86</f>
        <v>5.8297878876311306E-2</v>
      </c>
      <c r="BU92" s="20">
        <f t="shared" si="852"/>
        <v>6.0394365809234921E-2</v>
      </c>
      <c r="BV92" s="20">
        <f t="shared" ref="BV92:BW92" si="853">BV81/BV$86</f>
        <v>4.8384165796802561E-2</v>
      </c>
      <c r="BW92" s="20">
        <f t="shared" si="853"/>
        <v>6.3475451311795564E-2</v>
      </c>
      <c r="BX92" s="20">
        <f t="shared" ref="BX92:BY92" si="854">BX81/BX$86</f>
        <v>6.4807713066648481E-2</v>
      </c>
      <c r="BY92" s="20">
        <f t="shared" si="854"/>
        <v>6.2548662652289602E-2</v>
      </c>
      <c r="BZ92" s="20">
        <f t="shared" ref="BZ92" si="855">BZ81/BZ$86</f>
        <v>5.6647880628892734E-2</v>
      </c>
      <c r="CA92" s="20">
        <f t="shared" ref="CA92:CB92" si="856">CA81/CA$86</f>
        <v>6.1274889626725663E-2</v>
      </c>
      <c r="CB92" s="20">
        <f t="shared" si="856"/>
        <v>6.0351192287872807E-2</v>
      </c>
      <c r="CC92" s="20">
        <f t="shared" ref="CC92:CD92" si="857">CC81/CC$86</f>
        <v>5.7441189788097861E-2</v>
      </c>
      <c r="CD92" s="20">
        <f t="shared" si="857"/>
        <v>5.6577647181194089E-2</v>
      </c>
      <c r="CE92" s="20">
        <f t="shared" ref="CE92:CF92" si="858">CE81/CE$86</f>
        <v>5.996967293098486E-2</v>
      </c>
      <c r="CF92" s="20">
        <f t="shared" si="858"/>
        <v>6.0818859179147249E-2</v>
      </c>
      <c r="CG92" s="20">
        <f t="shared" ref="CG92:CH92" si="859">CG81/CG$86</f>
        <v>5.5220155949836751E-2</v>
      </c>
      <c r="CH92" s="20">
        <f t="shared" si="859"/>
        <v>5.9343041870007149E-2</v>
      </c>
      <c r="CI92" s="20">
        <f t="shared" ref="CI92" si="860">CI81/CI$86</f>
        <v>6.6113378838434309E-2</v>
      </c>
      <c r="CL92" s="40">
        <f t="shared" ref="CL92:CN92" si="861">CL81/CL$86</f>
        <v>6.218425967651859E-2</v>
      </c>
      <c r="CM92" s="40">
        <f t="shared" ref="CM92" si="862">CM81/CM$86</f>
        <v>5.8887468078032877E-2</v>
      </c>
      <c r="CN92" s="40">
        <f t="shared" si="861"/>
        <v>5.7580541291187171E-2</v>
      </c>
      <c r="CP92" s="21">
        <f t="shared" si="800"/>
        <v>32.967915984857129</v>
      </c>
      <c r="CQ92" s="21">
        <f t="shared" si="801"/>
        <v>46.03718385331419</v>
      </c>
      <c r="CS92" s="8" t="str">
        <f t="shared" si="802"/>
        <v>26 bps</v>
      </c>
      <c r="CT92" s="8" t="str">
        <f t="shared" si="802"/>
        <v>13 bps</v>
      </c>
      <c r="CU92" s="8">
        <f>ROUND(HLOOKUP(CU$88,$A$88:$CK$97,COUNTA($A$88:$A92),0)*10^4,0)</f>
        <v>635</v>
      </c>
      <c r="CV92" s="8">
        <f>ROUND(HLOOKUP(CV$88,$A$88:$CK$97,COUNTA($A$88:$A92),0)*10^4,0)</f>
        <v>661</v>
      </c>
      <c r="CW92" s="8">
        <f>ROUND(HLOOKUP(CW$88,$A$88:$CK$97,COUNTA($A$88:$A92),0)*10^4,0)</f>
        <v>648</v>
      </c>
      <c r="CX92" s="8"/>
      <c r="CY92" s="8">
        <f t="shared" si="803"/>
        <v>26</v>
      </c>
      <c r="CZ92" s="8">
        <f t="shared" si="804"/>
        <v>13</v>
      </c>
      <c r="DB92" s="40">
        <f t="shared" si="770"/>
        <v>0</v>
      </c>
      <c r="DC92" s="40">
        <f t="shared" si="770"/>
        <v>1.4060248163380083E-6</v>
      </c>
      <c r="DD92" s="40">
        <f t="shared" si="770"/>
        <v>5.3297823370816073E-3</v>
      </c>
      <c r="DE92" s="40">
        <f t="shared" si="770"/>
        <v>3.6496717220007552E-2</v>
      </c>
      <c r="DF92" s="40">
        <f t="shared" si="770"/>
        <v>3.8235165889174694E-2</v>
      </c>
      <c r="DG92" s="40">
        <f t="shared" si="770"/>
        <v>4.2274848962642643E-2</v>
      </c>
      <c r="DH92" s="40">
        <f t="shared" si="770"/>
        <v>4.0078259931839229E-2</v>
      </c>
      <c r="DI92" s="40">
        <f t="shared" si="770"/>
        <v>6.0471156669004822E-2</v>
      </c>
      <c r="DJ92" s="40">
        <f t="shared" si="770"/>
        <v>5.1488247955616989E-2</v>
      </c>
      <c r="DK92" s="40">
        <f t="shared" si="770"/>
        <v>6.1841016159850236E-2</v>
      </c>
      <c r="DL92" s="40">
        <f t="shared" si="770"/>
        <v>5.378597632675166E-2</v>
      </c>
      <c r="DM92" s="40">
        <f t="shared" si="770"/>
        <v>5.1617128818411094E-2</v>
      </c>
      <c r="DN92" s="40">
        <f t="shared" si="770"/>
        <v>4.955983361917142E-2</v>
      </c>
      <c r="DO92" s="40">
        <f t="shared" si="770"/>
        <v>6.2910107609394597E-2</v>
      </c>
      <c r="DP92" s="40">
        <f t="shared" si="770"/>
        <v>6.8397884906739384E-2</v>
      </c>
      <c r="DQ92" s="40">
        <f t="shared" si="770"/>
        <v>6.5029305051632708E-2</v>
      </c>
      <c r="DR92" s="40">
        <f t="shared" si="770"/>
        <v>6.3254110708346301E-2</v>
      </c>
      <c r="DS92" s="40">
        <f t="shared" si="770"/>
        <v>5.8364720759745997E-2</v>
      </c>
      <c r="DT92" s="40">
        <f t="shared" si="770"/>
        <v>5.9044489291395615E-2</v>
      </c>
      <c r="DU92" s="40">
        <f t="shared" si="770"/>
        <v>5.7525488264452473E-2</v>
      </c>
      <c r="DV92" s="40">
        <f t="shared" si="770"/>
        <v>5.7377204681313639E-2</v>
      </c>
      <c r="DW92" s="40">
        <f t="shared" ref="DW92:DX92" si="863">DW81/DW$86</f>
        <v>5.9971109105989719E-2</v>
      </c>
      <c r="DX92" s="40">
        <f t="shared" si="863"/>
        <v>5.948047542630501E-2</v>
      </c>
      <c r="DY92" s="40">
        <f t="shared" ref="DY92:DZ92" si="864">DY81/DY$86</f>
        <v>5.9656040812503155E-2</v>
      </c>
      <c r="DZ92" s="40">
        <f t="shared" si="864"/>
        <v>5.7580541291187171E-2</v>
      </c>
      <c r="EA92" s="40">
        <f t="shared" ref="EA92:EB92" si="865">EA81/EA$86</f>
        <v>6.0276056815527321E-2</v>
      </c>
      <c r="EB92" s="40">
        <f t="shared" si="865"/>
        <v>5.8163905855727498E-2</v>
      </c>
      <c r="EC92" s="40">
        <f t="shared" ref="EC92" si="866">EC81/EC$86</f>
        <v>5.8887468078032877E-2</v>
      </c>
      <c r="EE92" s="40">
        <f t="shared" ref="EE92:EI92" si="867">EE81/EE$86</f>
        <v>2.1554404856035828E-2</v>
      </c>
      <c r="EF92" s="40">
        <f t="shared" si="867"/>
        <v>5.1324298252228721E-2</v>
      </c>
      <c r="EG92" s="40">
        <f t="shared" si="867"/>
        <v>5.3450239336339314E-2</v>
      </c>
      <c r="EH92" s="40">
        <f t="shared" si="867"/>
        <v>6.4837122745233858E-2</v>
      </c>
      <c r="EI92" s="40">
        <f t="shared" si="867"/>
        <v>5.8040277845182273E-2</v>
      </c>
      <c r="EJ92" s="40">
        <f t="shared" ref="EJ92:EK92" si="868">EJ81/EJ$86</f>
        <v>5.9114689848419173E-2</v>
      </c>
      <c r="EK92" s="40">
        <f t="shared" si="868"/>
        <v>5.9742068691757667E-2</v>
      </c>
    </row>
    <row r="93" spans="1:141" x14ac:dyDescent="0.2">
      <c r="A93" s="9" t="s">
        <v>10</v>
      </c>
      <c r="B93" s="40">
        <f t="shared" ref="B93:AG93" si="869">B82/B$86</f>
        <v>6.420801940442003E-2</v>
      </c>
      <c r="C93" s="40">
        <f t="shared" si="869"/>
        <v>7.7915101646498383E-2</v>
      </c>
      <c r="D93" s="40">
        <f t="shared" si="869"/>
        <v>8.5195164778437818E-2</v>
      </c>
      <c r="E93" s="40">
        <f t="shared" si="869"/>
        <v>8.3932873167922528E-2</v>
      </c>
      <c r="F93" s="40">
        <f t="shared" si="869"/>
        <v>8.3949912338550134E-2</v>
      </c>
      <c r="G93" s="40">
        <f t="shared" si="869"/>
        <v>8.2940133263568291E-2</v>
      </c>
      <c r="H93" s="40">
        <f t="shared" si="869"/>
        <v>7.9328554414507535E-2</v>
      </c>
      <c r="I93" s="40">
        <f t="shared" si="869"/>
        <v>7.144531035755064E-2</v>
      </c>
      <c r="J93" s="40">
        <f t="shared" si="869"/>
        <v>6.4216914305459574E-2</v>
      </c>
      <c r="K93" s="40">
        <f t="shared" si="869"/>
        <v>5.7637128160181968E-2</v>
      </c>
      <c r="L93" s="40">
        <f t="shared" si="869"/>
        <v>6.3950557538362263E-2</v>
      </c>
      <c r="M93" s="40">
        <f t="shared" si="869"/>
        <v>6.0843292542838691E-2</v>
      </c>
      <c r="N93" s="40">
        <f t="shared" si="869"/>
        <v>6.1221855405278934E-2</v>
      </c>
      <c r="O93" s="40">
        <f t="shared" si="869"/>
        <v>7.3676258725526217E-2</v>
      </c>
      <c r="P93" s="40">
        <f t="shared" si="869"/>
        <v>8.5801103031580422E-2</v>
      </c>
      <c r="Q93" s="40">
        <f t="shared" si="869"/>
        <v>0.13394890480725435</v>
      </c>
      <c r="R93" s="40">
        <f t="shared" si="869"/>
        <v>2.1339401020847425E-2</v>
      </c>
      <c r="S93" s="40">
        <f t="shared" si="869"/>
        <v>3.6923054214822358E-2</v>
      </c>
      <c r="T93" s="40">
        <f t="shared" si="869"/>
        <v>4.8543689320388349E-2</v>
      </c>
      <c r="U93" s="40">
        <f t="shared" si="869"/>
        <v>4.8579582965152301E-2</v>
      </c>
      <c r="V93" s="40">
        <f t="shared" si="869"/>
        <v>5.3499298933078289E-2</v>
      </c>
      <c r="W93" s="40">
        <f t="shared" si="869"/>
        <v>4.7146192785481524E-2</v>
      </c>
      <c r="X93" s="40">
        <f t="shared" si="869"/>
        <v>5.2721316380887666E-2</v>
      </c>
      <c r="Y93" s="40">
        <f t="shared" si="869"/>
        <v>5.598838065405673E-2</v>
      </c>
      <c r="Z93" s="40">
        <f t="shared" si="869"/>
        <v>5.2049258875465743E-2</v>
      </c>
      <c r="AA93" s="40">
        <f t="shared" si="869"/>
        <v>5.5963039714886094E-2</v>
      </c>
      <c r="AB93" s="40">
        <f t="shared" si="869"/>
        <v>5.3735161719759526E-2</v>
      </c>
      <c r="AC93" s="40">
        <f t="shared" si="869"/>
        <v>5.4156205286034396E-2</v>
      </c>
      <c r="AD93" s="40">
        <f t="shared" si="869"/>
        <v>5.954622123075249E-2</v>
      </c>
      <c r="AE93" s="40">
        <f t="shared" si="869"/>
        <v>6.621070941101688E-2</v>
      </c>
      <c r="AF93" s="40">
        <f t="shared" si="869"/>
        <v>6.0654827380089205E-2</v>
      </c>
      <c r="AG93" s="40">
        <f t="shared" si="869"/>
        <v>6.2892530918937456E-2</v>
      </c>
      <c r="AH93" s="40">
        <f t="shared" ref="AH93:BA93" si="870">AH82/AH$86</f>
        <v>6.1383215545599924E-2</v>
      </c>
      <c r="AI93" s="40">
        <f t="shared" si="870"/>
        <v>5.9010419865299188E-2</v>
      </c>
      <c r="AJ93" s="40">
        <f t="shared" si="870"/>
        <v>7.2085535133802711E-2</v>
      </c>
      <c r="AK93" s="40">
        <f t="shared" si="870"/>
        <v>7.2163613512587113E-2</v>
      </c>
      <c r="AL93" s="40">
        <f t="shared" si="870"/>
        <v>7.0501842150710953E-2</v>
      </c>
      <c r="AM93" s="40">
        <f t="shared" si="870"/>
        <v>7.0176874247436904E-2</v>
      </c>
      <c r="AN93" s="40">
        <f t="shared" si="870"/>
        <v>8.1314328768827715E-2</v>
      </c>
      <c r="AO93" s="40">
        <f t="shared" si="870"/>
        <v>8.2855676125400513E-2</v>
      </c>
      <c r="AP93" s="40">
        <f t="shared" si="870"/>
        <v>7.3721751412429384E-2</v>
      </c>
      <c r="AQ93" s="40">
        <f t="shared" si="870"/>
        <v>7.3313772472272831E-2</v>
      </c>
      <c r="AR93" s="40">
        <f t="shared" si="870"/>
        <v>7.6679272732670986E-2</v>
      </c>
      <c r="AS93" s="40">
        <f t="shared" si="870"/>
        <v>7.9844619293332378E-2</v>
      </c>
      <c r="AT93" s="40">
        <f t="shared" si="870"/>
        <v>8.7120841176747954E-2</v>
      </c>
      <c r="AU93" s="40">
        <f t="shared" si="870"/>
        <v>9.2164175958222433E-2</v>
      </c>
      <c r="AV93" s="40">
        <f t="shared" si="870"/>
        <v>9.6857235853616039E-2</v>
      </c>
      <c r="AW93" s="40">
        <f t="shared" si="870"/>
        <v>9.6674351319670934E-2</v>
      </c>
      <c r="AX93" s="40">
        <f t="shared" si="870"/>
        <v>0.10103342511589</v>
      </c>
      <c r="AY93" s="40">
        <f t="shared" si="870"/>
        <v>0.10397026268422033</v>
      </c>
      <c r="AZ93" s="40">
        <f t="shared" si="870"/>
        <v>9.8522973326670954E-2</v>
      </c>
      <c r="BA93" s="40">
        <f t="shared" si="870"/>
        <v>0.10717957746478873</v>
      </c>
      <c r="BB93" s="40">
        <f t="shared" ref="BB93:BC93" si="871">BB82/BB$86</f>
        <v>0.11181484373701962</v>
      </c>
      <c r="BC93" s="40">
        <f t="shared" si="871"/>
        <v>0.10405383947484889</v>
      </c>
      <c r="BD93" s="40">
        <f t="shared" ref="BD93:BE93" si="872">BD82/BD$86</f>
        <v>0.10374331175305798</v>
      </c>
      <c r="BE93" s="40">
        <f t="shared" si="872"/>
        <v>0.10105696533229253</v>
      </c>
      <c r="BF93" s="40">
        <f t="shared" ref="BF93:BG93" si="873">BF82/BF$86</f>
        <v>0.10230199734327257</v>
      </c>
      <c r="BG93" s="40">
        <f t="shared" si="873"/>
        <v>0.10306887167678459</v>
      </c>
      <c r="BH93" s="40">
        <f t="shared" ref="BH93:BI93" si="874">BH82/BH$86</f>
        <v>0.11153596363045949</v>
      </c>
      <c r="BI93" s="40">
        <f t="shared" si="874"/>
        <v>0.10952569557990663</v>
      </c>
      <c r="BJ93" s="20">
        <f t="shared" ref="BJ93:BK93" si="875">BJ82/BJ$86</f>
        <v>0.10721864375781354</v>
      </c>
      <c r="BK93" s="20">
        <f t="shared" si="875"/>
        <v>0.11840568718096889</v>
      </c>
      <c r="BL93" s="20">
        <f t="shared" ref="BL93:BM93" si="876">BL82/BL$86</f>
        <v>0.1217943753852635</v>
      </c>
      <c r="BM93" s="20">
        <f t="shared" si="876"/>
        <v>0.11295990291633898</v>
      </c>
      <c r="BN93" s="20">
        <f t="shared" ref="BN93:BO93" si="877">BN82/BN$86</f>
        <v>0.11116500429698691</v>
      </c>
      <c r="BO93" s="20">
        <f t="shared" si="877"/>
        <v>0.12692295609010273</v>
      </c>
      <c r="BP93" s="20">
        <f t="shared" ref="BP93:BQ93" si="878">BP82/BP$86</f>
        <v>0.12078458362009635</v>
      </c>
      <c r="BQ93" s="20">
        <f t="shared" si="878"/>
        <v>0.126794023147458</v>
      </c>
      <c r="BR93" s="20">
        <f t="shared" ref="BR93" si="879">BR82/BR$86</f>
        <v>0.12640810869900254</v>
      </c>
      <c r="BS93" s="20">
        <f t="shared" ref="BS93" si="880">BS82/BS$86</f>
        <v>0.1236667260132073</v>
      </c>
      <c r="BT93" s="20">
        <f t="shared" ref="BT93:BU93" si="881">BT82/BT$86</f>
        <v>0.13426513278142135</v>
      </c>
      <c r="BU93" s="20">
        <f t="shared" si="881"/>
        <v>0.12193182092060005</v>
      </c>
      <c r="BV93" s="20">
        <f t="shared" ref="BV93:BW93" si="882">BV82/BV$86</f>
        <v>0.11431493447493313</v>
      </c>
      <c r="BW93" s="20">
        <f t="shared" si="882"/>
        <v>0.13610918207989775</v>
      </c>
      <c r="BX93" s="20">
        <f t="shared" ref="BX93" si="883">BX82/BX$86</f>
        <v>0.13782220631430633</v>
      </c>
      <c r="BY93" s="20">
        <f t="shared" ref="BY93:CD93" si="884">BY82/BY$86</f>
        <v>0.14229659711524997</v>
      </c>
      <c r="BZ93" s="20">
        <f t="shared" si="884"/>
        <v>0.14744597793210329</v>
      </c>
      <c r="CA93" s="20">
        <f t="shared" si="884"/>
        <v>0.13995891707249522</v>
      </c>
      <c r="CB93" s="20">
        <f t="shared" si="884"/>
        <v>0.13012255869527875</v>
      </c>
      <c r="CC93" s="20">
        <f t="shared" si="884"/>
        <v>0.1368232001385736</v>
      </c>
      <c r="CD93" s="20">
        <f t="shared" si="884"/>
        <v>0.12835773351362595</v>
      </c>
      <c r="CE93" s="20">
        <f t="shared" ref="CE93:CF93" si="885">CE82/CE$86</f>
        <v>0.12498859224834499</v>
      </c>
      <c r="CF93" s="20">
        <f t="shared" si="885"/>
        <v>0.14006080390739864</v>
      </c>
      <c r="CG93" s="20">
        <f t="shared" ref="CG93:CH93" si="886">CG82/CG$86</f>
        <v>0.12796161072622872</v>
      </c>
      <c r="CH93" s="20">
        <f t="shared" si="886"/>
        <v>0.12451042864691803</v>
      </c>
      <c r="CI93" s="20">
        <f t="shared" ref="CI93" si="887">CI82/CI$86</f>
        <v>0.13692180010501179</v>
      </c>
      <c r="CL93" s="40">
        <f t="shared" ref="CL93:CN93" si="888">CL82/CL$86</f>
        <v>0.12971894481892121</v>
      </c>
      <c r="CM93" s="40">
        <f t="shared" ref="CM93" si="889">CM82/CM$86</f>
        <v>0.13030234147490038</v>
      </c>
      <c r="CN93" s="40">
        <f t="shared" si="888"/>
        <v>0.1275303733137102</v>
      </c>
      <c r="CP93" s="21">
        <f t="shared" si="800"/>
        <v>-5.8339665597917367</v>
      </c>
      <c r="CQ93" s="21">
        <f t="shared" si="801"/>
        <v>21.885715052110122</v>
      </c>
      <c r="CS93" s="8" t="str">
        <f t="shared" si="802"/>
        <v>8 bps</v>
      </c>
      <c r="CT93" s="8" t="str">
        <f t="shared" si="802"/>
        <v>-9 bps</v>
      </c>
      <c r="CU93" s="8">
        <f>ROUND(HLOOKUP(CU$88,$A$88:$CK$97,COUNTA($A$88:$A93),0)*10^4,0)</f>
        <v>1361</v>
      </c>
      <c r="CV93" s="8">
        <f>ROUND(HLOOKUP(CV$88,$A$88:$CK$97,COUNTA($A$88:$A93),0)*10^4,0)</f>
        <v>1369</v>
      </c>
      <c r="CW93" s="8">
        <f>ROUND(HLOOKUP(CW$88,$A$88:$CK$97,COUNTA($A$88:$A93),0)*10^4,0)</f>
        <v>1378</v>
      </c>
      <c r="CX93" s="8"/>
      <c r="CY93" s="8">
        <f t="shared" si="803"/>
        <v>8</v>
      </c>
      <c r="CZ93" s="8">
        <f t="shared" si="804"/>
        <v>-9</v>
      </c>
      <c r="DB93" s="40">
        <f t="shared" si="770"/>
        <v>7.4842992098323249E-2</v>
      </c>
      <c r="DC93" s="40">
        <f t="shared" si="770"/>
        <v>8.3637386199866423E-2</v>
      </c>
      <c r="DD93" s="40">
        <f t="shared" si="770"/>
        <v>7.2127967383441835E-2</v>
      </c>
      <c r="DE93" s="40">
        <f t="shared" si="770"/>
        <v>6.0846658134871015E-2</v>
      </c>
      <c r="DF93" s="40">
        <f t="shared" si="770"/>
        <v>7.2268284739016586E-2</v>
      </c>
      <c r="DG93" s="40">
        <f t="shared" si="770"/>
        <v>4.6479437584234874E-2</v>
      </c>
      <c r="DH93" s="40">
        <f t="shared" si="770"/>
        <v>5.0382826635079689E-2</v>
      </c>
      <c r="DI93" s="40">
        <f t="shared" si="770"/>
        <v>5.211094950708281E-2</v>
      </c>
      <c r="DJ93" s="40">
        <f t="shared" si="770"/>
        <v>5.384168845882209E-2</v>
      </c>
      <c r="DK93" s="40">
        <f t="shared" si="770"/>
        <v>5.984520890222865E-2</v>
      </c>
      <c r="DL93" s="40">
        <f t="shared" si="770"/>
        <v>6.1639965329683306E-2</v>
      </c>
      <c r="DM93" s="40">
        <f t="shared" si="770"/>
        <v>6.7945635141711605E-2</v>
      </c>
      <c r="DN93" s="40">
        <f t="shared" si="770"/>
        <v>7.4197741697040756E-2</v>
      </c>
      <c r="DO93" s="40">
        <f t="shared" si="770"/>
        <v>7.6642236361720087E-2</v>
      </c>
      <c r="DP93" s="40">
        <f t="shared" si="770"/>
        <v>8.1221443674120916E-2</v>
      </c>
      <c r="DQ93" s="40">
        <f t="shared" si="770"/>
        <v>9.5030504208190564E-2</v>
      </c>
      <c r="DR93" s="40">
        <f t="shared" si="770"/>
        <v>0.10104130388639422</v>
      </c>
      <c r="DS93" s="40">
        <f t="shared" si="770"/>
        <v>0.1077127931290483</v>
      </c>
      <c r="DT93" s="40">
        <f t="shared" si="770"/>
        <v>0.10231799859618834</v>
      </c>
      <c r="DU93" s="40">
        <f t="shared" si="770"/>
        <v>0.10799088364529093</v>
      </c>
      <c r="DV93" s="40">
        <f t="shared" si="770"/>
        <v>0.11520781913692786</v>
      </c>
      <c r="DW93" s="40">
        <f t="shared" ref="DW93:DX93" si="890">DW82/DW$86</f>
        <v>0.1166555575321004</v>
      </c>
      <c r="DX93" s="40">
        <f t="shared" si="890"/>
        <v>0.1245504281533089</v>
      </c>
      <c r="DY93" s="40">
        <f t="shared" ref="DY93:DZ93" si="891">DY82/DY$86</f>
        <v>0.12632042570668894</v>
      </c>
      <c r="DZ93" s="40">
        <f t="shared" si="891"/>
        <v>0.1275303733137102</v>
      </c>
      <c r="EA93" s="40">
        <f t="shared" ref="EA93:EB93" si="892">EA82/EA$86</f>
        <v>0.14319852979176872</v>
      </c>
      <c r="EB93" s="40">
        <f t="shared" si="892"/>
        <v>0.13183853076125696</v>
      </c>
      <c r="EC93" s="40">
        <f t="shared" ref="EC93" si="893">EC82/EC$86</f>
        <v>0.13030234147490038</v>
      </c>
      <c r="EE93" s="40">
        <f t="shared" ref="EE93:EI93" si="894">EE82/EE$86</f>
        <v>7.1816571102195956E-2</v>
      </c>
      <c r="EF93" s="40">
        <f t="shared" si="894"/>
        <v>5.1895909676799259E-2</v>
      </c>
      <c r="EG93" s="40">
        <f t="shared" si="894"/>
        <v>6.6526895204666092E-2</v>
      </c>
      <c r="EH93" s="40">
        <f t="shared" si="894"/>
        <v>8.9116341691041573E-2</v>
      </c>
      <c r="EI93" s="40">
        <f t="shared" si="894"/>
        <v>0.10851815646008536</v>
      </c>
      <c r="EJ93" s="40">
        <f t="shared" ref="EJ93:EK93" si="895">EJ82/EJ$86</f>
        <v>0.12405501596390875</v>
      </c>
      <c r="EK93" s="40">
        <f t="shared" si="895"/>
        <v>0.13352436531845013</v>
      </c>
    </row>
    <row r="94" spans="1:141" x14ac:dyDescent="0.2">
      <c r="A94" s="9" t="s">
        <v>11</v>
      </c>
      <c r="B94" s="40">
        <f t="shared" ref="B94:AG94" si="896">B83/B$86</f>
        <v>6.5559039581749287E-2</v>
      </c>
      <c r="C94" s="40">
        <f t="shared" si="896"/>
        <v>6.341975298360164E-2</v>
      </c>
      <c r="D94" s="40">
        <f t="shared" si="896"/>
        <v>6.294313413398929E-2</v>
      </c>
      <c r="E94" s="40">
        <f t="shared" si="896"/>
        <v>6.9000478550397842E-2</v>
      </c>
      <c r="F94" s="40">
        <f t="shared" si="896"/>
        <v>6.5412330507793021E-2</v>
      </c>
      <c r="G94" s="40">
        <f t="shared" si="896"/>
        <v>6.1404036802600447E-2</v>
      </c>
      <c r="H94" s="40">
        <f t="shared" si="896"/>
        <v>5.8911035707062763E-2</v>
      </c>
      <c r="I94" s="40">
        <f t="shared" si="896"/>
        <v>5.464726090576838E-2</v>
      </c>
      <c r="J94" s="40">
        <f t="shared" si="896"/>
        <v>5.1156487560469935E-2</v>
      </c>
      <c r="K94" s="40">
        <f t="shared" si="896"/>
        <v>4.6490193827972023E-2</v>
      </c>
      <c r="L94" s="40">
        <f t="shared" si="896"/>
        <v>4.7792363169533336E-2</v>
      </c>
      <c r="M94" s="40">
        <f t="shared" si="896"/>
        <v>4.9187007728953451E-2</v>
      </c>
      <c r="N94" s="40">
        <f t="shared" si="896"/>
        <v>5.5516292158400378E-2</v>
      </c>
      <c r="O94" s="40">
        <f t="shared" si="896"/>
        <v>5.4732940074056033E-2</v>
      </c>
      <c r="P94" s="40">
        <f t="shared" si="896"/>
        <v>7.3563248673903112E-2</v>
      </c>
      <c r="Q94" s="40">
        <f t="shared" si="896"/>
        <v>9.9995859384704566E-2</v>
      </c>
      <c r="R94" s="40">
        <f t="shared" si="896"/>
        <v>6.0512883586495293E-2</v>
      </c>
      <c r="S94" s="40">
        <f t="shared" si="896"/>
        <v>6.8023144253051712E-2</v>
      </c>
      <c r="T94" s="40">
        <f t="shared" si="896"/>
        <v>8.1148527983153682E-2</v>
      </c>
      <c r="U94" s="40">
        <f t="shared" si="896"/>
        <v>7.8145789532486257E-2</v>
      </c>
      <c r="V94" s="40">
        <f t="shared" si="896"/>
        <v>7.8946635343058513E-2</v>
      </c>
      <c r="W94" s="40">
        <f t="shared" si="896"/>
        <v>7.2497076730776988E-2</v>
      </c>
      <c r="X94" s="40">
        <f t="shared" si="896"/>
        <v>7.4328515455755431E-2</v>
      </c>
      <c r="Y94" s="40">
        <f t="shared" si="896"/>
        <v>7.2259480877608667E-2</v>
      </c>
      <c r="Z94" s="40">
        <f t="shared" si="896"/>
        <v>8.1853412291330321E-2</v>
      </c>
      <c r="AA94" s="40">
        <f t="shared" si="896"/>
        <v>8.2137192920058499E-2</v>
      </c>
      <c r="AB94" s="40">
        <f t="shared" si="896"/>
        <v>8.7045819242324129E-2</v>
      </c>
      <c r="AC94" s="40">
        <f t="shared" si="896"/>
        <v>9.0984764630184567E-2</v>
      </c>
      <c r="AD94" s="40">
        <f t="shared" si="896"/>
        <v>0.10835192339082649</v>
      </c>
      <c r="AE94" s="40">
        <f t="shared" si="896"/>
        <v>0.11014422768954829</v>
      </c>
      <c r="AF94" s="40">
        <f t="shared" si="896"/>
        <v>9.6024136016213291E-2</v>
      </c>
      <c r="AG94" s="40">
        <f t="shared" si="896"/>
        <v>0.10112654777153743</v>
      </c>
      <c r="AH94" s="40">
        <f t="shared" ref="AH94:BA94" si="897">AH83/AH$86</f>
        <v>0.10040990924855261</v>
      </c>
      <c r="AI94" s="40">
        <f t="shared" si="897"/>
        <v>0.11260005322524515</v>
      </c>
      <c r="AJ94" s="40">
        <f t="shared" si="897"/>
        <v>0.12076137361536921</v>
      </c>
      <c r="AK94" s="40">
        <f t="shared" si="897"/>
        <v>0.1267890467303957</v>
      </c>
      <c r="AL94" s="40">
        <f t="shared" si="897"/>
        <v>0.1240501410396638</v>
      </c>
      <c r="AM94" s="40">
        <f t="shared" si="897"/>
        <v>0.13211208660174653</v>
      </c>
      <c r="AN94" s="40">
        <f t="shared" si="897"/>
        <v>0.12679463872203059</v>
      </c>
      <c r="AO94" s="40">
        <f t="shared" si="897"/>
        <v>0.12937636083623941</v>
      </c>
      <c r="AP94" s="40">
        <f t="shared" si="897"/>
        <v>0.12527542372881356</v>
      </c>
      <c r="AQ94" s="40">
        <f t="shared" si="897"/>
        <v>0.13274602924085685</v>
      </c>
      <c r="AR94" s="40">
        <f t="shared" si="897"/>
        <v>0.13504696656485321</v>
      </c>
      <c r="AS94" s="40">
        <f t="shared" si="897"/>
        <v>0.13306524690281524</v>
      </c>
      <c r="AT94" s="40">
        <f t="shared" si="897"/>
        <v>0.13730418666057329</v>
      </c>
      <c r="AU94" s="40">
        <f t="shared" si="897"/>
        <v>0.14064234700904188</v>
      </c>
      <c r="AV94" s="40">
        <f t="shared" si="897"/>
        <v>0.1342685897836329</v>
      </c>
      <c r="AW94" s="40">
        <f t="shared" si="897"/>
        <v>0.13043370481725045</v>
      </c>
      <c r="AX94" s="40">
        <f t="shared" si="897"/>
        <v>0.13100217257444263</v>
      </c>
      <c r="AY94" s="40">
        <f t="shared" si="897"/>
        <v>0.13486272697806254</v>
      </c>
      <c r="AZ94" s="40">
        <f t="shared" si="897"/>
        <v>0.13929735646132249</v>
      </c>
      <c r="BA94" s="40">
        <f t="shared" si="897"/>
        <v>0.14617605633802816</v>
      </c>
      <c r="BB94" s="40">
        <f t="shared" ref="BB94:BC94" si="898">BB83/BB$86</f>
        <v>0.13950188578929004</v>
      </c>
      <c r="BC94" s="40">
        <f t="shared" si="898"/>
        <v>0.13390947697734051</v>
      </c>
      <c r="BD94" s="40">
        <f t="shared" ref="BD94:BE94" si="899">BD83/BD$86</f>
        <v>0.13563273273695001</v>
      </c>
      <c r="BE94" s="40">
        <f t="shared" si="899"/>
        <v>0.12246696589886119</v>
      </c>
      <c r="BF94" s="40">
        <f t="shared" ref="BF94:BG94" si="900">BF83/BF$86</f>
        <v>0.11647920646010561</v>
      </c>
      <c r="BG94" s="40">
        <f t="shared" si="900"/>
        <v>0.13690321680273532</v>
      </c>
      <c r="BH94" s="40">
        <f t="shared" ref="BH94:BI94" si="901">BH83/BH$86</f>
        <v>0.14651729176814418</v>
      </c>
      <c r="BI94" s="40">
        <f t="shared" si="901"/>
        <v>0.14856415516535151</v>
      </c>
      <c r="BJ94" s="20">
        <f t="shared" ref="BJ94:BK94" si="902">BJ83/BJ$86</f>
        <v>0.13368007275515037</v>
      </c>
      <c r="BK94" s="20">
        <f t="shared" si="902"/>
        <v>0.13513375228739286</v>
      </c>
      <c r="BL94" s="20">
        <f t="shared" ref="BL94:BM94" si="903">BL83/BL$86</f>
        <v>0.14076715061440817</v>
      </c>
      <c r="BM94" s="20">
        <f t="shared" si="903"/>
        <v>0.13449739470575933</v>
      </c>
      <c r="BN94" s="20">
        <f t="shared" ref="BN94:BO94" si="904">BN83/BN$86</f>
        <v>0.13364280319799995</v>
      </c>
      <c r="BO94" s="20">
        <f t="shared" si="904"/>
        <v>0.12930363419938354</v>
      </c>
      <c r="BP94" s="20">
        <f t="shared" ref="BP94:BQ94" si="905">BP83/BP$86</f>
        <v>0.13232474682922032</v>
      </c>
      <c r="BQ94" s="20">
        <f t="shared" si="905"/>
        <v>0.12272466323905824</v>
      </c>
      <c r="BR94" s="20">
        <f t="shared" ref="BR94" si="906">BR83/BR$86</f>
        <v>0.11396048156152669</v>
      </c>
      <c r="BS94" s="20">
        <f t="shared" ref="BS94" si="907">BS83/BS$86</f>
        <v>0.13286004467175969</v>
      </c>
      <c r="BT94" s="20">
        <f t="shared" ref="BT94:BU94" si="908">BT83/BT$86</f>
        <v>0.12903988818406623</v>
      </c>
      <c r="BU94" s="20">
        <f t="shared" si="908"/>
        <v>0.12806043223924995</v>
      </c>
      <c r="BV94" s="20">
        <f t="shared" ref="BV94:BW94" si="909">BV83/BV$86</f>
        <v>0.11425999568941837</v>
      </c>
      <c r="BW94" s="20">
        <f t="shared" si="909"/>
        <v>0.12609017433008279</v>
      </c>
      <c r="BX94" s="20">
        <f t="shared" ref="BX94:BY94" si="910">BX83/BX$86</f>
        <v>0.13816309022629011</v>
      </c>
      <c r="BY94" s="20">
        <f t="shared" si="910"/>
        <v>0.12260467721607618</v>
      </c>
      <c r="BZ94" s="20">
        <f t="shared" ref="BZ94" si="911">BZ83/BZ$86</f>
        <v>0.11803947998163722</v>
      </c>
      <c r="CA94" s="20">
        <f t="shared" ref="CA94:CB94" si="912">CA83/CA$86</f>
        <v>0.1143331937524935</v>
      </c>
      <c r="CB94" s="20">
        <f t="shared" si="912"/>
        <v>0.11956629831756775</v>
      </c>
      <c r="CC94" s="20">
        <f t="shared" ref="CC94:CD94" si="913">CC83/CC$86</f>
        <v>0.11597334281468516</v>
      </c>
      <c r="CD94" s="20">
        <f t="shared" si="913"/>
        <v>0.1358598138131891</v>
      </c>
      <c r="CE94" s="20">
        <f t="shared" ref="CE94:CF94" si="914">CE83/CE$86</f>
        <v>0.13396737032018927</v>
      </c>
      <c r="CF94" s="20">
        <f t="shared" si="914"/>
        <v>0.13186473622567221</v>
      </c>
      <c r="CG94" s="20">
        <f t="shared" ref="CG94:CH94" si="915">CG83/CG$86</f>
        <v>0.13719527459872827</v>
      </c>
      <c r="CH94" s="20">
        <f t="shared" si="915"/>
        <v>0.12331564141618227</v>
      </c>
      <c r="CI94" s="20">
        <f t="shared" ref="CI94" si="916">CI83/CI$86</f>
        <v>0.1377551193238597</v>
      </c>
      <c r="CL94" s="40">
        <f t="shared" ref="CL94:CN94" si="917">CL83/CL$86</f>
        <v>0.12937526620876516</v>
      </c>
      <c r="CM94" s="40">
        <f t="shared" ref="CM94" si="918">CM83/CM$86</f>
        <v>0.13424959590806473</v>
      </c>
      <c r="CN94" s="40">
        <f t="shared" si="917"/>
        <v>0.12489874089772322</v>
      </c>
      <c r="CP94" s="21">
        <f t="shared" si="800"/>
        <v>-48.743296992995731</v>
      </c>
      <c r="CQ94" s="21">
        <f t="shared" si="801"/>
        <v>44.765253110419373</v>
      </c>
      <c r="CS94" s="8" t="str">
        <f t="shared" si="802"/>
        <v>117 bps</v>
      </c>
      <c r="CT94" s="8" t="str">
        <f t="shared" si="802"/>
        <v>-4 bps</v>
      </c>
      <c r="CU94" s="8">
        <f>ROUND(HLOOKUP(CU$88,$A$88:$CK$97,COUNTA($A$88:$A94),0)*10^4,0)</f>
        <v>1261</v>
      </c>
      <c r="CV94" s="8">
        <f>ROUND(HLOOKUP(CV$88,$A$88:$CK$97,COUNTA($A$88:$A94),0)*10^4,0)</f>
        <v>1378</v>
      </c>
      <c r="CW94" s="8">
        <f>ROUND(HLOOKUP(CW$88,$A$88:$CK$97,COUNTA($A$88:$A94),0)*10^4,0)</f>
        <v>1382</v>
      </c>
      <c r="CX94" s="8"/>
      <c r="CY94" s="8">
        <f t="shared" si="803"/>
        <v>117</v>
      </c>
      <c r="CZ94" s="8">
        <f t="shared" si="804"/>
        <v>-4</v>
      </c>
      <c r="DB94" s="40">
        <f t="shared" si="770"/>
        <v>6.410639074055649E-2</v>
      </c>
      <c r="DC94" s="40">
        <f t="shared" si="770"/>
        <v>6.5439207002003591E-2</v>
      </c>
      <c r="DD94" s="40">
        <f t="shared" si="770"/>
        <v>5.5144012625764453E-2</v>
      </c>
      <c r="DE94" s="40">
        <f t="shared" si="770"/>
        <v>4.7727796492157123E-2</v>
      </c>
      <c r="DF94" s="40">
        <f t="shared" si="770"/>
        <v>6.0543073226151427E-2</v>
      </c>
      <c r="DG94" s="40">
        <f t="shared" si="770"/>
        <v>7.0770303531750373E-2</v>
      </c>
      <c r="DH94" s="40">
        <f t="shared" si="770"/>
        <v>7.9324622950426818E-2</v>
      </c>
      <c r="DI94" s="40">
        <f t="shared" si="770"/>
        <v>7.3075897369240805E-2</v>
      </c>
      <c r="DJ94" s="40">
        <f t="shared" si="770"/>
        <v>8.3732403933928501E-2</v>
      </c>
      <c r="DK94" s="40">
        <f t="shared" si="770"/>
        <v>0.10159084404081349</v>
      </c>
      <c r="DL94" s="40">
        <f t="shared" si="770"/>
        <v>9.9119517385234945E-2</v>
      </c>
      <c r="DM94" s="40">
        <f t="shared" si="770"/>
        <v>0.12022555910293026</v>
      </c>
      <c r="DN94" s="40">
        <f t="shared" si="770"/>
        <v>0.1275250548311492</v>
      </c>
      <c r="DO94" s="40">
        <f t="shared" si="770"/>
        <v>0.12911351032574134</v>
      </c>
      <c r="DP94" s="40">
        <f t="shared" si="770"/>
        <v>0.13509806005021496</v>
      </c>
      <c r="DQ94" s="40">
        <f t="shared" si="770"/>
        <v>0.13552591504665568</v>
      </c>
      <c r="DR94" s="40">
        <f t="shared" si="770"/>
        <v>0.13502947922441097</v>
      </c>
      <c r="DS94" s="40">
        <f t="shared" si="770"/>
        <v>0.13977451000424554</v>
      </c>
      <c r="DT94" s="40">
        <f t="shared" si="770"/>
        <v>0.12433989335732135</v>
      </c>
      <c r="DU94" s="40">
        <f t="shared" si="770"/>
        <v>0.14374188832074558</v>
      </c>
      <c r="DV94" s="40">
        <f t="shared" si="770"/>
        <v>0.13630844765014219</v>
      </c>
      <c r="DW94" s="40">
        <f t="shared" ref="DW94:DX94" si="919">DW83/DW$86</f>
        <v>0.13262163430729365</v>
      </c>
      <c r="DX94" s="40">
        <f t="shared" si="919"/>
        <v>0.12346319273204866</v>
      </c>
      <c r="DY94" s="40">
        <f t="shared" ref="DY94:DZ94" si="920">DY83/DY$86</f>
        <v>0.13048436025104301</v>
      </c>
      <c r="DZ94" s="40">
        <f t="shared" si="920"/>
        <v>0.12489874089772322</v>
      </c>
      <c r="EA94" s="40">
        <f t="shared" ref="EA94:EB94" si="921">EA83/EA$86</f>
        <v>0.1185624125306724</v>
      </c>
      <c r="EB94" s="40">
        <f t="shared" si="921"/>
        <v>0.12352099413972965</v>
      </c>
      <c r="EC94" s="40">
        <f t="shared" ref="EC94" si="922">EC83/EC$86</f>
        <v>0.13424959590806473</v>
      </c>
      <c r="EE94" s="40">
        <f t="shared" ref="EE94:EI94" si="923">EE83/EE$86</f>
        <v>5.7024803310995888E-2</v>
      </c>
      <c r="EF94" s="40">
        <f t="shared" si="923"/>
        <v>7.8037266876895689E-2</v>
      </c>
      <c r="EG94" s="40">
        <f t="shared" si="923"/>
        <v>0.11313018463480934</v>
      </c>
      <c r="EH94" s="40">
        <f t="shared" si="923"/>
        <v>0.13378592082917812</v>
      </c>
      <c r="EI94" s="40">
        <f t="shared" si="923"/>
        <v>0.13616889281247246</v>
      </c>
      <c r="EJ94" s="40">
        <f t="shared" ref="EJ94:EK94" si="924">EJ83/EJ$86</f>
        <v>0.12785045816112864</v>
      </c>
      <c r="EK94" s="40">
        <f t="shared" si="924"/>
        <v>0.12708743777216183</v>
      </c>
    </row>
    <row r="95" spans="1:141" x14ac:dyDescent="0.2">
      <c r="A95" s="9" t="s">
        <v>12</v>
      </c>
      <c r="B95" s="40">
        <f t="shared" ref="B95:AG95" si="925">B84/B$86</f>
        <v>4.0386077579977253E-2</v>
      </c>
      <c r="C95" s="40">
        <f t="shared" si="925"/>
        <v>3.9992337994386749E-2</v>
      </c>
      <c r="D95" s="40">
        <f t="shared" si="925"/>
        <v>4.0206173471981604E-2</v>
      </c>
      <c r="E95" s="40">
        <f t="shared" si="925"/>
        <v>3.957774010657885E-2</v>
      </c>
      <c r="F95" s="40">
        <f t="shared" si="925"/>
        <v>3.9705007157678017E-2</v>
      </c>
      <c r="G95" s="40">
        <f t="shared" si="925"/>
        <v>4.2021086945448989E-2</v>
      </c>
      <c r="H95" s="40">
        <f t="shared" si="925"/>
        <v>4.4861913215433362E-2</v>
      </c>
      <c r="I95" s="40">
        <f t="shared" si="925"/>
        <v>4.6495046345464426E-2</v>
      </c>
      <c r="J95" s="40">
        <f t="shared" si="925"/>
        <v>4.3635539046302692E-2</v>
      </c>
      <c r="K95" s="40">
        <f t="shared" si="925"/>
        <v>3.7878708833728084E-2</v>
      </c>
      <c r="L95" s="40">
        <f t="shared" si="925"/>
        <v>3.5764456005215793E-2</v>
      </c>
      <c r="M95" s="40">
        <f t="shared" si="925"/>
        <v>3.5272290639860246E-2</v>
      </c>
      <c r="N95" s="40">
        <f t="shared" si="925"/>
        <v>3.0086519315977837E-2</v>
      </c>
      <c r="O95" s="40">
        <f t="shared" si="925"/>
        <v>2.6266362296645189E-2</v>
      </c>
      <c r="P95" s="40">
        <f t="shared" si="925"/>
        <v>3.2840657603540942E-2</v>
      </c>
      <c r="Q95" s="40">
        <f t="shared" si="925"/>
        <v>2.943977475052793E-2</v>
      </c>
      <c r="R95" s="40">
        <f t="shared" si="925"/>
        <v>4.2156078961933463E-2</v>
      </c>
      <c r="S95" s="40">
        <f t="shared" si="925"/>
        <v>3.2487564392094347E-2</v>
      </c>
      <c r="T95" s="40">
        <f t="shared" si="925"/>
        <v>2.6659763709447549E-2</v>
      </c>
      <c r="U95" s="40">
        <f t="shared" si="925"/>
        <v>2.4650354977299734E-2</v>
      </c>
      <c r="V95" s="40">
        <f t="shared" si="925"/>
        <v>2.5164123944917498E-2</v>
      </c>
      <c r="W95" s="40">
        <f t="shared" si="925"/>
        <v>2.6666813288320487E-2</v>
      </c>
      <c r="X95" s="40">
        <f t="shared" si="925"/>
        <v>2.9848606223446865E-2</v>
      </c>
      <c r="Y95" s="40">
        <f t="shared" si="925"/>
        <v>2.6806152363358902E-2</v>
      </c>
      <c r="Z95" s="40">
        <f t="shared" si="925"/>
        <v>2.8693197506521183E-2</v>
      </c>
      <c r="AA95" s="40">
        <f t="shared" si="925"/>
        <v>3.8045430955327558E-2</v>
      </c>
      <c r="AB95" s="40">
        <f t="shared" si="925"/>
        <v>4.3404105732206266E-2</v>
      </c>
      <c r="AC95" s="40">
        <f t="shared" si="925"/>
        <v>4.0756639039622761E-2</v>
      </c>
      <c r="AD95" s="40">
        <f t="shared" si="925"/>
        <v>3.1242178573371783E-2</v>
      </c>
      <c r="AE95" s="40">
        <f t="shared" si="925"/>
        <v>2.73426528631192E-2</v>
      </c>
      <c r="AF95" s="40">
        <f t="shared" si="925"/>
        <v>3.5970586882938201E-2</v>
      </c>
      <c r="AG95" s="40">
        <f t="shared" si="925"/>
        <v>4.0398068775248791E-2</v>
      </c>
      <c r="AH95" s="40">
        <f t="shared" ref="AH95:BA95" si="926">AH84/AH$86</f>
        <v>4.2637704508208106E-2</v>
      </c>
      <c r="AI95" s="40">
        <f t="shared" si="926"/>
        <v>4.4561812933734568E-2</v>
      </c>
      <c r="AJ95" s="40">
        <f t="shared" si="926"/>
        <v>4.1377158791538922E-2</v>
      </c>
      <c r="AK95" s="40">
        <f t="shared" si="926"/>
        <v>4.37711848269033E-2</v>
      </c>
      <c r="AL95" s="40">
        <f t="shared" si="926"/>
        <v>3.998402509930344E-2</v>
      </c>
      <c r="AM95" s="40">
        <f t="shared" si="926"/>
        <v>3.0577929491900569E-2</v>
      </c>
      <c r="AN95" s="40">
        <f t="shared" si="926"/>
        <v>3.7693461535802913E-2</v>
      </c>
      <c r="AO95" s="40">
        <f t="shared" si="926"/>
        <v>4.6697704059053657E-2</v>
      </c>
      <c r="AP95" s="40">
        <f t="shared" si="926"/>
        <v>4.1645480225988699E-2</v>
      </c>
      <c r="AQ95" s="40">
        <f t="shared" si="926"/>
        <v>4.4761610973212622E-2</v>
      </c>
      <c r="AR95" s="40">
        <f t="shared" si="926"/>
        <v>4.7660578889354863E-2</v>
      </c>
      <c r="AS95" s="40">
        <f t="shared" si="926"/>
        <v>5.1739997196034782E-2</v>
      </c>
      <c r="AT95" s="40">
        <f t="shared" si="926"/>
        <v>4.7176552089340573E-2</v>
      </c>
      <c r="AU95" s="40">
        <f t="shared" si="926"/>
        <v>3.8660554429732229E-2</v>
      </c>
      <c r="AV95" s="40">
        <f t="shared" si="926"/>
        <v>4.1188983393554028E-2</v>
      </c>
      <c r="AW95" s="40">
        <f t="shared" si="926"/>
        <v>3.6751764460073444E-2</v>
      </c>
      <c r="AX95" s="40">
        <f t="shared" si="926"/>
        <v>3.2864545211622694E-2</v>
      </c>
      <c r="AY95" s="40">
        <f t="shared" si="926"/>
        <v>4.3774956380212823E-2</v>
      </c>
      <c r="AZ95" s="40">
        <f t="shared" si="926"/>
        <v>4.834094748613986E-2</v>
      </c>
      <c r="BA95" s="40">
        <f t="shared" si="926"/>
        <v>4.815845070422535E-2</v>
      </c>
      <c r="BB95" s="40">
        <f t="shared" ref="BB95:BC95" si="927">BB84/BB$86</f>
        <v>4.8535398009536941E-2</v>
      </c>
      <c r="BC95" s="40">
        <f t="shared" si="927"/>
        <v>5.0359639313357497E-2</v>
      </c>
      <c r="BD95" s="40">
        <f t="shared" ref="BD95:BE95" si="928">BD84/BD$86</f>
        <v>5.2558035024646454E-2</v>
      </c>
      <c r="BE95" s="40">
        <f t="shared" si="928"/>
        <v>5.288918546310694E-2</v>
      </c>
      <c r="BF95" s="40">
        <f t="shared" ref="BF95:BG95" si="929">BF84/BF$86</f>
        <v>5.2303946409669767E-2</v>
      </c>
      <c r="BG95" s="40">
        <f t="shared" si="929"/>
        <v>5.0846416858558369E-2</v>
      </c>
      <c r="BH95" s="40">
        <f t="shared" ref="BH95:BI95" si="930">BH84/BH$86</f>
        <v>4.6038317908751424E-2</v>
      </c>
      <c r="BI95" s="40">
        <f t="shared" si="930"/>
        <v>4.8483248194826696E-2</v>
      </c>
      <c r="BJ95" s="20">
        <f t="shared" ref="BJ95:BK95" si="931">BJ84/BJ$86</f>
        <v>5.0790811405321851E-2</v>
      </c>
      <c r="BK95" s="20">
        <f t="shared" si="931"/>
        <v>5.8695704516998938E-2</v>
      </c>
      <c r="BL95" s="20">
        <f t="shared" ref="BL95:BM95" si="932">BL84/BL$86</f>
        <v>5.7472795363518375E-2</v>
      </c>
      <c r="BM95" s="20">
        <f t="shared" si="932"/>
        <v>5.666257242246709E-2</v>
      </c>
      <c r="BN95" s="20">
        <f t="shared" ref="BN95:BO95" si="933">BN84/BN$86</f>
        <v>5.9633714419646343E-2</v>
      </c>
      <c r="BO95" s="20">
        <f t="shared" si="933"/>
        <v>6.5014853057705269E-2</v>
      </c>
      <c r="BP95" s="20">
        <f t="shared" ref="BP95:BQ95" si="934">BP84/BP$86</f>
        <v>6.7124053682037166E-2</v>
      </c>
      <c r="BQ95" s="20">
        <f t="shared" si="934"/>
        <v>7.090772417161724E-2</v>
      </c>
      <c r="BR95" s="20">
        <f t="shared" ref="BR95" si="935">BR84/BR$86</f>
        <v>7.0990541523750131E-2</v>
      </c>
      <c r="BS95" s="20">
        <f t="shared" ref="BS95" si="936">BS84/BS$86</f>
        <v>5.8783422892658296E-2</v>
      </c>
      <c r="BT95" s="20">
        <f t="shared" ref="BT95:BU95" si="937">BT84/BT$86</f>
        <v>6.3160643248805812E-2</v>
      </c>
      <c r="BU95" s="20">
        <f t="shared" si="937"/>
        <v>6.5373001745621315E-2</v>
      </c>
      <c r="BV95" s="20">
        <f t="shared" ref="BV95:BW95" si="938">BV84/BV$86</f>
        <v>6.2285791562247755E-2</v>
      </c>
      <c r="BW95" s="20">
        <f t="shared" si="938"/>
        <v>7.1671932106795511E-2</v>
      </c>
      <c r="BX95" s="20">
        <f t="shared" ref="BX95:BY95" si="939">BX84/BX$86</f>
        <v>6.8554595399203472E-2</v>
      </c>
      <c r="BY95" s="20">
        <f t="shared" si="939"/>
        <v>6.8693460299677919E-2</v>
      </c>
      <c r="BZ95" s="20">
        <f t="shared" ref="BZ95" si="940">BZ84/BZ$86</f>
        <v>7.4655779229870128E-2</v>
      </c>
      <c r="CA95" s="20">
        <f t="shared" ref="CA95:CB95" si="941">CA84/CA$86</f>
        <v>7.7431097072429261E-2</v>
      </c>
      <c r="CB95" s="20">
        <f t="shared" si="941"/>
        <v>7.842611371108453E-2</v>
      </c>
      <c r="CC95" s="20">
        <f t="shared" ref="CC95:CD95" si="942">CC84/CC$86</f>
        <v>7.8847164863082589E-2</v>
      </c>
      <c r="CD95" s="20">
        <f t="shared" si="942"/>
        <v>6.9836306428125647E-2</v>
      </c>
      <c r="CE95" s="20">
        <f t="shared" ref="CE95:CF95" si="943">CE84/CE$86</f>
        <v>6.365525423490842E-2</v>
      </c>
      <c r="CF95" s="20">
        <f t="shared" si="943"/>
        <v>7.090383513170026E-2</v>
      </c>
      <c r="CG95" s="20">
        <f t="shared" ref="CG95:CH95" si="944">CG84/CG$86</f>
        <v>6.9637215038434078E-2</v>
      </c>
      <c r="CH95" s="20">
        <f t="shared" si="944"/>
        <v>6.8695408908644437E-2</v>
      </c>
      <c r="CI95" s="20">
        <f t="shared" ref="CI95" si="945">CI84/CI$86</f>
        <v>6.818990193255535E-2</v>
      </c>
      <c r="CL95" s="40">
        <f t="shared" ref="CL95:CN95" si="946">CL84/CL$86</f>
        <v>6.8483269479177655E-2</v>
      </c>
      <c r="CM95" s="40">
        <f t="shared" ref="CM95" si="947">CM84/CM$86</f>
        <v>6.7489831988087889E-2</v>
      </c>
      <c r="CN95" s="40">
        <f t="shared" si="946"/>
        <v>6.6778445525915706E-2</v>
      </c>
      <c r="CP95" s="21">
        <f t="shared" si="800"/>
        <v>9.9343749108976596</v>
      </c>
      <c r="CQ95" s="21">
        <f t="shared" si="801"/>
        <v>17.048239532619498</v>
      </c>
      <c r="CS95" s="8" t="str">
        <f t="shared" si="802"/>
        <v>-35 bps</v>
      </c>
      <c r="CT95" s="8" t="str">
        <f t="shared" si="802"/>
        <v>-4 bps</v>
      </c>
      <c r="CU95" s="8">
        <f>ROUND(HLOOKUP(CU$88,$A$88:$CK$97,COUNTA($A$88:$A95),0)*10^4,0)</f>
        <v>717</v>
      </c>
      <c r="CV95" s="8">
        <f>ROUND(HLOOKUP(CV$88,$A$88:$CK$97,COUNTA($A$88:$A95),0)*10^4,0)</f>
        <v>682</v>
      </c>
      <c r="CW95" s="8">
        <f>ROUND(HLOOKUP(CW$88,$A$88:$CK$97,COUNTA($A$88:$A95),0)*10^4,0)</f>
        <v>686</v>
      </c>
      <c r="CX95" s="8"/>
      <c r="CY95" s="8">
        <f t="shared" si="803"/>
        <v>-35</v>
      </c>
      <c r="CZ95" s="8">
        <f t="shared" si="804"/>
        <v>-4</v>
      </c>
      <c r="DB95" s="40">
        <f t="shared" si="770"/>
        <v>4.0213430025389033E-2</v>
      </c>
      <c r="DC95" s="40">
        <f t="shared" si="770"/>
        <v>4.0364160427431545E-2</v>
      </c>
      <c r="DD95" s="40">
        <f t="shared" si="770"/>
        <v>4.502696126783718E-2</v>
      </c>
      <c r="DE95" s="40">
        <f t="shared" si="770"/>
        <v>3.6370456451067207E-2</v>
      </c>
      <c r="DF95" s="40">
        <f t="shared" si="770"/>
        <v>2.9704125622869806E-2</v>
      </c>
      <c r="DG95" s="40">
        <f t="shared" si="770"/>
        <v>3.3740782948519808E-2</v>
      </c>
      <c r="DH95" s="40">
        <f t="shared" si="770"/>
        <v>2.5431054403661717E-2</v>
      </c>
      <c r="DI95" s="40">
        <f t="shared" si="770"/>
        <v>2.7857272517429706E-2</v>
      </c>
      <c r="DJ95" s="40">
        <f t="shared" si="770"/>
        <v>3.6661348220491323E-2</v>
      </c>
      <c r="DK95" s="40">
        <f t="shared" si="770"/>
        <v>3.3801084543323714E-2</v>
      </c>
      <c r="DL95" s="40">
        <f t="shared" si="770"/>
        <v>3.9548148340486249E-2</v>
      </c>
      <c r="DM95" s="40">
        <f t="shared" si="770"/>
        <v>4.3212155767296277E-2</v>
      </c>
      <c r="DN95" s="40">
        <f t="shared" si="770"/>
        <v>3.6249852832831449E-2</v>
      </c>
      <c r="DO95" s="40">
        <f t="shared" si="770"/>
        <v>4.4364154833422743E-2</v>
      </c>
      <c r="DP95" s="40">
        <f t="shared" si="770"/>
        <v>4.8925559844269155E-2</v>
      </c>
      <c r="DQ95" s="40">
        <f t="shared" si="770"/>
        <v>3.890467129845309E-2</v>
      </c>
      <c r="DR95" s="40">
        <f t="shared" si="770"/>
        <v>4.1486263979705597E-2</v>
      </c>
      <c r="DS95" s="40">
        <f t="shared" si="770"/>
        <v>4.9026819505838176E-2</v>
      </c>
      <c r="DT95" s="40">
        <f t="shared" si="770"/>
        <v>5.2579904553627418E-2</v>
      </c>
      <c r="DU95" s="40">
        <f t="shared" si="770"/>
        <v>4.8427702459695701E-2</v>
      </c>
      <c r="DV95" s="40">
        <f t="shared" si="770"/>
        <v>5.5328323692842386E-2</v>
      </c>
      <c r="DW95" s="40">
        <f t="shared" ref="DW95:DX95" si="948">DW84/DW$86</f>
        <v>6.0204722418090675E-2</v>
      </c>
      <c r="DX95" s="40">
        <f t="shared" si="948"/>
        <v>6.9593939314867723E-2</v>
      </c>
      <c r="DY95" s="40">
        <f t="shared" ref="DY95:DZ95" si="949">DY84/DY$86</f>
        <v>6.179069901499485E-2</v>
      </c>
      <c r="DZ95" s="40">
        <f t="shared" si="949"/>
        <v>6.6778445525915706E-2</v>
      </c>
      <c r="EA95" s="40">
        <f t="shared" ref="EA95:EB95" si="950">EA84/EA$86</f>
        <v>7.3325395201151028E-2</v>
      </c>
      <c r="EB95" s="40">
        <f t="shared" si="950"/>
        <v>7.5840736106120868E-2</v>
      </c>
      <c r="EC95" s="40">
        <f t="shared" ref="EC95" si="951">EC84/EC$86</f>
        <v>6.7489831988087889E-2</v>
      </c>
      <c r="EE95" s="40">
        <f t="shared" ref="EE95:EI95" si="952">EE84/EE$86</f>
        <v>3.7367737686247807E-2</v>
      </c>
      <c r="EF95" s="40">
        <f t="shared" si="952"/>
        <v>3.0808800862379176E-2</v>
      </c>
      <c r="EG95" s="40">
        <f t="shared" si="952"/>
        <v>3.8560257925669424E-2</v>
      </c>
      <c r="EH95" s="40">
        <f t="shared" si="952"/>
        <v>4.3218906863501889E-2</v>
      </c>
      <c r="EI95" s="40">
        <f t="shared" si="952"/>
        <v>5.1429244923285981E-2</v>
      </c>
      <c r="EJ95" s="40">
        <f t="shared" ref="EJ95:EK95" si="953">EJ84/EJ$86</f>
        <v>6.4560610962901457E-2</v>
      </c>
      <c r="EK95" s="40">
        <f t="shared" si="953"/>
        <v>7.0991708816533591E-2</v>
      </c>
    </row>
    <row r="96" spans="1:141" x14ac:dyDescent="0.2">
      <c r="A96" s="9" t="s">
        <v>13</v>
      </c>
      <c r="B96" s="40">
        <f t="shared" ref="B96:AG96" si="954">B85/B$86</f>
        <v>0.10394372215484576</v>
      </c>
      <c r="C96" s="40">
        <f t="shared" si="954"/>
        <v>0.10395759246458404</v>
      </c>
      <c r="D96" s="40">
        <f t="shared" si="954"/>
        <v>0.10747848123047081</v>
      </c>
      <c r="E96" s="40">
        <f t="shared" si="954"/>
        <v>0.10531353162082586</v>
      </c>
      <c r="F96" s="40">
        <f t="shared" si="954"/>
        <v>0.10120072059320262</v>
      </c>
      <c r="G96" s="40">
        <f t="shared" si="954"/>
        <v>9.928089533855336E-2</v>
      </c>
      <c r="H96" s="40">
        <f t="shared" si="954"/>
        <v>0.10383137457585223</v>
      </c>
      <c r="I96" s="40">
        <f t="shared" si="954"/>
        <v>0.11520799365772666</v>
      </c>
      <c r="J96" s="40">
        <f t="shared" si="954"/>
        <v>0.11844009156876296</v>
      </c>
      <c r="K96" s="40">
        <f t="shared" si="954"/>
        <v>0.11140326165211131</v>
      </c>
      <c r="L96" s="40">
        <f t="shared" si="954"/>
        <v>0.11220333514810558</v>
      </c>
      <c r="M96" s="40">
        <f t="shared" si="954"/>
        <v>0.12821479814990616</v>
      </c>
      <c r="N96" s="40">
        <f t="shared" si="954"/>
        <v>0.11484382311463083</v>
      </c>
      <c r="O96" s="40">
        <f t="shared" si="954"/>
        <v>0.11182708700551912</v>
      </c>
      <c r="P96" s="40">
        <f t="shared" si="954"/>
        <v>0.138348789826817</v>
      </c>
      <c r="Q96" s="40">
        <f t="shared" si="954"/>
        <v>0.20222765102894291</v>
      </c>
      <c r="R96" s="40">
        <f t="shared" si="954"/>
        <v>8.1145071028842011E-2</v>
      </c>
      <c r="S96" s="40">
        <f t="shared" si="954"/>
        <v>8.6296476700763111E-2</v>
      </c>
      <c r="T96" s="40">
        <f t="shared" si="954"/>
        <v>9.0182482388733443E-2</v>
      </c>
      <c r="U96" s="40">
        <f t="shared" si="954"/>
        <v>9.4300049767918989E-2</v>
      </c>
      <c r="V96" s="40">
        <f t="shared" si="954"/>
        <v>9.7443659290761708E-2</v>
      </c>
      <c r="W96" s="40">
        <f t="shared" si="954"/>
        <v>9.4827554607402192E-2</v>
      </c>
      <c r="X96" s="40">
        <f t="shared" si="954"/>
        <v>9.7896321601900135E-2</v>
      </c>
      <c r="Y96" s="40">
        <f t="shared" si="954"/>
        <v>9.5859604031966583E-2</v>
      </c>
      <c r="Z96" s="40">
        <f t="shared" si="954"/>
        <v>9.6458259567376872E-2</v>
      </c>
      <c r="AA96" s="40">
        <f t="shared" si="954"/>
        <v>9.5500092545882792E-2</v>
      </c>
      <c r="AB96" s="40">
        <f t="shared" si="954"/>
        <v>0.11107675382206758</v>
      </c>
      <c r="AC96" s="40">
        <f t="shared" si="954"/>
        <v>0.11701897896925029</v>
      </c>
      <c r="AD96" s="40">
        <f t="shared" si="954"/>
        <v>0.11508787202785788</v>
      </c>
      <c r="AE96" s="40">
        <f t="shared" si="954"/>
        <v>0.10600513444661802</v>
      </c>
      <c r="AF96" s="40">
        <f t="shared" si="954"/>
        <v>0.11403065104286407</v>
      </c>
      <c r="AG96" s="40">
        <f t="shared" si="954"/>
        <v>0.11630775518843309</v>
      </c>
      <c r="AH96" s="40">
        <f t="shared" ref="AH96:BA96" si="955">AH85/AH$86</f>
        <v>0.11360795533457405</v>
      </c>
      <c r="AI96" s="40">
        <f t="shared" si="955"/>
        <v>0.1161129194046961</v>
      </c>
      <c r="AJ96" s="40">
        <f t="shared" si="955"/>
        <v>0.10868292532622595</v>
      </c>
      <c r="AK96" s="40">
        <f t="shared" si="955"/>
        <v>0.1002170849678181</v>
      </c>
      <c r="AL96" s="40">
        <f t="shared" si="955"/>
        <v>0.10223576650739738</v>
      </c>
      <c r="AM96" s="40">
        <f t="shared" si="955"/>
        <v>0.10342408903332904</v>
      </c>
      <c r="AN96" s="40">
        <f t="shared" si="955"/>
        <v>0.10670367118969772</v>
      </c>
      <c r="AO96" s="40">
        <f t="shared" si="955"/>
        <v>0.10618682622010586</v>
      </c>
      <c r="AP96" s="40">
        <f t="shared" si="955"/>
        <v>0.10358757062146892</v>
      </c>
      <c r="AQ96" s="40">
        <f t="shared" si="955"/>
        <v>0.10153234715984906</v>
      </c>
      <c r="AR96" s="40">
        <f t="shared" si="955"/>
        <v>9.5339714303740622E-2</v>
      </c>
      <c r="AS96" s="40">
        <f t="shared" si="955"/>
        <v>8.7982957362631356E-2</v>
      </c>
      <c r="AT96" s="40">
        <f t="shared" si="955"/>
        <v>8.4157571932726175E-2</v>
      </c>
      <c r="AU96" s="40">
        <f t="shared" si="955"/>
        <v>7.8035015135375183E-2</v>
      </c>
      <c r="AV96" s="40">
        <f t="shared" si="955"/>
        <v>8.0553263260334226E-2</v>
      </c>
      <c r="AW96" s="40">
        <f t="shared" si="955"/>
        <v>8.1269632163637071E-2</v>
      </c>
      <c r="AX96" s="40">
        <f t="shared" si="955"/>
        <v>8.0832549115285868E-2</v>
      </c>
      <c r="AY96" s="40">
        <f t="shared" si="955"/>
        <v>7.7339779176982551E-2</v>
      </c>
      <c r="AZ96" s="40">
        <f t="shared" si="955"/>
        <v>7.9903990291955176E-2</v>
      </c>
      <c r="BA96" s="40">
        <f t="shared" si="955"/>
        <v>7.9049295774647893E-2</v>
      </c>
      <c r="BB96" s="40">
        <f t="shared" ref="BB96:BC96" si="956">BB85/BB$86</f>
        <v>7.4816820908169532E-2</v>
      </c>
      <c r="BC96" s="40">
        <f t="shared" si="956"/>
        <v>7.5857036193668057E-2</v>
      </c>
      <c r="BD96" s="40">
        <f t="shared" ref="BD96:BE96" si="957">BD85/BD$86</f>
        <v>7.6519864620051406E-2</v>
      </c>
      <c r="BE96" s="40">
        <f t="shared" si="957"/>
        <v>7.0676294137273291E-2</v>
      </c>
      <c r="BF96" s="40">
        <f t="shared" ref="BF96:BG96" si="958">BF85/BF$86</f>
        <v>6.8067395717451337E-2</v>
      </c>
      <c r="BG96" s="40">
        <f t="shared" si="958"/>
        <v>6.6672248970762682E-2</v>
      </c>
      <c r="BH96" s="40">
        <f t="shared" ref="BH96:BI96" si="959">BH85/BH$86</f>
        <v>6.4212263895654056E-2</v>
      </c>
      <c r="BI96" s="40">
        <f t="shared" si="959"/>
        <v>6.9762797011519939E-2</v>
      </c>
      <c r="BJ96" s="20">
        <f t="shared" ref="BJ96:BK96" si="960">BJ85/BJ$86</f>
        <v>6.4181867833154202E-2</v>
      </c>
      <c r="BK96" s="20">
        <f t="shared" si="960"/>
        <v>6.1341254935953E-2</v>
      </c>
      <c r="BL96" s="20">
        <f t="shared" ref="BL96:BM96" si="961">BL85/BL$86</f>
        <v>6.2559047922907035E-2</v>
      </c>
      <c r="BM96" s="20">
        <f t="shared" si="961"/>
        <v>6.4874624817010854E-2</v>
      </c>
      <c r="BN96" s="20">
        <f t="shared" ref="BN96:BO96" si="962">BN85/BN$86</f>
        <v>6.7876116565535563E-2</v>
      </c>
      <c r="BO96" s="20">
        <f t="shared" si="962"/>
        <v>6.4054902207188805E-2</v>
      </c>
      <c r="BP96" s="20">
        <f t="shared" ref="BP96:BQ96" si="963">BP85/BP$86</f>
        <v>6.2312579883983879E-2</v>
      </c>
      <c r="BQ96" s="20">
        <f t="shared" si="963"/>
        <v>6.2274210788402798E-2</v>
      </c>
      <c r="BR96" s="20">
        <f t="shared" ref="BR96" si="964">BR85/BR$86</f>
        <v>6.4195061808042034E-2</v>
      </c>
      <c r="BS96" s="20">
        <f t="shared" ref="BS96" si="965">BS85/BS$86</f>
        <v>5.7128463679917134E-2</v>
      </c>
      <c r="BT96" s="20">
        <f t="shared" ref="BT96:BU96" si="966">BT85/BT$86</f>
        <v>6.4082203142519237E-2</v>
      </c>
      <c r="BU96" s="20">
        <f t="shared" si="966"/>
        <v>6.9811080391542518E-2</v>
      </c>
      <c r="BV96" s="20">
        <f t="shared" ref="BV96:BW96" si="967">BV85/BV$86</f>
        <v>6.1311684634466901E-2</v>
      </c>
      <c r="BW96" s="20">
        <f t="shared" si="967"/>
        <v>6.6233694252356409E-2</v>
      </c>
      <c r="BX96" s="20">
        <f t="shared" ref="BX96:BY96" si="968">BX85/BX$86</f>
        <v>6.9918131047138565E-2</v>
      </c>
      <c r="BY96" s="20">
        <f t="shared" si="968"/>
        <v>6.930401904495169E-2</v>
      </c>
      <c r="BZ96" s="20">
        <f t="shared" ref="BZ96" si="969">BZ85/BZ$86</f>
        <v>7.3539035563239277E-2</v>
      </c>
      <c r="CA96" s="20">
        <f t="shared" ref="CA96:CB96" si="970">CA85/CA$86</f>
        <v>7.2970005506299271E-2</v>
      </c>
      <c r="CB96" s="20">
        <f t="shared" si="970"/>
        <v>7.0904439174182821E-2</v>
      </c>
      <c r="CC96" s="20">
        <f t="shared" ref="CC96:CD96" si="971">CC85/CC$86</f>
        <v>7.1468728252908981E-2</v>
      </c>
      <c r="CD96" s="20">
        <f t="shared" si="971"/>
        <v>6.746346473892241E-2</v>
      </c>
      <c r="CE96" s="20">
        <f t="shared" ref="CE96:CF96" si="972">CE85/CE$86</f>
        <v>5.8804327223458547E-2</v>
      </c>
      <c r="CF96" s="20">
        <f t="shared" si="972"/>
        <v>6.4280196366717335E-2</v>
      </c>
      <c r="CG96" s="20">
        <f t="shared" ref="CG96:CH96" si="973">CG85/CG$86</f>
        <v>6.5579040847894884E-2</v>
      </c>
      <c r="CH96" s="20">
        <f t="shared" si="973"/>
        <v>5.9749075254110842E-2</v>
      </c>
      <c r="CI96" s="20">
        <f t="shared" ref="CI96" si="974">CI85/CI$86</f>
        <v>5.866093053979423E-2</v>
      </c>
      <c r="CL96" s="40">
        <f t="shared" ref="CL96:CN96" si="975">CL85/CL$86</f>
        <v>5.9292427947958255E-2</v>
      </c>
      <c r="CM96" s="40">
        <f t="shared" ref="CM96" si="976">CM85/CM$86</f>
        <v>6.2334929462541065E-2</v>
      </c>
      <c r="CN96" s="40">
        <f t="shared" si="975"/>
        <v>6.5321727884437852E-2</v>
      </c>
      <c r="CP96" s="21">
        <f t="shared" si="800"/>
        <v>-30.425015145828098</v>
      </c>
      <c r="CQ96" s="21">
        <f t="shared" si="801"/>
        <v>-60.292999364795968</v>
      </c>
      <c r="CS96" s="8" t="str">
        <f t="shared" si="802"/>
        <v>-75 bps</v>
      </c>
      <c r="CT96" s="8" t="str">
        <f t="shared" si="802"/>
        <v>-112 bps</v>
      </c>
      <c r="CU96" s="8">
        <f>ROUND(HLOOKUP(CU$88,$A$88:$CK$97,COUNTA($A$88:$A96),0)*10^4,0)</f>
        <v>662</v>
      </c>
      <c r="CV96" s="8">
        <f>ROUND(HLOOKUP(CV$88,$A$88:$CK$97,COUNTA($A$88:$A96),0)*10^4,0)</f>
        <v>587</v>
      </c>
      <c r="CW96" s="8">
        <f>ROUND(HLOOKUP(CW$88,$A$88:$CK$97,COUNTA($A$88:$A96),0)*10^4,0)</f>
        <v>699</v>
      </c>
      <c r="CX96" s="8"/>
      <c r="CY96" s="8">
        <f t="shared" si="803"/>
        <v>-75</v>
      </c>
      <c r="CZ96" s="8">
        <f t="shared" si="804"/>
        <v>-112</v>
      </c>
      <c r="DB96" s="40">
        <f t="shared" si="770"/>
        <v>0.10505803120136685</v>
      </c>
      <c r="DC96" s="40">
        <f t="shared" si="770"/>
        <v>0.1020436570705473</v>
      </c>
      <c r="DD96" s="40">
        <f t="shared" si="770"/>
        <v>0.1120306437824686</v>
      </c>
      <c r="DE96" s="40">
        <f t="shared" si="770"/>
        <v>0.11644920394423933</v>
      </c>
      <c r="DF96" s="40">
        <f t="shared" si="770"/>
        <v>0.12077070441029007</v>
      </c>
      <c r="DG96" s="40">
        <f t="shared" si="770"/>
        <v>9.9994275931331991E-2</v>
      </c>
      <c r="DH96" s="40">
        <f t="shared" si="770"/>
        <v>9.4247415727644487E-2</v>
      </c>
      <c r="DI96" s="40">
        <f t="shared" si="770"/>
        <v>9.6276284621297517E-2</v>
      </c>
      <c r="DJ96" s="40">
        <f t="shared" si="770"/>
        <v>0.10120467858582478</v>
      </c>
      <c r="DK96" s="40">
        <f t="shared" si="770"/>
        <v>0.11235311864223221</v>
      </c>
      <c r="DL96" s="40">
        <f t="shared" si="770"/>
        <v>0.11467046506940864</v>
      </c>
      <c r="DM96" s="40">
        <f t="shared" si="770"/>
        <v>0.10815042318426096</v>
      </c>
      <c r="DN96" s="40">
        <f t="shared" si="770"/>
        <v>0.10417493533747707</v>
      </c>
      <c r="DO96" s="40">
        <f t="shared" si="770"/>
        <v>0.10377846698948301</v>
      </c>
      <c r="DP96" s="40">
        <f t="shared" si="770"/>
        <v>8.9090364243510314E-2</v>
      </c>
      <c r="DQ96" s="40">
        <f t="shared" si="770"/>
        <v>7.9817133930930706E-2</v>
      </c>
      <c r="DR96" s="40">
        <f t="shared" si="770"/>
        <v>7.9467168943467073E-2</v>
      </c>
      <c r="DS96" s="40">
        <f t="shared" si="770"/>
        <v>7.6530832328708651E-2</v>
      </c>
      <c r="DT96" s="40">
        <f t="shared" si="770"/>
        <v>7.1524951844132031E-2</v>
      </c>
      <c r="DU96" s="40">
        <f t="shared" si="770"/>
        <v>6.6676048849900707E-2</v>
      </c>
      <c r="DV96" s="40">
        <f t="shared" si="770"/>
        <v>6.2789665292525193E-2</v>
      </c>
      <c r="DW96" s="40">
        <f t="shared" ref="DW96:DX96" si="977">DW85/DW$86</f>
        <v>6.5611048838041683E-2</v>
      </c>
      <c r="DX96" s="40">
        <f t="shared" si="977"/>
        <v>6.2870475469794421E-2</v>
      </c>
      <c r="DY96" s="40">
        <f t="shared" ref="DY96:DZ96" si="978">DY85/DY$86</f>
        <v>6.2485138455552272E-2</v>
      </c>
      <c r="DZ96" s="40">
        <f t="shared" si="978"/>
        <v>6.5321727884437852E-2</v>
      </c>
      <c r="EA96" s="40">
        <f t="shared" ref="EA96:EB96" si="979">EA85/EA$86</f>
        <v>7.1797718200441979E-2</v>
      </c>
      <c r="EB96" s="40">
        <f t="shared" si="979"/>
        <v>7.0003179991657685E-2</v>
      </c>
      <c r="EC96" s="40">
        <f t="shared" ref="EC96" si="980">EC85/EC$86</f>
        <v>6.2334929462541065E-2</v>
      </c>
      <c r="EE96" s="40">
        <f t="shared" ref="EE96:EI96" si="981">EE85/EE$86</f>
        <v>0.11316868687041938</v>
      </c>
      <c r="EF96" s="40">
        <f t="shared" si="981"/>
        <v>9.7807286072568472E-2</v>
      </c>
      <c r="EG96" s="40">
        <f t="shared" si="981"/>
        <v>0.1095806890431313</v>
      </c>
      <c r="EH96" s="40">
        <f t="shared" si="981"/>
        <v>8.7511839738962441E-2</v>
      </c>
      <c r="EI96" s="40">
        <f t="shared" si="981"/>
        <v>6.9018608519568744E-2</v>
      </c>
      <c r="EJ96" s="40">
        <f t="shared" ref="EJ96:EK96" si="982">EJ85/EJ$86</f>
        <v>6.4068080118676249E-2</v>
      </c>
      <c r="EK96" s="40">
        <f t="shared" si="982"/>
        <v>6.5661513479866415E-2</v>
      </c>
    </row>
    <row r="97" spans="1:141" ht="15" x14ac:dyDescent="0.25">
      <c r="A97" s="19" t="s">
        <v>14</v>
      </c>
      <c r="B97" s="41">
        <f t="shared" ref="B97:AG97" si="983">B86/B$86</f>
        <v>1</v>
      </c>
      <c r="C97" s="41">
        <f t="shared" si="983"/>
        <v>1</v>
      </c>
      <c r="D97" s="41">
        <f t="shared" si="983"/>
        <v>1</v>
      </c>
      <c r="E97" s="41">
        <f t="shared" si="983"/>
        <v>1</v>
      </c>
      <c r="F97" s="41">
        <f t="shared" si="983"/>
        <v>1</v>
      </c>
      <c r="G97" s="41">
        <f t="shared" si="983"/>
        <v>1</v>
      </c>
      <c r="H97" s="41">
        <f t="shared" si="983"/>
        <v>1</v>
      </c>
      <c r="I97" s="41">
        <f t="shared" si="983"/>
        <v>1</v>
      </c>
      <c r="J97" s="41">
        <f t="shared" si="983"/>
        <v>1</v>
      </c>
      <c r="K97" s="41">
        <f t="shared" si="983"/>
        <v>1</v>
      </c>
      <c r="L97" s="41">
        <f t="shared" si="983"/>
        <v>1</v>
      </c>
      <c r="M97" s="41">
        <f t="shared" si="983"/>
        <v>1</v>
      </c>
      <c r="N97" s="41">
        <f t="shared" si="983"/>
        <v>1</v>
      </c>
      <c r="O97" s="41">
        <f t="shared" si="983"/>
        <v>1</v>
      </c>
      <c r="P97" s="41">
        <f t="shared" si="983"/>
        <v>1</v>
      </c>
      <c r="Q97" s="41">
        <f t="shared" si="983"/>
        <v>1</v>
      </c>
      <c r="R97" s="41">
        <f t="shared" si="983"/>
        <v>1</v>
      </c>
      <c r="S97" s="41">
        <f t="shared" si="983"/>
        <v>1</v>
      </c>
      <c r="T97" s="41">
        <f t="shared" si="983"/>
        <v>1</v>
      </c>
      <c r="U97" s="41">
        <f t="shared" si="983"/>
        <v>1</v>
      </c>
      <c r="V97" s="41">
        <f t="shared" si="983"/>
        <v>1</v>
      </c>
      <c r="W97" s="41">
        <f t="shared" si="983"/>
        <v>1</v>
      </c>
      <c r="X97" s="41">
        <f t="shared" si="983"/>
        <v>1</v>
      </c>
      <c r="Y97" s="41">
        <f t="shared" si="983"/>
        <v>1</v>
      </c>
      <c r="Z97" s="41">
        <f t="shared" si="983"/>
        <v>1</v>
      </c>
      <c r="AA97" s="41">
        <f t="shared" si="983"/>
        <v>1</v>
      </c>
      <c r="AB97" s="41">
        <f t="shared" si="983"/>
        <v>1</v>
      </c>
      <c r="AC97" s="41">
        <f t="shared" si="983"/>
        <v>1</v>
      </c>
      <c r="AD97" s="41">
        <f t="shared" si="983"/>
        <v>1</v>
      </c>
      <c r="AE97" s="41">
        <f t="shared" si="983"/>
        <v>1</v>
      </c>
      <c r="AF97" s="41">
        <f t="shared" si="983"/>
        <v>1</v>
      </c>
      <c r="AG97" s="41">
        <f t="shared" si="983"/>
        <v>1</v>
      </c>
      <c r="AH97" s="41">
        <f t="shared" ref="AH97:BA97" si="984">AH86/AH$86</f>
        <v>1</v>
      </c>
      <c r="AI97" s="41">
        <f t="shared" si="984"/>
        <v>1</v>
      </c>
      <c r="AJ97" s="41">
        <f t="shared" si="984"/>
        <v>1</v>
      </c>
      <c r="AK97" s="41">
        <f t="shared" si="984"/>
        <v>1</v>
      </c>
      <c r="AL97" s="41">
        <f t="shared" si="984"/>
        <v>1</v>
      </c>
      <c r="AM97" s="41">
        <f t="shared" si="984"/>
        <v>1</v>
      </c>
      <c r="AN97" s="41">
        <f t="shared" si="984"/>
        <v>1</v>
      </c>
      <c r="AO97" s="41">
        <f t="shared" si="984"/>
        <v>1</v>
      </c>
      <c r="AP97" s="41">
        <f t="shared" si="984"/>
        <v>1</v>
      </c>
      <c r="AQ97" s="41">
        <f t="shared" si="984"/>
        <v>1</v>
      </c>
      <c r="AR97" s="41">
        <f t="shared" si="984"/>
        <v>1</v>
      </c>
      <c r="AS97" s="41">
        <f t="shared" si="984"/>
        <v>1</v>
      </c>
      <c r="AT97" s="41">
        <f t="shared" si="984"/>
        <v>1</v>
      </c>
      <c r="AU97" s="41">
        <f t="shared" si="984"/>
        <v>1</v>
      </c>
      <c r="AV97" s="41">
        <f t="shared" si="984"/>
        <v>1</v>
      </c>
      <c r="AW97" s="41">
        <f t="shared" si="984"/>
        <v>1</v>
      </c>
      <c r="AX97" s="41">
        <f t="shared" si="984"/>
        <v>1</v>
      </c>
      <c r="AY97" s="41">
        <f t="shared" si="984"/>
        <v>1</v>
      </c>
      <c r="AZ97" s="41">
        <f t="shared" si="984"/>
        <v>1</v>
      </c>
      <c r="BA97" s="41">
        <f t="shared" si="984"/>
        <v>1</v>
      </c>
      <c r="BB97" s="41">
        <f t="shared" ref="BB97:BC97" si="985">BB86/BB$86</f>
        <v>1</v>
      </c>
      <c r="BC97" s="41">
        <f t="shared" si="985"/>
        <v>1</v>
      </c>
      <c r="BD97" s="41">
        <f t="shared" ref="BD97:BE97" si="986">BD86/BD$86</f>
        <v>1</v>
      </c>
      <c r="BE97" s="41">
        <f t="shared" si="986"/>
        <v>1</v>
      </c>
      <c r="BF97" s="41">
        <f t="shared" ref="BF97:BG97" si="987">BF86/BF$86</f>
        <v>1</v>
      </c>
      <c r="BG97" s="41">
        <f t="shared" si="987"/>
        <v>1</v>
      </c>
      <c r="BH97" s="41">
        <f t="shared" ref="BH97:BI97" si="988">BH86/BH$86</f>
        <v>1</v>
      </c>
      <c r="BI97" s="41">
        <f t="shared" si="988"/>
        <v>1</v>
      </c>
      <c r="BJ97" s="41">
        <f t="shared" ref="BJ97:BK97" si="989">BJ86/BJ$86</f>
        <v>1</v>
      </c>
      <c r="BK97" s="41">
        <f t="shared" si="989"/>
        <v>1</v>
      </c>
      <c r="BL97" s="41">
        <f t="shared" ref="BL97:BM97" si="990">BL86/BL$86</f>
        <v>1</v>
      </c>
      <c r="BM97" s="41">
        <f t="shared" si="990"/>
        <v>1</v>
      </c>
      <c r="BN97" s="41">
        <f t="shared" ref="BN97:BO97" si="991">BN86/BN$86</f>
        <v>1</v>
      </c>
      <c r="BO97" s="41">
        <f t="shared" si="991"/>
        <v>1</v>
      </c>
      <c r="BP97" s="41">
        <f t="shared" ref="BP97:BQ97" si="992">BP86/BP$86</f>
        <v>1</v>
      </c>
      <c r="BQ97" s="41">
        <f t="shared" si="992"/>
        <v>1</v>
      </c>
      <c r="BR97" s="41">
        <f t="shared" ref="BR97" si="993">BR86/BR$86</f>
        <v>1</v>
      </c>
      <c r="BS97" s="41">
        <f t="shared" ref="BS97" si="994">BS86/BS$86</f>
        <v>1</v>
      </c>
      <c r="BT97" s="41">
        <f t="shared" ref="BT97:BU97" si="995">BT86/BT$86</f>
        <v>1</v>
      </c>
      <c r="BU97" s="41">
        <f t="shared" si="995"/>
        <v>1</v>
      </c>
      <c r="BV97" s="41">
        <f t="shared" ref="BV97:BW97" si="996">BV86/BV$86</f>
        <v>1</v>
      </c>
      <c r="BW97" s="41">
        <f t="shared" si="996"/>
        <v>1</v>
      </c>
      <c r="BX97" s="41">
        <f t="shared" ref="BX97:BY97" si="997">BX86/BX$86</f>
        <v>1</v>
      </c>
      <c r="BY97" s="41">
        <f t="shared" si="997"/>
        <v>1</v>
      </c>
      <c r="BZ97" s="41">
        <f t="shared" ref="BZ97" si="998">BZ86/BZ$86</f>
        <v>1</v>
      </c>
      <c r="CA97" s="41">
        <f t="shared" ref="CA97:CB97" si="999">CA86/CA$86</f>
        <v>1</v>
      </c>
      <c r="CB97" s="41">
        <f t="shared" si="999"/>
        <v>1</v>
      </c>
      <c r="CC97" s="41">
        <f t="shared" ref="CC97:CD97" si="1000">CC86/CC$86</f>
        <v>1</v>
      </c>
      <c r="CD97" s="41">
        <f t="shared" si="1000"/>
        <v>1</v>
      </c>
      <c r="CE97" s="41">
        <f t="shared" ref="CE97:CF97" si="1001">CE86/CE$86</f>
        <v>1</v>
      </c>
      <c r="CF97" s="41">
        <f t="shared" si="1001"/>
        <v>1</v>
      </c>
      <c r="CG97" s="41">
        <f t="shared" ref="CG97:CH97" si="1002">CG86/CG$86</f>
        <v>1</v>
      </c>
      <c r="CH97" s="41">
        <f t="shared" si="1002"/>
        <v>1</v>
      </c>
      <c r="CI97" s="41">
        <f t="shared" ref="CI97" si="1003">CI86/CI$86</f>
        <v>1</v>
      </c>
      <c r="CL97" s="41">
        <f t="shared" ref="CL97:CN97" si="1004">CL86/CL$86</f>
        <v>1</v>
      </c>
      <c r="CM97" s="41">
        <f t="shared" ref="CM97" si="1005">CM86/CM$86</f>
        <v>1</v>
      </c>
      <c r="CN97" s="41">
        <f t="shared" si="1004"/>
        <v>1</v>
      </c>
      <c r="CP97" s="41"/>
      <c r="CQ97" s="41"/>
      <c r="CU97" s="8"/>
      <c r="CV97" s="8"/>
      <c r="CW97" s="8"/>
      <c r="CX97" s="8"/>
      <c r="CY97" s="8"/>
      <c r="CZ97" s="8"/>
      <c r="DB97" s="41">
        <f t="shared" si="770"/>
        <v>1</v>
      </c>
      <c r="DC97" s="41">
        <f t="shared" si="770"/>
        <v>1</v>
      </c>
      <c r="DD97" s="41">
        <f t="shared" si="770"/>
        <v>1</v>
      </c>
      <c r="DE97" s="41">
        <f t="shared" si="770"/>
        <v>1</v>
      </c>
      <c r="DF97" s="41">
        <f t="shared" si="770"/>
        <v>1</v>
      </c>
      <c r="DG97" s="41">
        <f t="shared" si="770"/>
        <v>1</v>
      </c>
      <c r="DH97" s="41">
        <f t="shared" si="770"/>
        <v>1</v>
      </c>
      <c r="DI97" s="41">
        <f t="shared" si="770"/>
        <v>1</v>
      </c>
      <c r="DJ97" s="41">
        <f t="shared" si="770"/>
        <v>1</v>
      </c>
      <c r="DK97" s="41">
        <f t="shared" si="770"/>
        <v>1</v>
      </c>
      <c r="DL97" s="41">
        <f t="shared" si="770"/>
        <v>1</v>
      </c>
      <c r="DM97" s="41">
        <f t="shared" si="770"/>
        <v>1</v>
      </c>
      <c r="DN97" s="41">
        <f t="shared" si="770"/>
        <v>1</v>
      </c>
      <c r="DO97" s="41">
        <f t="shared" si="770"/>
        <v>1</v>
      </c>
      <c r="DP97" s="41">
        <f t="shared" si="770"/>
        <v>1</v>
      </c>
      <c r="DQ97" s="41">
        <f t="shared" si="770"/>
        <v>1</v>
      </c>
      <c r="DR97" s="41">
        <f t="shared" si="770"/>
        <v>1</v>
      </c>
      <c r="DS97" s="41">
        <f t="shared" si="770"/>
        <v>1</v>
      </c>
      <c r="DT97" s="41">
        <f t="shared" si="770"/>
        <v>1</v>
      </c>
      <c r="DU97" s="41">
        <f t="shared" si="770"/>
        <v>1</v>
      </c>
      <c r="DV97" s="41">
        <f t="shared" si="770"/>
        <v>1</v>
      </c>
      <c r="DW97" s="41">
        <f t="shared" ref="DW97:DX97" si="1006">DW86/DW$86</f>
        <v>1</v>
      </c>
      <c r="DX97" s="41">
        <f t="shared" si="1006"/>
        <v>1</v>
      </c>
      <c r="DY97" s="41">
        <f t="shared" ref="DY97:DZ97" si="1007">DY86/DY$86</f>
        <v>1</v>
      </c>
      <c r="DZ97" s="41">
        <f t="shared" si="1007"/>
        <v>1</v>
      </c>
      <c r="EA97" s="41">
        <f t="shared" ref="EA97:EB97" si="1008">EA86/EA$86</f>
        <v>1</v>
      </c>
      <c r="EB97" s="41">
        <f t="shared" si="1008"/>
        <v>1</v>
      </c>
      <c r="EC97" s="41">
        <f t="shared" ref="EC97" si="1009">EC86/EC$86</f>
        <v>1</v>
      </c>
      <c r="EE97" s="41">
        <f t="shared" ref="EE97:EI97" si="1010">EE86/EE$86</f>
        <v>1</v>
      </c>
      <c r="EF97" s="41">
        <f t="shared" si="1010"/>
        <v>1</v>
      </c>
      <c r="EG97" s="41">
        <f t="shared" si="1010"/>
        <v>1</v>
      </c>
      <c r="EH97" s="41">
        <f t="shared" si="1010"/>
        <v>1</v>
      </c>
      <c r="EI97" s="41">
        <f t="shared" si="1010"/>
        <v>1</v>
      </c>
      <c r="EJ97" s="41">
        <f t="shared" ref="EJ97:EK97" si="1011">EJ86/EJ$86</f>
        <v>1</v>
      </c>
      <c r="EK97" s="41">
        <f t="shared" si="1011"/>
        <v>1</v>
      </c>
    </row>
    <row r="98" spans="1:141" ht="15" x14ac:dyDescent="0.25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3"/>
      <c r="CV98" s="33"/>
      <c r="CW98" s="33"/>
      <c r="CX98" s="33"/>
      <c r="CY98" s="33"/>
      <c r="CZ98" s="33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E98" s="32"/>
      <c r="EF98" s="32"/>
      <c r="EG98" s="32"/>
      <c r="EH98" s="32"/>
      <c r="EI98" s="32"/>
      <c r="EJ98" s="32"/>
      <c r="EK98" s="32"/>
    </row>
    <row r="99" spans="1:141" ht="15" x14ac:dyDescent="0.25">
      <c r="A99" s="19" t="s">
        <v>44</v>
      </c>
      <c r="B99" s="34">
        <f t="shared" ref="B99:CI99" si="1012">B$4</f>
        <v>43466</v>
      </c>
      <c r="C99" s="34">
        <f t="shared" si="1012"/>
        <v>43497</v>
      </c>
      <c r="D99" s="34">
        <f t="shared" si="1012"/>
        <v>43525</v>
      </c>
      <c r="E99" s="34">
        <f t="shared" si="1012"/>
        <v>43556</v>
      </c>
      <c r="F99" s="34">
        <f t="shared" si="1012"/>
        <v>43586</v>
      </c>
      <c r="G99" s="34">
        <f t="shared" si="1012"/>
        <v>43617</v>
      </c>
      <c r="H99" s="34">
        <f t="shared" si="1012"/>
        <v>43647</v>
      </c>
      <c r="I99" s="34">
        <f t="shared" si="1012"/>
        <v>43678</v>
      </c>
      <c r="J99" s="34">
        <f t="shared" si="1012"/>
        <v>43709</v>
      </c>
      <c r="K99" s="34">
        <f t="shared" si="1012"/>
        <v>43739</v>
      </c>
      <c r="L99" s="34">
        <f t="shared" si="1012"/>
        <v>43770</v>
      </c>
      <c r="M99" s="34">
        <f t="shared" si="1012"/>
        <v>43800</v>
      </c>
      <c r="N99" s="34">
        <f t="shared" si="1012"/>
        <v>43831</v>
      </c>
      <c r="O99" s="34">
        <f t="shared" si="1012"/>
        <v>43862</v>
      </c>
      <c r="P99" s="34">
        <f t="shared" si="1012"/>
        <v>43891</v>
      </c>
      <c r="Q99" s="34">
        <f t="shared" si="1012"/>
        <v>43922</v>
      </c>
      <c r="R99" s="34">
        <f t="shared" si="1012"/>
        <v>43952</v>
      </c>
      <c r="S99" s="34">
        <f t="shared" si="1012"/>
        <v>43983</v>
      </c>
      <c r="T99" s="34">
        <f t="shared" si="1012"/>
        <v>44013</v>
      </c>
      <c r="U99" s="34">
        <f t="shared" si="1012"/>
        <v>44044</v>
      </c>
      <c r="V99" s="34">
        <f t="shared" si="1012"/>
        <v>44075</v>
      </c>
      <c r="W99" s="34">
        <f t="shared" si="1012"/>
        <v>44105</v>
      </c>
      <c r="X99" s="34">
        <f t="shared" si="1012"/>
        <v>44136</v>
      </c>
      <c r="Y99" s="34">
        <f t="shared" si="1012"/>
        <v>44166</v>
      </c>
      <c r="Z99" s="34">
        <f t="shared" si="1012"/>
        <v>44197</v>
      </c>
      <c r="AA99" s="34">
        <f t="shared" si="1012"/>
        <v>44228</v>
      </c>
      <c r="AB99" s="34">
        <f t="shared" si="1012"/>
        <v>44256</v>
      </c>
      <c r="AC99" s="34">
        <f t="shared" si="1012"/>
        <v>44287</v>
      </c>
      <c r="AD99" s="34">
        <f t="shared" si="1012"/>
        <v>44317</v>
      </c>
      <c r="AE99" s="34">
        <f t="shared" si="1012"/>
        <v>44348</v>
      </c>
      <c r="AF99" s="34">
        <f t="shared" si="1012"/>
        <v>44378</v>
      </c>
      <c r="AG99" s="34">
        <f t="shared" si="1012"/>
        <v>44409</v>
      </c>
      <c r="AH99" s="34">
        <f t="shared" si="1012"/>
        <v>44440</v>
      </c>
      <c r="AI99" s="34">
        <f t="shared" si="1012"/>
        <v>44470</v>
      </c>
      <c r="AJ99" s="34">
        <f t="shared" si="1012"/>
        <v>44501</v>
      </c>
      <c r="AK99" s="34">
        <f t="shared" si="1012"/>
        <v>44531</v>
      </c>
      <c r="AL99" s="34">
        <f t="shared" si="1012"/>
        <v>44562</v>
      </c>
      <c r="AM99" s="34">
        <f t="shared" si="1012"/>
        <v>44593</v>
      </c>
      <c r="AN99" s="34">
        <f t="shared" si="1012"/>
        <v>44621</v>
      </c>
      <c r="AO99" s="34">
        <f t="shared" si="1012"/>
        <v>44652</v>
      </c>
      <c r="AP99" s="34">
        <f t="shared" si="1012"/>
        <v>44682</v>
      </c>
      <c r="AQ99" s="34">
        <f t="shared" si="1012"/>
        <v>44713</v>
      </c>
      <c r="AR99" s="34">
        <f t="shared" si="1012"/>
        <v>44743</v>
      </c>
      <c r="AS99" s="34">
        <f t="shared" si="1012"/>
        <v>44774</v>
      </c>
      <c r="AT99" s="34">
        <f t="shared" si="1012"/>
        <v>44805</v>
      </c>
      <c r="AU99" s="34">
        <f t="shared" si="1012"/>
        <v>44835</v>
      </c>
      <c r="AV99" s="34">
        <f t="shared" si="1012"/>
        <v>44866</v>
      </c>
      <c r="AW99" s="34">
        <f t="shared" si="1012"/>
        <v>44896</v>
      </c>
      <c r="AX99" s="34">
        <f t="shared" si="1012"/>
        <v>44927</v>
      </c>
      <c r="AY99" s="34">
        <f t="shared" si="1012"/>
        <v>44958</v>
      </c>
      <c r="AZ99" s="34">
        <f t="shared" si="1012"/>
        <v>44986</v>
      </c>
      <c r="BA99" s="34">
        <f t="shared" si="1012"/>
        <v>45017</v>
      </c>
      <c r="BB99" s="34">
        <f t="shared" si="1012"/>
        <v>45047</v>
      </c>
      <c r="BC99" s="34">
        <f t="shared" si="1012"/>
        <v>45078</v>
      </c>
      <c r="BD99" s="34">
        <f t="shared" si="1012"/>
        <v>45108</v>
      </c>
      <c r="BE99" s="34">
        <f t="shared" si="1012"/>
        <v>45139</v>
      </c>
      <c r="BF99" s="34">
        <f t="shared" si="1012"/>
        <v>45170</v>
      </c>
      <c r="BG99" s="34">
        <f t="shared" si="1012"/>
        <v>45200</v>
      </c>
      <c r="BH99" s="34">
        <f t="shared" si="1012"/>
        <v>45231</v>
      </c>
      <c r="BI99" s="34">
        <f t="shared" si="1012"/>
        <v>45261</v>
      </c>
      <c r="BJ99" s="34">
        <f t="shared" si="1012"/>
        <v>45292</v>
      </c>
      <c r="BK99" s="34">
        <f t="shared" si="1012"/>
        <v>45323</v>
      </c>
      <c r="BL99" s="34">
        <f t="shared" si="1012"/>
        <v>45352</v>
      </c>
      <c r="BM99" s="34">
        <f t="shared" si="1012"/>
        <v>45383</v>
      </c>
      <c r="BN99" s="34">
        <f t="shared" si="1012"/>
        <v>45413</v>
      </c>
      <c r="BO99" s="34">
        <f t="shared" si="1012"/>
        <v>45444</v>
      </c>
      <c r="BP99" s="34">
        <f t="shared" si="1012"/>
        <v>45474</v>
      </c>
      <c r="BQ99" s="34">
        <f t="shared" si="1012"/>
        <v>45505</v>
      </c>
      <c r="BR99" s="34">
        <f t="shared" si="1012"/>
        <v>45536</v>
      </c>
      <c r="BS99" s="34">
        <f t="shared" si="1012"/>
        <v>45566</v>
      </c>
      <c r="BT99" s="34">
        <f t="shared" si="1012"/>
        <v>45597</v>
      </c>
      <c r="BU99" s="34">
        <f t="shared" si="1012"/>
        <v>45627</v>
      </c>
      <c r="BV99" s="34">
        <f t="shared" si="1012"/>
        <v>45658</v>
      </c>
      <c r="BW99" s="34">
        <f t="shared" si="1012"/>
        <v>45689</v>
      </c>
      <c r="BX99" s="34">
        <f t="shared" si="1012"/>
        <v>45717</v>
      </c>
      <c r="BY99" s="34">
        <f t="shared" si="1012"/>
        <v>45748</v>
      </c>
      <c r="BZ99" s="34">
        <f t="shared" si="1012"/>
        <v>45778</v>
      </c>
      <c r="CA99" s="34">
        <f t="shared" si="1012"/>
        <v>45809</v>
      </c>
      <c r="CB99" s="34">
        <f t="shared" si="1012"/>
        <v>45839</v>
      </c>
      <c r="CC99" s="34">
        <f t="shared" si="1012"/>
        <v>45870</v>
      </c>
      <c r="CD99" s="34">
        <f t="shared" si="1012"/>
        <v>45901</v>
      </c>
      <c r="CE99" s="34">
        <f t="shared" si="1012"/>
        <v>45931</v>
      </c>
      <c r="CF99" s="34">
        <f t="shared" si="1012"/>
        <v>45962</v>
      </c>
      <c r="CG99" s="34">
        <f t="shared" si="1012"/>
        <v>45992</v>
      </c>
      <c r="CH99" s="34">
        <f t="shared" si="1012"/>
        <v>46023</v>
      </c>
      <c r="CI99" s="34">
        <f t="shared" si="1012"/>
        <v>46054</v>
      </c>
      <c r="CL99" s="35" t="str">
        <f>CL77</f>
        <v>4Q26</v>
      </c>
      <c r="CM99" s="35" t="str">
        <f t="shared" ref="CM99:CN99" si="1013">CM77</f>
        <v>3Q26</v>
      </c>
      <c r="CN99" s="35" t="str">
        <f t="shared" si="1013"/>
        <v>4Q25</v>
      </c>
      <c r="CP99" s="35" t="str">
        <f t="shared" ref="CP99:CQ99" si="1014">CP77</f>
        <v>QoQ Change</v>
      </c>
      <c r="CQ99" s="35" t="str">
        <f t="shared" si="1014"/>
        <v>YoY Change</v>
      </c>
      <c r="CU99" s="8"/>
      <c r="CV99" s="8"/>
      <c r="CW99" s="8"/>
      <c r="CX99" s="8"/>
      <c r="CY99" s="8"/>
      <c r="CZ99" s="8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E99" s="34"/>
      <c r="EF99" s="34"/>
      <c r="EG99" s="34"/>
      <c r="EH99" s="34"/>
      <c r="EI99" s="34"/>
      <c r="EJ99" s="34"/>
      <c r="EK99" s="34"/>
    </row>
    <row r="100" spans="1:141" hidden="1" outlineLevel="1" x14ac:dyDescent="0.2">
      <c r="A100" s="9" t="s">
        <v>11</v>
      </c>
      <c r="B100" s="15">
        <f>'Electric PV'!C34</f>
        <v>9</v>
      </c>
      <c r="C100" s="15">
        <f>'Electric PV'!D34</f>
        <v>37</v>
      </c>
      <c r="D100" s="15">
        <f>'Electric PV'!E34</f>
        <v>40</v>
      </c>
      <c r="E100" s="15">
        <f>'Electric PV'!F34</f>
        <v>27</v>
      </c>
      <c r="F100" s="15">
        <f>'Electric PV'!G34</f>
        <v>14</v>
      </c>
      <c r="G100" s="15">
        <f>'Electric PV'!H34</f>
        <v>40</v>
      </c>
      <c r="H100" s="15">
        <f>'Electric PV'!I34</f>
        <v>38</v>
      </c>
      <c r="I100" s="15">
        <f>'Electric PV'!J34</f>
        <v>10</v>
      </c>
      <c r="J100" s="15">
        <f>'Electric PV'!K34</f>
        <v>18</v>
      </c>
      <c r="K100" s="15">
        <f>'Electric PV'!L34</f>
        <v>87</v>
      </c>
      <c r="L100" s="15">
        <f>'Electric PV'!M34</f>
        <v>84</v>
      </c>
      <c r="M100" s="15">
        <f>'Electric PV'!N34</f>
        <v>13</v>
      </c>
      <c r="N100" s="15">
        <f>'Electric PV'!O34</f>
        <v>164</v>
      </c>
      <c r="O100" s="15">
        <f>'Electric PV'!P34</f>
        <v>217</v>
      </c>
      <c r="P100" s="15">
        <f>'Electric PV'!Q34</f>
        <v>214</v>
      </c>
      <c r="Q100" s="15">
        <f>'Electric PV'!R34</f>
        <v>2</v>
      </c>
      <c r="R100" s="15">
        <f>'Electric PV'!S34</f>
        <v>60</v>
      </c>
      <c r="S100" s="15">
        <f>'Electric PV'!T34</f>
        <v>156</v>
      </c>
      <c r="T100" s="15">
        <f>'Electric PV'!U34</f>
        <v>249</v>
      </c>
      <c r="U100" s="15">
        <f>'Electric PV'!V34</f>
        <v>272</v>
      </c>
      <c r="V100" s="15">
        <f>'Electric PV'!W34</f>
        <v>255</v>
      </c>
      <c r="W100" s="15">
        <f>'Electric PV'!X34</f>
        <v>322</v>
      </c>
      <c r="X100" s="15">
        <f>'Electric PV'!Y34</f>
        <v>390</v>
      </c>
      <c r="Y100" s="15">
        <f>'Electric PV'!Z34</f>
        <v>396</v>
      </c>
      <c r="Z100" s="15">
        <f>'Electric PV'!AA34</f>
        <v>492</v>
      </c>
      <c r="AA100" s="15">
        <f>'Electric PV'!AB34</f>
        <v>444</v>
      </c>
      <c r="AB100" s="15">
        <f>'Electric PV'!AC34</f>
        <v>587</v>
      </c>
      <c r="AC100" s="15">
        <f>'Electric PV'!AD34</f>
        <v>441</v>
      </c>
      <c r="AD100" s="15">
        <f>'Electric PV'!AE34</f>
        <v>191</v>
      </c>
      <c r="AE100" s="15">
        <f>'Electric PV'!AF34</f>
        <v>616</v>
      </c>
      <c r="AF100" s="15">
        <f>'Electric PV'!AG34</f>
        <v>704</v>
      </c>
      <c r="AG100" s="15">
        <f>'Electric PV'!AH34</f>
        <v>643</v>
      </c>
      <c r="AH100" s="15">
        <f>'Electric PV'!AI34</f>
        <v>928</v>
      </c>
      <c r="AI100" s="15">
        <f>'Electric PV'!AJ34</f>
        <v>1092</v>
      </c>
      <c r="AJ100" s="15">
        <f>'Electric PV'!AK34</f>
        <v>1432</v>
      </c>
      <c r="AK100" s="15">
        <f>'Electric PV'!AL34</f>
        <v>2439</v>
      </c>
      <c r="AL100" s="15">
        <f>'Electric PV'!AM34</f>
        <v>1405</v>
      </c>
      <c r="AM100" s="15">
        <f>'Electric PV'!AN34</f>
        <v>2314</v>
      </c>
      <c r="AN100" s="15">
        <f>'Electric PV'!AO34</f>
        <v>3445</v>
      </c>
      <c r="AO100" s="15">
        <f>'Electric PV'!AP34</f>
        <v>1812</v>
      </c>
      <c r="AP100" s="15">
        <f>'Electric PV'!AQ34</f>
        <v>2496</v>
      </c>
      <c r="AQ100" s="15">
        <f>'Electric PV'!AR34</f>
        <v>2733</v>
      </c>
      <c r="AR100" s="15">
        <f>'Electric PV'!AS34</f>
        <v>2887</v>
      </c>
      <c r="AS100" s="15">
        <f>'Electric PV'!AT34</f>
        <v>2775</v>
      </c>
      <c r="AT100" s="15">
        <f>'Electric PV'!AU34</f>
        <v>2890</v>
      </c>
      <c r="AU100" s="15">
        <f>'Electric PV'!AV34</f>
        <v>3194</v>
      </c>
      <c r="AV100" s="15">
        <f>'Electric PV'!AW34</f>
        <v>2992</v>
      </c>
      <c r="AW100" s="15">
        <f>'Electric PV'!AX34</f>
        <v>2961</v>
      </c>
      <c r="AX100" s="15">
        <f>'Electric PV'!AY34</f>
        <v>2463</v>
      </c>
      <c r="AY100" s="15">
        <f>'Electric PV'!AZ34</f>
        <v>3916</v>
      </c>
      <c r="AZ100" s="15">
        <f>'Electric PV'!BA34</f>
        <v>7238</v>
      </c>
      <c r="BA100" s="15">
        <f>'Electric PV'!BB34</f>
        <v>4494</v>
      </c>
      <c r="BB100" s="15">
        <f>'Electric PV'!BC34</f>
        <v>5962</v>
      </c>
      <c r="BC100" s="15">
        <f>'Electric PV'!BD34</f>
        <v>5477</v>
      </c>
      <c r="BD100" s="15">
        <f>'Electric PV'!BE34</f>
        <v>5467</v>
      </c>
      <c r="BE100" s="15">
        <f>'Electric PV'!BF34</f>
        <v>4777</v>
      </c>
      <c r="BF100" s="15">
        <f>'Electric PV'!BG34</f>
        <v>4297</v>
      </c>
      <c r="BG100" s="15">
        <f>'Electric PV'!BH34</f>
        <v>5547</v>
      </c>
      <c r="BH100" s="15">
        <f>'Electric PV'!BI34</f>
        <v>5108</v>
      </c>
      <c r="BI100" s="15">
        <f>'Electric PV'!BJ34</f>
        <v>5035</v>
      </c>
      <c r="BJ100" s="15">
        <f>'Electric PV'!BK34</f>
        <v>5787</v>
      </c>
      <c r="BK100" s="15">
        <f>'Electric PV'!BL34</f>
        <v>5131</v>
      </c>
      <c r="BL100" s="15">
        <f>'Electric PV'!BM34</f>
        <v>7081</v>
      </c>
      <c r="BM100" s="15">
        <f>'Electric PV'!BN34</f>
        <v>5174</v>
      </c>
      <c r="BN100" s="15">
        <f>'Electric PV'!BO34</f>
        <v>5283</v>
      </c>
      <c r="BO100" s="15">
        <f>'Electric PV'!BP34</f>
        <v>4577</v>
      </c>
      <c r="BP100" s="15">
        <f>'Electric PV'!BQ34</f>
        <v>5070</v>
      </c>
      <c r="BQ100" s="15">
        <f>'Electric PV'!BR34</f>
        <v>4331</v>
      </c>
      <c r="BR100" s="15">
        <f>'Electric PV'!BS34</f>
        <v>3807</v>
      </c>
      <c r="BS100" s="15">
        <f>'Electric PV'!BT34</f>
        <v>6554</v>
      </c>
      <c r="BT100" s="15">
        <f>'Electric PV'!BU34</f>
        <v>4373</v>
      </c>
      <c r="BU100" s="15">
        <f>'Electric PV'!BV34</f>
        <v>4060</v>
      </c>
      <c r="BV100" s="15">
        <f>'Electric PV'!BW34</f>
        <v>5279</v>
      </c>
      <c r="BW100" s="15">
        <f>'Electric PV'!BX34</f>
        <v>3940</v>
      </c>
      <c r="BX100" s="15">
        <f>'Electric PV'!BY34</f>
        <v>4923</v>
      </c>
      <c r="BY100" s="15">
        <f>'Electric PV'!BZ34</f>
        <v>4781</v>
      </c>
      <c r="BZ100" s="15">
        <f>'Electric PV'!CA34</f>
        <v>4618</v>
      </c>
      <c r="CA100" s="15">
        <f>'Electric PV'!CB34</f>
        <v>4971</v>
      </c>
      <c r="CB100" s="15">
        <f>'Electric PV'!CC34</f>
        <v>6309</v>
      </c>
      <c r="CC100" s="15">
        <f>'Electric PV'!CD34</f>
        <v>7522</v>
      </c>
      <c r="CD100" s="15">
        <f>'Electric PV'!CE34</f>
        <v>6727</v>
      </c>
      <c r="CE100" s="15">
        <f>'Electric PV'!CF34</f>
        <v>7706</v>
      </c>
      <c r="CF100" s="15">
        <f>'Electric PV'!CG34</f>
        <v>6472</v>
      </c>
      <c r="CG100" s="15">
        <f>'Electric PV'!CH34</f>
        <v>6738</v>
      </c>
      <c r="CH100" s="15">
        <f>'Electric PV'!CI34</f>
        <v>8216</v>
      </c>
      <c r="CI100" s="15">
        <f>'Electric PV'!CJ34</f>
        <v>5284.304347826087</v>
      </c>
      <c r="CL100" s="15">
        <f>SUMIFS($C100:$CK100,$C$3:$CK$3,CL$4,$C$1:$CK$1,"&lt;="&amp;_xlfn.XLOOKUP(MAX($C$4:$CK$4),$C$4:$CK$4,$C$1:$CK$1))</f>
        <v>13500.304347826088</v>
      </c>
      <c r="CM100" s="15">
        <f t="shared" ref="CM100:CN103" si="1015">SUMIF($A$3:$CK$3,CM$4,$A100:$CK100)</f>
        <v>20916</v>
      </c>
      <c r="CN100" s="15">
        <f t="shared" si="1015"/>
        <v>14142</v>
      </c>
      <c r="CP100" s="17">
        <f>CL100/SUMIFS($C100:$CK100,$C$3:$CK$3,CM$4,$C$1:$CK$1,"&lt;="&amp;_xlfn.XLOOKUP(MAX($C$4:$CK$4),$C$4:$CK$4,$C$1:$CK$1))-1</f>
        <v>-4.7799100872754408E-2</v>
      </c>
      <c r="CQ100" s="17">
        <f>CL100/SUMIFS($C100:$CK100,$C$3:$CK$3,CN$4,$C$1:$CK$1,"&lt;="&amp;_xlfn.XLOOKUP(MAX($C$4:$CK$4),$C$4:$CK$4,$C$1:$CK$1))-1</f>
        <v>0.46440008111791831</v>
      </c>
      <c r="CU100" s="8"/>
      <c r="CV100" s="8"/>
      <c r="CW100" s="8"/>
      <c r="CX100" s="8"/>
      <c r="CY100" s="8"/>
      <c r="CZ100" s="8"/>
      <c r="DB100" s="15">
        <f t="shared" ref="DB100:DK104" si="1016">SUMIF($B$3:$CK$3,DB$4,$B100:$CK100)</f>
        <v>86</v>
      </c>
      <c r="DC100" s="15">
        <f t="shared" si="1016"/>
        <v>81</v>
      </c>
      <c r="DD100" s="15">
        <f t="shared" si="1016"/>
        <v>66</v>
      </c>
      <c r="DE100" s="15">
        <f t="shared" si="1016"/>
        <v>184</v>
      </c>
      <c r="DF100" s="15">
        <f t="shared" si="1016"/>
        <v>595</v>
      </c>
      <c r="DG100" s="15">
        <f t="shared" si="1016"/>
        <v>218</v>
      </c>
      <c r="DH100" s="15">
        <f t="shared" si="1016"/>
        <v>776</v>
      </c>
      <c r="DI100" s="15">
        <f t="shared" si="1016"/>
        <v>1108</v>
      </c>
      <c r="DJ100" s="15">
        <f t="shared" si="1016"/>
        <v>1523</v>
      </c>
      <c r="DK100" s="15">
        <f t="shared" si="1016"/>
        <v>1248</v>
      </c>
      <c r="DL100" s="15">
        <f t="shared" ref="DL100:DU104" si="1017">SUMIF($B$3:$CK$3,DL$4,$B100:$CK100)</f>
        <v>2275</v>
      </c>
      <c r="DM100" s="15">
        <f t="shared" si="1017"/>
        <v>4963</v>
      </c>
      <c r="DN100" s="15">
        <f t="shared" si="1017"/>
        <v>7164</v>
      </c>
      <c r="DO100" s="15">
        <f t="shared" si="1017"/>
        <v>7041</v>
      </c>
      <c r="DP100" s="15">
        <f t="shared" si="1017"/>
        <v>8552</v>
      </c>
      <c r="DQ100" s="15">
        <f t="shared" si="1017"/>
        <v>9147</v>
      </c>
      <c r="DR100" s="15">
        <f t="shared" si="1017"/>
        <v>13617</v>
      </c>
      <c r="DS100" s="15">
        <f t="shared" si="1017"/>
        <v>15933</v>
      </c>
      <c r="DT100" s="15">
        <f t="shared" si="1017"/>
        <v>14541</v>
      </c>
      <c r="DU100" s="15">
        <f t="shared" si="1017"/>
        <v>15690</v>
      </c>
      <c r="DV100" s="15">
        <f t="shared" ref="DV100:EC104" si="1018">SUMIF($B$3:$CK$3,DV$4,$B100:$CK100)</f>
        <v>17999</v>
      </c>
      <c r="DW100" s="15">
        <f t="shared" si="1018"/>
        <v>15034</v>
      </c>
      <c r="DX100" s="15">
        <f t="shared" si="1018"/>
        <v>13208</v>
      </c>
      <c r="DY100" s="15">
        <f t="shared" si="1018"/>
        <v>14987</v>
      </c>
      <c r="DZ100" s="15">
        <f t="shared" si="1018"/>
        <v>14142</v>
      </c>
      <c r="EA100" s="15">
        <f t="shared" si="1018"/>
        <v>14370</v>
      </c>
      <c r="EB100" s="15">
        <f t="shared" si="1018"/>
        <v>20558</v>
      </c>
      <c r="EC100" s="15">
        <f t="shared" si="1018"/>
        <v>20916</v>
      </c>
      <c r="EE100" s="15">
        <f t="shared" ref="EE100:EK104" si="1019">SUMIF($B$2:$CK$2,EE$4,$B100:$CK100)</f>
        <v>926</v>
      </c>
      <c r="EF100" s="15">
        <f t="shared" si="1019"/>
        <v>3625</v>
      </c>
      <c r="EG100" s="15">
        <f t="shared" si="1019"/>
        <v>15650</v>
      </c>
      <c r="EH100" s="15">
        <f t="shared" si="1019"/>
        <v>38357</v>
      </c>
      <c r="EI100" s="15">
        <f t="shared" si="1019"/>
        <v>64163</v>
      </c>
      <c r="EJ100" s="15">
        <f t="shared" si="1019"/>
        <v>57371</v>
      </c>
      <c r="EK100" s="15">
        <f t="shared" si="1019"/>
        <v>69344.304347826081</v>
      </c>
    </row>
    <row r="101" spans="1:141" hidden="1" outlineLevel="1" x14ac:dyDescent="0.2">
      <c r="A101" s="9" t="s">
        <v>29</v>
      </c>
      <c r="B101" s="15">
        <f>'Electric PV'!C35</f>
        <v>0</v>
      </c>
      <c r="C101" s="15">
        <f>'Electric PV'!D35</f>
        <v>0</v>
      </c>
      <c r="D101" s="15">
        <f>'Electric PV'!E35</f>
        <v>0</v>
      </c>
      <c r="E101" s="15">
        <f>'Electric PV'!F35</f>
        <v>0</v>
      </c>
      <c r="F101" s="15">
        <f>'Electric PV'!G35</f>
        <v>0</v>
      </c>
      <c r="G101" s="15">
        <f>'Electric PV'!H35</f>
        <v>0</v>
      </c>
      <c r="H101" s="15">
        <f>'Electric PV'!I35</f>
        <v>0</v>
      </c>
      <c r="I101" s="15">
        <f>'Electric PV'!J35</f>
        <v>0</v>
      </c>
      <c r="J101" s="15">
        <f>'Electric PV'!K35</f>
        <v>0</v>
      </c>
      <c r="K101" s="15">
        <f>'Electric PV'!L35</f>
        <v>0</v>
      </c>
      <c r="L101" s="15">
        <f>'Electric PV'!M35</f>
        <v>4</v>
      </c>
      <c r="M101" s="15">
        <f>'Electric PV'!N35</f>
        <v>3</v>
      </c>
      <c r="N101" s="15">
        <f>'Electric PV'!O35</f>
        <v>2</v>
      </c>
      <c r="O101" s="15">
        <f>'Electric PV'!P35</f>
        <v>54</v>
      </c>
      <c r="P101" s="15">
        <f>'Electric PV'!Q35</f>
        <v>90</v>
      </c>
      <c r="Q101" s="15">
        <f>'Electric PV'!R35</f>
        <v>1</v>
      </c>
      <c r="R101" s="15">
        <f>'Electric PV'!S35</f>
        <v>12</v>
      </c>
      <c r="S101" s="15">
        <f>'Electric PV'!T35</f>
        <v>95</v>
      </c>
      <c r="T101" s="15">
        <f>'Electric PV'!U35</f>
        <v>78</v>
      </c>
      <c r="U101" s="15">
        <f>'Electric PV'!V35</f>
        <v>69</v>
      </c>
      <c r="V101" s="15">
        <f>'Electric PV'!W35</f>
        <v>57</v>
      </c>
      <c r="W101" s="15">
        <f>'Electric PV'!X35</f>
        <v>107</v>
      </c>
      <c r="X101" s="15">
        <f>'Electric PV'!Y35</f>
        <v>117</v>
      </c>
      <c r="Y101" s="15">
        <f>'Electric PV'!Z35</f>
        <v>87</v>
      </c>
      <c r="Z101" s="15">
        <f>'Electric PV'!AA35</f>
        <v>115</v>
      </c>
      <c r="AA101" s="15">
        <f>'Electric PV'!AB35</f>
        <v>127</v>
      </c>
      <c r="AB101" s="15">
        <f>'Electric PV'!AC35</f>
        <v>250</v>
      </c>
      <c r="AC101" s="15">
        <f>'Electric PV'!AD35</f>
        <v>148</v>
      </c>
      <c r="AD101" s="15">
        <f>'Electric PV'!AE35</f>
        <v>48</v>
      </c>
      <c r="AE101" s="15">
        <f>'Electric PV'!AF35</f>
        <v>160</v>
      </c>
      <c r="AF101" s="15">
        <f>'Electric PV'!AG35</f>
        <v>284</v>
      </c>
      <c r="AG101" s="15">
        <f>'Electric PV'!AH35</f>
        <v>377</v>
      </c>
      <c r="AH101" s="15">
        <f>'Electric PV'!AI35</f>
        <v>327</v>
      </c>
      <c r="AI101" s="15">
        <f>'Electric PV'!AJ35</f>
        <v>242</v>
      </c>
      <c r="AJ101" s="15">
        <f>'Electric PV'!AK35</f>
        <v>148</v>
      </c>
      <c r="AK101" s="15">
        <f>'Electric PV'!AL35</f>
        <v>124</v>
      </c>
      <c r="AL101" s="15">
        <f>'Electric PV'!AM35</f>
        <v>59</v>
      </c>
      <c r="AM101" s="15">
        <f>'Electric PV'!AN35</f>
        <v>38</v>
      </c>
      <c r="AN101" s="15">
        <f>'Electric PV'!AO35</f>
        <v>95</v>
      </c>
      <c r="AO101" s="15">
        <f>'Electric PV'!AP35</f>
        <v>245</v>
      </c>
      <c r="AP101" s="15">
        <f>'Electric PV'!AQ35</f>
        <v>250</v>
      </c>
      <c r="AQ101" s="15">
        <f>'Electric PV'!AR35</f>
        <v>237</v>
      </c>
      <c r="AR101" s="15">
        <f>'Electric PV'!AS35</f>
        <v>269</v>
      </c>
      <c r="AS101" s="15">
        <f>'Electric PV'!AT35</f>
        <v>319</v>
      </c>
      <c r="AT101" s="15">
        <f>'Electric PV'!AU35</f>
        <v>288</v>
      </c>
      <c r="AU101" s="15">
        <f>'Electric PV'!AV35</f>
        <v>469</v>
      </c>
      <c r="AV101" s="15">
        <f>'Electric PV'!AW35</f>
        <v>644</v>
      </c>
      <c r="AW101" s="15">
        <f>'Electric PV'!AX35</f>
        <v>503</v>
      </c>
      <c r="AX101" s="15">
        <f>'Electric PV'!AY35</f>
        <v>435</v>
      </c>
      <c r="AY101" s="15">
        <f>'Electric PV'!AZ35</f>
        <v>361</v>
      </c>
      <c r="AZ101" s="15">
        <f>'Electric PV'!BA35</f>
        <v>516</v>
      </c>
      <c r="BA101" s="15">
        <f>'Electric PV'!BB35</f>
        <v>350</v>
      </c>
      <c r="BB101" s="15">
        <f>'Electric PV'!BC35</f>
        <v>464</v>
      </c>
      <c r="BC101" s="15">
        <f>'Electric PV'!BD35</f>
        <v>1158</v>
      </c>
      <c r="BD101" s="15">
        <f>'Electric PV'!BE35</f>
        <v>1237</v>
      </c>
      <c r="BE101" s="15">
        <f>'Electric PV'!BF35</f>
        <v>1208</v>
      </c>
      <c r="BF101" s="15">
        <f>'Electric PV'!BG35</f>
        <v>893</v>
      </c>
      <c r="BG101" s="15">
        <f>'Electric PV'!BH35</f>
        <v>944</v>
      </c>
      <c r="BH101" s="15">
        <f>'Electric PV'!BI35</f>
        <v>955</v>
      </c>
      <c r="BI101" s="15">
        <f>'Electric PV'!BJ35</f>
        <v>996</v>
      </c>
      <c r="BJ101" s="15">
        <f>'Electric PV'!BK35</f>
        <v>1201</v>
      </c>
      <c r="BK101" s="15">
        <f>'Electric PV'!BL35</f>
        <v>1096</v>
      </c>
      <c r="BL101" s="15">
        <f>'Electric PV'!BM35</f>
        <v>1172</v>
      </c>
      <c r="BM101" s="15">
        <f>'Electric PV'!BN35</f>
        <v>1267</v>
      </c>
      <c r="BN101" s="15">
        <f>'Electric PV'!BO35</f>
        <v>1508</v>
      </c>
      <c r="BO101" s="15">
        <f>'Electric PV'!BP35</f>
        <v>1476</v>
      </c>
      <c r="BP101" s="15">
        <f>'Electric PV'!BQ35</f>
        <v>1613</v>
      </c>
      <c r="BQ101" s="15">
        <f>'Electric PV'!BR35</f>
        <v>1434</v>
      </c>
      <c r="BR101" s="15">
        <f>'Electric PV'!BS35</f>
        <v>1013</v>
      </c>
      <c r="BS101" s="15">
        <f>'Electric PV'!BT35</f>
        <v>2770</v>
      </c>
      <c r="BT101" s="15">
        <f>'Electric PV'!BU35</f>
        <v>3293</v>
      </c>
      <c r="BU101" s="15">
        <f>'Electric PV'!BV35</f>
        <v>3657</v>
      </c>
      <c r="BV101" s="15">
        <f>'Electric PV'!BW35</f>
        <v>4525</v>
      </c>
      <c r="BW101" s="15">
        <f>'Electric PV'!BX35</f>
        <v>3485</v>
      </c>
      <c r="BX101" s="15">
        <f>'Electric PV'!BY35</f>
        <v>4182</v>
      </c>
      <c r="BY101" s="15">
        <f>'Electric PV'!BZ35</f>
        <v>3765</v>
      </c>
      <c r="BZ101" s="15">
        <f>'Electric PV'!CA35</f>
        <v>4089</v>
      </c>
      <c r="CA101" s="15">
        <f>'Electric PV'!CB35</f>
        <v>4299</v>
      </c>
      <c r="CB101" s="15">
        <f>'Electric PV'!CC35</f>
        <v>5354</v>
      </c>
      <c r="CC101" s="15">
        <f>'Electric PV'!CD35</f>
        <v>5141</v>
      </c>
      <c r="CD101" s="15">
        <f>'Electric PV'!CE35</f>
        <v>4232</v>
      </c>
      <c r="CE101" s="15">
        <f>'Electric PV'!CF35</f>
        <v>4833</v>
      </c>
      <c r="CF101" s="15">
        <f>'Electric PV'!CG35</f>
        <v>3883</v>
      </c>
      <c r="CG101" s="15">
        <f>'Electric PV'!CH35</f>
        <v>3734</v>
      </c>
      <c r="CH101" s="15">
        <f>'Electric PV'!CI35</f>
        <v>4839</v>
      </c>
      <c r="CI101" s="15">
        <f>'Electric PV'!CJ35</f>
        <v>3168.5652173913045</v>
      </c>
      <c r="CL101" s="15">
        <f>SUMIFS($C101:$CK101,$C$3:$CK$3,CL$4,$C$1:$CK$1,"&lt;="&amp;_xlfn.XLOOKUP(MAX($C$4:$CK$4),$C$4:$CK$4,$C$1:$CK$1))</f>
        <v>8007.565217391304</v>
      </c>
      <c r="CM101" s="15">
        <f t="shared" si="1015"/>
        <v>12450</v>
      </c>
      <c r="CN101" s="15">
        <f t="shared" si="1015"/>
        <v>12192</v>
      </c>
      <c r="CP101" s="17">
        <f>CL101/SUMIFS($C101:$CK101,$C$3:$CK$3,CM$4,$C$1:$CK$1,"&lt;="&amp;_xlfn.XLOOKUP(MAX($C$4:$CK$4),$C$4:$CK$4,$C$1:$CK$1))-1</f>
        <v>-8.1279805255701665E-2</v>
      </c>
      <c r="CQ101" s="17">
        <f>CL101/SUMIFS($C101:$CK101,$C$3:$CK$3,CN$4,$C$1:$CK$1,"&lt;="&amp;_xlfn.XLOOKUP(MAX($C$4:$CK$4),$C$4:$CK$4,$C$1:$CK$1))-1</f>
        <v>-3.0396786625419558E-4</v>
      </c>
      <c r="CU101" s="8"/>
      <c r="CV101" s="8"/>
      <c r="CW101" s="8"/>
      <c r="CX101" s="8"/>
      <c r="CY101" s="8"/>
      <c r="CZ101" s="8"/>
      <c r="DB101" s="15">
        <f t="shared" si="1016"/>
        <v>0</v>
      </c>
      <c r="DC101" s="15">
        <f t="shared" si="1016"/>
        <v>0</v>
      </c>
      <c r="DD101" s="15">
        <f t="shared" si="1016"/>
        <v>0</v>
      </c>
      <c r="DE101" s="15">
        <f t="shared" si="1016"/>
        <v>7</v>
      </c>
      <c r="DF101" s="15">
        <f t="shared" si="1016"/>
        <v>146</v>
      </c>
      <c r="DG101" s="15">
        <f t="shared" si="1016"/>
        <v>108</v>
      </c>
      <c r="DH101" s="15">
        <f t="shared" si="1016"/>
        <v>204</v>
      </c>
      <c r="DI101" s="15">
        <f t="shared" si="1016"/>
        <v>311</v>
      </c>
      <c r="DJ101" s="15">
        <f t="shared" si="1016"/>
        <v>492</v>
      </c>
      <c r="DK101" s="15">
        <f t="shared" si="1016"/>
        <v>356</v>
      </c>
      <c r="DL101" s="15">
        <f t="shared" si="1017"/>
        <v>988</v>
      </c>
      <c r="DM101" s="15">
        <f t="shared" si="1017"/>
        <v>514</v>
      </c>
      <c r="DN101" s="15">
        <f t="shared" si="1017"/>
        <v>192</v>
      </c>
      <c r="DO101" s="15">
        <f t="shared" si="1017"/>
        <v>732</v>
      </c>
      <c r="DP101" s="15">
        <f t="shared" si="1017"/>
        <v>876</v>
      </c>
      <c r="DQ101" s="15">
        <f t="shared" si="1017"/>
        <v>1616</v>
      </c>
      <c r="DR101" s="15">
        <f t="shared" si="1017"/>
        <v>1312</v>
      </c>
      <c r="DS101" s="15">
        <f t="shared" si="1017"/>
        <v>1972</v>
      </c>
      <c r="DT101" s="15">
        <f t="shared" si="1017"/>
        <v>3338</v>
      </c>
      <c r="DU101" s="15">
        <f t="shared" si="1017"/>
        <v>2895</v>
      </c>
      <c r="DV101" s="15">
        <f t="shared" si="1018"/>
        <v>3469</v>
      </c>
      <c r="DW101" s="15">
        <f t="shared" si="1018"/>
        <v>4251</v>
      </c>
      <c r="DX101" s="15">
        <f t="shared" si="1018"/>
        <v>4060</v>
      </c>
      <c r="DY101" s="15">
        <f t="shared" si="1018"/>
        <v>9720</v>
      </c>
      <c r="DZ101" s="15">
        <f t="shared" si="1018"/>
        <v>12192</v>
      </c>
      <c r="EA101" s="15">
        <f t="shared" si="1018"/>
        <v>12153</v>
      </c>
      <c r="EB101" s="15">
        <f t="shared" si="1018"/>
        <v>14727</v>
      </c>
      <c r="EC101" s="15">
        <f t="shared" si="1018"/>
        <v>12450</v>
      </c>
      <c r="EE101" s="15">
        <f t="shared" si="1019"/>
        <v>153</v>
      </c>
      <c r="EF101" s="15">
        <f t="shared" si="1019"/>
        <v>1115</v>
      </c>
      <c r="EG101" s="15">
        <f t="shared" si="1019"/>
        <v>2050</v>
      </c>
      <c r="EH101" s="15">
        <f t="shared" si="1019"/>
        <v>4536</v>
      </c>
      <c r="EI101" s="15">
        <f t="shared" si="1019"/>
        <v>11674</v>
      </c>
      <c r="EJ101" s="15">
        <f t="shared" si="1019"/>
        <v>30223</v>
      </c>
      <c r="EK101" s="15">
        <f t="shared" si="1019"/>
        <v>47337.565217391304</v>
      </c>
    </row>
    <row r="102" spans="1:141" hidden="1" outlineLevel="1" x14ac:dyDescent="0.2">
      <c r="A102" s="9" t="s">
        <v>49</v>
      </c>
      <c r="B102" s="15">
        <f>'Electric PV'!C36</f>
        <v>38</v>
      </c>
      <c r="C102" s="15">
        <f>'Electric PV'!D36</f>
        <v>69</v>
      </c>
      <c r="D102" s="15">
        <f>'Electric PV'!E36</f>
        <v>88</v>
      </c>
      <c r="E102" s="15">
        <f>'Electric PV'!F36</f>
        <v>28</v>
      </c>
      <c r="F102" s="15">
        <f>'Electric PV'!G36</f>
        <v>43</v>
      </c>
      <c r="G102" s="15">
        <f>'Electric PV'!H36</f>
        <v>14</v>
      </c>
      <c r="H102" s="15">
        <f>'Electric PV'!I36</f>
        <v>60</v>
      </c>
      <c r="I102" s="15">
        <f>'Electric PV'!J36</f>
        <v>28</v>
      </c>
      <c r="J102" s="15">
        <f>'Electric PV'!K36</f>
        <v>90</v>
      </c>
      <c r="K102" s="15">
        <f>'Electric PV'!L36</f>
        <v>57</v>
      </c>
      <c r="L102" s="15">
        <f>'Electric PV'!M36</f>
        <v>70</v>
      </c>
      <c r="M102" s="15">
        <f>'Electric PV'!N36</f>
        <v>49</v>
      </c>
      <c r="N102" s="15">
        <f>'Electric PV'!O36</f>
        <v>80</v>
      </c>
      <c r="O102" s="15">
        <f>'Electric PV'!P36</f>
        <v>194</v>
      </c>
      <c r="P102" s="15">
        <f>'Electric PV'!Q36</f>
        <v>80</v>
      </c>
      <c r="Q102" s="15">
        <f>'Electric PV'!R36</f>
        <v>0</v>
      </c>
      <c r="R102" s="15">
        <f>'Electric PV'!S36</f>
        <v>5</v>
      </c>
      <c r="S102" s="15">
        <f>'Electric PV'!T36</f>
        <v>26</v>
      </c>
      <c r="T102" s="15">
        <f>'Electric PV'!U36</f>
        <v>5</v>
      </c>
      <c r="U102" s="15">
        <f>'Electric PV'!V36</f>
        <v>2</v>
      </c>
      <c r="V102" s="15">
        <f>'Electric PV'!W36</f>
        <v>5</v>
      </c>
      <c r="W102" s="15">
        <f>'Electric PV'!X36</f>
        <v>2</v>
      </c>
      <c r="X102" s="15">
        <f>'Electric PV'!Y36</f>
        <v>0</v>
      </c>
      <c r="Y102" s="15">
        <f>'Electric PV'!Z36</f>
        <v>10</v>
      </c>
      <c r="Z102" s="15">
        <f>'Electric PV'!AA36</f>
        <v>3</v>
      </c>
      <c r="AA102" s="15">
        <f>'Electric PV'!AB36</f>
        <v>8</v>
      </c>
      <c r="AB102" s="15">
        <f>'Electric PV'!AC36</f>
        <v>6</v>
      </c>
      <c r="AC102" s="15">
        <f>'Electric PV'!AD36</f>
        <v>4</v>
      </c>
      <c r="AD102" s="15">
        <f>'Electric PV'!AE36</f>
        <v>0</v>
      </c>
      <c r="AE102" s="15">
        <f>'Electric PV'!AF36</f>
        <v>8</v>
      </c>
      <c r="AF102" s="15">
        <f>'Electric PV'!AG36</f>
        <v>20</v>
      </c>
      <c r="AG102" s="15">
        <f>'Electric PV'!AH36</f>
        <v>18</v>
      </c>
      <c r="AH102" s="15">
        <f>'Electric PV'!AI36</f>
        <v>19</v>
      </c>
      <c r="AI102" s="15">
        <f>'Electric PV'!AJ36</f>
        <v>4</v>
      </c>
      <c r="AJ102" s="15">
        <f>'Electric PV'!AK36</f>
        <v>9</v>
      </c>
      <c r="AK102" s="15">
        <f>'Electric PV'!AL36</f>
        <v>14</v>
      </c>
      <c r="AL102" s="15">
        <f>'Electric PV'!AM36</f>
        <v>30</v>
      </c>
      <c r="AM102" s="15">
        <f>'Electric PV'!AN36</f>
        <v>12</v>
      </c>
      <c r="AN102" s="15">
        <f>'Electric PV'!AO36</f>
        <v>18</v>
      </c>
      <c r="AO102" s="15">
        <f>'Electric PV'!AP36</f>
        <v>13</v>
      </c>
      <c r="AP102" s="15">
        <f>'Electric PV'!AQ36</f>
        <v>9</v>
      </c>
      <c r="AQ102" s="15">
        <f>'Electric PV'!AR36</f>
        <v>19</v>
      </c>
      <c r="AR102" s="15">
        <f>'Electric PV'!AS36</f>
        <v>26</v>
      </c>
      <c r="AS102" s="15">
        <f>'Electric PV'!AT36</f>
        <v>17</v>
      </c>
      <c r="AT102" s="15">
        <f>'Electric PV'!AU36</f>
        <v>112</v>
      </c>
      <c r="AU102" s="15">
        <f>'Electric PV'!AV36</f>
        <v>15</v>
      </c>
      <c r="AV102" s="15">
        <f>'Electric PV'!AW36</f>
        <v>1</v>
      </c>
      <c r="AW102" s="15">
        <f>'Electric PV'!AX36</f>
        <v>7</v>
      </c>
      <c r="AX102" s="15">
        <f>'Electric PV'!AY36</f>
        <v>0</v>
      </c>
      <c r="AY102" s="15">
        <f>'Electric PV'!AZ36</f>
        <v>7</v>
      </c>
      <c r="AZ102" s="15">
        <f>'Electric PV'!BA36</f>
        <v>259</v>
      </c>
      <c r="BA102" s="15">
        <f>'Electric PV'!BB36</f>
        <v>537</v>
      </c>
      <c r="BB102" s="15">
        <f>'Electric PV'!BC36</f>
        <v>389</v>
      </c>
      <c r="BC102" s="15">
        <f>'Electric PV'!BD36</f>
        <v>412</v>
      </c>
      <c r="BD102" s="15">
        <f>'Electric PV'!BE36</f>
        <v>379</v>
      </c>
      <c r="BE102" s="15">
        <f>'Electric PV'!BF36</f>
        <v>406</v>
      </c>
      <c r="BF102" s="15">
        <f>'Electric PV'!BG36</f>
        <v>358</v>
      </c>
      <c r="BG102" s="15">
        <f>'Electric PV'!BH36</f>
        <v>276</v>
      </c>
      <c r="BH102" s="15">
        <f>'Electric PV'!BI36</f>
        <v>538</v>
      </c>
      <c r="BI102" s="15">
        <f>'Electric PV'!BJ36</f>
        <v>694</v>
      </c>
      <c r="BJ102" s="15">
        <f>'Electric PV'!BK36</f>
        <v>784</v>
      </c>
      <c r="BK102" s="15">
        <f>'Electric PV'!BL36</f>
        <v>646</v>
      </c>
      <c r="BL102" s="15">
        <f>'Electric PV'!BM36</f>
        <v>691</v>
      </c>
      <c r="BM102" s="15">
        <f>'Electric PV'!BN36</f>
        <v>667</v>
      </c>
      <c r="BN102" s="15">
        <f>'Electric PV'!BO36</f>
        <v>592</v>
      </c>
      <c r="BO102" s="15">
        <f>'Electric PV'!BP36</f>
        <v>486</v>
      </c>
      <c r="BP102" s="15">
        <f>'Electric PV'!BQ36</f>
        <v>518</v>
      </c>
      <c r="BQ102" s="15">
        <f>'Electric PV'!BR36</f>
        <v>336</v>
      </c>
      <c r="BR102" s="15">
        <f>'Electric PV'!BS36</f>
        <v>472</v>
      </c>
      <c r="BS102" s="15">
        <f>'Electric PV'!BT36</f>
        <v>950</v>
      </c>
      <c r="BT102" s="15">
        <f>'Electric PV'!BU36</f>
        <v>574</v>
      </c>
      <c r="BU102" s="15">
        <f>'Electric PV'!BV36</f>
        <v>386</v>
      </c>
      <c r="BV102" s="15">
        <f>'Electric PV'!BW36</f>
        <v>737</v>
      </c>
      <c r="BW102" s="15">
        <f>'Electric PV'!BX36</f>
        <v>507</v>
      </c>
      <c r="BX102" s="15">
        <f>'Electric PV'!BY36</f>
        <v>2159</v>
      </c>
      <c r="BY102" s="15">
        <f>'Electric PV'!BZ36</f>
        <v>3281</v>
      </c>
      <c r="BZ102" s="15">
        <f>'Electric PV'!CA36</f>
        <v>2856</v>
      </c>
      <c r="CA102" s="15">
        <f>'Electric PV'!CB36</f>
        <v>3222</v>
      </c>
      <c r="CB102" s="15">
        <f>'Electric PV'!CC36</f>
        <v>3000</v>
      </c>
      <c r="CC102" s="15">
        <f>'Electric PV'!CD36</f>
        <v>3762</v>
      </c>
      <c r="CD102" s="15">
        <f>'Electric PV'!CE36</f>
        <v>3564</v>
      </c>
      <c r="CE102" s="15">
        <f>'Electric PV'!CF36</f>
        <v>4184</v>
      </c>
      <c r="CF102" s="15">
        <f>'Electric PV'!CG36</f>
        <v>3145</v>
      </c>
      <c r="CG102" s="15">
        <f>'Electric PV'!CH36</f>
        <v>3260</v>
      </c>
      <c r="CH102" s="15">
        <f>'Electric PV'!CI36</f>
        <v>3795</v>
      </c>
      <c r="CI102" s="15">
        <f>'Electric PV'!CJ36</f>
        <v>2685.6521739130435</v>
      </c>
      <c r="CL102" s="15">
        <f>SUMIFS($C102:$CK102,$C$3:$CK$3,CL$4,$C$1:$CK$1,"&lt;="&amp;_xlfn.XLOOKUP(MAX($C$4:$CK$4),$C$4:$CK$4,$C$1:$CK$1))</f>
        <v>6480.652173913044</v>
      </c>
      <c r="CM102" s="15">
        <f t="shared" si="1015"/>
        <v>10589</v>
      </c>
      <c r="CN102" s="15">
        <f t="shared" si="1015"/>
        <v>3403</v>
      </c>
      <c r="CP102" s="17">
        <f>CL102/SUMIFS($C102:$CK102,$C$3:$CK$3,CM$4,$C$1:$CK$1,"&lt;="&amp;_xlfn.XLOOKUP(MAX($C$4:$CK$4),$C$4:$CK$4,$C$1:$CK$1))-1</f>
        <v>-0.1157521934898289</v>
      </c>
      <c r="CQ102" s="17">
        <f>CL102/SUMIFS($C102:$CK102,$C$3:$CK$3,CN$4,$C$1:$CK$1,"&lt;="&amp;_xlfn.XLOOKUP(MAX($C$4:$CK$4),$C$4:$CK$4,$C$1:$CK$1))-1</f>
        <v>4.2095274709911932</v>
      </c>
      <c r="CU102" s="8"/>
      <c r="CV102" s="8"/>
      <c r="CW102" s="8"/>
      <c r="CX102" s="8"/>
      <c r="CY102" s="8"/>
      <c r="CZ102" s="8"/>
      <c r="DB102" s="15">
        <f t="shared" si="1016"/>
        <v>195</v>
      </c>
      <c r="DC102" s="15">
        <f t="shared" si="1016"/>
        <v>85</v>
      </c>
      <c r="DD102" s="15">
        <f t="shared" si="1016"/>
        <v>178</v>
      </c>
      <c r="DE102" s="15">
        <f t="shared" si="1016"/>
        <v>176</v>
      </c>
      <c r="DF102" s="15">
        <f t="shared" si="1016"/>
        <v>354</v>
      </c>
      <c r="DG102" s="15">
        <f t="shared" si="1016"/>
        <v>31</v>
      </c>
      <c r="DH102" s="15">
        <f t="shared" si="1016"/>
        <v>12</v>
      </c>
      <c r="DI102" s="15">
        <f t="shared" si="1016"/>
        <v>12</v>
      </c>
      <c r="DJ102" s="15">
        <f t="shared" si="1016"/>
        <v>17</v>
      </c>
      <c r="DK102" s="15">
        <f t="shared" si="1016"/>
        <v>12</v>
      </c>
      <c r="DL102" s="15">
        <f t="shared" si="1017"/>
        <v>57</v>
      </c>
      <c r="DM102" s="15">
        <f t="shared" si="1017"/>
        <v>27</v>
      </c>
      <c r="DN102" s="15">
        <f t="shared" si="1017"/>
        <v>60</v>
      </c>
      <c r="DO102" s="15">
        <f t="shared" si="1017"/>
        <v>41</v>
      </c>
      <c r="DP102" s="15">
        <f t="shared" si="1017"/>
        <v>155</v>
      </c>
      <c r="DQ102" s="15">
        <f t="shared" si="1017"/>
        <v>23</v>
      </c>
      <c r="DR102" s="15">
        <f t="shared" si="1017"/>
        <v>266</v>
      </c>
      <c r="DS102" s="15">
        <f t="shared" si="1017"/>
        <v>1338</v>
      </c>
      <c r="DT102" s="15">
        <f t="shared" si="1017"/>
        <v>1143</v>
      </c>
      <c r="DU102" s="15">
        <f t="shared" si="1017"/>
        <v>1508</v>
      </c>
      <c r="DV102" s="15">
        <f t="shared" si="1018"/>
        <v>2121</v>
      </c>
      <c r="DW102" s="15">
        <f t="shared" si="1018"/>
        <v>1745</v>
      </c>
      <c r="DX102" s="15">
        <f t="shared" si="1018"/>
        <v>1326</v>
      </c>
      <c r="DY102" s="15">
        <f t="shared" si="1018"/>
        <v>1910</v>
      </c>
      <c r="DZ102" s="15">
        <f t="shared" si="1018"/>
        <v>3403</v>
      </c>
      <c r="EA102" s="15">
        <f t="shared" si="1018"/>
        <v>9359</v>
      </c>
      <c r="EB102" s="15">
        <f t="shared" si="1018"/>
        <v>10326</v>
      </c>
      <c r="EC102" s="15">
        <f t="shared" si="1018"/>
        <v>10589</v>
      </c>
      <c r="EE102" s="15">
        <f t="shared" si="1019"/>
        <v>793</v>
      </c>
      <c r="EF102" s="15">
        <f t="shared" si="1019"/>
        <v>72</v>
      </c>
      <c r="EG102" s="15">
        <f t="shared" si="1019"/>
        <v>156</v>
      </c>
      <c r="EH102" s="15">
        <f t="shared" si="1019"/>
        <v>485</v>
      </c>
      <c r="EI102" s="15">
        <f t="shared" si="1019"/>
        <v>6110</v>
      </c>
      <c r="EJ102" s="15">
        <f t="shared" si="1019"/>
        <v>8384</v>
      </c>
      <c r="EK102" s="15">
        <f t="shared" si="1019"/>
        <v>36754.65217391304</v>
      </c>
    </row>
    <row r="103" spans="1:141" hidden="1" outlineLevel="1" x14ac:dyDescent="0.2">
      <c r="A103" s="9" t="s">
        <v>13</v>
      </c>
      <c r="B103" s="18">
        <f t="shared" ref="B103:BI103" si="1020">B104-SUM(B100:B102)</f>
        <v>27</v>
      </c>
      <c r="C103" s="18">
        <f t="shared" si="1020"/>
        <v>120</v>
      </c>
      <c r="D103" s="18">
        <f t="shared" si="1020"/>
        <v>111</v>
      </c>
      <c r="E103" s="18">
        <f t="shared" si="1020"/>
        <v>60</v>
      </c>
      <c r="F103" s="18">
        <f t="shared" si="1020"/>
        <v>4</v>
      </c>
      <c r="G103" s="18">
        <f t="shared" si="1020"/>
        <v>3</v>
      </c>
      <c r="H103" s="18">
        <f t="shared" si="1020"/>
        <v>11</v>
      </c>
      <c r="I103" s="18">
        <f t="shared" si="1020"/>
        <v>58</v>
      </c>
      <c r="J103" s="18">
        <f t="shared" si="1020"/>
        <v>54</v>
      </c>
      <c r="K103" s="18">
        <f t="shared" si="1020"/>
        <v>49</v>
      </c>
      <c r="L103" s="18">
        <f t="shared" si="1020"/>
        <v>58</v>
      </c>
      <c r="M103" s="18">
        <f t="shared" si="1020"/>
        <v>35</v>
      </c>
      <c r="N103" s="18">
        <f t="shared" si="1020"/>
        <v>42</v>
      </c>
      <c r="O103" s="18">
        <f t="shared" si="1020"/>
        <v>26</v>
      </c>
      <c r="P103" s="18">
        <f t="shared" si="1020"/>
        <v>30</v>
      </c>
      <c r="Q103" s="18">
        <f t="shared" si="1020"/>
        <v>0</v>
      </c>
      <c r="R103" s="18">
        <f t="shared" si="1020"/>
        <v>6</v>
      </c>
      <c r="S103" s="18">
        <f t="shared" si="1020"/>
        <v>18</v>
      </c>
      <c r="T103" s="18">
        <f t="shared" si="1020"/>
        <v>25</v>
      </c>
      <c r="U103" s="18">
        <f t="shared" si="1020"/>
        <v>27</v>
      </c>
      <c r="V103" s="18">
        <f t="shared" si="1020"/>
        <v>19</v>
      </c>
      <c r="W103" s="18">
        <f t="shared" si="1020"/>
        <v>30</v>
      </c>
      <c r="X103" s="18">
        <f t="shared" si="1020"/>
        <v>59</v>
      </c>
      <c r="Y103" s="18">
        <f t="shared" si="1020"/>
        <v>29</v>
      </c>
      <c r="Z103" s="18">
        <f t="shared" si="1020"/>
        <v>38</v>
      </c>
      <c r="AA103" s="18">
        <f t="shared" si="1020"/>
        <v>35</v>
      </c>
      <c r="AB103" s="18">
        <f t="shared" si="1020"/>
        <v>35</v>
      </c>
      <c r="AC103" s="18">
        <f t="shared" si="1020"/>
        <v>32</v>
      </c>
      <c r="AD103" s="18">
        <f t="shared" si="1020"/>
        <v>16</v>
      </c>
      <c r="AE103" s="18">
        <f t="shared" si="1020"/>
        <v>33</v>
      </c>
      <c r="AF103" s="18">
        <f t="shared" si="1020"/>
        <v>110</v>
      </c>
      <c r="AG103" s="18">
        <f t="shared" si="1020"/>
        <v>63</v>
      </c>
      <c r="AH103" s="18">
        <f t="shared" si="1020"/>
        <v>43</v>
      </c>
      <c r="AI103" s="18">
        <f t="shared" si="1020"/>
        <v>34</v>
      </c>
      <c r="AJ103" s="18">
        <f t="shared" si="1020"/>
        <v>32</v>
      </c>
      <c r="AK103" s="18">
        <f t="shared" si="1020"/>
        <v>37</v>
      </c>
      <c r="AL103" s="18">
        <f t="shared" si="1020"/>
        <v>52</v>
      </c>
      <c r="AM103" s="18">
        <f t="shared" si="1020"/>
        <v>84</v>
      </c>
      <c r="AN103" s="18">
        <f t="shared" si="1020"/>
        <v>161</v>
      </c>
      <c r="AO103" s="18">
        <f t="shared" si="1020"/>
        <v>175</v>
      </c>
      <c r="AP103" s="18">
        <f t="shared" si="1020"/>
        <v>201</v>
      </c>
      <c r="AQ103" s="18">
        <f t="shared" si="1020"/>
        <v>219</v>
      </c>
      <c r="AR103" s="18">
        <f t="shared" si="1020"/>
        <v>215</v>
      </c>
      <c r="AS103" s="18">
        <f t="shared" si="1020"/>
        <v>231</v>
      </c>
      <c r="AT103" s="18">
        <f t="shared" si="1020"/>
        <v>229</v>
      </c>
      <c r="AU103" s="18">
        <f t="shared" si="1020"/>
        <v>230</v>
      </c>
      <c r="AV103" s="18">
        <f t="shared" si="1020"/>
        <v>332</v>
      </c>
      <c r="AW103" s="18">
        <f t="shared" si="1020"/>
        <v>354</v>
      </c>
      <c r="AX103" s="18">
        <f t="shared" si="1020"/>
        <v>527</v>
      </c>
      <c r="AY103" s="18">
        <f t="shared" si="1020"/>
        <v>468</v>
      </c>
      <c r="AZ103" s="18">
        <f t="shared" si="1020"/>
        <v>742</v>
      </c>
      <c r="BA103" s="18">
        <f t="shared" si="1020"/>
        <v>646</v>
      </c>
      <c r="BB103" s="18">
        <f t="shared" si="1020"/>
        <v>837</v>
      </c>
      <c r="BC103" s="18">
        <f t="shared" si="1020"/>
        <v>887</v>
      </c>
      <c r="BD103" s="18">
        <f t="shared" si="1020"/>
        <v>681</v>
      </c>
      <c r="BE103" s="18">
        <f t="shared" si="1020"/>
        <v>619</v>
      </c>
      <c r="BF103" s="18">
        <f t="shared" si="1020"/>
        <v>784</v>
      </c>
      <c r="BG103" s="18">
        <f t="shared" si="1020"/>
        <v>789</v>
      </c>
      <c r="BH103" s="18">
        <f t="shared" si="1020"/>
        <v>911</v>
      </c>
      <c r="BI103" s="18">
        <f t="shared" si="1020"/>
        <v>759</v>
      </c>
      <c r="BJ103" s="18">
        <f t="shared" ref="BJ103:BO103" si="1021">BJ104-SUM(BJ100:BJ102)</f>
        <v>699</v>
      </c>
      <c r="BK103" s="18">
        <f t="shared" si="1021"/>
        <v>632</v>
      </c>
      <c r="BL103" s="18">
        <f t="shared" si="1021"/>
        <v>719</v>
      </c>
      <c r="BM103" s="18">
        <f t="shared" si="1021"/>
        <v>611</v>
      </c>
      <c r="BN103" s="18">
        <f t="shared" si="1021"/>
        <v>602</v>
      </c>
      <c r="BO103" s="18">
        <f t="shared" si="1021"/>
        <v>757</v>
      </c>
      <c r="BP103" s="18">
        <f t="shared" ref="BP103:BQ103" si="1022">BP104-SUM(BP100:BP102)</f>
        <v>792</v>
      </c>
      <c r="BQ103" s="18">
        <f t="shared" si="1022"/>
        <v>618</v>
      </c>
      <c r="BR103" s="18">
        <f t="shared" ref="BR103" si="1023">BR104-SUM(BR100:BR102)</f>
        <v>847</v>
      </c>
      <c r="BS103" s="18">
        <f t="shared" ref="BS103" si="1024">BS104-SUM(BS100:BS102)</f>
        <v>1079</v>
      </c>
      <c r="BT103" s="18">
        <f t="shared" ref="BT103:BU103" si="1025">BT104-SUM(BT100:BT102)</f>
        <v>770</v>
      </c>
      <c r="BU103" s="18">
        <f t="shared" si="1025"/>
        <v>742</v>
      </c>
      <c r="BV103" s="18">
        <f t="shared" ref="BV103:BW103" si="1026">BV104-SUM(BV100:BV102)</f>
        <v>1351</v>
      </c>
      <c r="BW103" s="18">
        <f t="shared" si="1026"/>
        <v>1479</v>
      </c>
      <c r="BX103" s="18">
        <f t="shared" ref="BX103:BY103" si="1027">BX104-SUM(BX100:BX102)</f>
        <v>1963</v>
      </c>
      <c r="BY103" s="18">
        <f t="shared" si="1027"/>
        <v>1512</v>
      </c>
      <c r="BZ103" s="18">
        <f t="shared" ref="BZ103" si="1028">BZ104-SUM(BZ100:BZ102)</f>
        <v>1652</v>
      </c>
      <c r="CA103" s="18">
        <f t="shared" ref="CA103:CB103" si="1029">CA104-SUM(CA100:CA102)</f>
        <v>1538</v>
      </c>
      <c r="CB103" s="18">
        <f t="shared" si="1029"/>
        <v>1640</v>
      </c>
      <c r="CC103" s="18">
        <f t="shared" ref="CC103" si="1030">CC104-SUM(CC100:CC102)</f>
        <v>2122</v>
      </c>
      <c r="CD103" s="18">
        <f t="shared" ref="CD103:CG103" si="1031">CD104-SUM(CD100:CD102)</f>
        <v>2104</v>
      </c>
      <c r="CE103" s="18">
        <f t="shared" si="1031"/>
        <v>2477</v>
      </c>
      <c r="CF103" s="18">
        <f t="shared" si="1031"/>
        <v>2137</v>
      </c>
      <c r="CG103" s="18">
        <f t="shared" si="1031"/>
        <v>1892</v>
      </c>
      <c r="CH103" s="18">
        <f t="shared" ref="CH103" si="1032">CH104-SUM(CH100:CH102)</f>
        <v>2133</v>
      </c>
      <c r="CI103" s="18">
        <f t="shared" ref="CI103" si="1033">CI104-SUM(CI100:CI102)</f>
        <v>1887.5217391304341</v>
      </c>
      <c r="CL103" s="18">
        <f>SUMIFS($C103:$CK103,$C$3:$CK$3,CL$4,$C$1:$CK$1,"&lt;="&amp;_xlfn.XLOOKUP(MAX($C$4:$CK$4),$C$4:$CK$4,$C$1:$CK$1))</f>
        <v>4020.5217391304341</v>
      </c>
      <c r="CM103" s="18">
        <f t="shared" si="1015"/>
        <v>6506</v>
      </c>
      <c r="CN103" s="18">
        <f t="shared" si="1015"/>
        <v>4793</v>
      </c>
      <c r="CP103" s="37">
        <f>CL103/SUMIFS($C103:$CK103,$C$3:$CK$3,CM$4,$C$1:$CK$1,"&lt;="&amp;_xlfn.XLOOKUP(MAX($C$4:$CK$4),$C$4:$CK$4,$C$1:$CK$1))-1</f>
        <v>-0.12862554418499483</v>
      </c>
      <c r="CQ103" s="37">
        <f>CL103/SUMIFS($C103:$CK103,$C$3:$CK$3,CN$4,$C$1:$CK$1,"&lt;="&amp;_xlfn.XLOOKUP(MAX($C$4:$CK$4),$C$4:$CK$4,$C$1:$CK$1))-1</f>
        <v>0.42067905976340425</v>
      </c>
      <c r="CU103" s="8"/>
      <c r="CV103" s="8"/>
      <c r="CW103" s="8"/>
      <c r="CX103" s="8"/>
      <c r="CY103" s="8"/>
      <c r="CZ103" s="8"/>
      <c r="DB103" s="18">
        <f t="shared" si="1016"/>
        <v>258</v>
      </c>
      <c r="DC103" s="18">
        <f t="shared" si="1016"/>
        <v>67</v>
      </c>
      <c r="DD103" s="18">
        <f t="shared" si="1016"/>
        <v>123</v>
      </c>
      <c r="DE103" s="18">
        <f t="shared" si="1016"/>
        <v>142</v>
      </c>
      <c r="DF103" s="18">
        <f t="shared" si="1016"/>
        <v>98</v>
      </c>
      <c r="DG103" s="18">
        <f t="shared" si="1016"/>
        <v>24</v>
      </c>
      <c r="DH103" s="18">
        <f t="shared" si="1016"/>
        <v>71</v>
      </c>
      <c r="DI103" s="18">
        <f t="shared" si="1016"/>
        <v>118</v>
      </c>
      <c r="DJ103" s="18">
        <f t="shared" si="1016"/>
        <v>108</v>
      </c>
      <c r="DK103" s="18">
        <f t="shared" si="1016"/>
        <v>81</v>
      </c>
      <c r="DL103" s="18">
        <f t="shared" si="1017"/>
        <v>216</v>
      </c>
      <c r="DM103" s="18">
        <f t="shared" si="1017"/>
        <v>103</v>
      </c>
      <c r="DN103" s="18">
        <f t="shared" si="1017"/>
        <v>297</v>
      </c>
      <c r="DO103" s="18">
        <f t="shared" si="1017"/>
        <v>595</v>
      </c>
      <c r="DP103" s="18">
        <f t="shared" si="1017"/>
        <v>675</v>
      </c>
      <c r="DQ103" s="18">
        <f t="shared" si="1017"/>
        <v>916</v>
      </c>
      <c r="DR103" s="18">
        <f t="shared" si="1017"/>
        <v>1737</v>
      </c>
      <c r="DS103" s="18">
        <f t="shared" si="1017"/>
        <v>2370</v>
      </c>
      <c r="DT103" s="18">
        <f t="shared" si="1017"/>
        <v>2084</v>
      </c>
      <c r="DU103" s="18">
        <f t="shared" si="1017"/>
        <v>2459</v>
      </c>
      <c r="DV103" s="18">
        <f t="shared" si="1018"/>
        <v>2050</v>
      </c>
      <c r="DW103" s="18">
        <f t="shared" si="1018"/>
        <v>1970</v>
      </c>
      <c r="DX103" s="18">
        <f t="shared" si="1018"/>
        <v>2257</v>
      </c>
      <c r="DY103" s="18">
        <f t="shared" si="1018"/>
        <v>2591</v>
      </c>
      <c r="DZ103" s="18">
        <f t="shared" si="1018"/>
        <v>4793</v>
      </c>
      <c r="EA103" s="18">
        <f t="shared" si="1018"/>
        <v>4702</v>
      </c>
      <c r="EB103" s="18">
        <f t="shared" si="1018"/>
        <v>5866</v>
      </c>
      <c r="EC103" s="18">
        <f t="shared" si="1018"/>
        <v>6506</v>
      </c>
      <c r="EE103" s="18">
        <f t="shared" si="1019"/>
        <v>430</v>
      </c>
      <c r="EF103" s="18">
        <f t="shared" si="1019"/>
        <v>321</v>
      </c>
      <c r="EG103" s="18">
        <f t="shared" si="1019"/>
        <v>697</v>
      </c>
      <c r="EH103" s="18">
        <f t="shared" si="1019"/>
        <v>3923</v>
      </c>
      <c r="EI103" s="18">
        <f t="shared" si="1019"/>
        <v>8963</v>
      </c>
      <c r="EJ103" s="18">
        <f t="shared" si="1019"/>
        <v>11611</v>
      </c>
      <c r="EK103" s="18">
        <f t="shared" si="1019"/>
        <v>21094.521739130432</v>
      </c>
    </row>
    <row r="104" spans="1:141" ht="15" hidden="1" outlineLevel="1" x14ac:dyDescent="0.25">
      <c r="A104" s="19" t="s">
        <v>14</v>
      </c>
      <c r="B104" s="25">
        <f>'Electric PV'!C30</f>
        <v>74</v>
      </c>
      <c r="C104" s="25">
        <f>'Electric PV'!D30</f>
        <v>226</v>
      </c>
      <c r="D104" s="25">
        <f>'Electric PV'!E30</f>
        <v>239</v>
      </c>
      <c r="E104" s="25">
        <f>'Electric PV'!F30</f>
        <v>115</v>
      </c>
      <c r="F104" s="25">
        <f>'Electric PV'!G30</f>
        <v>61</v>
      </c>
      <c r="G104" s="25">
        <f>'Electric PV'!H30</f>
        <v>57</v>
      </c>
      <c r="H104" s="25">
        <f>'Electric PV'!I30</f>
        <v>109</v>
      </c>
      <c r="I104" s="25">
        <f>'Electric PV'!J30</f>
        <v>96</v>
      </c>
      <c r="J104" s="25">
        <f>'Electric PV'!K30</f>
        <v>162</v>
      </c>
      <c r="K104" s="25">
        <f>'Electric PV'!L30</f>
        <v>193</v>
      </c>
      <c r="L104" s="25">
        <f>'Electric PV'!M30</f>
        <v>216</v>
      </c>
      <c r="M104" s="25">
        <f>'Electric PV'!N30</f>
        <v>100</v>
      </c>
      <c r="N104" s="25">
        <f>'Electric PV'!O30</f>
        <v>288</v>
      </c>
      <c r="O104" s="25">
        <f>'Electric PV'!P30</f>
        <v>491</v>
      </c>
      <c r="P104" s="25">
        <f>'Electric PV'!Q30</f>
        <v>414</v>
      </c>
      <c r="Q104" s="25">
        <f>'Electric PV'!R30</f>
        <v>3</v>
      </c>
      <c r="R104" s="25">
        <f>'Electric PV'!S30</f>
        <v>83</v>
      </c>
      <c r="S104" s="25">
        <f>'Electric PV'!T30</f>
        <v>295</v>
      </c>
      <c r="T104" s="25">
        <f>'Electric PV'!U30</f>
        <v>357</v>
      </c>
      <c r="U104" s="25">
        <f>'Electric PV'!V30</f>
        <v>370</v>
      </c>
      <c r="V104" s="25">
        <f>'Electric PV'!W30</f>
        <v>336</v>
      </c>
      <c r="W104" s="25">
        <f>'Electric PV'!X30</f>
        <v>461</v>
      </c>
      <c r="X104" s="25">
        <f>'Electric PV'!Y30</f>
        <v>566</v>
      </c>
      <c r="Y104" s="25">
        <f>'Electric PV'!Z30</f>
        <v>522</v>
      </c>
      <c r="Z104" s="25">
        <f>'Electric PV'!AA30</f>
        <v>648</v>
      </c>
      <c r="AA104" s="25">
        <f>'Electric PV'!AB30</f>
        <v>614</v>
      </c>
      <c r="AB104" s="25">
        <f>'Electric PV'!AC30</f>
        <v>878</v>
      </c>
      <c r="AC104" s="25">
        <f>'Electric PV'!AD30</f>
        <v>625</v>
      </c>
      <c r="AD104" s="25">
        <f>'Electric PV'!AE30</f>
        <v>255</v>
      </c>
      <c r="AE104" s="25">
        <f>'Electric PV'!AF30</f>
        <v>817</v>
      </c>
      <c r="AF104" s="25">
        <f>'Electric PV'!AG30</f>
        <v>1118</v>
      </c>
      <c r="AG104" s="25">
        <f>'Electric PV'!AH30</f>
        <v>1101</v>
      </c>
      <c r="AH104" s="25">
        <f>'Electric PV'!AI30</f>
        <v>1317</v>
      </c>
      <c r="AI104" s="25">
        <f>'Electric PV'!AJ30</f>
        <v>1372</v>
      </c>
      <c r="AJ104" s="25">
        <f>'Electric PV'!AK30</f>
        <v>1621</v>
      </c>
      <c r="AK104" s="25">
        <f>'Electric PV'!AL30</f>
        <v>2614</v>
      </c>
      <c r="AL104" s="25">
        <f>'Electric PV'!AM30</f>
        <v>1546</v>
      </c>
      <c r="AM104" s="25">
        <f>'Electric PV'!AN30</f>
        <v>2448</v>
      </c>
      <c r="AN104" s="25">
        <f>'Electric PV'!AO30</f>
        <v>3719</v>
      </c>
      <c r="AO104" s="25">
        <f>'Electric PV'!AP30</f>
        <v>2245</v>
      </c>
      <c r="AP104" s="25">
        <f>'Electric PV'!AQ30</f>
        <v>2956</v>
      </c>
      <c r="AQ104" s="25">
        <f>'Electric PV'!AR30</f>
        <v>3208</v>
      </c>
      <c r="AR104" s="25">
        <f>'Electric PV'!AS30</f>
        <v>3397</v>
      </c>
      <c r="AS104" s="25">
        <f>'Electric PV'!AT30</f>
        <v>3342</v>
      </c>
      <c r="AT104" s="25">
        <f>'Electric PV'!AU30</f>
        <v>3519</v>
      </c>
      <c r="AU104" s="25">
        <f>'Electric PV'!AV30</f>
        <v>3908</v>
      </c>
      <c r="AV104" s="25">
        <f>'Electric PV'!AW30</f>
        <v>3969</v>
      </c>
      <c r="AW104" s="25">
        <f>'Electric PV'!AX30</f>
        <v>3825</v>
      </c>
      <c r="AX104" s="25">
        <f>'Electric PV'!AY30</f>
        <v>3425</v>
      </c>
      <c r="AY104" s="25">
        <f>'Electric PV'!AZ30</f>
        <v>4752</v>
      </c>
      <c r="AZ104" s="25">
        <f>'Electric PV'!BA30</f>
        <v>8755</v>
      </c>
      <c r="BA104" s="25">
        <f>'Electric PV'!BB30</f>
        <v>6027</v>
      </c>
      <c r="BB104" s="25">
        <f>'Electric PV'!BC30</f>
        <v>7652</v>
      </c>
      <c r="BC104" s="25">
        <f>'Electric PV'!BD30</f>
        <v>7934</v>
      </c>
      <c r="BD104" s="25">
        <f>'Electric PV'!BE30</f>
        <v>7764</v>
      </c>
      <c r="BE104" s="25">
        <f>'Electric PV'!BF30</f>
        <v>7010</v>
      </c>
      <c r="BF104" s="25">
        <f>'Electric PV'!BG30</f>
        <v>6332</v>
      </c>
      <c r="BG104" s="25">
        <f>'Electric PV'!BH30</f>
        <v>7556</v>
      </c>
      <c r="BH104" s="25">
        <f>'Electric PV'!BI30</f>
        <v>7512</v>
      </c>
      <c r="BI104" s="25">
        <f>'Electric PV'!BJ30</f>
        <v>7484</v>
      </c>
      <c r="BJ104" s="25">
        <f>'Electric PV'!BK30</f>
        <v>8471</v>
      </c>
      <c r="BK104" s="25">
        <f>'Electric PV'!BL30</f>
        <v>7505</v>
      </c>
      <c r="BL104" s="25">
        <f>'Electric PV'!BM30</f>
        <v>9663</v>
      </c>
      <c r="BM104" s="25">
        <f>'Electric PV'!BN30</f>
        <v>7719</v>
      </c>
      <c r="BN104" s="25">
        <f>'Electric PV'!BO30</f>
        <v>7985</v>
      </c>
      <c r="BO104" s="25">
        <f>'Electric PV'!BP30</f>
        <v>7296</v>
      </c>
      <c r="BP104" s="25">
        <f>'Electric PV'!BQ30</f>
        <v>7993</v>
      </c>
      <c r="BQ104" s="25">
        <f>'Electric PV'!BR30</f>
        <v>6719</v>
      </c>
      <c r="BR104" s="25">
        <f>'Electric PV'!BS30</f>
        <v>6139</v>
      </c>
      <c r="BS104" s="25">
        <f>'Electric PV'!BT30</f>
        <v>11353</v>
      </c>
      <c r="BT104" s="25">
        <f>'Electric PV'!BU30</f>
        <v>9010</v>
      </c>
      <c r="BU104" s="25">
        <f>'Electric PV'!BV30</f>
        <v>8845</v>
      </c>
      <c r="BV104" s="25">
        <f>'Electric PV'!BW30</f>
        <v>11892</v>
      </c>
      <c r="BW104" s="25">
        <f>'Electric PV'!BX30</f>
        <v>9411</v>
      </c>
      <c r="BX104" s="25">
        <f>'Electric PV'!BY30</f>
        <v>13227</v>
      </c>
      <c r="BY104" s="25">
        <f>'Electric PV'!BZ30</f>
        <v>13339</v>
      </c>
      <c r="BZ104" s="25">
        <f>'Electric PV'!CA30</f>
        <v>13215</v>
      </c>
      <c r="CA104" s="25">
        <f>'Electric PV'!CB30</f>
        <v>14030</v>
      </c>
      <c r="CB104" s="25">
        <f>'Electric PV'!CC30</f>
        <v>16303</v>
      </c>
      <c r="CC104" s="25">
        <f>'Electric PV'!CD30</f>
        <v>18547</v>
      </c>
      <c r="CD104" s="25">
        <f>'Electric PV'!CE30</f>
        <v>16627</v>
      </c>
      <c r="CE104" s="25">
        <f>'Electric PV'!CF30</f>
        <v>19200</v>
      </c>
      <c r="CF104" s="25">
        <f>'Electric PV'!CG30</f>
        <v>15637</v>
      </c>
      <c r="CG104" s="25">
        <f>'Electric PV'!CH30</f>
        <v>15624</v>
      </c>
      <c r="CH104" s="25">
        <f>'Electric PV'!CI30</f>
        <v>18983</v>
      </c>
      <c r="CI104" s="25">
        <f>'Electric PV'!CJ30</f>
        <v>13026.04347826087</v>
      </c>
      <c r="CL104" s="25">
        <f>SUM(CL100:CL103)</f>
        <v>32009.043478260872</v>
      </c>
      <c r="CM104" s="25">
        <f>SUM(CM100:CM103)</f>
        <v>50461</v>
      </c>
      <c r="CN104" s="25">
        <f>SUM(CN100:CN103)</f>
        <v>34530</v>
      </c>
      <c r="CP104" s="26">
        <f>CL104/SUMIFS($C104:$CK104,$C$3:$CK$3,CM$4,$C$1:$CK$1,"&lt;="&amp;_xlfn.XLOOKUP(MAX($C$4:$CK$4),$C$4:$CK$4,$C$1:$CK$1))-1</f>
        <v>-8.1176809763731872E-2</v>
      </c>
      <c r="CQ104" s="26">
        <f>CL104/SUMIFS($C104:$CK104,$C$3:$CK$3,CN$4,$C$1:$CK$1,"&lt;="&amp;_xlfn.XLOOKUP(MAX($C$4:$CK$4),$C$4:$CK$4,$C$1:$CK$1))-1</f>
        <v>0.50256036606397547</v>
      </c>
      <c r="CU104" s="8"/>
      <c r="CV104" s="8"/>
      <c r="CW104" s="8"/>
      <c r="CX104" s="8"/>
      <c r="CY104" s="8"/>
      <c r="CZ104" s="8"/>
      <c r="DB104" s="25">
        <f t="shared" si="1016"/>
        <v>539</v>
      </c>
      <c r="DC104" s="25">
        <f t="shared" si="1016"/>
        <v>233</v>
      </c>
      <c r="DD104" s="25">
        <f t="shared" si="1016"/>
        <v>367</v>
      </c>
      <c r="DE104" s="25">
        <f t="shared" si="1016"/>
        <v>509</v>
      </c>
      <c r="DF104" s="25">
        <f t="shared" si="1016"/>
        <v>1193</v>
      </c>
      <c r="DG104" s="25">
        <f t="shared" si="1016"/>
        <v>381</v>
      </c>
      <c r="DH104" s="25">
        <f t="shared" si="1016"/>
        <v>1063</v>
      </c>
      <c r="DI104" s="25">
        <f t="shared" si="1016"/>
        <v>1549</v>
      </c>
      <c r="DJ104" s="25">
        <f t="shared" si="1016"/>
        <v>2140</v>
      </c>
      <c r="DK104" s="25">
        <f t="shared" si="1016"/>
        <v>1697</v>
      </c>
      <c r="DL104" s="25">
        <f t="shared" si="1017"/>
        <v>3536</v>
      </c>
      <c r="DM104" s="25">
        <f t="shared" si="1017"/>
        <v>5607</v>
      </c>
      <c r="DN104" s="25">
        <f t="shared" si="1017"/>
        <v>7713</v>
      </c>
      <c r="DO104" s="25">
        <f t="shared" si="1017"/>
        <v>8409</v>
      </c>
      <c r="DP104" s="25">
        <f t="shared" si="1017"/>
        <v>10258</v>
      </c>
      <c r="DQ104" s="25">
        <f t="shared" si="1017"/>
        <v>11702</v>
      </c>
      <c r="DR104" s="25">
        <f t="shared" si="1017"/>
        <v>16932</v>
      </c>
      <c r="DS104" s="25">
        <f t="shared" si="1017"/>
        <v>21613</v>
      </c>
      <c r="DT104" s="25">
        <f t="shared" si="1017"/>
        <v>21106</v>
      </c>
      <c r="DU104" s="25">
        <f t="shared" si="1017"/>
        <v>22552</v>
      </c>
      <c r="DV104" s="25">
        <f t="shared" si="1018"/>
        <v>25639</v>
      </c>
      <c r="DW104" s="25">
        <f t="shared" si="1018"/>
        <v>23000</v>
      </c>
      <c r="DX104" s="25">
        <f t="shared" si="1018"/>
        <v>20851</v>
      </c>
      <c r="DY104" s="25">
        <f t="shared" si="1018"/>
        <v>29208</v>
      </c>
      <c r="DZ104" s="25">
        <f t="shared" si="1018"/>
        <v>34530</v>
      </c>
      <c r="EA104" s="25">
        <f t="shared" si="1018"/>
        <v>40584</v>
      </c>
      <c r="EB104" s="25">
        <f t="shared" si="1018"/>
        <v>51477</v>
      </c>
      <c r="EC104" s="25">
        <f t="shared" si="1018"/>
        <v>50461</v>
      </c>
      <c r="EE104" s="25">
        <f t="shared" si="1019"/>
        <v>2302</v>
      </c>
      <c r="EF104" s="25">
        <f t="shared" si="1019"/>
        <v>5133</v>
      </c>
      <c r="EG104" s="25">
        <f t="shared" si="1019"/>
        <v>18553</v>
      </c>
      <c r="EH104" s="25">
        <f t="shared" si="1019"/>
        <v>47301</v>
      </c>
      <c r="EI104" s="25">
        <f t="shared" si="1019"/>
        <v>90910</v>
      </c>
      <c r="EJ104" s="25">
        <f t="shared" si="1019"/>
        <v>107589</v>
      </c>
      <c r="EK104" s="25">
        <f t="shared" si="1019"/>
        <v>174531.04347826086</v>
      </c>
    </row>
    <row r="105" spans="1:141" hidden="1" outlineLevel="1" x14ac:dyDescent="0.2">
      <c r="CU105" s="8"/>
      <c r="CV105" s="8"/>
      <c r="CW105" s="8"/>
      <c r="CX105" s="8"/>
      <c r="CY105" s="8"/>
      <c r="CZ105" s="8"/>
    </row>
    <row r="106" spans="1:141" ht="15" hidden="1" outlineLevel="1" x14ac:dyDescent="0.25">
      <c r="A106" s="19" t="s">
        <v>38</v>
      </c>
      <c r="B106" s="34">
        <f t="shared" ref="B106:AG106" si="1034">B$4</f>
        <v>43466</v>
      </c>
      <c r="C106" s="34">
        <f t="shared" si="1034"/>
        <v>43497</v>
      </c>
      <c r="D106" s="34">
        <f t="shared" si="1034"/>
        <v>43525</v>
      </c>
      <c r="E106" s="34">
        <f t="shared" si="1034"/>
        <v>43556</v>
      </c>
      <c r="F106" s="34">
        <f t="shared" si="1034"/>
        <v>43586</v>
      </c>
      <c r="G106" s="34">
        <f t="shared" si="1034"/>
        <v>43617</v>
      </c>
      <c r="H106" s="34">
        <f t="shared" si="1034"/>
        <v>43647</v>
      </c>
      <c r="I106" s="34">
        <f t="shared" si="1034"/>
        <v>43678</v>
      </c>
      <c r="J106" s="34">
        <f t="shared" si="1034"/>
        <v>43709</v>
      </c>
      <c r="K106" s="34">
        <f t="shared" si="1034"/>
        <v>43739</v>
      </c>
      <c r="L106" s="34">
        <f t="shared" si="1034"/>
        <v>43770</v>
      </c>
      <c r="M106" s="34">
        <f t="shared" si="1034"/>
        <v>43800</v>
      </c>
      <c r="N106" s="34">
        <f t="shared" si="1034"/>
        <v>43831</v>
      </c>
      <c r="O106" s="34">
        <f t="shared" si="1034"/>
        <v>43862</v>
      </c>
      <c r="P106" s="34">
        <f t="shared" si="1034"/>
        <v>43891</v>
      </c>
      <c r="Q106" s="34">
        <f t="shared" si="1034"/>
        <v>43922</v>
      </c>
      <c r="R106" s="34">
        <f t="shared" si="1034"/>
        <v>43952</v>
      </c>
      <c r="S106" s="34">
        <f t="shared" si="1034"/>
        <v>43983</v>
      </c>
      <c r="T106" s="34">
        <f t="shared" si="1034"/>
        <v>44013</v>
      </c>
      <c r="U106" s="34">
        <f t="shared" si="1034"/>
        <v>44044</v>
      </c>
      <c r="V106" s="34">
        <f t="shared" si="1034"/>
        <v>44075</v>
      </c>
      <c r="W106" s="34">
        <f t="shared" si="1034"/>
        <v>44105</v>
      </c>
      <c r="X106" s="34">
        <f t="shared" si="1034"/>
        <v>44136</v>
      </c>
      <c r="Y106" s="34">
        <f t="shared" si="1034"/>
        <v>44166</v>
      </c>
      <c r="Z106" s="34">
        <f t="shared" si="1034"/>
        <v>44197</v>
      </c>
      <c r="AA106" s="34">
        <f t="shared" si="1034"/>
        <v>44228</v>
      </c>
      <c r="AB106" s="34">
        <f t="shared" si="1034"/>
        <v>44256</v>
      </c>
      <c r="AC106" s="34">
        <f t="shared" si="1034"/>
        <v>44287</v>
      </c>
      <c r="AD106" s="34">
        <f t="shared" si="1034"/>
        <v>44317</v>
      </c>
      <c r="AE106" s="34">
        <f t="shared" si="1034"/>
        <v>44348</v>
      </c>
      <c r="AF106" s="34">
        <f t="shared" si="1034"/>
        <v>44378</v>
      </c>
      <c r="AG106" s="34">
        <f t="shared" si="1034"/>
        <v>44409</v>
      </c>
      <c r="AH106" s="34">
        <f t="shared" ref="AH106:CI106" si="1035">AH$4</f>
        <v>44440</v>
      </c>
      <c r="AI106" s="34">
        <f t="shared" si="1035"/>
        <v>44470</v>
      </c>
      <c r="AJ106" s="34">
        <f t="shared" si="1035"/>
        <v>44501</v>
      </c>
      <c r="AK106" s="34">
        <f t="shared" si="1035"/>
        <v>44531</v>
      </c>
      <c r="AL106" s="34">
        <f t="shared" si="1035"/>
        <v>44562</v>
      </c>
      <c r="AM106" s="34">
        <f t="shared" si="1035"/>
        <v>44593</v>
      </c>
      <c r="AN106" s="34">
        <f t="shared" si="1035"/>
        <v>44621</v>
      </c>
      <c r="AO106" s="34">
        <f t="shared" si="1035"/>
        <v>44652</v>
      </c>
      <c r="AP106" s="34">
        <f t="shared" si="1035"/>
        <v>44682</v>
      </c>
      <c r="AQ106" s="34">
        <f t="shared" si="1035"/>
        <v>44713</v>
      </c>
      <c r="AR106" s="34">
        <f t="shared" si="1035"/>
        <v>44743</v>
      </c>
      <c r="AS106" s="34">
        <f t="shared" si="1035"/>
        <v>44774</v>
      </c>
      <c r="AT106" s="34">
        <f t="shared" si="1035"/>
        <v>44805</v>
      </c>
      <c r="AU106" s="34">
        <f t="shared" si="1035"/>
        <v>44835</v>
      </c>
      <c r="AV106" s="34">
        <f t="shared" si="1035"/>
        <v>44866</v>
      </c>
      <c r="AW106" s="34">
        <f t="shared" si="1035"/>
        <v>44896</v>
      </c>
      <c r="AX106" s="34">
        <f t="shared" si="1035"/>
        <v>44927</v>
      </c>
      <c r="AY106" s="34">
        <f t="shared" si="1035"/>
        <v>44958</v>
      </c>
      <c r="AZ106" s="34">
        <f t="shared" si="1035"/>
        <v>44986</v>
      </c>
      <c r="BA106" s="34">
        <f t="shared" si="1035"/>
        <v>45017</v>
      </c>
      <c r="BB106" s="34">
        <f t="shared" si="1035"/>
        <v>45047</v>
      </c>
      <c r="BC106" s="34">
        <f t="shared" si="1035"/>
        <v>45078</v>
      </c>
      <c r="BD106" s="34">
        <f t="shared" si="1035"/>
        <v>45108</v>
      </c>
      <c r="BE106" s="34">
        <f t="shared" si="1035"/>
        <v>45139</v>
      </c>
      <c r="BF106" s="34">
        <f t="shared" si="1035"/>
        <v>45170</v>
      </c>
      <c r="BG106" s="34">
        <f t="shared" si="1035"/>
        <v>45200</v>
      </c>
      <c r="BH106" s="34">
        <f t="shared" si="1035"/>
        <v>45231</v>
      </c>
      <c r="BI106" s="34">
        <f t="shared" si="1035"/>
        <v>45261</v>
      </c>
      <c r="BJ106" s="34">
        <f t="shared" si="1035"/>
        <v>45292</v>
      </c>
      <c r="BK106" s="34">
        <f t="shared" si="1035"/>
        <v>45323</v>
      </c>
      <c r="BL106" s="34">
        <f t="shared" si="1035"/>
        <v>45352</v>
      </c>
      <c r="BM106" s="34">
        <f t="shared" si="1035"/>
        <v>45383</v>
      </c>
      <c r="BN106" s="34">
        <f t="shared" si="1035"/>
        <v>45413</v>
      </c>
      <c r="BO106" s="34">
        <f t="shared" si="1035"/>
        <v>45444</v>
      </c>
      <c r="BP106" s="34">
        <f t="shared" si="1035"/>
        <v>45474</v>
      </c>
      <c r="BQ106" s="34">
        <f t="shared" si="1035"/>
        <v>45505</v>
      </c>
      <c r="BR106" s="34">
        <f t="shared" si="1035"/>
        <v>45536</v>
      </c>
      <c r="BS106" s="34">
        <f t="shared" si="1035"/>
        <v>45566</v>
      </c>
      <c r="BT106" s="34">
        <f t="shared" si="1035"/>
        <v>45597</v>
      </c>
      <c r="BU106" s="34">
        <f t="shared" si="1035"/>
        <v>45627</v>
      </c>
      <c r="BV106" s="34">
        <f t="shared" si="1035"/>
        <v>45658</v>
      </c>
      <c r="BW106" s="34">
        <f t="shared" si="1035"/>
        <v>45689</v>
      </c>
      <c r="BX106" s="34">
        <f t="shared" si="1035"/>
        <v>45717</v>
      </c>
      <c r="BY106" s="34">
        <f t="shared" si="1035"/>
        <v>45748</v>
      </c>
      <c r="BZ106" s="34">
        <f t="shared" si="1035"/>
        <v>45778</v>
      </c>
      <c r="CA106" s="34">
        <f t="shared" si="1035"/>
        <v>45809</v>
      </c>
      <c r="CB106" s="34">
        <f t="shared" si="1035"/>
        <v>45839</v>
      </c>
      <c r="CC106" s="34">
        <f t="shared" si="1035"/>
        <v>45870</v>
      </c>
      <c r="CD106" s="34">
        <f t="shared" si="1035"/>
        <v>45901</v>
      </c>
      <c r="CE106" s="34">
        <f t="shared" si="1035"/>
        <v>45931</v>
      </c>
      <c r="CF106" s="34">
        <f t="shared" si="1035"/>
        <v>45962</v>
      </c>
      <c r="CG106" s="34">
        <f t="shared" si="1035"/>
        <v>45992</v>
      </c>
      <c r="CH106" s="34">
        <f t="shared" si="1035"/>
        <v>46023</v>
      </c>
      <c r="CI106" s="34">
        <f t="shared" si="1035"/>
        <v>46054</v>
      </c>
      <c r="CL106" s="35" t="str">
        <f>CL88</f>
        <v>4Q26</v>
      </c>
      <c r="CM106" s="35" t="str">
        <f>CM88</f>
        <v>3Q26</v>
      </c>
      <c r="CN106" s="35" t="str">
        <f>CN88</f>
        <v>4Q25</v>
      </c>
      <c r="CP106" s="35" t="str">
        <f>CP88</f>
        <v>QoQ Change</v>
      </c>
      <c r="CQ106" s="35" t="str">
        <f>CQ88</f>
        <v>YoY Change</v>
      </c>
      <c r="CS106" s="35" t="str">
        <f>CS$4</f>
        <v>Feb-26 vs Feb-25</v>
      </c>
      <c r="CT106" s="35" t="str">
        <f>CT$4</f>
        <v>Feb-26 vs Mar-25</v>
      </c>
      <c r="CU106" s="39">
        <f>CU88</f>
        <v>45689</v>
      </c>
      <c r="CV106" s="39">
        <f t="shared" ref="CV106:CW106" si="1036">CV88</f>
        <v>46054</v>
      </c>
      <c r="CW106" s="39">
        <f t="shared" si="1036"/>
        <v>45717</v>
      </c>
      <c r="CX106" s="8"/>
      <c r="CY106" s="8"/>
      <c r="CZ106" s="8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E106" s="34"/>
      <c r="EF106" s="34"/>
      <c r="EG106" s="34"/>
      <c r="EH106" s="34"/>
      <c r="EI106" s="34"/>
      <c r="EJ106" s="34"/>
      <c r="EK106" s="34"/>
    </row>
    <row r="107" spans="1:141" collapsed="1" x14ac:dyDescent="0.2">
      <c r="A107" s="9" t="s">
        <v>11</v>
      </c>
      <c r="B107" s="20">
        <f t="shared" ref="B107:AG107" si="1037">B100/B$104</f>
        <v>0.12162162162162163</v>
      </c>
      <c r="C107" s="20">
        <f t="shared" si="1037"/>
        <v>0.16371681415929204</v>
      </c>
      <c r="D107" s="20">
        <f t="shared" si="1037"/>
        <v>0.16736401673640167</v>
      </c>
      <c r="E107" s="20">
        <f t="shared" si="1037"/>
        <v>0.23478260869565218</v>
      </c>
      <c r="F107" s="20">
        <f t="shared" si="1037"/>
        <v>0.22950819672131148</v>
      </c>
      <c r="G107" s="20">
        <f t="shared" si="1037"/>
        <v>0.70175438596491224</v>
      </c>
      <c r="H107" s="20">
        <f t="shared" si="1037"/>
        <v>0.34862385321100919</v>
      </c>
      <c r="I107" s="20">
        <f t="shared" si="1037"/>
        <v>0.10416666666666667</v>
      </c>
      <c r="J107" s="20">
        <f t="shared" si="1037"/>
        <v>0.1111111111111111</v>
      </c>
      <c r="K107" s="20">
        <f t="shared" si="1037"/>
        <v>0.45077720207253885</v>
      </c>
      <c r="L107" s="20">
        <f t="shared" si="1037"/>
        <v>0.3888888888888889</v>
      </c>
      <c r="M107" s="20">
        <f t="shared" si="1037"/>
        <v>0.13</v>
      </c>
      <c r="N107" s="20">
        <f t="shared" si="1037"/>
        <v>0.56944444444444442</v>
      </c>
      <c r="O107" s="20">
        <f t="shared" si="1037"/>
        <v>0.44195519348268841</v>
      </c>
      <c r="P107" s="20">
        <f t="shared" si="1037"/>
        <v>0.51690821256038644</v>
      </c>
      <c r="Q107" s="20">
        <f t="shared" si="1037"/>
        <v>0.66666666666666663</v>
      </c>
      <c r="R107" s="20">
        <f t="shared" si="1037"/>
        <v>0.72289156626506024</v>
      </c>
      <c r="S107" s="20">
        <f t="shared" si="1037"/>
        <v>0.52881355932203389</v>
      </c>
      <c r="T107" s="20">
        <f t="shared" si="1037"/>
        <v>0.69747899159663862</v>
      </c>
      <c r="U107" s="20">
        <f t="shared" si="1037"/>
        <v>0.73513513513513518</v>
      </c>
      <c r="V107" s="20">
        <f t="shared" si="1037"/>
        <v>0.7589285714285714</v>
      </c>
      <c r="W107" s="20">
        <f t="shared" si="1037"/>
        <v>0.69848156182212584</v>
      </c>
      <c r="X107" s="20">
        <f t="shared" si="1037"/>
        <v>0.68904593639575973</v>
      </c>
      <c r="Y107" s="20">
        <f t="shared" si="1037"/>
        <v>0.75862068965517238</v>
      </c>
      <c r="Z107" s="20">
        <f t="shared" si="1037"/>
        <v>0.7592592592592593</v>
      </c>
      <c r="AA107" s="20">
        <f t="shared" si="1037"/>
        <v>0.72312703583061888</v>
      </c>
      <c r="AB107" s="20">
        <f t="shared" si="1037"/>
        <v>0.66856492027334857</v>
      </c>
      <c r="AC107" s="20">
        <f t="shared" si="1037"/>
        <v>0.7056</v>
      </c>
      <c r="AD107" s="20">
        <f t="shared" si="1037"/>
        <v>0.74901960784313726</v>
      </c>
      <c r="AE107" s="20">
        <f t="shared" si="1037"/>
        <v>0.75397796817625462</v>
      </c>
      <c r="AF107" s="20">
        <f t="shared" si="1037"/>
        <v>0.62969588550983902</v>
      </c>
      <c r="AG107" s="20">
        <f t="shared" si="1037"/>
        <v>0.58401453224341504</v>
      </c>
      <c r="AH107" s="20">
        <f t="shared" ref="AH107:BA107" si="1038">AH100/AH$104</f>
        <v>0.70463173880030372</v>
      </c>
      <c r="AI107" s="20">
        <f t="shared" si="1038"/>
        <v>0.79591836734693877</v>
      </c>
      <c r="AJ107" s="20">
        <f t="shared" si="1038"/>
        <v>0.88340530536705741</v>
      </c>
      <c r="AK107" s="20">
        <f t="shared" si="1038"/>
        <v>0.93305279265493501</v>
      </c>
      <c r="AL107" s="20">
        <f t="shared" si="1038"/>
        <v>0.90879689521345408</v>
      </c>
      <c r="AM107" s="20">
        <f t="shared" si="1038"/>
        <v>0.9452614379084967</v>
      </c>
      <c r="AN107" s="20">
        <f t="shared" si="1038"/>
        <v>0.92632428072062378</v>
      </c>
      <c r="AO107" s="20">
        <f t="shared" si="1038"/>
        <v>0.80712694877505564</v>
      </c>
      <c r="AP107" s="20">
        <f t="shared" si="1038"/>
        <v>0.84438430311231394</v>
      </c>
      <c r="AQ107" s="20">
        <f t="shared" si="1038"/>
        <v>0.85193266832917702</v>
      </c>
      <c r="AR107" s="20">
        <f t="shared" si="1038"/>
        <v>0.84986753017368266</v>
      </c>
      <c r="AS107" s="20">
        <f t="shared" si="1038"/>
        <v>0.83034111310592462</v>
      </c>
      <c r="AT107" s="20">
        <f t="shared" si="1038"/>
        <v>0.82125603864734298</v>
      </c>
      <c r="AU107" s="20">
        <f t="shared" si="1038"/>
        <v>0.81729785056294779</v>
      </c>
      <c r="AV107" s="20">
        <f t="shared" si="1038"/>
        <v>0.75384227765180145</v>
      </c>
      <c r="AW107" s="20">
        <f t="shared" si="1038"/>
        <v>0.77411764705882358</v>
      </c>
      <c r="AX107" s="20">
        <f t="shared" si="1038"/>
        <v>0.71912408759124091</v>
      </c>
      <c r="AY107" s="20">
        <f t="shared" si="1038"/>
        <v>0.82407407407407407</v>
      </c>
      <c r="AZ107" s="20">
        <f t="shared" si="1038"/>
        <v>0.82672758423757853</v>
      </c>
      <c r="BA107" s="20">
        <f t="shared" si="1038"/>
        <v>0.74564459930313587</v>
      </c>
      <c r="BB107" s="20">
        <f t="shared" ref="BB107:BC107" si="1039">BB100/BB$104</f>
        <v>0.77914270778881334</v>
      </c>
      <c r="BC107" s="20">
        <f t="shared" si="1039"/>
        <v>0.69032014116460805</v>
      </c>
      <c r="BD107" s="20">
        <f t="shared" ref="BD107:BE107" si="1040">BD100/BD$104</f>
        <v>0.70414734672849044</v>
      </c>
      <c r="BE107" s="20">
        <f t="shared" si="1040"/>
        <v>0.68145506419400859</v>
      </c>
      <c r="BF107" s="20">
        <f t="shared" ref="BF107:BG107" si="1041">BF100/BF$104</f>
        <v>0.67861655085281114</v>
      </c>
      <c r="BG107" s="20">
        <f t="shared" si="1041"/>
        <v>0.73411858125992591</v>
      </c>
      <c r="BH107" s="20">
        <f t="shared" ref="BH107:BI107" si="1042">BH100/BH$104</f>
        <v>0.67997870074547395</v>
      </c>
      <c r="BI107" s="20">
        <f t="shared" si="1042"/>
        <v>0.67276857295563874</v>
      </c>
      <c r="BJ107" s="20">
        <f t="shared" ref="BJ107:BK107" si="1043">BJ100/BJ$104</f>
        <v>0.6831542911108488</v>
      </c>
      <c r="BK107" s="20">
        <f t="shared" si="1043"/>
        <v>0.68367754830113259</v>
      </c>
      <c r="BL107" s="20">
        <f t="shared" ref="BL107:BM107" si="1044">BL100/BL$104</f>
        <v>0.73279519817861949</v>
      </c>
      <c r="BM107" s="20">
        <f t="shared" si="1044"/>
        <v>0.67029407954398235</v>
      </c>
      <c r="BN107" s="20">
        <f t="shared" ref="BN107:BO107" si="1045">BN100/BN$104</f>
        <v>0.66161552911709454</v>
      </c>
      <c r="BO107" s="20">
        <f t="shared" si="1045"/>
        <v>0.62733004385964908</v>
      </c>
      <c r="BP107" s="20">
        <f t="shared" ref="BP107:BQ107" si="1046">BP100/BP$104</f>
        <v>0.63430501688977858</v>
      </c>
      <c r="BQ107" s="20">
        <f t="shared" si="1046"/>
        <v>0.64458996874534902</v>
      </c>
      <c r="BR107" s="20">
        <f t="shared" ref="BR107" si="1047">BR100/BR$104</f>
        <v>0.62013357224303634</v>
      </c>
      <c r="BS107" s="20">
        <f t="shared" ref="BS107" si="1048">BS100/BS$104</f>
        <v>0.57729234563551479</v>
      </c>
      <c r="BT107" s="20">
        <f t="shared" ref="BT107:BU107" si="1049">BT100/BT$104</f>
        <v>0.48534961154273032</v>
      </c>
      <c r="BU107" s="20">
        <f t="shared" si="1049"/>
        <v>0.45901639344262296</v>
      </c>
      <c r="BV107" s="20">
        <f t="shared" ref="BV107:BW107" si="1050">BV100/BV$104</f>
        <v>0.44391187352842248</v>
      </c>
      <c r="BW107" s="20">
        <f t="shared" si="1050"/>
        <v>0.41865901604505368</v>
      </c>
      <c r="BX107" s="20">
        <f t="shared" ref="BX107:BY107" si="1051">BX100/BX$104</f>
        <v>0.37219324109775459</v>
      </c>
      <c r="BY107" s="20">
        <f t="shared" si="1051"/>
        <v>0.35842267036509484</v>
      </c>
      <c r="BZ107" s="20">
        <f t="shared" ref="BZ107:CA107" si="1052">BZ100/BZ$104</f>
        <v>0.34945138100643208</v>
      </c>
      <c r="CA107" s="20">
        <f t="shared" si="1052"/>
        <v>0.35431218816821097</v>
      </c>
      <c r="CB107" s="20">
        <f t="shared" ref="CB107:CC107" si="1053">CB100/CB$104</f>
        <v>0.38698399067656258</v>
      </c>
      <c r="CC107" s="20">
        <f t="shared" si="1053"/>
        <v>0.4055642421955033</v>
      </c>
      <c r="CD107" s="20">
        <f t="shared" ref="CD107:CE107" si="1054">CD100/CD$104</f>
        <v>0.4045829073194202</v>
      </c>
      <c r="CE107" s="20">
        <f t="shared" si="1054"/>
        <v>0.40135416666666668</v>
      </c>
      <c r="CF107" s="20">
        <f t="shared" ref="CF107:CG107" si="1055">CF100/CF$104</f>
        <v>0.41389013237833344</v>
      </c>
      <c r="CG107" s="20">
        <f t="shared" si="1055"/>
        <v>0.4312596006144393</v>
      </c>
      <c r="CH107" s="20">
        <f t="shared" ref="CH107" si="1056">CH100/CH$104</f>
        <v>0.43280830216509508</v>
      </c>
      <c r="CI107" s="20">
        <f t="shared" ref="CI107" si="1057">CI100/CI$104</f>
        <v>0.40567224857225825</v>
      </c>
      <c r="CL107" s="20">
        <f t="shared" ref="CL107:CN107" si="1058">CL100/CL$104</f>
        <v>0.42176531632364767</v>
      </c>
      <c r="CM107" s="20">
        <f t="shared" ref="CM107" si="1059">CM100/CM$104</f>
        <v>0.41449832543944831</v>
      </c>
      <c r="CN107" s="20">
        <f t="shared" si="1058"/>
        <v>0.40955690703735881</v>
      </c>
      <c r="CP107" s="21">
        <f t="shared" ref="CP107:CP110" si="1060">(CL107-CM107)*10000</f>
        <v>72.669908841993532</v>
      </c>
      <c r="CQ107" s="21">
        <f>(CL107-CN107)*10000</f>
        <v>122.08409286288857</v>
      </c>
      <c r="CS107" s="8" t="str">
        <f>CY107&amp;" bps"</f>
        <v>-130 bps</v>
      </c>
      <c r="CT107" s="8" t="str">
        <f>CZ107&amp;" bps"</f>
        <v>335 bps</v>
      </c>
      <c r="CU107" s="8">
        <f>ROUND(HLOOKUP(CU$106,$A$106:$CK$111,COUNTA($A$106:$A107),0)*10^4,0)</f>
        <v>4187</v>
      </c>
      <c r="CV107" s="8">
        <f>ROUND(HLOOKUP(CV$106,$A$106:$CK$111,COUNTA($A$106:$A107),0)*10^4,0)</f>
        <v>4057</v>
      </c>
      <c r="CW107" s="8">
        <f>ROUND(HLOOKUP(CW$106,$A$106:$CK$111,COUNTA($A$106:$A107),0)*10^4,0)</f>
        <v>3722</v>
      </c>
      <c r="CX107" s="8"/>
      <c r="CY107" s="8">
        <f>CV107-CU107</f>
        <v>-130</v>
      </c>
      <c r="CZ107" s="8">
        <f>CV107-CW107</f>
        <v>335</v>
      </c>
      <c r="DB107" s="20">
        <f t="shared" ref="DB107:DV111" si="1061">DB100/DB$104</f>
        <v>0.15955473098330242</v>
      </c>
      <c r="DC107" s="20">
        <f t="shared" si="1061"/>
        <v>0.34763948497854075</v>
      </c>
      <c r="DD107" s="20">
        <f t="shared" si="1061"/>
        <v>0.17983651226158037</v>
      </c>
      <c r="DE107" s="20">
        <f t="shared" si="1061"/>
        <v>0.36149312377210219</v>
      </c>
      <c r="DF107" s="20">
        <f t="shared" si="1061"/>
        <v>0.49874266554903607</v>
      </c>
      <c r="DG107" s="20">
        <f t="shared" si="1061"/>
        <v>0.57217847769028873</v>
      </c>
      <c r="DH107" s="20">
        <f t="shared" si="1061"/>
        <v>0.73000940733772346</v>
      </c>
      <c r="DI107" s="20">
        <f t="shared" si="1061"/>
        <v>0.71530019367333764</v>
      </c>
      <c r="DJ107" s="20">
        <f t="shared" si="1061"/>
        <v>0.71168224299065419</v>
      </c>
      <c r="DK107" s="20">
        <f t="shared" si="1061"/>
        <v>0.73541543901001771</v>
      </c>
      <c r="DL107" s="20">
        <f t="shared" si="1061"/>
        <v>0.64338235294117652</v>
      </c>
      <c r="DM107" s="20">
        <f t="shared" si="1061"/>
        <v>0.88514357053682902</v>
      </c>
      <c r="DN107" s="20">
        <f t="shared" si="1061"/>
        <v>0.9288214702450408</v>
      </c>
      <c r="DO107" s="20">
        <f t="shared" si="1061"/>
        <v>0.8373171601855155</v>
      </c>
      <c r="DP107" s="20">
        <f t="shared" si="1061"/>
        <v>0.83369077792942092</v>
      </c>
      <c r="DQ107" s="20">
        <f t="shared" si="1061"/>
        <v>0.78166125448641255</v>
      </c>
      <c r="DR107" s="20">
        <f t="shared" si="1061"/>
        <v>0.80421686746987953</v>
      </c>
      <c r="DS107" s="20">
        <f t="shared" si="1061"/>
        <v>0.73719520658862725</v>
      </c>
      <c r="DT107" s="20">
        <f t="shared" si="1061"/>
        <v>0.68895100919169905</v>
      </c>
      <c r="DU107" s="20">
        <f t="shared" si="1061"/>
        <v>0.69572543455125935</v>
      </c>
      <c r="DV107" s="20">
        <f t="shared" si="1061"/>
        <v>0.70201645930028467</v>
      </c>
      <c r="DW107" s="20">
        <f t="shared" ref="DW107:DX107" si="1062">DW100/DW$104</f>
        <v>0.65365217391304353</v>
      </c>
      <c r="DX107" s="20">
        <f t="shared" si="1062"/>
        <v>0.63344683708215432</v>
      </c>
      <c r="DY107" s="20">
        <f t="shared" ref="DY107:DZ107" si="1063">DY100/DY$104</f>
        <v>0.5131128457956724</v>
      </c>
      <c r="DZ107" s="20">
        <f t="shared" si="1063"/>
        <v>0.40955690703735881</v>
      </c>
      <c r="EA107" s="20">
        <f t="shared" ref="EA107:EB107" si="1064">EA100/EA$104</f>
        <v>0.35408042578356003</v>
      </c>
      <c r="EB107" s="20">
        <f t="shared" si="1064"/>
        <v>0.39936282223128777</v>
      </c>
      <c r="EC107" s="20">
        <f t="shared" ref="EC107" si="1065">EC100/EC$104</f>
        <v>0.41449832543944831</v>
      </c>
      <c r="EE107" s="20">
        <f t="shared" ref="EE107:EI107" si="1066">EE100/EE$104</f>
        <v>0.40225890529973934</v>
      </c>
      <c r="EF107" s="20">
        <f t="shared" si="1066"/>
        <v>0.70621468926553677</v>
      </c>
      <c r="EG107" s="20">
        <f t="shared" si="1066"/>
        <v>0.84352934835336602</v>
      </c>
      <c r="EH107" s="20">
        <f t="shared" si="1066"/>
        <v>0.8109130885182132</v>
      </c>
      <c r="EI107" s="20">
        <f t="shared" si="1066"/>
        <v>0.70578594214057855</v>
      </c>
      <c r="EJ107" s="20">
        <f t="shared" ref="EJ107:EK107" si="1067">EJ100/EJ$104</f>
        <v>0.53324224595451208</v>
      </c>
      <c r="EK107" s="20">
        <f t="shared" si="1067"/>
        <v>0.39731788091018561</v>
      </c>
    </row>
    <row r="108" spans="1:141" x14ac:dyDescent="0.2">
      <c r="A108" s="9" t="s">
        <v>29</v>
      </c>
      <c r="B108" s="20">
        <f t="shared" ref="B108:AG109" si="1068">B101/B$104</f>
        <v>0</v>
      </c>
      <c r="C108" s="20">
        <f t="shared" si="1068"/>
        <v>0</v>
      </c>
      <c r="D108" s="20">
        <f t="shared" si="1068"/>
        <v>0</v>
      </c>
      <c r="E108" s="20">
        <f t="shared" si="1068"/>
        <v>0</v>
      </c>
      <c r="F108" s="20">
        <f t="shared" si="1068"/>
        <v>0</v>
      </c>
      <c r="G108" s="20">
        <f t="shared" si="1068"/>
        <v>0</v>
      </c>
      <c r="H108" s="20">
        <f t="shared" si="1068"/>
        <v>0</v>
      </c>
      <c r="I108" s="20">
        <f t="shared" si="1068"/>
        <v>0</v>
      </c>
      <c r="J108" s="20">
        <f t="shared" si="1068"/>
        <v>0</v>
      </c>
      <c r="K108" s="20">
        <f t="shared" si="1068"/>
        <v>0</v>
      </c>
      <c r="L108" s="20">
        <f t="shared" si="1068"/>
        <v>1.8518518518518517E-2</v>
      </c>
      <c r="M108" s="20">
        <f t="shared" si="1068"/>
        <v>0.03</v>
      </c>
      <c r="N108" s="20">
        <f t="shared" si="1068"/>
        <v>6.9444444444444441E-3</v>
      </c>
      <c r="O108" s="20">
        <f t="shared" si="1068"/>
        <v>0.10997963340122199</v>
      </c>
      <c r="P108" s="20">
        <f t="shared" si="1068"/>
        <v>0.21739130434782608</v>
      </c>
      <c r="Q108" s="20">
        <f t="shared" si="1068"/>
        <v>0.33333333333333331</v>
      </c>
      <c r="R108" s="20">
        <f t="shared" si="1068"/>
        <v>0.14457831325301204</v>
      </c>
      <c r="S108" s="20">
        <f t="shared" si="1068"/>
        <v>0.32203389830508472</v>
      </c>
      <c r="T108" s="20">
        <f t="shared" si="1068"/>
        <v>0.21848739495798319</v>
      </c>
      <c r="U108" s="20">
        <f t="shared" si="1068"/>
        <v>0.1864864864864865</v>
      </c>
      <c r="V108" s="20">
        <f t="shared" si="1068"/>
        <v>0.16964285714285715</v>
      </c>
      <c r="W108" s="20">
        <f t="shared" si="1068"/>
        <v>0.23210412147505424</v>
      </c>
      <c r="X108" s="20">
        <f t="shared" si="1068"/>
        <v>0.20671378091872791</v>
      </c>
      <c r="Y108" s="20">
        <f t="shared" si="1068"/>
        <v>0.16666666666666666</v>
      </c>
      <c r="Z108" s="20">
        <f t="shared" si="1068"/>
        <v>0.17746913580246915</v>
      </c>
      <c r="AA108" s="20">
        <f t="shared" si="1068"/>
        <v>0.20684039087947884</v>
      </c>
      <c r="AB108" s="20">
        <f t="shared" si="1068"/>
        <v>0.2847380410022779</v>
      </c>
      <c r="AC108" s="20">
        <f t="shared" si="1068"/>
        <v>0.23680000000000001</v>
      </c>
      <c r="AD108" s="20">
        <f t="shared" si="1068"/>
        <v>0.18823529411764706</v>
      </c>
      <c r="AE108" s="20">
        <f t="shared" si="1068"/>
        <v>0.19583843329253367</v>
      </c>
      <c r="AF108" s="20">
        <f t="shared" si="1068"/>
        <v>0.25402504472271914</v>
      </c>
      <c r="AG108" s="20">
        <f t="shared" si="1068"/>
        <v>0.34241598546775659</v>
      </c>
      <c r="AH108" s="20">
        <f t="shared" ref="AH108:BA109" si="1069">AH101/AH$104</f>
        <v>0.24829157175398633</v>
      </c>
      <c r="AI108" s="20">
        <f t="shared" si="1069"/>
        <v>0.17638483965014579</v>
      </c>
      <c r="AJ108" s="20">
        <f t="shared" si="1069"/>
        <v>9.1301665638494761E-2</v>
      </c>
      <c r="AK108" s="20">
        <f t="shared" si="1069"/>
        <v>4.7436878347360364E-2</v>
      </c>
      <c r="AL108" s="20">
        <f t="shared" si="1069"/>
        <v>3.8163001293661063E-2</v>
      </c>
      <c r="AM108" s="20">
        <f t="shared" si="1069"/>
        <v>1.5522875816993464E-2</v>
      </c>
      <c r="AN108" s="20">
        <f t="shared" si="1069"/>
        <v>2.554450121000269E-2</v>
      </c>
      <c r="AO108" s="20">
        <f t="shared" si="1069"/>
        <v>0.10913140311804009</v>
      </c>
      <c r="AP108" s="20">
        <f t="shared" si="1069"/>
        <v>8.4573748308525029E-2</v>
      </c>
      <c r="AQ108" s="20">
        <f t="shared" si="1069"/>
        <v>7.3877805486284295E-2</v>
      </c>
      <c r="AR108" s="20">
        <f t="shared" si="1069"/>
        <v>7.9187518398586995E-2</v>
      </c>
      <c r="AS108" s="20">
        <f t="shared" si="1069"/>
        <v>9.5451825254338721E-2</v>
      </c>
      <c r="AT108" s="20">
        <f t="shared" si="1069"/>
        <v>8.1841432225063945E-2</v>
      </c>
      <c r="AU108" s="20">
        <f t="shared" si="1069"/>
        <v>0.12001023541453429</v>
      </c>
      <c r="AV108" s="20">
        <f t="shared" si="1069"/>
        <v>0.16225749559082892</v>
      </c>
      <c r="AW108" s="20">
        <f t="shared" si="1069"/>
        <v>0.1315032679738562</v>
      </c>
      <c r="AX108" s="20">
        <f t="shared" si="1069"/>
        <v>0.12700729927007298</v>
      </c>
      <c r="AY108" s="20">
        <f t="shared" si="1069"/>
        <v>7.5968013468013462E-2</v>
      </c>
      <c r="AZ108" s="20">
        <f t="shared" si="1069"/>
        <v>5.8937749857224442E-2</v>
      </c>
      <c r="BA108" s="20">
        <f t="shared" si="1069"/>
        <v>5.8072009291521488E-2</v>
      </c>
      <c r="BB108" s="20">
        <f t="shared" ref="BB108:BC109" si="1070">BB101/BB$104</f>
        <v>6.0637741766858336E-2</v>
      </c>
      <c r="BC108" s="20">
        <f t="shared" si="1070"/>
        <v>0.14595412150239476</v>
      </c>
      <c r="BD108" s="20">
        <f t="shared" ref="BD108:BE109" si="1071">BD101/BD$104</f>
        <v>0.1593250901597115</v>
      </c>
      <c r="BE108" s="20">
        <f t="shared" si="1071"/>
        <v>0.17232524964336662</v>
      </c>
      <c r="BF108" s="20">
        <f t="shared" ref="BF108:BG109" si="1072">BF101/BF$104</f>
        <v>0.14102969046114971</v>
      </c>
      <c r="BG108" s="20">
        <f t="shared" si="1072"/>
        <v>0.12493382742191636</v>
      </c>
      <c r="BH108" s="20">
        <f t="shared" ref="BH108:BI109" si="1073">BH101/BH$104</f>
        <v>0.12712992545260915</v>
      </c>
      <c r="BI108" s="20">
        <f t="shared" si="1073"/>
        <v>0.13308391234633885</v>
      </c>
      <c r="BJ108" s="20">
        <f t="shared" ref="BJ108:BK109" si="1074">BJ101/BJ$104</f>
        <v>0.14177783024436313</v>
      </c>
      <c r="BK108" s="20">
        <f t="shared" si="1074"/>
        <v>0.14603597601598933</v>
      </c>
      <c r="BL108" s="20">
        <f t="shared" ref="BL108:BM108" si="1075">BL101/BL$104</f>
        <v>0.12128738487012315</v>
      </c>
      <c r="BM108" s="20">
        <f t="shared" si="1075"/>
        <v>0.16414043269853609</v>
      </c>
      <c r="BN108" s="20">
        <f t="shared" ref="BN108:BO108" si="1076">BN101/BN$104</f>
        <v>0.18885410144020037</v>
      </c>
      <c r="BO108" s="20">
        <f t="shared" si="1076"/>
        <v>0.20230263157894737</v>
      </c>
      <c r="BP108" s="20">
        <f t="shared" ref="BP108:BQ108" si="1077">BP101/BP$104</f>
        <v>0.20180157637933191</v>
      </c>
      <c r="BQ108" s="20">
        <f t="shared" si="1077"/>
        <v>0.21342461675844621</v>
      </c>
      <c r="BR108" s="20">
        <f t="shared" ref="BR108" si="1078">BR101/BR$104</f>
        <v>0.16501058804365532</v>
      </c>
      <c r="BS108" s="20">
        <f t="shared" ref="BS108" si="1079">BS101/BS$104</f>
        <v>0.24398837311723773</v>
      </c>
      <c r="BT108" s="20">
        <f t="shared" ref="BT108:BU108" si="1080">BT101/BT$104</f>
        <v>0.36548279689234187</v>
      </c>
      <c r="BU108" s="20">
        <f t="shared" si="1080"/>
        <v>0.41345392877331827</v>
      </c>
      <c r="BV108" s="20">
        <f t="shared" ref="BV108:BW108" si="1081">BV101/BV$104</f>
        <v>0.38050790447359567</v>
      </c>
      <c r="BW108" s="20">
        <f t="shared" si="1081"/>
        <v>0.37031133779619596</v>
      </c>
      <c r="BX108" s="20">
        <f t="shared" ref="BX108:BY108" si="1082">BX101/BX$104</f>
        <v>0.31617146745293717</v>
      </c>
      <c r="BY108" s="20">
        <f t="shared" si="1082"/>
        <v>0.2822550416073169</v>
      </c>
      <c r="BZ108" s="20">
        <f t="shared" ref="BZ108" si="1083">BZ101/BZ$104</f>
        <v>0.30942111237230419</v>
      </c>
      <c r="CA108" s="20">
        <f t="shared" ref="CA108:CB108" si="1084">CA101/CA$104</f>
        <v>0.30641482537419817</v>
      </c>
      <c r="CB108" s="20">
        <f t="shared" si="1084"/>
        <v>0.32840581488069681</v>
      </c>
      <c r="CC108" s="20">
        <f t="shared" ref="CC108:CD108" si="1085">CC101/CC$104</f>
        <v>0.27718768533994714</v>
      </c>
      <c r="CD108" s="20">
        <f t="shared" si="1085"/>
        <v>0.25452577133577914</v>
      </c>
      <c r="CE108" s="20">
        <f t="shared" ref="CE108:CF108" si="1086">CE101/CE$104</f>
        <v>0.25171874999999999</v>
      </c>
      <c r="CF108" s="20">
        <f t="shared" si="1086"/>
        <v>0.24832128924985611</v>
      </c>
      <c r="CG108" s="20">
        <f t="shared" ref="CG108:CH108" si="1087">CG101/CG$104</f>
        <v>0.23899129544290834</v>
      </c>
      <c r="CH108" s="20">
        <f t="shared" si="1087"/>
        <v>0.2549122899436338</v>
      </c>
      <c r="CI108" s="20">
        <f t="shared" ref="CI108" si="1088">CI101/CI$104</f>
        <v>0.24324847546220116</v>
      </c>
      <c r="CL108" s="20">
        <f t="shared" ref="CL108:CN109" si="1089">CL101/CL$104</f>
        <v>0.25016571403733723</v>
      </c>
      <c r="CM108" s="20">
        <f t="shared" ref="CM108:CM109" si="1090">CM101/CM$104</f>
        <v>0.24672519371395732</v>
      </c>
      <c r="CN108" s="20">
        <f t="shared" si="1089"/>
        <v>0.35308427454387487</v>
      </c>
      <c r="CP108" s="21">
        <f t="shared" si="1060"/>
        <v>34.405203233799085</v>
      </c>
      <c r="CQ108" s="21">
        <f>(CL108-CN108)*10000</f>
        <v>-1029.1856050653764</v>
      </c>
      <c r="CS108" s="8" t="str">
        <f t="shared" ref="CS108:CT110" si="1091">CY108&amp;" bps"</f>
        <v>-1271 bps</v>
      </c>
      <c r="CT108" s="8" t="str">
        <f t="shared" si="1091"/>
        <v>-730 bps</v>
      </c>
      <c r="CU108" s="8">
        <f>ROUND(HLOOKUP(CU$106,$A$106:$CK$111,COUNTA($A$106:$A108),0)*10^4,0)</f>
        <v>3703</v>
      </c>
      <c r="CV108" s="8">
        <f>ROUND(HLOOKUP(CV$106,$A$106:$CK$111,COUNTA($A$106:$A108),0)*10^4,0)</f>
        <v>2432</v>
      </c>
      <c r="CW108" s="8">
        <f>ROUND(HLOOKUP(CW$106,$A$106:$CK$111,COUNTA($A$106:$A108),0)*10^4,0)</f>
        <v>3162</v>
      </c>
      <c r="CX108" s="8"/>
      <c r="CY108" s="8">
        <f t="shared" ref="CY108:CY110" si="1092">CV108-CU108</f>
        <v>-1271</v>
      </c>
      <c r="CZ108" s="8">
        <f t="shared" ref="CZ108:CZ110" si="1093">CV108-CW108</f>
        <v>-730</v>
      </c>
      <c r="DB108" s="20">
        <f t="shared" si="1061"/>
        <v>0</v>
      </c>
      <c r="DC108" s="20">
        <f t="shared" si="1061"/>
        <v>0</v>
      </c>
      <c r="DD108" s="20">
        <f t="shared" si="1061"/>
        <v>0</v>
      </c>
      <c r="DE108" s="20">
        <f t="shared" si="1061"/>
        <v>1.37524557956778E-2</v>
      </c>
      <c r="DF108" s="20">
        <f t="shared" si="1061"/>
        <v>0.12238055322715842</v>
      </c>
      <c r="DG108" s="20">
        <f t="shared" si="1061"/>
        <v>0.28346456692913385</v>
      </c>
      <c r="DH108" s="20">
        <f t="shared" si="1061"/>
        <v>0.19190968955785512</v>
      </c>
      <c r="DI108" s="20">
        <f t="shared" si="1061"/>
        <v>0.20077469335054873</v>
      </c>
      <c r="DJ108" s="20">
        <f t="shared" si="1061"/>
        <v>0.22990654205607478</v>
      </c>
      <c r="DK108" s="20">
        <f t="shared" si="1061"/>
        <v>0.20978196817913966</v>
      </c>
      <c r="DL108" s="20">
        <f t="shared" si="1061"/>
        <v>0.27941176470588236</v>
      </c>
      <c r="DM108" s="20">
        <f t="shared" si="1061"/>
        <v>9.1671125378990553E-2</v>
      </c>
      <c r="DN108" s="20">
        <f t="shared" si="1061"/>
        <v>2.4893037728510307E-2</v>
      </c>
      <c r="DO108" s="20">
        <f t="shared" si="1061"/>
        <v>8.7049589725294321E-2</v>
      </c>
      <c r="DP108" s="20">
        <f t="shared" si="1061"/>
        <v>8.5396763501657244E-2</v>
      </c>
      <c r="DQ108" s="20">
        <f t="shared" si="1061"/>
        <v>0.13809605195693045</v>
      </c>
      <c r="DR108" s="20">
        <f t="shared" si="1061"/>
        <v>7.7486416253248286E-2</v>
      </c>
      <c r="DS108" s="20">
        <f t="shared" si="1061"/>
        <v>9.1241382501272381E-2</v>
      </c>
      <c r="DT108" s="20">
        <f t="shared" si="1061"/>
        <v>0.15815407940869894</v>
      </c>
      <c r="DU108" s="20">
        <f t="shared" si="1061"/>
        <v>0.12836998935792834</v>
      </c>
      <c r="DV108" s="20">
        <f t="shared" si="1061"/>
        <v>0.13530168883341784</v>
      </c>
      <c r="DW108" s="20">
        <f t="shared" ref="DW108:DX108" si="1094">DW101/DW$104</f>
        <v>0.18482608695652175</v>
      </c>
      <c r="DX108" s="20">
        <f t="shared" si="1094"/>
        <v>0.19471488178025034</v>
      </c>
      <c r="DY108" s="20">
        <f t="shared" ref="DY108:DZ108" si="1095">DY101/DY$104</f>
        <v>0.33278553820870993</v>
      </c>
      <c r="DZ108" s="20">
        <f t="shared" si="1095"/>
        <v>0.35308427454387487</v>
      </c>
      <c r="EA108" s="20">
        <f t="shared" ref="EA108:EB108" si="1096">EA101/EA$104</f>
        <v>0.2994529863985807</v>
      </c>
      <c r="EB108" s="20">
        <f t="shared" si="1096"/>
        <v>0.2860889329214989</v>
      </c>
      <c r="EC108" s="20">
        <f t="shared" ref="EC108" si="1097">EC101/EC$104</f>
        <v>0.24672519371395732</v>
      </c>
      <c r="EE108" s="20">
        <f t="shared" ref="EE108:EI108" si="1098">EE101/EE$104</f>
        <v>6.6463944396177241E-2</v>
      </c>
      <c r="EF108" s="20">
        <f t="shared" si="1098"/>
        <v>0.21722189752581336</v>
      </c>
      <c r="EG108" s="20">
        <f t="shared" si="1098"/>
        <v>0.11049425968846009</v>
      </c>
      <c r="EH108" s="20">
        <f t="shared" si="1098"/>
        <v>9.589649267457348E-2</v>
      </c>
      <c r="EI108" s="20">
        <f t="shared" si="1098"/>
        <v>0.12841271587284128</v>
      </c>
      <c r="EJ108" s="20">
        <f t="shared" ref="EJ108:EK108" si="1099">EJ101/EJ$104</f>
        <v>0.28091161735865189</v>
      </c>
      <c r="EK108" s="20">
        <f t="shared" si="1099"/>
        <v>0.27122719416553276</v>
      </c>
    </row>
    <row r="109" spans="1:141" x14ac:dyDescent="0.2">
      <c r="A109" s="9" t="s">
        <v>49</v>
      </c>
      <c r="B109" s="20">
        <f t="shared" si="1068"/>
        <v>0.51351351351351349</v>
      </c>
      <c r="C109" s="20">
        <f t="shared" si="1068"/>
        <v>0.30530973451327431</v>
      </c>
      <c r="D109" s="20">
        <f t="shared" si="1068"/>
        <v>0.3682008368200837</v>
      </c>
      <c r="E109" s="20">
        <f t="shared" si="1068"/>
        <v>0.24347826086956523</v>
      </c>
      <c r="F109" s="20">
        <f t="shared" si="1068"/>
        <v>0.70491803278688525</v>
      </c>
      <c r="G109" s="20">
        <f t="shared" si="1068"/>
        <v>0.24561403508771928</v>
      </c>
      <c r="H109" s="20">
        <f t="shared" si="1068"/>
        <v>0.55045871559633031</v>
      </c>
      <c r="I109" s="20">
        <f t="shared" si="1068"/>
        <v>0.29166666666666669</v>
      </c>
      <c r="J109" s="20">
        <f t="shared" si="1068"/>
        <v>0.55555555555555558</v>
      </c>
      <c r="K109" s="20">
        <f t="shared" si="1068"/>
        <v>0.29533678756476683</v>
      </c>
      <c r="L109" s="20">
        <f t="shared" si="1068"/>
        <v>0.32407407407407407</v>
      </c>
      <c r="M109" s="20">
        <f t="shared" si="1068"/>
        <v>0.49</v>
      </c>
      <c r="N109" s="20">
        <f t="shared" si="1068"/>
        <v>0.27777777777777779</v>
      </c>
      <c r="O109" s="20">
        <f t="shared" si="1068"/>
        <v>0.39511201629327902</v>
      </c>
      <c r="P109" s="20">
        <f t="shared" si="1068"/>
        <v>0.19323671497584541</v>
      </c>
      <c r="Q109" s="20">
        <f t="shared" si="1068"/>
        <v>0</v>
      </c>
      <c r="R109" s="20">
        <f t="shared" si="1068"/>
        <v>6.0240963855421686E-2</v>
      </c>
      <c r="S109" s="20">
        <f t="shared" si="1068"/>
        <v>8.8135593220338981E-2</v>
      </c>
      <c r="T109" s="20">
        <f t="shared" si="1068"/>
        <v>1.4005602240896359E-2</v>
      </c>
      <c r="U109" s="20">
        <f t="shared" si="1068"/>
        <v>5.4054054054054057E-3</v>
      </c>
      <c r="V109" s="20">
        <f t="shared" si="1068"/>
        <v>1.488095238095238E-2</v>
      </c>
      <c r="W109" s="20">
        <f t="shared" si="1068"/>
        <v>4.3383947939262474E-3</v>
      </c>
      <c r="X109" s="20">
        <f t="shared" si="1068"/>
        <v>0</v>
      </c>
      <c r="Y109" s="20">
        <f t="shared" si="1068"/>
        <v>1.9157088122605363E-2</v>
      </c>
      <c r="Z109" s="20">
        <f t="shared" si="1068"/>
        <v>4.6296296296296294E-3</v>
      </c>
      <c r="AA109" s="20">
        <f t="shared" si="1068"/>
        <v>1.3029315960912053E-2</v>
      </c>
      <c r="AB109" s="20">
        <f t="shared" si="1068"/>
        <v>6.8337129840546698E-3</v>
      </c>
      <c r="AC109" s="20">
        <f t="shared" si="1068"/>
        <v>6.4000000000000003E-3</v>
      </c>
      <c r="AD109" s="20">
        <f t="shared" si="1068"/>
        <v>0</v>
      </c>
      <c r="AE109" s="20">
        <f t="shared" si="1068"/>
        <v>9.7919216646266821E-3</v>
      </c>
      <c r="AF109" s="20">
        <f t="shared" si="1068"/>
        <v>1.7889087656529516E-2</v>
      </c>
      <c r="AG109" s="20">
        <f t="shared" si="1068"/>
        <v>1.6348773841961851E-2</v>
      </c>
      <c r="AH109" s="20">
        <f t="shared" si="1069"/>
        <v>1.4426727410782081E-2</v>
      </c>
      <c r="AI109" s="20">
        <f t="shared" si="1069"/>
        <v>2.9154518950437317E-3</v>
      </c>
      <c r="AJ109" s="20">
        <f t="shared" si="1069"/>
        <v>5.5521283158544111E-3</v>
      </c>
      <c r="AK109" s="20">
        <f t="shared" si="1069"/>
        <v>5.3557765876052028E-3</v>
      </c>
      <c r="AL109" s="20">
        <f t="shared" si="1069"/>
        <v>1.9404915912031046E-2</v>
      </c>
      <c r="AM109" s="20">
        <f t="shared" si="1069"/>
        <v>4.9019607843137254E-3</v>
      </c>
      <c r="AN109" s="20">
        <f t="shared" si="1069"/>
        <v>4.8400107555794571E-3</v>
      </c>
      <c r="AO109" s="20">
        <f t="shared" si="1069"/>
        <v>5.7906458797327394E-3</v>
      </c>
      <c r="AP109" s="20">
        <f t="shared" si="1069"/>
        <v>3.0446549391069011E-3</v>
      </c>
      <c r="AQ109" s="20">
        <f t="shared" si="1069"/>
        <v>5.9226932668329174E-3</v>
      </c>
      <c r="AR109" s="20">
        <f t="shared" si="1069"/>
        <v>7.6538121872240213E-3</v>
      </c>
      <c r="AS109" s="20">
        <f t="shared" si="1069"/>
        <v>5.086774386594853E-3</v>
      </c>
      <c r="AT109" s="20">
        <f t="shared" si="1069"/>
        <v>3.1827223643080424E-2</v>
      </c>
      <c r="AU109" s="20">
        <f t="shared" si="1069"/>
        <v>3.8382804503582393E-3</v>
      </c>
      <c r="AV109" s="20">
        <f t="shared" si="1069"/>
        <v>2.5195263290501388E-4</v>
      </c>
      <c r="AW109" s="20">
        <f t="shared" si="1069"/>
        <v>1.8300653594771241E-3</v>
      </c>
      <c r="AX109" s="20">
        <f t="shared" si="1069"/>
        <v>0</v>
      </c>
      <c r="AY109" s="20">
        <f t="shared" si="1069"/>
        <v>1.4730639730639731E-3</v>
      </c>
      <c r="AZ109" s="20">
        <f t="shared" si="1069"/>
        <v>2.9583095374071958E-2</v>
      </c>
      <c r="BA109" s="20">
        <f t="shared" si="1069"/>
        <v>8.9099054255848686E-2</v>
      </c>
      <c r="BB109" s="20">
        <f t="shared" si="1070"/>
        <v>5.0836382645060116E-2</v>
      </c>
      <c r="BC109" s="20">
        <f t="shared" si="1070"/>
        <v>5.1928409377363247E-2</v>
      </c>
      <c r="BD109" s="20">
        <f t="shared" si="1071"/>
        <v>4.8815043791859865E-2</v>
      </c>
      <c r="BE109" s="20">
        <f t="shared" si="1071"/>
        <v>5.7917261055634807E-2</v>
      </c>
      <c r="BF109" s="20">
        <f t="shared" si="1072"/>
        <v>5.6538218572331017E-2</v>
      </c>
      <c r="BG109" s="20">
        <f t="shared" si="1072"/>
        <v>3.6527263102170464E-2</v>
      </c>
      <c r="BH109" s="20">
        <f t="shared" si="1073"/>
        <v>7.1618743343982966E-2</v>
      </c>
      <c r="BI109" s="20">
        <f t="shared" si="1073"/>
        <v>9.273115980758953E-2</v>
      </c>
      <c r="BJ109" s="20">
        <f t="shared" si="1074"/>
        <v>9.2551056545862348E-2</v>
      </c>
      <c r="BK109" s="20">
        <f t="shared" si="1074"/>
        <v>8.6075949367088608E-2</v>
      </c>
      <c r="BL109" s="20">
        <f t="shared" ref="BL109:BM109" si="1100">BL102/BL$104</f>
        <v>7.1509883059091381E-2</v>
      </c>
      <c r="BM109" s="20">
        <f t="shared" si="1100"/>
        <v>8.6410156756056483E-2</v>
      </c>
      <c r="BN109" s="20">
        <f t="shared" ref="BN109:BO109" si="1101">BN102/BN$104</f>
        <v>7.4139010644959299E-2</v>
      </c>
      <c r="BO109" s="20">
        <f t="shared" si="1101"/>
        <v>6.6611842105263164E-2</v>
      </c>
      <c r="BP109" s="20">
        <f t="shared" ref="BP109:BQ109" si="1102">BP102/BP$104</f>
        <v>6.4806705867634179E-2</v>
      </c>
      <c r="BQ109" s="20">
        <f t="shared" si="1102"/>
        <v>5.0007441583568985E-2</v>
      </c>
      <c r="BR109" s="20">
        <f t="shared" ref="BR109" si="1103">BR102/BR$104</f>
        <v>7.6885486235543254E-2</v>
      </c>
      <c r="BS109" s="20">
        <f t="shared" ref="BS109" si="1104">BS102/BS$104</f>
        <v>8.3678322910243991E-2</v>
      </c>
      <c r="BT109" s="20">
        <f t="shared" ref="BT109:BU109" si="1105">BT102/BT$104</f>
        <v>6.3706992230854603E-2</v>
      </c>
      <c r="BU109" s="20">
        <f t="shared" si="1105"/>
        <v>4.3640474844544939E-2</v>
      </c>
      <c r="BV109" s="20">
        <f t="shared" ref="BV109:BW109" si="1106">BV102/BV$104</f>
        <v>6.1974436596030948E-2</v>
      </c>
      <c r="BW109" s="20">
        <f t="shared" si="1106"/>
        <v>5.3873127191584318E-2</v>
      </c>
      <c r="BX109" s="20">
        <f t="shared" ref="BX109:BY109" si="1107">BX102/BX$104</f>
        <v>0.16322673319724806</v>
      </c>
      <c r="BY109" s="20">
        <f t="shared" si="1107"/>
        <v>0.24597046255341479</v>
      </c>
      <c r="BZ109" s="20">
        <f t="shared" ref="BZ109:CE109" si="1108">BZ102/BZ$104</f>
        <v>0.21611804767309875</v>
      </c>
      <c r="CA109" s="20">
        <f t="shared" si="1108"/>
        <v>0.22965074839629365</v>
      </c>
      <c r="CB109" s="20">
        <f t="shared" si="1108"/>
        <v>0.18401521192418574</v>
      </c>
      <c r="CC109" s="20">
        <f t="shared" si="1108"/>
        <v>0.20283603817328949</v>
      </c>
      <c r="CD109" s="20">
        <f t="shared" si="1108"/>
        <v>0.21435015336500873</v>
      </c>
      <c r="CE109" s="20">
        <f t="shared" si="1108"/>
        <v>0.21791666666666668</v>
      </c>
      <c r="CF109" s="20">
        <f t="shared" ref="CF109:CG109" si="1109">CF102/CF$104</f>
        <v>0.20112553558866791</v>
      </c>
      <c r="CG109" s="20">
        <f t="shared" si="1109"/>
        <v>0.20865335381464414</v>
      </c>
      <c r="CH109" s="20">
        <f t="shared" ref="CH109" si="1110">CH102/CH$104</f>
        <v>0.19991571405994837</v>
      </c>
      <c r="CI109" s="20">
        <f t="shared" ref="CI109" si="1111">CI102/CI$104</f>
        <v>0.20617558803600813</v>
      </c>
      <c r="CL109" s="20">
        <f t="shared" si="1089"/>
        <v>0.20246316258448699</v>
      </c>
      <c r="CM109" s="20">
        <f t="shared" si="1090"/>
        <v>0.20984522700699551</v>
      </c>
      <c r="CN109" s="20">
        <f t="shared" si="1089"/>
        <v>9.8551983782218355E-2</v>
      </c>
      <c r="CP109" s="21">
        <f t="shared" ref="CP109" si="1112">(CL109-CM109)*10000</f>
        <v>-73.820644225085218</v>
      </c>
      <c r="CQ109" s="21">
        <f>(CL109-CN109)*10000</f>
        <v>1039.1117880226864</v>
      </c>
      <c r="CS109" s="8" t="str">
        <f t="shared" ref="CS109" si="1113">CY109&amp;" bps"</f>
        <v>1523 bps</v>
      </c>
      <c r="CT109" s="8" t="str">
        <f t="shared" ref="CT109" si="1114">CZ109&amp;" bps"</f>
        <v>430 bps</v>
      </c>
      <c r="CU109" s="8">
        <f>ROUND(HLOOKUP(CU$106,$A$106:$CK$111,COUNTA($A$106:$A109),0)*10^4,0)</f>
        <v>539</v>
      </c>
      <c r="CV109" s="8">
        <f>ROUND(HLOOKUP(CV$106,$A$106:$CK$111,COUNTA($A$106:$A109),0)*10^4,0)</f>
        <v>2062</v>
      </c>
      <c r="CW109" s="8">
        <f>ROUND(HLOOKUP(CW$106,$A$106:$CK$111,COUNTA($A$106:$A109),0)*10^4,0)</f>
        <v>1632</v>
      </c>
      <c r="CX109" s="8"/>
      <c r="CY109" s="8">
        <f t="shared" ref="CY109" si="1115">CV109-CU109</f>
        <v>1523</v>
      </c>
      <c r="CZ109" s="8">
        <f t="shared" ref="CZ109" si="1116">CV109-CW109</f>
        <v>430</v>
      </c>
      <c r="DB109" s="20">
        <f t="shared" si="1061"/>
        <v>0.36178107606679033</v>
      </c>
      <c r="DC109" s="20">
        <f t="shared" si="1061"/>
        <v>0.36480686695278969</v>
      </c>
      <c r="DD109" s="20">
        <f t="shared" si="1061"/>
        <v>0.48501362397820164</v>
      </c>
      <c r="DE109" s="20">
        <f t="shared" si="1061"/>
        <v>0.34577603143418467</v>
      </c>
      <c r="DF109" s="20">
        <f t="shared" si="1061"/>
        <v>0.29673093042749371</v>
      </c>
      <c r="DG109" s="20">
        <f t="shared" si="1061"/>
        <v>8.1364829396325458E-2</v>
      </c>
      <c r="DH109" s="20">
        <f t="shared" si="1061"/>
        <v>1.1288805268109126E-2</v>
      </c>
      <c r="DI109" s="20">
        <f t="shared" si="1061"/>
        <v>7.7469335054874116E-3</v>
      </c>
      <c r="DJ109" s="20">
        <f t="shared" si="1061"/>
        <v>7.9439252336448597E-3</v>
      </c>
      <c r="DK109" s="20">
        <f t="shared" si="1061"/>
        <v>7.0713022981732472E-3</v>
      </c>
      <c r="DL109" s="20">
        <f t="shared" si="1061"/>
        <v>1.6119909502262445E-2</v>
      </c>
      <c r="DM109" s="20">
        <f t="shared" si="1061"/>
        <v>4.815409309791332E-3</v>
      </c>
      <c r="DN109" s="20">
        <f t="shared" si="1061"/>
        <v>7.7790742901594706E-3</v>
      </c>
      <c r="DO109" s="20">
        <f t="shared" si="1061"/>
        <v>4.8757283862528242E-3</v>
      </c>
      <c r="DP109" s="20">
        <f t="shared" si="1061"/>
        <v>1.5110157925521544E-2</v>
      </c>
      <c r="DQ109" s="20">
        <f t="shared" si="1061"/>
        <v>1.9654759870107673E-3</v>
      </c>
      <c r="DR109" s="20">
        <f t="shared" si="1061"/>
        <v>1.5709898417198203E-2</v>
      </c>
      <c r="DS109" s="20">
        <f t="shared" si="1061"/>
        <v>6.190718549021422E-2</v>
      </c>
      <c r="DT109" s="20">
        <f t="shared" si="1061"/>
        <v>5.4155216526106317E-2</v>
      </c>
      <c r="DU109" s="20">
        <f t="shared" si="1061"/>
        <v>6.6867683575736081E-2</v>
      </c>
      <c r="DV109" s="20">
        <f t="shared" si="1061"/>
        <v>8.2725535317290072E-2</v>
      </c>
      <c r="DW109" s="20">
        <f t="shared" ref="DW109:DX109" si="1117">DW102/DW$104</f>
        <v>7.5869565217391299E-2</v>
      </c>
      <c r="DX109" s="20">
        <f t="shared" si="1117"/>
        <v>6.3594072226751716E-2</v>
      </c>
      <c r="DY109" s="20">
        <f t="shared" ref="DY109:DZ109" si="1118">DY102/DY$104</f>
        <v>6.5393043001917284E-2</v>
      </c>
      <c r="DZ109" s="20">
        <f t="shared" si="1118"/>
        <v>9.8551983782218355E-2</v>
      </c>
      <c r="EA109" s="20">
        <f t="shared" ref="EA109:EB109" si="1119">EA102/EA$104</f>
        <v>0.23060812142716341</v>
      </c>
      <c r="EB109" s="20">
        <f t="shared" si="1119"/>
        <v>0.20059444023544495</v>
      </c>
      <c r="EC109" s="20">
        <f t="shared" ref="EC109" si="1120">EC102/EC$104</f>
        <v>0.20984522700699551</v>
      </c>
      <c r="EE109" s="20">
        <f t="shared" ref="EE109:EI109" si="1121">EE102/EE$104</f>
        <v>0.34448305821025194</v>
      </c>
      <c r="EF109" s="20">
        <f t="shared" si="1121"/>
        <v>1.4026884862653419E-2</v>
      </c>
      <c r="EG109" s="20">
        <f t="shared" si="1121"/>
        <v>8.4083436640974511E-3</v>
      </c>
      <c r="EH109" s="20">
        <f t="shared" si="1121"/>
        <v>1.0253483013044122E-2</v>
      </c>
      <c r="EI109" s="20">
        <f t="shared" si="1121"/>
        <v>6.7209327906720934E-2</v>
      </c>
      <c r="EJ109" s="20">
        <f t="shared" ref="EJ109:EK109" si="1122">EJ102/EJ$104</f>
        <v>7.7926182044632822E-2</v>
      </c>
      <c r="EK109" s="20">
        <f t="shared" si="1122"/>
        <v>0.21059091518289755</v>
      </c>
    </row>
    <row r="110" spans="1:141" x14ac:dyDescent="0.2">
      <c r="A110" s="9" t="s">
        <v>13</v>
      </c>
      <c r="B110" s="20">
        <f t="shared" ref="B110:AG110" si="1123">B103/B$104</f>
        <v>0.36486486486486486</v>
      </c>
      <c r="C110" s="20">
        <f t="shared" si="1123"/>
        <v>0.53097345132743368</v>
      </c>
      <c r="D110" s="20">
        <f t="shared" si="1123"/>
        <v>0.46443514644351463</v>
      </c>
      <c r="E110" s="20">
        <f t="shared" si="1123"/>
        <v>0.52173913043478259</v>
      </c>
      <c r="F110" s="20">
        <f t="shared" si="1123"/>
        <v>6.5573770491803282E-2</v>
      </c>
      <c r="G110" s="20">
        <f t="shared" si="1123"/>
        <v>5.2631578947368418E-2</v>
      </c>
      <c r="H110" s="20">
        <f t="shared" si="1123"/>
        <v>0.10091743119266056</v>
      </c>
      <c r="I110" s="20">
        <f t="shared" si="1123"/>
        <v>0.60416666666666663</v>
      </c>
      <c r="J110" s="20">
        <f t="shared" si="1123"/>
        <v>0.33333333333333331</v>
      </c>
      <c r="K110" s="20">
        <f t="shared" si="1123"/>
        <v>0.25388601036269431</v>
      </c>
      <c r="L110" s="20">
        <f t="shared" si="1123"/>
        <v>0.26851851851851855</v>
      </c>
      <c r="M110" s="20">
        <f t="shared" si="1123"/>
        <v>0.35</v>
      </c>
      <c r="N110" s="20">
        <f t="shared" si="1123"/>
        <v>0.14583333333333334</v>
      </c>
      <c r="O110" s="20">
        <f t="shared" si="1123"/>
        <v>5.2953156822810592E-2</v>
      </c>
      <c r="P110" s="20">
        <f t="shared" si="1123"/>
        <v>7.2463768115942032E-2</v>
      </c>
      <c r="Q110" s="20">
        <f t="shared" si="1123"/>
        <v>0</v>
      </c>
      <c r="R110" s="20">
        <f t="shared" si="1123"/>
        <v>7.2289156626506021E-2</v>
      </c>
      <c r="S110" s="20">
        <f t="shared" si="1123"/>
        <v>6.1016949152542375E-2</v>
      </c>
      <c r="T110" s="20">
        <f t="shared" si="1123"/>
        <v>7.0028011204481794E-2</v>
      </c>
      <c r="U110" s="20">
        <f t="shared" si="1123"/>
        <v>7.2972972972972977E-2</v>
      </c>
      <c r="V110" s="20">
        <f t="shared" si="1123"/>
        <v>5.6547619047619048E-2</v>
      </c>
      <c r="W110" s="20">
        <f t="shared" si="1123"/>
        <v>6.5075921908893705E-2</v>
      </c>
      <c r="X110" s="20">
        <f t="shared" si="1123"/>
        <v>0.10424028268551237</v>
      </c>
      <c r="Y110" s="20">
        <f t="shared" si="1123"/>
        <v>5.5555555555555552E-2</v>
      </c>
      <c r="Z110" s="20">
        <f t="shared" si="1123"/>
        <v>5.8641975308641972E-2</v>
      </c>
      <c r="AA110" s="20">
        <f t="shared" si="1123"/>
        <v>5.7003257328990226E-2</v>
      </c>
      <c r="AB110" s="20">
        <f t="shared" si="1123"/>
        <v>3.9863325740318908E-2</v>
      </c>
      <c r="AC110" s="20">
        <f t="shared" si="1123"/>
        <v>5.1200000000000002E-2</v>
      </c>
      <c r="AD110" s="20">
        <f t="shared" si="1123"/>
        <v>6.2745098039215685E-2</v>
      </c>
      <c r="AE110" s="20">
        <f t="shared" si="1123"/>
        <v>4.0391676866585069E-2</v>
      </c>
      <c r="AF110" s="20">
        <f t="shared" si="1123"/>
        <v>9.838998211091235E-2</v>
      </c>
      <c r="AG110" s="20">
        <f t="shared" si="1123"/>
        <v>5.7220708446866483E-2</v>
      </c>
      <c r="AH110" s="20">
        <f t="shared" ref="AH110:BA110" si="1124">AH103/AH$104</f>
        <v>3.2649962034927864E-2</v>
      </c>
      <c r="AI110" s="20">
        <f t="shared" si="1124"/>
        <v>2.478134110787172E-2</v>
      </c>
      <c r="AJ110" s="20">
        <f t="shared" si="1124"/>
        <v>1.9740900678593461E-2</v>
      </c>
      <c r="AK110" s="20">
        <f t="shared" si="1124"/>
        <v>1.4154552410099464E-2</v>
      </c>
      <c r="AL110" s="20">
        <f t="shared" si="1124"/>
        <v>3.3635187580853813E-2</v>
      </c>
      <c r="AM110" s="20">
        <f t="shared" si="1124"/>
        <v>3.4313725490196081E-2</v>
      </c>
      <c r="AN110" s="20">
        <f t="shared" si="1124"/>
        <v>4.3291207313794031E-2</v>
      </c>
      <c r="AO110" s="20">
        <f t="shared" si="1124"/>
        <v>7.7951002227171495E-2</v>
      </c>
      <c r="AP110" s="20">
        <f t="shared" si="1124"/>
        <v>6.7997293640054121E-2</v>
      </c>
      <c r="AQ110" s="20">
        <f t="shared" si="1124"/>
        <v>6.826683291770573E-2</v>
      </c>
      <c r="AR110" s="20">
        <f t="shared" si="1124"/>
        <v>6.3291139240506333E-2</v>
      </c>
      <c r="AS110" s="20">
        <f t="shared" si="1124"/>
        <v>6.9120287253141829E-2</v>
      </c>
      <c r="AT110" s="20">
        <f t="shared" si="1124"/>
        <v>6.5075305484512652E-2</v>
      </c>
      <c r="AU110" s="20">
        <f t="shared" si="1124"/>
        <v>5.8853633572159669E-2</v>
      </c>
      <c r="AV110" s="20">
        <f t="shared" si="1124"/>
        <v>8.36482741244646E-2</v>
      </c>
      <c r="AW110" s="20">
        <f t="shared" si="1124"/>
        <v>9.2549019607843133E-2</v>
      </c>
      <c r="AX110" s="20">
        <f t="shared" si="1124"/>
        <v>0.15386861313868613</v>
      </c>
      <c r="AY110" s="20">
        <f t="shared" si="1124"/>
        <v>9.8484848484848481E-2</v>
      </c>
      <c r="AZ110" s="20">
        <f t="shared" si="1124"/>
        <v>8.4751570531125073E-2</v>
      </c>
      <c r="BA110" s="20">
        <f t="shared" si="1124"/>
        <v>0.10718433714949395</v>
      </c>
      <c r="BB110" s="20">
        <f t="shared" ref="BB110:BC110" si="1125">BB103/BB$104</f>
        <v>0.10938316779926817</v>
      </c>
      <c r="BC110" s="20">
        <f t="shared" si="1125"/>
        <v>0.11179732795563398</v>
      </c>
      <c r="BD110" s="20">
        <f t="shared" ref="BD110:BE110" si="1126">BD103/BD$104</f>
        <v>8.7712519319938176E-2</v>
      </c>
      <c r="BE110" s="20">
        <f t="shared" si="1126"/>
        <v>8.8302425106990018E-2</v>
      </c>
      <c r="BF110" s="20">
        <f t="shared" ref="BF110:BG110" si="1127">BF103/BF$104</f>
        <v>0.12381554011370816</v>
      </c>
      <c r="BG110" s="20">
        <f t="shared" si="1127"/>
        <v>0.10442032821598729</v>
      </c>
      <c r="BH110" s="20">
        <f t="shared" ref="BH110:BI110" si="1128">BH103/BH$104</f>
        <v>0.12127263045793397</v>
      </c>
      <c r="BI110" s="20">
        <f t="shared" si="1128"/>
        <v>0.10141635489043292</v>
      </c>
      <c r="BJ110" s="20">
        <f t="shared" ref="BJ110:BK110" si="1129">BJ103/BJ$104</f>
        <v>8.2516822098925746E-2</v>
      </c>
      <c r="BK110" s="20">
        <f t="shared" si="1129"/>
        <v>8.4210526315789472E-2</v>
      </c>
      <c r="BL110" s="20">
        <f t="shared" ref="BL110:BM110" si="1130">BL103/BL$104</f>
        <v>7.4407533892165992E-2</v>
      </c>
      <c r="BM110" s="20">
        <f t="shared" si="1130"/>
        <v>7.915533100142505E-2</v>
      </c>
      <c r="BN110" s="20">
        <f t="shared" ref="BN110:BO110" si="1131">BN103/BN$104</f>
        <v>7.5391358797745778E-2</v>
      </c>
      <c r="BO110" s="20">
        <f t="shared" si="1131"/>
        <v>0.10375548245614036</v>
      </c>
      <c r="BP110" s="20">
        <f t="shared" ref="BP110:BQ110" si="1132">BP103/BP$104</f>
        <v>9.9086700863255342E-2</v>
      </c>
      <c r="BQ110" s="20">
        <f t="shared" si="1132"/>
        <v>9.1977972912635805E-2</v>
      </c>
      <c r="BR110" s="20">
        <f t="shared" ref="BR110" si="1133">BR103/BR$104</f>
        <v>0.1379703534777651</v>
      </c>
      <c r="BS110" s="20">
        <f t="shared" ref="BS110" si="1134">BS103/BS$104</f>
        <v>9.5040958337003434E-2</v>
      </c>
      <c r="BT110" s="20">
        <f t="shared" ref="BT110:BU110" si="1135">BT103/BT$104</f>
        <v>8.5460599334073253E-2</v>
      </c>
      <c r="BU110" s="20">
        <f t="shared" si="1135"/>
        <v>8.3889202939513852E-2</v>
      </c>
      <c r="BV110" s="20">
        <f t="shared" ref="BV110:BW110" si="1136">BV103/BV$104</f>
        <v>0.11360578540195089</v>
      </c>
      <c r="BW110" s="20">
        <f t="shared" si="1136"/>
        <v>0.15715651896716609</v>
      </c>
      <c r="BX110" s="20">
        <f t="shared" ref="BX110:BY110" si="1137">BX103/BX$104</f>
        <v>0.14840855825206017</v>
      </c>
      <c r="BY110" s="20">
        <f t="shared" si="1137"/>
        <v>0.11335182547417348</v>
      </c>
      <c r="BZ110" s="20">
        <f t="shared" ref="BZ110" si="1138">BZ103/BZ$104</f>
        <v>0.12500945894816495</v>
      </c>
      <c r="CA110" s="20">
        <f t="shared" ref="CA110:CB110" si="1139">CA103/CA$104</f>
        <v>0.10962223806129721</v>
      </c>
      <c r="CB110" s="20">
        <f t="shared" si="1139"/>
        <v>0.10059498251855487</v>
      </c>
      <c r="CC110" s="20">
        <f t="shared" ref="CC110:CD110" si="1140">CC103/CC$104</f>
        <v>0.11441203429126004</v>
      </c>
      <c r="CD110" s="20">
        <f t="shared" si="1140"/>
        <v>0.1265411679797919</v>
      </c>
      <c r="CE110" s="20">
        <f t="shared" ref="CE110:CF110" si="1141">CE103/CE$104</f>
        <v>0.12901041666666666</v>
      </c>
      <c r="CF110" s="20">
        <f t="shared" si="1141"/>
        <v>0.13666304278314254</v>
      </c>
      <c r="CG110" s="20">
        <f t="shared" ref="CG110:CH110" si="1142">CG103/CG$104</f>
        <v>0.12109575012800819</v>
      </c>
      <c r="CH110" s="20">
        <f t="shared" si="1142"/>
        <v>0.11236369383132276</v>
      </c>
      <c r="CI110" s="20">
        <f t="shared" ref="CI110" si="1143">CI103/CI$104</f>
        <v>0.14490368792953243</v>
      </c>
      <c r="CL110" s="20">
        <f t="shared" ref="CL110:CN110" si="1144">CL103/CL$104</f>
        <v>0.12560580705452803</v>
      </c>
      <c r="CM110" s="20">
        <f t="shared" ref="CM110" si="1145">CM103/CM$104</f>
        <v>0.12893125383959889</v>
      </c>
      <c r="CN110" s="20">
        <f t="shared" si="1144"/>
        <v>0.13880683463654792</v>
      </c>
      <c r="CP110" s="21">
        <f t="shared" si="1060"/>
        <v>-33.254467850708515</v>
      </c>
      <c r="CQ110" s="21">
        <f>(CL110-CN110)*10000</f>
        <v>-132.01027582019881</v>
      </c>
      <c r="CS110" s="8" t="str">
        <f t="shared" si="1091"/>
        <v>-123 bps</v>
      </c>
      <c r="CT110" s="8" t="str">
        <f t="shared" si="1091"/>
        <v>-35 bps</v>
      </c>
      <c r="CU110" s="8">
        <f>ROUND(HLOOKUP(CU$106,$A$106:$CK$111,COUNTA($A$106:$A110),0)*10^4,0)</f>
        <v>1572</v>
      </c>
      <c r="CV110" s="8">
        <f>ROUND(HLOOKUP(CV$106,$A$106:$CK$111,COUNTA($A$106:$A110),0)*10^4,0)</f>
        <v>1449</v>
      </c>
      <c r="CW110" s="8">
        <f>ROUND(HLOOKUP(CW$106,$A$106:$CK$111,COUNTA($A$106:$A110),0)*10^4,0)</f>
        <v>1484</v>
      </c>
      <c r="CX110" s="8"/>
      <c r="CY110" s="8">
        <f t="shared" si="1092"/>
        <v>-123</v>
      </c>
      <c r="CZ110" s="8">
        <f t="shared" si="1093"/>
        <v>-35</v>
      </c>
      <c r="DB110" s="20">
        <f t="shared" si="1061"/>
        <v>0.47866419294990725</v>
      </c>
      <c r="DC110" s="20">
        <f t="shared" si="1061"/>
        <v>0.28755364806866951</v>
      </c>
      <c r="DD110" s="20">
        <f t="shared" si="1061"/>
        <v>0.33514986376021799</v>
      </c>
      <c r="DE110" s="20">
        <f t="shared" si="1061"/>
        <v>0.27897838899803534</v>
      </c>
      <c r="DF110" s="20">
        <f t="shared" si="1061"/>
        <v>8.2145850796311815E-2</v>
      </c>
      <c r="DG110" s="20">
        <f t="shared" si="1061"/>
        <v>6.2992125984251968E-2</v>
      </c>
      <c r="DH110" s="20">
        <f t="shared" si="1061"/>
        <v>6.679209783631232E-2</v>
      </c>
      <c r="DI110" s="20">
        <f t="shared" si="1061"/>
        <v>7.6178179470626217E-2</v>
      </c>
      <c r="DJ110" s="20">
        <f t="shared" si="1061"/>
        <v>5.046728971962617E-2</v>
      </c>
      <c r="DK110" s="20">
        <f t="shared" si="1061"/>
        <v>4.7731290512669416E-2</v>
      </c>
      <c r="DL110" s="20">
        <f t="shared" si="1061"/>
        <v>6.1085972850678731E-2</v>
      </c>
      <c r="DM110" s="20">
        <f t="shared" si="1061"/>
        <v>1.8369894774389155E-2</v>
      </c>
      <c r="DN110" s="20">
        <f t="shared" si="1061"/>
        <v>3.8506417736289385E-2</v>
      </c>
      <c r="DO110" s="20">
        <f t="shared" si="1061"/>
        <v>7.0757521702937323E-2</v>
      </c>
      <c r="DP110" s="20">
        <f t="shared" si="1061"/>
        <v>6.5802300643400272E-2</v>
      </c>
      <c r="DQ110" s="20">
        <f t="shared" si="1061"/>
        <v>7.8277217569646215E-2</v>
      </c>
      <c r="DR110" s="20">
        <f t="shared" si="1061"/>
        <v>0.102586817859674</v>
      </c>
      <c r="DS110" s="20">
        <f t="shared" si="1061"/>
        <v>0.10965622541988618</v>
      </c>
      <c r="DT110" s="20">
        <f t="shared" si="1061"/>
        <v>9.8739694873495695E-2</v>
      </c>
      <c r="DU110" s="20">
        <f t="shared" si="1061"/>
        <v>0.10903689251507627</v>
      </c>
      <c r="DV110" s="20">
        <f t="shared" si="1061"/>
        <v>7.9956316549007367E-2</v>
      </c>
      <c r="DW110" s="20">
        <f t="shared" ref="DW110:DX110" si="1146">DW103/DW$104</f>
        <v>8.5652173913043472E-2</v>
      </c>
      <c r="DX110" s="20">
        <f t="shared" si="1146"/>
        <v>0.1082442089108436</v>
      </c>
      <c r="DY110" s="20">
        <f t="shared" ref="DY110:DZ110" si="1147">DY103/DY$104</f>
        <v>8.8708572993700358E-2</v>
      </c>
      <c r="DZ110" s="20">
        <f t="shared" si="1147"/>
        <v>0.13880683463654792</v>
      </c>
      <c r="EA110" s="20">
        <f t="shared" ref="EA110:EB110" si="1148">EA103/EA$104</f>
        <v>0.11585846639069584</v>
      </c>
      <c r="EB110" s="20">
        <f t="shared" si="1148"/>
        <v>0.11395380461176836</v>
      </c>
      <c r="EC110" s="20">
        <f t="shared" ref="EC110" si="1149">EC103/EC$104</f>
        <v>0.12893125383959889</v>
      </c>
      <c r="EE110" s="20">
        <f t="shared" ref="EE110:EI110" si="1150">EE103/EE$104</f>
        <v>0.18679409209383144</v>
      </c>
      <c r="EF110" s="20">
        <f t="shared" si="1150"/>
        <v>6.2536528345996489E-2</v>
      </c>
      <c r="EG110" s="20">
        <f t="shared" si="1150"/>
        <v>3.756804829407643E-2</v>
      </c>
      <c r="EH110" s="20">
        <f t="shared" si="1150"/>
        <v>8.2936935794169261E-2</v>
      </c>
      <c r="EI110" s="20">
        <f t="shared" si="1150"/>
        <v>9.8592014079859208E-2</v>
      </c>
      <c r="EJ110" s="20">
        <f t="shared" ref="EJ110:EK110" si="1151">EJ103/EJ$104</f>
        <v>0.10791995464220321</v>
      </c>
      <c r="EK110" s="20">
        <f t="shared" si="1151"/>
        <v>0.12086400974138398</v>
      </c>
    </row>
    <row r="111" spans="1:141" s="19" customFormat="1" ht="15" x14ac:dyDescent="0.25">
      <c r="A111" s="19" t="s">
        <v>14</v>
      </c>
      <c r="B111" s="42">
        <f t="shared" ref="B111:AG111" si="1152">B104/B$104</f>
        <v>1</v>
      </c>
      <c r="C111" s="42">
        <f t="shared" si="1152"/>
        <v>1</v>
      </c>
      <c r="D111" s="42">
        <f t="shared" si="1152"/>
        <v>1</v>
      </c>
      <c r="E111" s="42">
        <f t="shared" si="1152"/>
        <v>1</v>
      </c>
      <c r="F111" s="42">
        <f t="shared" si="1152"/>
        <v>1</v>
      </c>
      <c r="G111" s="42">
        <f t="shared" si="1152"/>
        <v>1</v>
      </c>
      <c r="H111" s="42">
        <f t="shared" si="1152"/>
        <v>1</v>
      </c>
      <c r="I111" s="42">
        <f t="shared" si="1152"/>
        <v>1</v>
      </c>
      <c r="J111" s="42">
        <f t="shared" si="1152"/>
        <v>1</v>
      </c>
      <c r="K111" s="42">
        <f t="shared" si="1152"/>
        <v>1</v>
      </c>
      <c r="L111" s="42">
        <f t="shared" si="1152"/>
        <v>1</v>
      </c>
      <c r="M111" s="42">
        <f t="shared" si="1152"/>
        <v>1</v>
      </c>
      <c r="N111" s="42">
        <f t="shared" si="1152"/>
        <v>1</v>
      </c>
      <c r="O111" s="42">
        <f t="shared" si="1152"/>
        <v>1</v>
      </c>
      <c r="P111" s="42">
        <f t="shared" si="1152"/>
        <v>1</v>
      </c>
      <c r="Q111" s="42">
        <f t="shared" si="1152"/>
        <v>1</v>
      </c>
      <c r="R111" s="42">
        <f t="shared" si="1152"/>
        <v>1</v>
      </c>
      <c r="S111" s="42">
        <f t="shared" si="1152"/>
        <v>1</v>
      </c>
      <c r="T111" s="42">
        <f t="shared" si="1152"/>
        <v>1</v>
      </c>
      <c r="U111" s="42">
        <f t="shared" si="1152"/>
        <v>1</v>
      </c>
      <c r="V111" s="42">
        <f t="shared" si="1152"/>
        <v>1</v>
      </c>
      <c r="W111" s="42">
        <f t="shared" si="1152"/>
        <v>1</v>
      </c>
      <c r="X111" s="42">
        <f t="shared" si="1152"/>
        <v>1</v>
      </c>
      <c r="Y111" s="42">
        <f t="shared" si="1152"/>
        <v>1</v>
      </c>
      <c r="Z111" s="42">
        <f t="shared" si="1152"/>
        <v>1</v>
      </c>
      <c r="AA111" s="42">
        <f t="shared" si="1152"/>
        <v>1</v>
      </c>
      <c r="AB111" s="42">
        <f t="shared" si="1152"/>
        <v>1</v>
      </c>
      <c r="AC111" s="42">
        <f t="shared" si="1152"/>
        <v>1</v>
      </c>
      <c r="AD111" s="42">
        <f t="shared" si="1152"/>
        <v>1</v>
      </c>
      <c r="AE111" s="42">
        <f t="shared" si="1152"/>
        <v>1</v>
      </c>
      <c r="AF111" s="42">
        <f t="shared" si="1152"/>
        <v>1</v>
      </c>
      <c r="AG111" s="42">
        <f t="shared" si="1152"/>
        <v>1</v>
      </c>
      <c r="AH111" s="42">
        <f t="shared" ref="AH111:BA111" si="1153">AH104/AH$104</f>
        <v>1</v>
      </c>
      <c r="AI111" s="42">
        <f t="shared" si="1153"/>
        <v>1</v>
      </c>
      <c r="AJ111" s="42">
        <f t="shared" si="1153"/>
        <v>1</v>
      </c>
      <c r="AK111" s="42">
        <f t="shared" si="1153"/>
        <v>1</v>
      </c>
      <c r="AL111" s="42">
        <f t="shared" si="1153"/>
        <v>1</v>
      </c>
      <c r="AM111" s="42">
        <f t="shared" si="1153"/>
        <v>1</v>
      </c>
      <c r="AN111" s="42">
        <f t="shared" si="1153"/>
        <v>1</v>
      </c>
      <c r="AO111" s="42">
        <f t="shared" si="1153"/>
        <v>1</v>
      </c>
      <c r="AP111" s="42">
        <f t="shared" si="1153"/>
        <v>1</v>
      </c>
      <c r="AQ111" s="42">
        <f t="shared" si="1153"/>
        <v>1</v>
      </c>
      <c r="AR111" s="42">
        <f t="shared" si="1153"/>
        <v>1</v>
      </c>
      <c r="AS111" s="42">
        <f t="shared" si="1153"/>
        <v>1</v>
      </c>
      <c r="AT111" s="42">
        <f t="shared" si="1153"/>
        <v>1</v>
      </c>
      <c r="AU111" s="42">
        <f t="shared" si="1153"/>
        <v>1</v>
      </c>
      <c r="AV111" s="42">
        <f t="shared" si="1153"/>
        <v>1</v>
      </c>
      <c r="AW111" s="42">
        <f t="shared" si="1153"/>
        <v>1</v>
      </c>
      <c r="AX111" s="42">
        <f t="shared" si="1153"/>
        <v>1</v>
      </c>
      <c r="AY111" s="42">
        <f t="shared" si="1153"/>
        <v>1</v>
      </c>
      <c r="AZ111" s="42">
        <f t="shared" si="1153"/>
        <v>1</v>
      </c>
      <c r="BA111" s="42">
        <f t="shared" si="1153"/>
        <v>1</v>
      </c>
      <c r="BB111" s="42">
        <f t="shared" ref="BB111:BC111" si="1154">BB104/BB$104</f>
        <v>1</v>
      </c>
      <c r="BC111" s="42">
        <f t="shared" si="1154"/>
        <v>1</v>
      </c>
      <c r="BD111" s="42">
        <f t="shared" ref="BD111:BE111" si="1155">BD104/BD$104</f>
        <v>1</v>
      </c>
      <c r="BE111" s="42">
        <f t="shared" si="1155"/>
        <v>1</v>
      </c>
      <c r="BF111" s="42">
        <f t="shared" ref="BF111:BG111" si="1156">BF104/BF$104</f>
        <v>1</v>
      </c>
      <c r="BG111" s="42">
        <f t="shared" si="1156"/>
        <v>1</v>
      </c>
      <c r="BH111" s="42">
        <f t="shared" ref="BH111:BI111" si="1157">BH104/BH$104</f>
        <v>1</v>
      </c>
      <c r="BI111" s="42">
        <f t="shared" si="1157"/>
        <v>1</v>
      </c>
      <c r="BJ111" s="42">
        <f t="shared" ref="BJ111:BK111" si="1158">BJ104/BJ$104</f>
        <v>1</v>
      </c>
      <c r="BK111" s="42">
        <f t="shared" si="1158"/>
        <v>1</v>
      </c>
      <c r="BL111" s="42">
        <f t="shared" ref="BL111:BM111" si="1159">BL104/BL$104</f>
        <v>1</v>
      </c>
      <c r="BM111" s="42">
        <f t="shared" si="1159"/>
        <v>1</v>
      </c>
      <c r="BN111" s="42">
        <f t="shared" ref="BN111:BO111" si="1160">BN104/BN$104</f>
        <v>1</v>
      </c>
      <c r="BO111" s="42">
        <f t="shared" si="1160"/>
        <v>1</v>
      </c>
      <c r="BP111" s="42">
        <f t="shared" ref="BP111:BQ111" si="1161">BP104/BP$104</f>
        <v>1</v>
      </c>
      <c r="BQ111" s="42">
        <f t="shared" si="1161"/>
        <v>1</v>
      </c>
      <c r="BR111" s="42">
        <f t="shared" ref="BR111" si="1162">BR104/BR$104</f>
        <v>1</v>
      </c>
      <c r="BS111" s="42">
        <f t="shared" ref="BS111" si="1163">BS104/BS$104</f>
        <v>1</v>
      </c>
      <c r="BT111" s="42">
        <f t="shared" ref="BT111:BU111" si="1164">BT104/BT$104</f>
        <v>1</v>
      </c>
      <c r="BU111" s="42">
        <f t="shared" si="1164"/>
        <v>1</v>
      </c>
      <c r="BV111" s="42">
        <f t="shared" ref="BV111:BW111" si="1165">BV104/BV$104</f>
        <v>1</v>
      </c>
      <c r="BW111" s="42">
        <f t="shared" si="1165"/>
        <v>1</v>
      </c>
      <c r="BX111" s="42">
        <f t="shared" ref="BX111:BY111" si="1166">BX104/BX$104</f>
        <v>1</v>
      </c>
      <c r="BY111" s="42">
        <f t="shared" si="1166"/>
        <v>1</v>
      </c>
      <c r="BZ111" s="42">
        <f t="shared" ref="BZ111" si="1167">BZ104/BZ$104</f>
        <v>1</v>
      </c>
      <c r="CA111" s="42">
        <f t="shared" ref="CA111:CB111" si="1168">CA104/CA$104</f>
        <v>1</v>
      </c>
      <c r="CB111" s="42">
        <f t="shared" si="1168"/>
        <v>1</v>
      </c>
      <c r="CC111" s="42">
        <f t="shared" ref="CC111:CD111" si="1169">CC104/CC$104</f>
        <v>1</v>
      </c>
      <c r="CD111" s="42">
        <f t="shared" si="1169"/>
        <v>1</v>
      </c>
      <c r="CE111" s="42">
        <f t="shared" ref="CE111:CF111" si="1170">CE104/CE$104</f>
        <v>1</v>
      </c>
      <c r="CF111" s="42">
        <f t="shared" si="1170"/>
        <v>1</v>
      </c>
      <c r="CG111" s="42">
        <f t="shared" ref="CG111:CH111" si="1171">CG104/CG$104</f>
        <v>1</v>
      </c>
      <c r="CH111" s="42">
        <f t="shared" si="1171"/>
        <v>1</v>
      </c>
      <c r="CI111" s="42">
        <f t="shared" ref="CI111" si="1172">CI104/CI$104</f>
        <v>1</v>
      </c>
      <c r="CL111" s="42">
        <f t="shared" ref="CL111:CN111" si="1173">CL104/CL$104</f>
        <v>1</v>
      </c>
      <c r="CM111" s="42">
        <f t="shared" ref="CM111" si="1174">CM104/CM$104</f>
        <v>1</v>
      </c>
      <c r="CN111" s="42">
        <f t="shared" si="1173"/>
        <v>1</v>
      </c>
      <c r="CP111" s="42"/>
      <c r="CQ111" s="42"/>
      <c r="CU111" s="43"/>
      <c r="CV111" s="43"/>
      <c r="CW111" s="43"/>
      <c r="CX111" s="43"/>
      <c r="CY111" s="43"/>
      <c r="CZ111" s="43"/>
      <c r="DB111" s="42">
        <f t="shared" si="1061"/>
        <v>1</v>
      </c>
      <c r="DC111" s="42">
        <f t="shared" si="1061"/>
        <v>1</v>
      </c>
      <c r="DD111" s="42">
        <f t="shared" si="1061"/>
        <v>1</v>
      </c>
      <c r="DE111" s="42">
        <f t="shared" si="1061"/>
        <v>1</v>
      </c>
      <c r="DF111" s="42">
        <f t="shared" si="1061"/>
        <v>1</v>
      </c>
      <c r="DG111" s="42">
        <f t="shared" si="1061"/>
        <v>1</v>
      </c>
      <c r="DH111" s="42">
        <f t="shared" si="1061"/>
        <v>1</v>
      </c>
      <c r="DI111" s="42">
        <f t="shared" si="1061"/>
        <v>1</v>
      </c>
      <c r="DJ111" s="42">
        <f t="shared" si="1061"/>
        <v>1</v>
      </c>
      <c r="DK111" s="42">
        <f t="shared" si="1061"/>
        <v>1</v>
      </c>
      <c r="DL111" s="42">
        <f t="shared" si="1061"/>
        <v>1</v>
      </c>
      <c r="DM111" s="42">
        <f t="shared" si="1061"/>
        <v>1</v>
      </c>
      <c r="DN111" s="42">
        <f t="shared" si="1061"/>
        <v>1</v>
      </c>
      <c r="DO111" s="42">
        <f t="shared" si="1061"/>
        <v>1</v>
      </c>
      <c r="DP111" s="42">
        <f t="shared" si="1061"/>
        <v>1</v>
      </c>
      <c r="DQ111" s="42">
        <f t="shared" si="1061"/>
        <v>1</v>
      </c>
      <c r="DR111" s="42">
        <f t="shared" si="1061"/>
        <v>1</v>
      </c>
      <c r="DS111" s="42">
        <f t="shared" si="1061"/>
        <v>1</v>
      </c>
      <c r="DT111" s="42">
        <f t="shared" si="1061"/>
        <v>1</v>
      </c>
      <c r="DU111" s="42">
        <f t="shared" si="1061"/>
        <v>1</v>
      </c>
      <c r="DV111" s="42">
        <f t="shared" si="1061"/>
        <v>1</v>
      </c>
      <c r="DW111" s="42">
        <f t="shared" ref="DW111:DX111" si="1175">DW104/DW$104</f>
        <v>1</v>
      </c>
      <c r="DX111" s="42">
        <f t="shared" si="1175"/>
        <v>1</v>
      </c>
      <c r="DY111" s="42">
        <f t="shared" ref="DY111:DZ111" si="1176">DY104/DY$104</f>
        <v>1</v>
      </c>
      <c r="DZ111" s="42">
        <f t="shared" si="1176"/>
        <v>1</v>
      </c>
      <c r="EA111" s="42">
        <f t="shared" ref="EA111:EB111" si="1177">EA104/EA$104</f>
        <v>1</v>
      </c>
      <c r="EB111" s="42">
        <f t="shared" si="1177"/>
        <v>1</v>
      </c>
      <c r="EC111" s="42">
        <f t="shared" ref="EC111" si="1178">EC104/EC$104</f>
        <v>1</v>
      </c>
      <c r="EE111" s="42">
        <f t="shared" ref="EE111:EI111" si="1179">EE104/EE$104</f>
        <v>1</v>
      </c>
      <c r="EF111" s="42">
        <f t="shared" si="1179"/>
        <v>1</v>
      </c>
      <c r="EG111" s="42">
        <f t="shared" si="1179"/>
        <v>1</v>
      </c>
      <c r="EH111" s="42">
        <f t="shared" si="1179"/>
        <v>1</v>
      </c>
      <c r="EI111" s="42">
        <f t="shared" si="1179"/>
        <v>1</v>
      </c>
      <c r="EJ111" s="42">
        <f t="shared" ref="EJ111:EK111" si="1180">EJ104/EJ$104</f>
        <v>1</v>
      </c>
      <c r="EK111" s="42">
        <f t="shared" si="1180"/>
        <v>1</v>
      </c>
    </row>
    <row r="112" spans="1:141" ht="15" x14ac:dyDescent="0.25">
      <c r="A112" s="31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3"/>
      <c r="CV112" s="33"/>
      <c r="CW112" s="33"/>
      <c r="CX112" s="33"/>
      <c r="CY112" s="33"/>
      <c r="CZ112" s="33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E112" s="32"/>
      <c r="EF112" s="32"/>
      <c r="EG112" s="32"/>
      <c r="EH112" s="32"/>
      <c r="EI112" s="32"/>
      <c r="EJ112" s="32"/>
      <c r="EK112" s="32"/>
    </row>
    <row r="113" spans="1:141" ht="15" x14ac:dyDescent="0.25">
      <c r="A113" s="19" t="s">
        <v>261</v>
      </c>
      <c r="B113" s="34">
        <f t="shared" ref="B113:CI113" si="1181">B$4</f>
        <v>43466</v>
      </c>
      <c r="C113" s="34">
        <f t="shared" si="1181"/>
        <v>43497</v>
      </c>
      <c r="D113" s="34">
        <f t="shared" si="1181"/>
        <v>43525</v>
      </c>
      <c r="E113" s="34">
        <f t="shared" si="1181"/>
        <v>43556</v>
      </c>
      <c r="F113" s="34">
        <f t="shared" si="1181"/>
        <v>43586</v>
      </c>
      <c r="G113" s="34">
        <f t="shared" si="1181"/>
        <v>43617</v>
      </c>
      <c r="H113" s="34">
        <f t="shared" si="1181"/>
        <v>43647</v>
      </c>
      <c r="I113" s="34">
        <f t="shared" si="1181"/>
        <v>43678</v>
      </c>
      <c r="J113" s="34">
        <f t="shared" si="1181"/>
        <v>43709</v>
      </c>
      <c r="K113" s="34">
        <f t="shared" si="1181"/>
        <v>43739</v>
      </c>
      <c r="L113" s="34">
        <f t="shared" si="1181"/>
        <v>43770</v>
      </c>
      <c r="M113" s="34">
        <f t="shared" si="1181"/>
        <v>43800</v>
      </c>
      <c r="N113" s="34">
        <f t="shared" si="1181"/>
        <v>43831</v>
      </c>
      <c r="O113" s="34">
        <f t="shared" si="1181"/>
        <v>43862</v>
      </c>
      <c r="P113" s="34">
        <f t="shared" si="1181"/>
        <v>43891</v>
      </c>
      <c r="Q113" s="34">
        <f t="shared" si="1181"/>
        <v>43922</v>
      </c>
      <c r="R113" s="34">
        <f t="shared" si="1181"/>
        <v>43952</v>
      </c>
      <c r="S113" s="34">
        <f t="shared" si="1181"/>
        <v>43983</v>
      </c>
      <c r="T113" s="34">
        <f t="shared" si="1181"/>
        <v>44013</v>
      </c>
      <c r="U113" s="34">
        <f t="shared" si="1181"/>
        <v>44044</v>
      </c>
      <c r="V113" s="34">
        <f t="shared" si="1181"/>
        <v>44075</v>
      </c>
      <c r="W113" s="34">
        <f t="shared" si="1181"/>
        <v>44105</v>
      </c>
      <c r="X113" s="34">
        <f t="shared" si="1181"/>
        <v>44136</v>
      </c>
      <c r="Y113" s="34">
        <f t="shared" si="1181"/>
        <v>44166</v>
      </c>
      <c r="Z113" s="34">
        <f t="shared" si="1181"/>
        <v>44197</v>
      </c>
      <c r="AA113" s="34">
        <f t="shared" si="1181"/>
        <v>44228</v>
      </c>
      <c r="AB113" s="34">
        <f t="shared" si="1181"/>
        <v>44256</v>
      </c>
      <c r="AC113" s="34">
        <f t="shared" si="1181"/>
        <v>44287</v>
      </c>
      <c r="AD113" s="34">
        <f t="shared" si="1181"/>
        <v>44317</v>
      </c>
      <c r="AE113" s="34">
        <f t="shared" si="1181"/>
        <v>44348</v>
      </c>
      <c r="AF113" s="34">
        <f t="shared" si="1181"/>
        <v>44378</v>
      </c>
      <c r="AG113" s="34">
        <f t="shared" si="1181"/>
        <v>44409</v>
      </c>
      <c r="AH113" s="34">
        <f t="shared" si="1181"/>
        <v>44440</v>
      </c>
      <c r="AI113" s="34">
        <f t="shared" si="1181"/>
        <v>44470</v>
      </c>
      <c r="AJ113" s="34">
        <f t="shared" si="1181"/>
        <v>44501</v>
      </c>
      <c r="AK113" s="34">
        <f t="shared" si="1181"/>
        <v>44531</v>
      </c>
      <c r="AL113" s="34">
        <f t="shared" si="1181"/>
        <v>44562</v>
      </c>
      <c r="AM113" s="34">
        <f t="shared" si="1181"/>
        <v>44593</v>
      </c>
      <c r="AN113" s="34">
        <f t="shared" si="1181"/>
        <v>44621</v>
      </c>
      <c r="AO113" s="34">
        <f t="shared" si="1181"/>
        <v>44652</v>
      </c>
      <c r="AP113" s="34">
        <f t="shared" si="1181"/>
        <v>44682</v>
      </c>
      <c r="AQ113" s="34">
        <f t="shared" si="1181"/>
        <v>44713</v>
      </c>
      <c r="AR113" s="34">
        <f t="shared" si="1181"/>
        <v>44743</v>
      </c>
      <c r="AS113" s="34">
        <f t="shared" si="1181"/>
        <v>44774</v>
      </c>
      <c r="AT113" s="34">
        <f t="shared" si="1181"/>
        <v>44805</v>
      </c>
      <c r="AU113" s="34">
        <f t="shared" si="1181"/>
        <v>44835</v>
      </c>
      <c r="AV113" s="34">
        <f t="shared" si="1181"/>
        <v>44866</v>
      </c>
      <c r="AW113" s="34">
        <f t="shared" si="1181"/>
        <v>44896</v>
      </c>
      <c r="AX113" s="34">
        <f t="shared" si="1181"/>
        <v>44927</v>
      </c>
      <c r="AY113" s="34">
        <f t="shared" si="1181"/>
        <v>44958</v>
      </c>
      <c r="AZ113" s="34">
        <f t="shared" si="1181"/>
        <v>44986</v>
      </c>
      <c r="BA113" s="34">
        <f t="shared" si="1181"/>
        <v>45017</v>
      </c>
      <c r="BB113" s="34">
        <f t="shared" si="1181"/>
        <v>45047</v>
      </c>
      <c r="BC113" s="34">
        <f t="shared" si="1181"/>
        <v>45078</v>
      </c>
      <c r="BD113" s="34">
        <f t="shared" si="1181"/>
        <v>45108</v>
      </c>
      <c r="BE113" s="34">
        <f t="shared" si="1181"/>
        <v>45139</v>
      </c>
      <c r="BF113" s="34">
        <f t="shared" si="1181"/>
        <v>45170</v>
      </c>
      <c r="BG113" s="34">
        <f t="shared" si="1181"/>
        <v>45200</v>
      </c>
      <c r="BH113" s="34">
        <f t="shared" si="1181"/>
        <v>45231</v>
      </c>
      <c r="BI113" s="34">
        <f t="shared" si="1181"/>
        <v>45261</v>
      </c>
      <c r="BJ113" s="34">
        <f t="shared" si="1181"/>
        <v>45292</v>
      </c>
      <c r="BK113" s="34">
        <f t="shared" si="1181"/>
        <v>45323</v>
      </c>
      <c r="BL113" s="34">
        <f t="shared" si="1181"/>
        <v>45352</v>
      </c>
      <c r="BM113" s="34">
        <f t="shared" si="1181"/>
        <v>45383</v>
      </c>
      <c r="BN113" s="34">
        <f t="shared" si="1181"/>
        <v>45413</v>
      </c>
      <c r="BO113" s="34">
        <f t="shared" si="1181"/>
        <v>45444</v>
      </c>
      <c r="BP113" s="34">
        <f t="shared" si="1181"/>
        <v>45474</v>
      </c>
      <c r="BQ113" s="34">
        <f t="shared" si="1181"/>
        <v>45505</v>
      </c>
      <c r="BR113" s="34">
        <f t="shared" si="1181"/>
        <v>45536</v>
      </c>
      <c r="BS113" s="34">
        <f t="shared" si="1181"/>
        <v>45566</v>
      </c>
      <c r="BT113" s="34">
        <f t="shared" si="1181"/>
        <v>45597</v>
      </c>
      <c r="BU113" s="34">
        <f t="shared" si="1181"/>
        <v>45627</v>
      </c>
      <c r="BV113" s="34">
        <f t="shared" si="1181"/>
        <v>45658</v>
      </c>
      <c r="BW113" s="34">
        <f t="shared" si="1181"/>
        <v>45689</v>
      </c>
      <c r="BX113" s="34">
        <f t="shared" si="1181"/>
        <v>45717</v>
      </c>
      <c r="BY113" s="34">
        <f t="shared" si="1181"/>
        <v>45748</v>
      </c>
      <c r="BZ113" s="34">
        <f t="shared" si="1181"/>
        <v>45778</v>
      </c>
      <c r="CA113" s="34">
        <f t="shared" si="1181"/>
        <v>45809</v>
      </c>
      <c r="CB113" s="34">
        <f t="shared" si="1181"/>
        <v>45839</v>
      </c>
      <c r="CC113" s="34">
        <f t="shared" si="1181"/>
        <v>45870</v>
      </c>
      <c r="CD113" s="34">
        <f t="shared" si="1181"/>
        <v>45901</v>
      </c>
      <c r="CE113" s="34">
        <f t="shared" si="1181"/>
        <v>45931</v>
      </c>
      <c r="CF113" s="34">
        <f t="shared" si="1181"/>
        <v>45962</v>
      </c>
      <c r="CG113" s="34">
        <f t="shared" si="1181"/>
        <v>45992</v>
      </c>
      <c r="CH113" s="34">
        <f t="shared" si="1181"/>
        <v>46023</v>
      </c>
      <c r="CI113" s="34">
        <f t="shared" si="1181"/>
        <v>46054</v>
      </c>
      <c r="CL113" s="35" t="str">
        <f>CL99</f>
        <v>4Q26</v>
      </c>
      <c r="CM113" s="35" t="str">
        <f t="shared" ref="CM113:CQ113" si="1182">CM99</f>
        <v>3Q26</v>
      </c>
      <c r="CN113" s="35" t="str">
        <f t="shared" si="1182"/>
        <v>4Q25</v>
      </c>
      <c r="CP113" s="35" t="str">
        <f t="shared" si="1182"/>
        <v>QoQ Change</v>
      </c>
      <c r="CQ113" s="35" t="str">
        <f t="shared" si="1182"/>
        <v>YoY Change</v>
      </c>
      <c r="CU113" s="8"/>
      <c r="CV113" s="8"/>
      <c r="CW113" s="8"/>
      <c r="CX113" s="8"/>
      <c r="CY113" s="8"/>
      <c r="CZ113" s="8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E113" s="34"/>
      <c r="EF113" s="34"/>
      <c r="EG113" s="34"/>
      <c r="EH113" s="34"/>
      <c r="EI113" s="34"/>
      <c r="EJ113" s="34"/>
      <c r="EK113" s="34"/>
    </row>
    <row r="114" spans="1:141" hidden="1" outlineLevel="1" x14ac:dyDescent="0.2">
      <c r="A114" s="9" t="s">
        <v>8</v>
      </c>
      <c r="B114" s="15">
        <f>'PV CNG'!C19</f>
        <v>637</v>
      </c>
      <c r="C114" s="15">
        <f>'PV CNG'!D19</f>
        <v>587</v>
      </c>
      <c r="D114" s="15">
        <f>'PV CNG'!E19</f>
        <v>633</v>
      </c>
      <c r="E114" s="15">
        <f>'PV CNG'!F19</f>
        <v>672</v>
      </c>
      <c r="F114" s="15">
        <f>'PV CNG'!G19</f>
        <v>557</v>
      </c>
      <c r="G114" s="15">
        <f>'PV CNG'!H19</f>
        <v>443</v>
      </c>
      <c r="H114" s="15">
        <f>'PV CNG'!I19</f>
        <v>493</v>
      </c>
      <c r="I114" s="15">
        <f>'PV CNG'!J19</f>
        <v>481</v>
      </c>
      <c r="J114" s="15">
        <f>'PV CNG'!K19</f>
        <v>330</v>
      </c>
      <c r="K114" s="15">
        <f>'PV CNG'!L19</f>
        <v>687</v>
      </c>
      <c r="L114" s="15">
        <f>'PV CNG'!M19</f>
        <v>488</v>
      </c>
      <c r="M114" s="15">
        <f>'PV CNG'!N19</f>
        <v>390</v>
      </c>
      <c r="N114" s="15">
        <f>'PV CNG'!O19</f>
        <v>385</v>
      </c>
      <c r="O114" s="15">
        <f>'PV CNG'!P19</f>
        <v>233</v>
      </c>
      <c r="P114" s="15">
        <f>'PV CNG'!Q19</f>
        <v>165</v>
      </c>
      <c r="Q114" s="15">
        <f>'PV CNG'!R19</f>
        <v>18</v>
      </c>
      <c r="R114" s="15">
        <f>'PV CNG'!S19</f>
        <v>15</v>
      </c>
      <c r="S114" s="15">
        <f>'PV CNG'!T19</f>
        <v>105</v>
      </c>
      <c r="T114" s="15">
        <f>'PV CNG'!U19</f>
        <v>123</v>
      </c>
      <c r="U114" s="15">
        <f>'PV CNG'!V19</f>
        <v>89</v>
      </c>
      <c r="V114" s="15">
        <f>'PV CNG'!W19</f>
        <v>96</v>
      </c>
      <c r="W114" s="15">
        <f>'PV CNG'!X19</f>
        <v>154</v>
      </c>
      <c r="X114" s="15">
        <f>'PV CNG'!Y19</f>
        <v>138</v>
      </c>
      <c r="Y114" s="15">
        <f>'PV CNG'!Z19</f>
        <v>170</v>
      </c>
      <c r="Z114" s="15">
        <f>'PV CNG'!AA19</f>
        <v>143</v>
      </c>
      <c r="AA114" s="15">
        <f>'PV CNG'!AB19</f>
        <v>111</v>
      </c>
      <c r="AB114" s="15">
        <f>'PV CNG'!AC19</f>
        <v>109</v>
      </c>
      <c r="AC114" s="15">
        <f>'PV CNG'!AD19</f>
        <v>72</v>
      </c>
      <c r="AD114" s="15">
        <f>'PV CNG'!AE19</f>
        <v>53</v>
      </c>
      <c r="AE114" s="15">
        <f>'PV CNG'!AF19</f>
        <v>89</v>
      </c>
      <c r="AF114" s="15">
        <f>'PV CNG'!AG19</f>
        <v>102</v>
      </c>
      <c r="AG114" s="15">
        <f>'PV CNG'!AH19</f>
        <v>96</v>
      </c>
      <c r="AH114" s="15">
        <f>'PV CNG'!AI19</f>
        <v>135</v>
      </c>
      <c r="AI114" s="15">
        <f>'PV CNG'!AJ19</f>
        <v>104</v>
      </c>
      <c r="AJ114" s="15">
        <f>'PV CNG'!AK19</f>
        <v>103</v>
      </c>
      <c r="AK114" s="15">
        <f>'PV CNG'!AL19</f>
        <v>90</v>
      </c>
      <c r="AL114" s="15">
        <f>'PV CNG'!AM19</f>
        <v>66</v>
      </c>
      <c r="AM114" s="15">
        <f>'PV CNG'!AN19</f>
        <v>115</v>
      </c>
      <c r="AN114" s="15">
        <f>'PV CNG'!AO19</f>
        <v>119</v>
      </c>
      <c r="AO114" s="15">
        <f>'PV CNG'!AP19</f>
        <v>115</v>
      </c>
      <c r="AP114" s="15">
        <f>'PV CNG'!AQ19</f>
        <v>104</v>
      </c>
      <c r="AQ114" s="15">
        <f>'PV CNG'!AR19</f>
        <v>90</v>
      </c>
      <c r="AR114" s="15">
        <f>'PV CNG'!AS19</f>
        <v>65</v>
      </c>
      <c r="AS114" s="15">
        <f>'PV CNG'!AT19</f>
        <v>67</v>
      </c>
      <c r="AT114" s="15">
        <f>'PV CNG'!AU19</f>
        <v>75</v>
      </c>
      <c r="AU114" s="15">
        <f>'PV CNG'!AV19</f>
        <v>68</v>
      </c>
      <c r="AV114" s="15">
        <f>'PV CNG'!AW19</f>
        <v>74</v>
      </c>
      <c r="AW114" s="15">
        <f>'PV CNG'!AX19</f>
        <v>74</v>
      </c>
      <c r="AX114" s="15">
        <f>'PV CNG'!AY19</f>
        <v>100</v>
      </c>
      <c r="AY114" s="15">
        <f>'PV CNG'!AZ19</f>
        <v>91</v>
      </c>
      <c r="AZ114" s="15">
        <f>'PV CNG'!BA19</f>
        <v>78</v>
      </c>
      <c r="BA114" s="15">
        <f>'PV CNG'!BB19</f>
        <v>53</v>
      </c>
      <c r="BB114" s="15">
        <f>'PV CNG'!BC19</f>
        <v>69</v>
      </c>
      <c r="BC114" s="15">
        <f>'PV CNG'!BD19</f>
        <v>54</v>
      </c>
      <c r="BD114" s="15">
        <f>'PV CNG'!BE19</f>
        <v>69</v>
      </c>
      <c r="BE114" s="15">
        <f>'PV CNG'!BF19</f>
        <v>47</v>
      </c>
      <c r="BF114" s="15">
        <f>'PV CNG'!BG19</f>
        <v>50</v>
      </c>
      <c r="BG114" s="15">
        <f>'PV CNG'!BH19</f>
        <v>58</v>
      </c>
      <c r="BH114" s="15">
        <f>'PV CNG'!BI19</f>
        <v>44</v>
      </c>
      <c r="BI114" s="15">
        <f>'PV CNG'!BJ19</f>
        <v>49</v>
      </c>
      <c r="BJ114" s="15">
        <f>'PV CNG'!BK19</f>
        <v>110</v>
      </c>
      <c r="BK114" s="15">
        <f>'PV CNG'!BL19</f>
        <v>74</v>
      </c>
      <c r="BL114" s="15">
        <f>'PV CNG'!BM19</f>
        <v>83</v>
      </c>
      <c r="BM114" s="15">
        <f>'PV CNG'!BN19</f>
        <v>73</v>
      </c>
      <c r="BN114" s="15">
        <f>'PV CNG'!BO19</f>
        <v>71</v>
      </c>
      <c r="BO114" s="15">
        <f>'PV CNG'!BP19</f>
        <v>160</v>
      </c>
      <c r="BP114" s="15">
        <f>'PV CNG'!BQ19</f>
        <v>256</v>
      </c>
      <c r="BQ114" s="15">
        <f>'PV CNG'!BR19</f>
        <v>324</v>
      </c>
      <c r="BR114" s="15">
        <f>'PV CNG'!BS19</f>
        <v>250</v>
      </c>
      <c r="BS114" s="15">
        <f>'PV CNG'!BT19</f>
        <v>418</v>
      </c>
      <c r="BT114" s="15">
        <f>'PV CNG'!BU19</f>
        <v>92</v>
      </c>
      <c r="BU114" s="15">
        <f>'PV CNG'!BV19</f>
        <v>18</v>
      </c>
      <c r="BV114" s="15">
        <f>'PV CNG'!BW19</f>
        <v>429</v>
      </c>
      <c r="BW114" s="15">
        <f>'PV CNG'!BX19</f>
        <v>195</v>
      </c>
      <c r="BX114" s="15">
        <f>'PV CNG'!BY19</f>
        <v>188</v>
      </c>
      <c r="BY114" s="15">
        <f>'PV CNG'!BZ19</f>
        <v>177</v>
      </c>
      <c r="BZ114" s="15">
        <f>'PV CNG'!CA19</f>
        <v>183</v>
      </c>
      <c r="CA114" s="15">
        <f>'PV CNG'!CB19</f>
        <v>307</v>
      </c>
      <c r="CB114" s="15">
        <f>'PV CNG'!CC19</f>
        <v>353</v>
      </c>
      <c r="CC114" s="15">
        <f>'PV CNG'!CD19</f>
        <v>297</v>
      </c>
      <c r="CD114" s="15">
        <f>'PV CNG'!CE19</f>
        <v>251</v>
      </c>
      <c r="CE114" s="15">
        <f>'PV CNG'!CF19</f>
        <v>531</v>
      </c>
      <c r="CF114" s="15">
        <f>'PV CNG'!CG19</f>
        <v>251</v>
      </c>
      <c r="CG114" s="15">
        <f>'PV CNG'!CH19</f>
        <v>104</v>
      </c>
      <c r="CH114" s="15">
        <f>'PV CNG'!CI19</f>
        <v>157</v>
      </c>
      <c r="CI114" s="15">
        <f>'PV CNG'!CJ19</f>
        <v>11.347826086956522</v>
      </c>
      <c r="CL114" s="15">
        <f t="shared" ref="CL114:CL119" si="1183">SUMIFS($C114:$CK114,$C$3:$CK$3,CL$4,$C$1:$CK$1,"&lt;="&amp;_xlfn.XLOOKUP(MAX($C$4:$CK$4),$C$4:$CK$4,$C$1:$CK$1))</f>
        <v>168.34782608695653</v>
      </c>
      <c r="CM114" s="15">
        <f t="shared" ref="CM114:CN119" si="1184">SUMIF($A$3:$CK$3,CM$4,$A114:$CK114)</f>
        <v>886</v>
      </c>
      <c r="CN114" s="15">
        <f t="shared" si="1184"/>
        <v>812</v>
      </c>
      <c r="CP114" s="17">
        <f t="shared" ref="CP114:CP120" si="1185">CL114/SUMIFS($C114:$CK114,$C$3:$CK$3,CM$4,$C$1:$CK$1,"&lt;="&amp;_xlfn.XLOOKUP(MAX($C$4:$CK$4),$C$4:$CK$4,$C$1:$CK$1))-1</f>
        <v>-0.78472145001667959</v>
      </c>
      <c r="CQ114" s="17">
        <f t="shared" ref="CQ114:CQ120" si="1186">CL114/SUMIFS($C114:$CK114,$C$3:$CK$3,CN$4,$C$1:$CK$1,"&lt;="&amp;_xlfn.XLOOKUP(MAX($C$4:$CK$4),$C$4:$CK$4,$C$1:$CK$1))-1</f>
        <v>-0.73021181716833894</v>
      </c>
      <c r="CU114" s="8"/>
      <c r="CV114" s="8"/>
      <c r="CW114" s="8"/>
      <c r="CX114" s="8"/>
      <c r="CY114" s="8"/>
      <c r="CZ114" s="8"/>
      <c r="DB114" s="15">
        <f t="shared" ref="DB114:DK120" si="1187">SUMIF($B$3:$CK$3,DB$4,$B114:$CK114)</f>
        <v>1857</v>
      </c>
      <c r="DC114" s="15">
        <f t="shared" si="1187"/>
        <v>1672</v>
      </c>
      <c r="DD114" s="15">
        <f t="shared" si="1187"/>
        <v>1304</v>
      </c>
      <c r="DE114" s="15">
        <f t="shared" si="1187"/>
        <v>1565</v>
      </c>
      <c r="DF114" s="15">
        <f t="shared" si="1187"/>
        <v>783</v>
      </c>
      <c r="DG114" s="15">
        <f t="shared" si="1187"/>
        <v>138</v>
      </c>
      <c r="DH114" s="15">
        <f t="shared" si="1187"/>
        <v>308</v>
      </c>
      <c r="DI114" s="15">
        <f t="shared" si="1187"/>
        <v>462</v>
      </c>
      <c r="DJ114" s="15">
        <f t="shared" si="1187"/>
        <v>363</v>
      </c>
      <c r="DK114" s="15">
        <f t="shared" si="1187"/>
        <v>214</v>
      </c>
      <c r="DL114" s="15">
        <f t="shared" ref="DL114:DU120" si="1188">SUMIF($B$3:$CK$3,DL$4,$B114:$CK114)</f>
        <v>333</v>
      </c>
      <c r="DM114" s="15">
        <f t="shared" si="1188"/>
        <v>297</v>
      </c>
      <c r="DN114" s="15">
        <f t="shared" si="1188"/>
        <v>300</v>
      </c>
      <c r="DO114" s="15">
        <f t="shared" si="1188"/>
        <v>309</v>
      </c>
      <c r="DP114" s="15">
        <f t="shared" si="1188"/>
        <v>207</v>
      </c>
      <c r="DQ114" s="15">
        <f t="shared" si="1188"/>
        <v>216</v>
      </c>
      <c r="DR114" s="15">
        <f t="shared" si="1188"/>
        <v>269</v>
      </c>
      <c r="DS114" s="15">
        <f t="shared" si="1188"/>
        <v>176</v>
      </c>
      <c r="DT114" s="15">
        <f t="shared" si="1188"/>
        <v>166</v>
      </c>
      <c r="DU114" s="15">
        <f t="shared" si="1188"/>
        <v>151</v>
      </c>
      <c r="DV114" s="15">
        <f t="shared" ref="DV114:EC120" si="1189">SUMIF($B$3:$CK$3,DV$4,$B114:$CK114)</f>
        <v>267</v>
      </c>
      <c r="DW114" s="15">
        <f t="shared" si="1189"/>
        <v>304</v>
      </c>
      <c r="DX114" s="15">
        <f t="shared" si="1189"/>
        <v>830</v>
      </c>
      <c r="DY114" s="15">
        <f t="shared" si="1189"/>
        <v>528</v>
      </c>
      <c r="DZ114" s="15">
        <f t="shared" si="1189"/>
        <v>812</v>
      </c>
      <c r="EA114" s="15">
        <f t="shared" si="1189"/>
        <v>667</v>
      </c>
      <c r="EB114" s="15">
        <f t="shared" si="1189"/>
        <v>901</v>
      </c>
      <c r="EC114" s="15">
        <f t="shared" si="1189"/>
        <v>886</v>
      </c>
      <c r="EE114" s="15">
        <f t="shared" ref="EE114:EK120" si="1190">SUMIF($B$2:$CK$2,EE$4,$B114:$CK114)</f>
        <v>5324</v>
      </c>
      <c r="EF114" s="15">
        <f t="shared" si="1190"/>
        <v>1271</v>
      </c>
      <c r="EG114" s="15">
        <f t="shared" si="1190"/>
        <v>1144</v>
      </c>
      <c r="EH114" s="15">
        <f t="shared" si="1190"/>
        <v>1001</v>
      </c>
      <c r="EI114" s="15">
        <f t="shared" si="1190"/>
        <v>760</v>
      </c>
      <c r="EJ114" s="15">
        <f t="shared" si="1190"/>
        <v>2474</v>
      </c>
      <c r="EK114" s="15">
        <f t="shared" si="1190"/>
        <v>2622.3478260869565</v>
      </c>
    </row>
    <row r="115" spans="1:141" hidden="1" outlineLevel="1" x14ac:dyDescent="0.2">
      <c r="A115" s="9" t="s">
        <v>7</v>
      </c>
      <c r="B115" s="15">
        <f>'PV CNG'!C20</f>
        <v>4541</v>
      </c>
      <c r="C115" s="15">
        <f>'PV CNG'!D20</f>
        <v>3487</v>
      </c>
      <c r="D115" s="15">
        <f>'PV CNG'!E20</f>
        <v>2876</v>
      </c>
      <c r="E115" s="15">
        <f>'PV CNG'!F20</f>
        <v>3101</v>
      </c>
      <c r="F115" s="15">
        <f>'PV CNG'!G20</f>
        <v>3236</v>
      </c>
      <c r="G115" s="15">
        <f>'PV CNG'!H20</f>
        <v>2675</v>
      </c>
      <c r="H115" s="15">
        <f>'PV CNG'!I20</f>
        <v>3062</v>
      </c>
      <c r="I115" s="15">
        <f>'PV CNG'!J20</f>
        <v>2800</v>
      </c>
      <c r="J115" s="15">
        <f>'PV CNG'!K20</f>
        <v>2199</v>
      </c>
      <c r="K115" s="15">
        <f>'PV CNG'!L20</f>
        <v>3799</v>
      </c>
      <c r="L115" s="15">
        <f>'PV CNG'!M20</f>
        <v>3584</v>
      </c>
      <c r="M115" s="15">
        <f>'PV CNG'!N20</f>
        <v>2699</v>
      </c>
      <c r="N115" s="15">
        <f>'PV CNG'!O20</f>
        <v>2693</v>
      </c>
      <c r="O115" s="15">
        <f>'PV CNG'!P20</f>
        <v>1611</v>
      </c>
      <c r="P115" s="15">
        <f>'PV CNG'!Q20</f>
        <v>1616</v>
      </c>
      <c r="Q115" s="15">
        <f>'PV CNG'!R20</f>
        <v>111</v>
      </c>
      <c r="R115" s="15">
        <f>'PV CNG'!S20</f>
        <v>238</v>
      </c>
      <c r="S115" s="15">
        <f>'PV CNG'!T20</f>
        <v>1236</v>
      </c>
      <c r="T115" s="15">
        <f>'PV CNG'!U20</f>
        <v>1506</v>
      </c>
      <c r="U115" s="15">
        <f>'PV CNG'!V20</f>
        <v>1949</v>
      </c>
      <c r="V115" s="15">
        <f>'PV CNG'!W20</f>
        <v>1843</v>
      </c>
      <c r="W115" s="15">
        <f>'PV CNG'!X20</f>
        <v>2630</v>
      </c>
      <c r="X115" s="15">
        <f>'PV CNG'!Y20</f>
        <v>3303</v>
      </c>
      <c r="Y115" s="15">
        <f>'PV CNG'!Z20</f>
        <v>3151</v>
      </c>
      <c r="Z115" s="15">
        <f>'PV CNG'!AA20</f>
        <v>3882</v>
      </c>
      <c r="AA115" s="15">
        <f>'PV CNG'!AB20</f>
        <v>3443</v>
      </c>
      <c r="AB115" s="15">
        <f>'PV CNG'!AC20</f>
        <v>4193</v>
      </c>
      <c r="AC115" s="15">
        <f>'PV CNG'!AD20</f>
        <v>2387</v>
      </c>
      <c r="AD115" s="15">
        <f>'PV CNG'!AE20</f>
        <v>1507</v>
      </c>
      <c r="AE115" s="15">
        <f>'PV CNG'!AF20</f>
        <v>3598</v>
      </c>
      <c r="AF115" s="15">
        <f>'PV CNG'!AG20</f>
        <v>4767</v>
      </c>
      <c r="AG115" s="15">
        <f>'PV CNG'!AH20</f>
        <v>4494</v>
      </c>
      <c r="AH115" s="15">
        <f>'PV CNG'!AI20</f>
        <v>3850</v>
      </c>
      <c r="AI115" s="15">
        <f>'PV CNG'!AJ20</f>
        <v>3867</v>
      </c>
      <c r="AJ115" s="15">
        <f>'PV CNG'!AK20</f>
        <v>3668</v>
      </c>
      <c r="AK115" s="15">
        <f>'PV CNG'!AL20</f>
        <v>3915</v>
      </c>
      <c r="AL115" s="15">
        <f>'PV CNG'!AM20</f>
        <v>3891</v>
      </c>
      <c r="AM115" s="15">
        <f>'PV CNG'!AN20</f>
        <v>4097</v>
      </c>
      <c r="AN115" s="15">
        <f>'PV CNG'!AO20</f>
        <v>5328</v>
      </c>
      <c r="AO115" s="15">
        <f>'PV CNG'!AP20</f>
        <v>5219</v>
      </c>
      <c r="AP115" s="15">
        <f>'PV CNG'!AQ20</f>
        <v>5099</v>
      </c>
      <c r="AQ115" s="15">
        <f>'PV CNG'!AR20</f>
        <v>4910</v>
      </c>
      <c r="AR115" s="15">
        <f>'PV CNG'!AS20</f>
        <v>4996</v>
      </c>
      <c r="AS115" s="15">
        <f>'PV CNG'!AT20</f>
        <v>5525</v>
      </c>
      <c r="AT115" s="15">
        <f>'PV CNG'!AU20</f>
        <v>4582</v>
      </c>
      <c r="AU115" s="15">
        <f>'PV CNG'!AV20</f>
        <v>7626</v>
      </c>
      <c r="AV115" s="15">
        <f>'PV CNG'!AW20</f>
        <v>5645</v>
      </c>
      <c r="AW115" s="15">
        <f>'PV CNG'!AX20</f>
        <v>4670</v>
      </c>
      <c r="AX115" s="15">
        <f>'PV CNG'!AY20</f>
        <v>5307</v>
      </c>
      <c r="AY115" s="15">
        <f>'PV CNG'!AZ20</f>
        <v>4134</v>
      </c>
      <c r="AZ115" s="15">
        <f>'PV CNG'!BA20</f>
        <v>4736</v>
      </c>
      <c r="BA115" s="15">
        <f>'PV CNG'!BB20</f>
        <v>4188</v>
      </c>
      <c r="BB115" s="15">
        <f>'PV CNG'!BC20</f>
        <v>4489</v>
      </c>
      <c r="BC115" s="15">
        <f>'PV CNG'!BD20</f>
        <v>4467</v>
      </c>
      <c r="BD115" s="15">
        <f>'PV CNG'!BE20</f>
        <v>4733</v>
      </c>
      <c r="BE115" s="15">
        <f>'PV CNG'!BF20</f>
        <v>5936</v>
      </c>
      <c r="BF115" s="15">
        <f>'PV CNG'!BG20</f>
        <v>6567</v>
      </c>
      <c r="BG115" s="15">
        <f>'PV CNG'!BH20</f>
        <v>6538</v>
      </c>
      <c r="BH115" s="15">
        <f>'PV CNG'!BI20</f>
        <v>6041</v>
      </c>
      <c r="BI115" s="15">
        <f>'PV CNG'!BJ20</f>
        <v>4511</v>
      </c>
      <c r="BJ115" s="15">
        <f>'PV CNG'!BK20</f>
        <v>6922</v>
      </c>
      <c r="BK115" s="15">
        <f>'PV CNG'!BL20</f>
        <v>5252</v>
      </c>
      <c r="BL115" s="15">
        <f>'PV CNG'!BM20</f>
        <v>5066</v>
      </c>
      <c r="BM115" s="15">
        <f>'PV CNG'!BN20</f>
        <v>5937</v>
      </c>
      <c r="BN115" s="15">
        <f>'PV CNG'!BO20</f>
        <v>5892</v>
      </c>
      <c r="BO115" s="15">
        <f>'PV CNG'!BP20</f>
        <v>5174</v>
      </c>
      <c r="BP115" s="15">
        <f>'PV CNG'!BQ20</f>
        <v>5874</v>
      </c>
      <c r="BQ115" s="15">
        <f>'PV CNG'!BR20</f>
        <v>6030</v>
      </c>
      <c r="BR115" s="15">
        <f>'PV CNG'!BS20</f>
        <v>5206</v>
      </c>
      <c r="BS115" s="15">
        <f>'PV CNG'!BT20</f>
        <v>9911</v>
      </c>
      <c r="BT115" s="15">
        <f>'PV CNG'!BU20</f>
        <v>5440</v>
      </c>
      <c r="BU115" s="15">
        <f>'PV CNG'!BV20</f>
        <v>5100</v>
      </c>
      <c r="BV115" s="15">
        <f>'PV CNG'!BW20</f>
        <v>9714</v>
      </c>
      <c r="BW115" s="15">
        <f>'PV CNG'!BX20</f>
        <v>5751</v>
      </c>
      <c r="BX115" s="15">
        <f>'PV CNG'!BY20</f>
        <v>6355</v>
      </c>
      <c r="BY115" s="15">
        <f>'PV CNG'!BZ20</f>
        <v>6081</v>
      </c>
      <c r="BZ115" s="15">
        <f>'PV CNG'!CA20</f>
        <v>5802</v>
      </c>
      <c r="CA115" s="15">
        <f>'PV CNG'!CB20</f>
        <v>6478</v>
      </c>
      <c r="CB115" s="15">
        <f>'PV CNG'!CC20</f>
        <v>7495</v>
      </c>
      <c r="CC115" s="15">
        <f>'PV CNG'!CD20</f>
        <v>6968</v>
      </c>
      <c r="CD115" s="15">
        <f>'PV CNG'!CE20</f>
        <v>6145</v>
      </c>
      <c r="CE115" s="15">
        <f>'PV CNG'!CF20</f>
        <v>11265</v>
      </c>
      <c r="CF115" s="15">
        <f>'PV CNG'!CG20</f>
        <v>7725</v>
      </c>
      <c r="CG115" s="15">
        <f>'PV CNG'!CH20</f>
        <v>8381</v>
      </c>
      <c r="CH115" s="15">
        <f>'PV CNG'!CI20</f>
        <v>11383</v>
      </c>
      <c r="CI115" s="15">
        <f>'PV CNG'!CJ20</f>
        <v>7217.217391304348</v>
      </c>
      <c r="CL115" s="15">
        <f t="shared" si="1183"/>
        <v>18600.217391304348</v>
      </c>
      <c r="CM115" s="15">
        <f t="shared" si="1184"/>
        <v>27371</v>
      </c>
      <c r="CN115" s="15">
        <f t="shared" si="1184"/>
        <v>21820</v>
      </c>
      <c r="CP115" s="17">
        <f t="shared" si="1185"/>
        <v>-2.0525677129839548E-2</v>
      </c>
      <c r="CQ115" s="17">
        <f t="shared" si="1186"/>
        <v>0.20272986688033279</v>
      </c>
      <c r="CU115" s="8"/>
      <c r="CV115" s="8"/>
      <c r="CW115" s="8"/>
      <c r="CX115" s="8"/>
      <c r="CY115" s="8"/>
      <c r="CZ115" s="8"/>
      <c r="DB115" s="15">
        <f t="shared" si="1187"/>
        <v>10904</v>
      </c>
      <c r="DC115" s="15">
        <f t="shared" si="1187"/>
        <v>9012</v>
      </c>
      <c r="DD115" s="15">
        <f t="shared" si="1187"/>
        <v>8061</v>
      </c>
      <c r="DE115" s="15">
        <f t="shared" si="1187"/>
        <v>10082</v>
      </c>
      <c r="DF115" s="15">
        <f t="shared" si="1187"/>
        <v>5920</v>
      </c>
      <c r="DG115" s="15">
        <f t="shared" si="1187"/>
        <v>1585</v>
      </c>
      <c r="DH115" s="15">
        <f t="shared" si="1187"/>
        <v>5298</v>
      </c>
      <c r="DI115" s="15">
        <f t="shared" si="1187"/>
        <v>9084</v>
      </c>
      <c r="DJ115" s="15">
        <f t="shared" si="1187"/>
        <v>11518</v>
      </c>
      <c r="DK115" s="15">
        <f t="shared" si="1187"/>
        <v>7492</v>
      </c>
      <c r="DL115" s="15">
        <f t="shared" si="1188"/>
        <v>13111</v>
      </c>
      <c r="DM115" s="15">
        <f t="shared" si="1188"/>
        <v>11450</v>
      </c>
      <c r="DN115" s="15">
        <f t="shared" si="1188"/>
        <v>13316</v>
      </c>
      <c r="DO115" s="15">
        <f t="shared" si="1188"/>
        <v>15228</v>
      </c>
      <c r="DP115" s="15">
        <f t="shared" si="1188"/>
        <v>15103</v>
      </c>
      <c r="DQ115" s="15">
        <f t="shared" si="1188"/>
        <v>17941</v>
      </c>
      <c r="DR115" s="15">
        <f t="shared" si="1188"/>
        <v>14177</v>
      </c>
      <c r="DS115" s="15">
        <f t="shared" si="1188"/>
        <v>13144</v>
      </c>
      <c r="DT115" s="15">
        <f t="shared" si="1188"/>
        <v>17236</v>
      </c>
      <c r="DU115" s="15">
        <f t="shared" si="1188"/>
        <v>17090</v>
      </c>
      <c r="DV115" s="15">
        <f t="shared" si="1189"/>
        <v>17240</v>
      </c>
      <c r="DW115" s="15">
        <f t="shared" si="1189"/>
        <v>17003</v>
      </c>
      <c r="DX115" s="15">
        <f t="shared" si="1189"/>
        <v>17110</v>
      </c>
      <c r="DY115" s="15">
        <f t="shared" si="1189"/>
        <v>20451</v>
      </c>
      <c r="DZ115" s="15">
        <f t="shared" si="1189"/>
        <v>21820</v>
      </c>
      <c r="EA115" s="15">
        <f t="shared" si="1189"/>
        <v>18361</v>
      </c>
      <c r="EB115" s="15">
        <f t="shared" si="1189"/>
        <v>20608</v>
      </c>
      <c r="EC115" s="15">
        <f t="shared" si="1189"/>
        <v>27371</v>
      </c>
      <c r="EE115" s="15">
        <f t="shared" si="1190"/>
        <v>33075</v>
      </c>
      <c r="EF115" s="15">
        <f t="shared" si="1190"/>
        <v>27485</v>
      </c>
      <c r="EG115" s="15">
        <f t="shared" si="1190"/>
        <v>45369</v>
      </c>
      <c r="EH115" s="15">
        <f t="shared" si="1190"/>
        <v>62449</v>
      </c>
      <c r="EI115" s="15">
        <f t="shared" si="1190"/>
        <v>64710</v>
      </c>
      <c r="EJ115" s="15">
        <f t="shared" si="1190"/>
        <v>76384</v>
      </c>
      <c r="EK115" s="15">
        <f t="shared" si="1190"/>
        <v>84940.217391304352</v>
      </c>
    </row>
    <row r="116" spans="1:141" hidden="1" outlineLevel="1" x14ac:dyDescent="0.2">
      <c r="A116" s="9" t="s">
        <v>6</v>
      </c>
      <c r="B116" s="15">
        <f>'PV CNG'!C21</f>
        <v>17386</v>
      </c>
      <c r="C116" s="15">
        <f>'PV CNG'!D21</f>
        <v>13991</v>
      </c>
      <c r="D116" s="15">
        <f>'PV CNG'!E21</f>
        <v>13106</v>
      </c>
      <c r="E116" s="15">
        <f>'PV CNG'!F21</f>
        <v>15056</v>
      </c>
      <c r="F116" s="15">
        <f>'PV CNG'!G21</f>
        <v>15760</v>
      </c>
      <c r="G116" s="15">
        <f>'PV CNG'!H21</f>
        <v>12939</v>
      </c>
      <c r="H116" s="15">
        <f>'PV CNG'!I21</f>
        <v>13796</v>
      </c>
      <c r="I116" s="15">
        <f>'PV CNG'!J21</f>
        <v>12650</v>
      </c>
      <c r="J116" s="15">
        <f>'PV CNG'!K21</f>
        <v>10374</v>
      </c>
      <c r="K116" s="15">
        <f>'PV CNG'!L21</f>
        <v>18005</v>
      </c>
      <c r="L116" s="15">
        <f>'PV CNG'!M21</f>
        <v>17483</v>
      </c>
      <c r="M116" s="15">
        <f>'PV CNG'!N21</f>
        <v>13047</v>
      </c>
      <c r="N116" s="15">
        <f>'PV CNG'!O21</f>
        <v>22097</v>
      </c>
      <c r="O116" s="15">
        <f>'PV CNG'!P21</f>
        <v>15010</v>
      </c>
      <c r="P116" s="15">
        <f>'PV CNG'!Q21</f>
        <v>11680</v>
      </c>
      <c r="Q116" s="15">
        <f>'PV CNG'!R21</f>
        <v>595</v>
      </c>
      <c r="R116" s="15">
        <f>'PV CNG'!S21</f>
        <v>1163</v>
      </c>
      <c r="S116" s="15">
        <f>'PV CNG'!T21</f>
        <v>6854</v>
      </c>
      <c r="T116" s="15">
        <f>'PV CNG'!U21</f>
        <v>10436</v>
      </c>
      <c r="U116" s="15">
        <f>'PV CNG'!V21</f>
        <v>13330</v>
      </c>
      <c r="V116" s="15">
        <f>'PV CNG'!W21</f>
        <v>13188</v>
      </c>
      <c r="W116" s="15">
        <f>'PV CNG'!X21</f>
        <v>18493</v>
      </c>
      <c r="X116" s="15">
        <f>'PV CNG'!Y21</f>
        <v>19985</v>
      </c>
      <c r="Y116" s="15">
        <f>'PV CNG'!Z21</f>
        <v>17837</v>
      </c>
      <c r="Z116" s="15">
        <f>'PV CNG'!AA21</f>
        <v>21795</v>
      </c>
      <c r="AA116" s="15">
        <f>'PV CNG'!AB21</f>
        <v>20749</v>
      </c>
      <c r="AB116" s="15">
        <f>'PV CNG'!AC21</f>
        <v>22984</v>
      </c>
      <c r="AC116" s="15">
        <f>'PV CNG'!AD21</f>
        <v>13607</v>
      </c>
      <c r="AD116" s="15">
        <f>'PV CNG'!AE21</f>
        <v>7879</v>
      </c>
      <c r="AE116" s="15">
        <f>'PV CNG'!AF21</f>
        <v>11554</v>
      </c>
      <c r="AF116" s="15">
        <f>'PV CNG'!AG21</f>
        <v>22922</v>
      </c>
      <c r="AG116" s="15">
        <f>'PV CNG'!AH21</f>
        <v>21311</v>
      </c>
      <c r="AH116" s="15">
        <f>'PV CNG'!AI21</f>
        <v>15918</v>
      </c>
      <c r="AI116" s="15">
        <f>'PV CNG'!AJ21</f>
        <v>13362</v>
      </c>
      <c r="AJ116" s="15">
        <f>'PV CNG'!AK21</f>
        <v>14116</v>
      </c>
      <c r="AK116" s="15">
        <f>'PV CNG'!AL21</f>
        <v>15784</v>
      </c>
      <c r="AL116" s="15">
        <f>'PV CNG'!AM21</f>
        <v>23857</v>
      </c>
      <c r="AM116" s="15">
        <f>'PV CNG'!AN21</f>
        <v>24435</v>
      </c>
      <c r="AN116" s="15">
        <f>'PV CNG'!AO21</f>
        <v>25939</v>
      </c>
      <c r="AO116" s="15">
        <f>'PV CNG'!AP21</f>
        <v>23707</v>
      </c>
      <c r="AP116" s="15">
        <f>'PV CNG'!AQ21</f>
        <v>23400</v>
      </c>
      <c r="AQ116" s="15">
        <f>'PV CNG'!AR21</f>
        <v>24079</v>
      </c>
      <c r="AR116" s="15">
        <f>'PV CNG'!AS21</f>
        <v>23041</v>
      </c>
      <c r="AS116" s="15">
        <f>'PV CNG'!AT21</f>
        <v>24067</v>
      </c>
      <c r="AT116" s="15">
        <f>'PV CNG'!AU21</f>
        <v>21577</v>
      </c>
      <c r="AU116" s="15">
        <f>'PV CNG'!AV21</f>
        <v>30198</v>
      </c>
      <c r="AV116" s="15">
        <f>'PV CNG'!AW21</f>
        <v>26699</v>
      </c>
      <c r="AW116" s="15">
        <f>'PV CNG'!AX21</f>
        <v>23659</v>
      </c>
      <c r="AX116" s="15">
        <f>'PV CNG'!AY21</f>
        <v>32831</v>
      </c>
      <c r="AY116" s="15">
        <f>'PV CNG'!AZ21</f>
        <v>20954</v>
      </c>
      <c r="AZ116" s="15">
        <f>'PV CNG'!BA21</f>
        <v>24305</v>
      </c>
      <c r="BA116" s="15">
        <f>'PV CNG'!BB21</f>
        <v>24585</v>
      </c>
      <c r="BB116" s="15">
        <f>'PV CNG'!BC21</f>
        <v>29641</v>
      </c>
      <c r="BC116" s="15">
        <f>'PV CNG'!BD21</f>
        <v>32938</v>
      </c>
      <c r="BD116" s="15">
        <f>'PV CNG'!BE21</f>
        <v>33478</v>
      </c>
      <c r="BE116" s="15">
        <f>'PV CNG'!BF21</f>
        <v>37401</v>
      </c>
      <c r="BF116" s="15">
        <f>'PV CNG'!BG21</f>
        <v>39042</v>
      </c>
      <c r="BG116" s="15">
        <f>'PV CNG'!BH21</f>
        <v>41896</v>
      </c>
      <c r="BH116" s="15">
        <f>'PV CNG'!BI21</f>
        <v>42063</v>
      </c>
      <c r="BI116" s="15">
        <f>'PV CNG'!BJ21</f>
        <v>31054</v>
      </c>
      <c r="BJ116" s="15">
        <f>'PV CNG'!BK21</f>
        <v>48794</v>
      </c>
      <c r="BK116" s="15">
        <f>'PV CNG'!BL21</f>
        <v>37128</v>
      </c>
      <c r="BL116" s="15">
        <f>'PV CNG'!BM21</f>
        <v>36934</v>
      </c>
      <c r="BM116" s="15">
        <f>'PV CNG'!BN21</f>
        <v>41323</v>
      </c>
      <c r="BN116" s="15">
        <f>'PV CNG'!BO21</f>
        <v>40294</v>
      </c>
      <c r="BO116" s="15">
        <f>'PV CNG'!BP21</f>
        <v>37147</v>
      </c>
      <c r="BP116" s="15">
        <f>'PV CNG'!BQ21</f>
        <v>43033</v>
      </c>
      <c r="BQ116" s="15">
        <f>'PV CNG'!BR21</f>
        <v>42013</v>
      </c>
      <c r="BR116" s="15">
        <f>'PV CNG'!BS21</f>
        <v>37668</v>
      </c>
      <c r="BS116" s="15">
        <f>'PV CNG'!BT21</f>
        <v>71186</v>
      </c>
      <c r="BT116" s="15">
        <f>'PV CNG'!BU21</f>
        <v>41218</v>
      </c>
      <c r="BU116" s="15">
        <f>'PV CNG'!BV21</f>
        <v>35119</v>
      </c>
      <c r="BV116" s="15">
        <f>'PV CNG'!BW21</f>
        <v>74827</v>
      </c>
      <c r="BW116" s="15">
        <f>'PV CNG'!BX21</f>
        <v>42962</v>
      </c>
      <c r="BX116" s="15">
        <f>'PV CNG'!BY21</f>
        <v>48798</v>
      </c>
      <c r="BY116" s="15">
        <f>'PV CNG'!BZ21</f>
        <v>48239</v>
      </c>
      <c r="BZ116" s="15">
        <f>'PV CNG'!CA21</f>
        <v>43221</v>
      </c>
      <c r="CA116" s="15">
        <f>'PV CNG'!CB21</f>
        <v>44204</v>
      </c>
      <c r="CB116" s="15">
        <f>'PV CNG'!CC21</f>
        <v>49213</v>
      </c>
      <c r="CC116" s="15">
        <f>'PV CNG'!CD21</f>
        <v>50847</v>
      </c>
      <c r="CD116" s="15">
        <f>'PV CNG'!CE21</f>
        <v>46427</v>
      </c>
      <c r="CE116" s="15">
        <f>'PV CNG'!CF21</f>
        <v>90318</v>
      </c>
      <c r="CF116" s="15">
        <f>'PV CNG'!CG21</f>
        <v>57391</v>
      </c>
      <c r="CG116" s="15">
        <f>'PV CNG'!CH21</f>
        <v>53353</v>
      </c>
      <c r="CH116" s="15">
        <f>'PV CNG'!CI21</f>
        <v>83011</v>
      </c>
      <c r="CI116" s="15">
        <f>'PV CNG'!CJ21</f>
        <v>61588.434782608696</v>
      </c>
      <c r="CL116" s="15">
        <f t="shared" si="1183"/>
        <v>144599.4347826087</v>
      </c>
      <c r="CM116" s="15">
        <f t="shared" si="1184"/>
        <v>201062</v>
      </c>
      <c r="CN116" s="15">
        <f t="shared" si="1184"/>
        <v>166587</v>
      </c>
      <c r="CP116" s="17">
        <f t="shared" si="1185"/>
        <v>-2.1051968515062081E-2</v>
      </c>
      <c r="CQ116" s="17">
        <f t="shared" si="1186"/>
        <v>0.22761407926554011</v>
      </c>
      <c r="CU116" s="8"/>
      <c r="CV116" s="8"/>
      <c r="CW116" s="8"/>
      <c r="CX116" s="8"/>
      <c r="CY116" s="8"/>
      <c r="CZ116" s="8"/>
      <c r="DB116" s="15">
        <f t="shared" si="1187"/>
        <v>44483</v>
      </c>
      <c r="DC116" s="15">
        <f t="shared" si="1187"/>
        <v>43755</v>
      </c>
      <c r="DD116" s="15">
        <f t="shared" si="1187"/>
        <v>36820</v>
      </c>
      <c r="DE116" s="15">
        <f t="shared" si="1187"/>
        <v>48535</v>
      </c>
      <c r="DF116" s="15">
        <f t="shared" si="1187"/>
        <v>48787</v>
      </c>
      <c r="DG116" s="15">
        <f t="shared" si="1187"/>
        <v>8612</v>
      </c>
      <c r="DH116" s="15">
        <f t="shared" si="1187"/>
        <v>36954</v>
      </c>
      <c r="DI116" s="15">
        <f t="shared" si="1187"/>
        <v>56315</v>
      </c>
      <c r="DJ116" s="15">
        <f t="shared" si="1187"/>
        <v>65528</v>
      </c>
      <c r="DK116" s="15">
        <f t="shared" si="1187"/>
        <v>33040</v>
      </c>
      <c r="DL116" s="15">
        <f t="shared" si="1188"/>
        <v>60151</v>
      </c>
      <c r="DM116" s="15">
        <f t="shared" si="1188"/>
        <v>43262</v>
      </c>
      <c r="DN116" s="15">
        <f t="shared" si="1188"/>
        <v>74231</v>
      </c>
      <c r="DO116" s="15">
        <f t="shared" si="1188"/>
        <v>71186</v>
      </c>
      <c r="DP116" s="15">
        <f t="shared" si="1188"/>
        <v>68685</v>
      </c>
      <c r="DQ116" s="15">
        <f t="shared" si="1188"/>
        <v>80556</v>
      </c>
      <c r="DR116" s="15">
        <f t="shared" si="1188"/>
        <v>78090</v>
      </c>
      <c r="DS116" s="15">
        <f t="shared" si="1188"/>
        <v>87164</v>
      </c>
      <c r="DT116" s="15">
        <f t="shared" si="1188"/>
        <v>109921</v>
      </c>
      <c r="DU116" s="15">
        <f t="shared" si="1188"/>
        <v>115013</v>
      </c>
      <c r="DV116" s="15">
        <f t="shared" si="1189"/>
        <v>122856</v>
      </c>
      <c r="DW116" s="15">
        <f t="shared" si="1189"/>
        <v>118764</v>
      </c>
      <c r="DX116" s="15">
        <f t="shared" si="1189"/>
        <v>122714</v>
      </c>
      <c r="DY116" s="15">
        <f t="shared" si="1189"/>
        <v>147523</v>
      </c>
      <c r="DZ116" s="15">
        <f t="shared" si="1189"/>
        <v>166587</v>
      </c>
      <c r="EA116" s="15">
        <f t="shared" si="1189"/>
        <v>135664</v>
      </c>
      <c r="EB116" s="15">
        <f t="shared" si="1189"/>
        <v>146487</v>
      </c>
      <c r="EC116" s="15">
        <f t="shared" si="1189"/>
        <v>201062</v>
      </c>
      <c r="EE116" s="15">
        <f t="shared" si="1190"/>
        <v>177897</v>
      </c>
      <c r="EF116" s="15">
        <f t="shared" si="1190"/>
        <v>167409</v>
      </c>
      <c r="EG116" s="15">
        <f t="shared" si="1190"/>
        <v>210684</v>
      </c>
      <c r="EH116" s="15">
        <f t="shared" si="1190"/>
        <v>298517</v>
      </c>
      <c r="EI116" s="15">
        <f t="shared" si="1190"/>
        <v>434954</v>
      </c>
      <c r="EJ116" s="15">
        <f t="shared" si="1190"/>
        <v>555588</v>
      </c>
      <c r="EK116" s="15">
        <f t="shared" si="1190"/>
        <v>627812.43478260865</v>
      </c>
    </row>
    <row r="117" spans="1:141" hidden="1" outlineLevel="1" x14ac:dyDescent="0.2">
      <c r="A117" s="9" t="s">
        <v>11</v>
      </c>
      <c r="B117" s="15">
        <f>'PV CNG'!C22</f>
        <v>918</v>
      </c>
      <c r="C117" s="15">
        <f>'PV CNG'!D22</f>
        <v>619</v>
      </c>
      <c r="D117" s="15">
        <f>'PV CNG'!E22</f>
        <v>556</v>
      </c>
      <c r="E117" s="15">
        <f>'PV CNG'!F22</f>
        <v>608</v>
      </c>
      <c r="F117" s="15">
        <f>'PV CNG'!G22</f>
        <v>531</v>
      </c>
      <c r="G117" s="15">
        <f>'PV CNG'!H22</f>
        <v>407</v>
      </c>
      <c r="H117" s="15">
        <f>'PV CNG'!I22</f>
        <v>446</v>
      </c>
      <c r="I117" s="15">
        <f>'PV CNG'!J22</f>
        <v>333</v>
      </c>
      <c r="J117" s="15">
        <f>'PV CNG'!K22</f>
        <v>283</v>
      </c>
      <c r="K117" s="15">
        <f>'PV CNG'!L22</f>
        <v>481</v>
      </c>
      <c r="L117" s="15">
        <f>'PV CNG'!M22</f>
        <v>493</v>
      </c>
      <c r="M117" s="15">
        <f>'PV CNG'!N22</f>
        <v>386</v>
      </c>
      <c r="N117" s="15">
        <f>'PV CNG'!O22</f>
        <v>637</v>
      </c>
      <c r="O117" s="15">
        <f>'PV CNG'!P22</f>
        <v>387</v>
      </c>
      <c r="P117" s="15">
        <f>'PV CNG'!Q22</f>
        <v>344</v>
      </c>
      <c r="Q117" s="15">
        <f>'PV CNG'!R22</f>
        <v>78</v>
      </c>
      <c r="R117" s="15">
        <f>'PV CNG'!S22</f>
        <v>19</v>
      </c>
      <c r="S117" s="15">
        <f>'PV CNG'!T22</f>
        <v>164</v>
      </c>
      <c r="T117" s="15">
        <f>'PV CNG'!U22</f>
        <v>248</v>
      </c>
      <c r="U117" s="15">
        <f>'PV CNG'!V22</f>
        <v>233</v>
      </c>
      <c r="V117" s="15">
        <f>'PV CNG'!W22</f>
        <v>212</v>
      </c>
      <c r="W117" s="15">
        <f>'PV CNG'!X22</f>
        <v>246</v>
      </c>
      <c r="X117" s="15">
        <f>'PV CNG'!Y22</f>
        <v>243</v>
      </c>
      <c r="Y117" s="15">
        <f>'PV CNG'!Z22</f>
        <v>206</v>
      </c>
      <c r="Z117" s="15">
        <f>'PV CNG'!AA22</f>
        <v>239</v>
      </c>
      <c r="AA117" s="15">
        <f>'PV CNG'!AB22</f>
        <v>192</v>
      </c>
      <c r="AB117" s="15">
        <f>'PV CNG'!AC22</f>
        <v>220</v>
      </c>
      <c r="AC117" s="15">
        <f>'PV CNG'!AD22</f>
        <v>150</v>
      </c>
      <c r="AD117" s="15">
        <f>'PV CNG'!AE22</f>
        <v>75</v>
      </c>
      <c r="AE117" s="15">
        <f>'PV CNG'!AF22</f>
        <v>213</v>
      </c>
      <c r="AF117" s="15">
        <f>'PV CNG'!AG22</f>
        <v>188</v>
      </c>
      <c r="AG117" s="15">
        <f>'PV CNG'!AH22</f>
        <v>160</v>
      </c>
      <c r="AH117" s="15">
        <f>'PV CNG'!AI22</f>
        <v>176</v>
      </c>
      <c r="AI117" s="15">
        <f>'PV CNG'!AJ22</f>
        <v>239</v>
      </c>
      <c r="AJ117" s="15">
        <f>'PV CNG'!AK22</f>
        <v>291</v>
      </c>
      <c r="AK117" s="15">
        <f>'PV CNG'!AL22</f>
        <v>298</v>
      </c>
      <c r="AL117" s="15">
        <f>'PV CNG'!AM22</f>
        <v>592</v>
      </c>
      <c r="AM117" s="15">
        <f>'PV CNG'!AN22</f>
        <v>2927</v>
      </c>
      <c r="AN117" s="15">
        <f>'PV CNG'!AO22</f>
        <v>4572</v>
      </c>
      <c r="AO117" s="15">
        <f>'PV CNG'!AP22</f>
        <v>4491</v>
      </c>
      <c r="AP117" s="15">
        <f>'PV CNG'!AQ22</f>
        <v>4002</v>
      </c>
      <c r="AQ117" s="15">
        <f>'PV CNG'!AR22</f>
        <v>4648</v>
      </c>
      <c r="AR117" s="15">
        <f>'PV CNG'!AS22</f>
        <v>4872</v>
      </c>
      <c r="AS117" s="15">
        <f>'PV CNG'!AT22</f>
        <v>3761</v>
      </c>
      <c r="AT117" s="15">
        <f>'PV CNG'!AU22</f>
        <v>2808</v>
      </c>
      <c r="AU117" s="15">
        <f>'PV CNG'!AV22</f>
        <v>4333</v>
      </c>
      <c r="AV117" s="15">
        <f>'PV CNG'!AW22</f>
        <v>3180</v>
      </c>
      <c r="AW117" s="15">
        <f>'PV CNG'!AX22</f>
        <v>2497</v>
      </c>
      <c r="AX117" s="15">
        <f>'PV CNG'!AY22</f>
        <v>3954</v>
      </c>
      <c r="AY117" s="15">
        <f>'PV CNG'!AZ22</f>
        <v>2532</v>
      </c>
      <c r="AZ117" s="15">
        <f>'PV CNG'!BA22</f>
        <v>2646</v>
      </c>
      <c r="BA117" s="15">
        <f>'PV CNG'!BB22</f>
        <v>2435</v>
      </c>
      <c r="BB117" s="15">
        <f>'PV CNG'!BC22</f>
        <v>2264</v>
      </c>
      <c r="BC117" s="15">
        <f>'PV CNG'!BD22</f>
        <v>3510</v>
      </c>
      <c r="BD117" s="15">
        <f>'PV CNG'!BE22</f>
        <v>4444</v>
      </c>
      <c r="BE117" s="15">
        <f>'PV CNG'!BF22</f>
        <v>6055</v>
      </c>
      <c r="BF117" s="15">
        <f>'PV CNG'!BG22</f>
        <v>8099</v>
      </c>
      <c r="BG117" s="15">
        <f>'PV CNG'!BH22</f>
        <v>10286</v>
      </c>
      <c r="BH117" s="15">
        <f>'PV CNG'!BI22</f>
        <v>10505</v>
      </c>
      <c r="BI117" s="15">
        <f>'PV CNG'!BJ22</f>
        <v>7916</v>
      </c>
      <c r="BJ117" s="15">
        <f>'PV CNG'!BK22</f>
        <v>10616</v>
      </c>
      <c r="BK117" s="15">
        <f>'PV CNG'!BL22</f>
        <v>8481</v>
      </c>
      <c r="BL117" s="15">
        <f>'PV CNG'!BM22</f>
        <v>9133</v>
      </c>
      <c r="BM117" s="15">
        <f>'PV CNG'!BN22</f>
        <v>9784</v>
      </c>
      <c r="BN117" s="15">
        <f>'PV CNG'!BO22</f>
        <v>9032</v>
      </c>
      <c r="BO117" s="15">
        <f>'PV CNG'!BP22</f>
        <v>7985</v>
      </c>
      <c r="BP117" s="15">
        <f>'PV CNG'!BQ22</f>
        <v>8427</v>
      </c>
      <c r="BQ117" s="15">
        <f>'PV CNG'!BR22</f>
        <v>8113</v>
      </c>
      <c r="BR117" s="15">
        <f>'PV CNG'!BS22</f>
        <v>6516</v>
      </c>
      <c r="BS117" s="15">
        <f>'PV CNG'!BT22</f>
        <v>16860</v>
      </c>
      <c r="BT117" s="15">
        <f>'PV CNG'!BU22</f>
        <v>11141</v>
      </c>
      <c r="BU117" s="15">
        <f>'PV CNG'!BV22</f>
        <v>9525</v>
      </c>
      <c r="BV117" s="15">
        <f>'PV CNG'!BW22</f>
        <v>16093</v>
      </c>
      <c r="BW117" s="15">
        <f>'PV CNG'!BX22</f>
        <v>10902</v>
      </c>
      <c r="BX117" s="15">
        <f>'PV CNG'!BY22</f>
        <v>15071</v>
      </c>
      <c r="BY117" s="15">
        <f>'PV CNG'!BZ22</f>
        <v>12370</v>
      </c>
      <c r="BZ117" s="15">
        <f>'PV CNG'!CA22</f>
        <v>9885</v>
      </c>
      <c r="CA117" s="15">
        <f>'PV CNG'!CB22</f>
        <v>9808</v>
      </c>
      <c r="CB117" s="15">
        <f>'PV CNG'!CC22</f>
        <v>11207</v>
      </c>
      <c r="CC117" s="15">
        <f>'PV CNG'!CD22</f>
        <v>10136</v>
      </c>
      <c r="CD117" s="15">
        <f>'PV CNG'!CE22</f>
        <v>13104</v>
      </c>
      <c r="CE117" s="15">
        <f>'PV CNG'!CF22</f>
        <v>24830</v>
      </c>
      <c r="CF117" s="15">
        <f>'PV CNG'!CG22</f>
        <v>15305</v>
      </c>
      <c r="CG117" s="15">
        <f>'PV CNG'!CH22</f>
        <v>15148</v>
      </c>
      <c r="CH117" s="15">
        <f>'PV CNG'!CI22</f>
        <v>18346</v>
      </c>
      <c r="CI117" s="15">
        <f>'PV CNG'!CJ22</f>
        <v>15097.652173913044</v>
      </c>
      <c r="CL117" s="15">
        <f t="shared" si="1183"/>
        <v>33443.65217391304</v>
      </c>
      <c r="CM117" s="15">
        <f t="shared" si="1184"/>
        <v>55283</v>
      </c>
      <c r="CN117" s="15">
        <f t="shared" si="1184"/>
        <v>42066</v>
      </c>
      <c r="CP117" s="17">
        <f t="shared" si="1185"/>
        <v>-0.16672101223587787</v>
      </c>
      <c r="CQ117" s="17">
        <f t="shared" si="1186"/>
        <v>0.23888320703511901</v>
      </c>
      <c r="CU117" s="8"/>
      <c r="CV117" s="8"/>
      <c r="CW117" s="8"/>
      <c r="CX117" s="8"/>
      <c r="CY117" s="8"/>
      <c r="CZ117" s="8"/>
      <c r="DB117" s="15">
        <f t="shared" si="1187"/>
        <v>2093</v>
      </c>
      <c r="DC117" s="15">
        <f t="shared" si="1187"/>
        <v>1546</v>
      </c>
      <c r="DD117" s="15">
        <f t="shared" si="1187"/>
        <v>1062</v>
      </c>
      <c r="DE117" s="15">
        <f t="shared" si="1187"/>
        <v>1360</v>
      </c>
      <c r="DF117" s="15">
        <f t="shared" si="1187"/>
        <v>1368</v>
      </c>
      <c r="DG117" s="15">
        <f t="shared" si="1187"/>
        <v>261</v>
      </c>
      <c r="DH117" s="15">
        <f t="shared" si="1187"/>
        <v>693</v>
      </c>
      <c r="DI117" s="15">
        <f t="shared" si="1187"/>
        <v>695</v>
      </c>
      <c r="DJ117" s="15">
        <f t="shared" si="1187"/>
        <v>651</v>
      </c>
      <c r="DK117" s="15">
        <f t="shared" si="1187"/>
        <v>438</v>
      </c>
      <c r="DL117" s="15">
        <f t="shared" si="1188"/>
        <v>524</v>
      </c>
      <c r="DM117" s="15">
        <f t="shared" si="1188"/>
        <v>828</v>
      </c>
      <c r="DN117" s="15">
        <f t="shared" si="1188"/>
        <v>8091</v>
      </c>
      <c r="DO117" s="15">
        <f t="shared" si="1188"/>
        <v>13141</v>
      </c>
      <c r="DP117" s="15">
        <f t="shared" si="1188"/>
        <v>11441</v>
      </c>
      <c r="DQ117" s="15">
        <f t="shared" si="1188"/>
        <v>10010</v>
      </c>
      <c r="DR117" s="15">
        <f t="shared" si="1188"/>
        <v>9132</v>
      </c>
      <c r="DS117" s="15">
        <f t="shared" si="1188"/>
        <v>8209</v>
      </c>
      <c r="DT117" s="15">
        <f t="shared" si="1188"/>
        <v>18598</v>
      </c>
      <c r="DU117" s="15">
        <f t="shared" si="1188"/>
        <v>28707</v>
      </c>
      <c r="DV117" s="15">
        <f t="shared" si="1189"/>
        <v>28230</v>
      </c>
      <c r="DW117" s="15">
        <f t="shared" si="1189"/>
        <v>26801</v>
      </c>
      <c r="DX117" s="15">
        <f t="shared" si="1189"/>
        <v>23056</v>
      </c>
      <c r="DY117" s="15">
        <f t="shared" si="1189"/>
        <v>37526</v>
      </c>
      <c r="DZ117" s="15">
        <f t="shared" si="1189"/>
        <v>42066</v>
      </c>
      <c r="EA117" s="15">
        <f t="shared" si="1189"/>
        <v>32063</v>
      </c>
      <c r="EB117" s="15">
        <f t="shared" si="1189"/>
        <v>34447</v>
      </c>
      <c r="EC117" s="15">
        <f t="shared" si="1189"/>
        <v>55283</v>
      </c>
      <c r="EE117" s="15">
        <f t="shared" si="1190"/>
        <v>5336</v>
      </c>
      <c r="EF117" s="15">
        <f t="shared" si="1190"/>
        <v>2300</v>
      </c>
      <c r="EG117" s="15">
        <f t="shared" si="1190"/>
        <v>9881</v>
      </c>
      <c r="EH117" s="15">
        <f t="shared" si="1190"/>
        <v>43724</v>
      </c>
      <c r="EI117" s="15">
        <f t="shared" si="1190"/>
        <v>83744</v>
      </c>
      <c r="EJ117" s="15">
        <f t="shared" si="1190"/>
        <v>129449</v>
      </c>
      <c r="EK117" s="15">
        <f t="shared" si="1190"/>
        <v>155236.65217391305</v>
      </c>
    </row>
    <row r="118" spans="1:141" hidden="1" outlineLevel="1" x14ac:dyDescent="0.2">
      <c r="A118" s="9" t="s">
        <v>12</v>
      </c>
      <c r="B118" s="15">
        <f>'PV CNG'!C23</f>
        <v>70</v>
      </c>
      <c r="C118" s="15">
        <f>'PV CNG'!D23</f>
        <v>36</v>
      </c>
      <c r="D118" s="15">
        <f>'PV CNG'!E23</f>
        <v>37</v>
      </c>
      <c r="E118" s="15">
        <f>'PV CNG'!F23</f>
        <v>45</v>
      </c>
      <c r="F118" s="15">
        <f>'PV CNG'!G23</f>
        <v>42</v>
      </c>
      <c r="G118" s="15">
        <f>'PV CNG'!H23</f>
        <v>43</v>
      </c>
      <c r="H118" s="15">
        <f>'PV CNG'!I23</f>
        <v>56</v>
      </c>
      <c r="I118" s="15">
        <f>'PV CNG'!J23</f>
        <v>32</v>
      </c>
      <c r="J118" s="15">
        <f>'PV CNG'!K23</f>
        <v>50</v>
      </c>
      <c r="K118" s="15">
        <f>'PV CNG'!L23</f>
        <v>61</v>
      </c>
      <c r="L118" s="15">
        <f>'PV CNG'!M23</f>
        <v>55</v>
      </c>
      <c r="M118" s="15">
        <f>'PV CNG'!N23</f>
        <v>50</v>
      </c>
      <c r="N118" s="15">
        <f>'PV CNG'!O23</f>
        <v>57</v>
      </c>
      <c r="O118" s="15">
        <f>'PV CNG'!P23</f>
        <v>33</v>
      </c>
      <c r="P118" s="15">
        <f>'PV CNG'!Q23</f>
        <v>37</v>
      </c>
      <c r="Q118" s="15">
        <f>'PV CNG'!R23</f>
        <v>4</v>
      </c>
      <c r="R118" s="15">
        <f>'PV CNG'!S23</f>
        <v>1</v>
      </c>
      <c r="S118" s="15">
        <f>'PV CNG'!T23</f>
        <v>20</v>
      </c>
      <c r="T118" s="15">
        <f>'PV CNG'!U23</f>
        <v>21</v>
      </c>
      <c r="U118" s="15">
        <f>'PV CNG'!V23</f>
        <v>16</v>
      </c>
      <c r="V118" s="15">
        <f>'PV CNG'!W23</f>
        <v>23</v>
      </c>
      <c r="W118" s="15">
        <f>'PV CNG'!X23</f>
        <v>20</v>
      </c>
      <c r="X118" s="15">
        <f>'PV CNG'!Y23</f>
        <v>57</v>
      </c>
      <c r="Y118" s="15">
        <f>'PV CNG'!Z23</f>
        <v>49</v>
      </c>
      <c r="Z118" s="15">
        <f>'PV CNG'!AA23</f>
        <v>45</v>
      </c>
      <c r="AA118" s="15">
        <f>'PV CNG'!AB23</f>
        <v>37</v>
      </c>
      <c r="AB118" s="15">
        <f>'PV CNG'!AC23</f>
        <v>44</v>
      </c>
      <c r="AC118" s="15">
        <f>'PV CNG'!AD23</f>
        <v>32</v>
      </c>
      <c r="AD118" s="15">
        <f>'PV CNG'!AE23</f>
        <v>17</v>
      </c>
      <c r="AE118" s="15">
        <f>'PV CNG'!AF23</f>
        <v>32</v>
      </c>
      <c r="AF118" s="15">
        <f>'PV CNG'!AG23</f>
        <v>54</v>
      </c>
      <c r="AG118" s="15">
        <f>'PV CNG'!AH23</f>
        <v>35</v>
      </c>
      <c r="AH118" s="15">
        <f>'PV CNG'!AI23</f>
        <v>33</v>
      </c>
      <c r="AI118" s="15">
        <f>'PV CNG'!AJ23</f>
        <v>38</v>
      </c>
      <c r="AJ118" s="15">
        <f>'PV CNG'!AK23</f>
        <v>36</v>
      </c>
      <c r="AK118" s="15">
        <f>'PV CNG'!AL23</f>
        <v>38</v>
      </c>
      <c r="AL118" s="15">
        <f>'PV CNG'!AM23</f>
        <v>39</v>
      </c>
      <c r="AM118" s="15">
        <f>'PV CNG'!AN23</f>
        <v>45</v>
      </c>
      <c r="AN118" s="15">
        <f>'PV CNG'!AO23</f>
        <v>18</v>
      </c>
      <c r="AO118" s="15">
        <f>'PV CNG'!AP23</f>
        <v>31</v>
      </c>
      <c r="AP118" s="15">
        <f>'PV CNG'!AQ23</f>
        <v>46</v>
      </c>
      <c r="AQ118" s="15">
        <f>'PV CNG'!AR23</f>
        <v>33</v>
      </c>
      <c r="AR118" s="15">
        <f>'PV CNG'!AS23</f>
        <v>33</v>
      </c>
      <c r="AS118" s="15">
        <f>'PV CNG'!AT23</f>
        <v>46</v>
      </c>
      <c r="AT118" s="15">
        <f>'PV CNG'!AU23</f>
        <v>44</v>
      </c>
      <c r="AU118" s="15">
        <f>'PV CNG'!AV23</f>
        <v>31</v>
      </c>
      <c r="AV118" s="15">
        <f>'PV CNG'!AW23</f>
        <v>105</v>
      </c>
      <c r="AW118" s="15">
        <f>'PV CNG'!AX23</f>
        <v>327</v>
      </c>
      <c r="AX118" s="15">
        <f>'PV CNG'!AY23</f>
        <v>375</v>
      </c>
      <c r="AY118" s="15">
        <f>'PV CNG'!AZ23</f>
        <v>413</v>
      </c>
      <c r="AZ118" s="15">
        <f>'PV CNG'!BA23</f>
        <v>581</v>
      </c>
      <c r="BA118" s="15">
        <f>'PV CNG'!BB23</f>
        <v>360</v>
      </c>
      <c r="BB118" s="15">
        <f>'PV CNG'!BC23</f>
        <v>610</v>
      </c>
      <c r="BC118" s="15">
        <f>'PV CNG'!BD23</f>
        <v>747</v>
      </c>
      <c r="BD118" s="15">
        <f>'PV CNG'!BE23</f>
        <v>619</v>
      </c>
      <c r="BE118" s="15">
        <f>'PV CNG'!BF23</f>
        <v>659</v>
      </c>
      <c r="BF118" s="15">
        <f>'PV CNG'!BG23</f>
        <v>792</v>
      </c>
      <c r="BG118" s="15">
        <f>'PV CNG'!BH23</f>
        <v>757</v>
      </c>
      <c r="BH118" s="15">
        <f>'PV CNG'!BI23</f>
        <v>775</v>
      </c>
      <c r="BI118" s="15">
        <f>'PV CNG'!BJ23</f>
        <v>548</v>
      </c>
      <c r="BJ118" s="15">
        <f>'PV CNG'!BK23</f>
        <v>975</v>
      </c>
      <c r="BK118" s="15">
        <f>'PV CNG'!BL23</f>
        <v>639</v>
      </c>
      <c r="BL118" s="15">
        <f>'PV CNG'!BM23</f>
        <v>493</v>
      </c>
      <c r="BM118" s="15">
        <f>'PV CNG'!BN23</f>
        <v>662</v>
      </c>
      <c r="BN118" s="15">
        <f>'PV CNG'!BO23</f>
        <v>1015</v>
      </c>
      <c r="BO118" s="15">
        <f>'PV CNG'!BP23</f>
        <v>1085</v>
      </c>
      <c r="BP118" s="15">
        <f>'PV CNG'!BQ23</f>
        <v>1466</v>
      </c>
      <c r="BQ118" s="15">
        <f>'PV CNG'!BR23</f>
        <v>1629</v>
      </c>
      <c r="BR118" s="15">
        <f>'PV CNG'!BS23</f>
        <v>1624</v>
      </c>
      <c r="BS118" s="15">
        <f>'PV CNG'!BT23</f>
        <v>2872</v>
      </c>
      <c r="BT118" s="15">
        <f>'PV CNG'!BU23</f>
        <v>1787</v>
      </c>
      <c r="BU118" s="15">
        <f>'PV CNG'!BV23</f>
        <v>1570</v>
      </c>
      <c r="BV118" s="15">
        <f>'PV CNG'!BW23</f>
        <v>3356</v>
      </c>
      <c r="BW118" s="15">
        <f>'PV CNG'!BX23</f>
        <v>2226</v>
      </c>
      <c r="BX118" s="15">
        <f>'PV CNG'!BY23</f>
        <v>2477</v>
      </c>
      <c r="BY118" s="15">
        <f>'PV CNG'!BZ23</f>
        <v>2492</v>
      </c>
      <c r="BZ118" s="15">
        <f>'PV CNG'!CA23</f>
        <v>2271</v>
      </c>
      <c r="CA118" s="15">
        <f>'PV CNG'!CB23</f>
        <v>2191</v>
      </c>
      <c r="CB118" s="15">
        <f>'PV CNG'!CC23</f>
        <v>2382</v>
      </c>
      <c r="CC118" s="15">
        <f>'PV CNG'!CD23</f>
        <v>2000</v>
      </c>
      <c r="CD118" s="15">
        <f>'PV CNG'!CE23</f>
        <v>1521</v>
      </c>
      <c r="CE118" s="15">
        <f>'PV CNG'!CF23</f>
        <v>3957</v>
      </c>
      <c r="CF118" s="15">
        <f>'PV CNG'!CG23</f>
        <v>2973</v>
      </c>
      <c r="CG118" s="15">
        <f>'PV CNG'!CH23</f>
        <v>2984</v>
      </c>
      <c r="CH118" s="15">
        <f>'PV CNG'!CI23</f>
        <v>4727</v>
      </c>
      <c r="CI118" s="15">
        <f>'PV CNG'!CJ23</f>
        <v>3747.304347826087</v>
      </c>
      <c r="CL118" s="15">
        <f t="shared" si="1183"/>
        <v>8474.3043478260879</v>
      </c>
      <c r="CM118" s="15">
        <f t="shared" si="1184"/>
        <v>9914</v>
      </c>
      <c r="CN118" s="15">
        <f t="shared" si="1184"/>
        <v>8059</v>
      </c>
      <c r="CP118" s="17">
        <f t="shared" si="1185"/>
        <v>0.2228433402346448</v>
      </c>
      <c r="CQ118" s="17">
        <f t="shared" si="1186"/>
        <v>0.51814839624258124</v>
      </c>
      <c r="CU118" s="8"/>
      <c r="CV118" s="8"/>
      <c r="CW118" s="8"/>
      <c r="CX118" s="8"/>
      <c r="CY118" s="8"/>
      <c r="CZ118" s="8"/>
      <c r="DB118" s="15">
        <f t="shared" si="1187"/>
        <v>143</v>
      </c>
      <c r="DC118" s="15">
        <f t="shared" si="1187"/>
        <v>130</v>
      </c>
      <c r="DD118" s="15">
        <f t="shared" si="1187"/>
        <v>138</v>
      </c>
      <c r="DE118" s="15">
        <f t="shared" si="1187"/>
        <v>166</v>
      </c>
      <c r="DF118" s="15">
        <f t="shared" si="1187"/>
        <v>127</v>
      </c>
      <c r="DG118" s="15">
        <f t="shared" si="1187"/>
        <v>25</v>
      </c>
      <c r="DH118" s="15">
        <f t="shared" si="1187"/>
        <v>60</v>
      </c>
      <c r="DI118" s="15">
        <f t="shared" si="1187"/>
        <v>126</v>
      </c>
      <c r="DJ118" s="15">
        <f t="shared" si="1187"/>
        <v>126</v>
      </c>
      <c r="DK118" s="15">
        <f t="shared" si="1187"/>
        <v>81</v>
      </c>
      <c r="DL118" s="15">
        <f t="shared" si="1188"/>
        <v>122</v>
      </c>
      <c r="DM118" s="15">
        <f t="shared" si="1188"/>
        <v>112</v>
      </c>
      <c r="DN118" s="15">
        <f t="shared" si="1188"/>
        <v>102</v>
      </c>
      <c r="DO118" s="15">
        <f t="shared" si="1188"/>
        <v>110</v>
      </c>
      <c r="DP118" s="15">
        <f t="shared" si="1188"/>
        <v>123</v>
      </c>
      <c r="DQ118" s="15">
        <f t="shared" si="1188"/>
        <v>463</v>
      </c>
      <c r="DR118" s="15">
        <f t="shared" si="1188"/>
        <v>1369</v>
      </c>
      <c r="DS118" s="15">
        <f t="shared" si="1188"/>
        <v>1717</v>
      </c>
      <c r="DT118" s="15">
        <f t="shared" si="1188"/>
        <v>2070</v>
      </c>
      <c r="DU118" s="15">
        <f t="shared" si="1188"/>
        <v>2080</v>
      </c>
      <c r="DV118" s="15">
        <f t="shared" si="1189"/>
        <v>2107</v>
      </c>
      <c r="DW118" s="15">
        <f t="shared" si="1189"/>
        <v>2762</v>
      </c>
      <c r="DX118" s="15">
        <f t="shared" si="1189"/>
        <v>4719</v>
      </c>
      <c r="DY118" s="15">
        <f t="shared" si="1189"/>
        <v>6229</v>
      </c>
      <c r="DZ118" s="15">
        <f t="shared" si="1189"/>
        <v>8059</v>
      </c>
      <c r="EA118" s="15">
        <f t="shared" si="1189"/>
        <v>6954</v>
      </c>
      <c r="EB118" s="15">
        <f t="shared" si="1189"/>
        <v>5903</v>
      </c>
      <c r="EC118" s="15">
        <f t="shared" si="1189"/>
        <v>9914</v>
      </c>
      <c r="EE118" s="15">
        <f t="shared" si="1190"/>
        <v>561</v>
      </c>
      <c r="EF118" s="15">
        <f t="shared" si="1190"/>
        <v>337</v>
      </c>
      <c r="EG118" s="15">
        <f t="shared" si="1190"/>
        <v>417</v>
      </c>
      <c r="EH118" s="15">
        <f t="shared" si="1190"/>
        <v>2065</v>
      </c>
      <c r="EI118" s="15">
        <f t="shared" si="1190"/>
        <v>7974</v>
      </c>
      <c r="EJ118" s="15">
        <f t="shared" si="1190"/>
        <v>21769</v>
      </c>
      <c r="EK118" s="15">
        <f t="shared" si="1190"/>
        <v>31245.304347826088</v>
      </c>
    </row>
    <row r="119" spans="1:141" hidden="1" outlineLevel="1" x14ac:dyDescent="0.2">
      <c r="A119" s="9" t="s">
        <v>13</v>
      </c>
      <c r="B119" s="18">
        <f t="shared" ref="B119:BM119" si="1191">B120-SUM(B114:B118)</f>
        <v>548</v>
      </c>
      <c r="C119" s="18">
        <f t="shared" si="1191"/>
        <v>386</v>
      </c>
      <c r="D119" s="18">
        <f t="shared" si="1191"/>
        <v>392</v>
      </c>
      <c r="E119" s="18">
        <f t="shared" si="1191"/>
        <v>398</v>
      </c>
      <c r="F119" s="18">
        <f t="shared" si="1191"/>
        <v>403</v>
      </c>
      <c r="G119" s="18">
        <f t="shared" si="1191"/>
        <v>310</v>
      </c>
      <c r="H119" s="18">
        <f t="shared" si="1191"/>
        <v>334</v>
      </c>
      <c r="I119" s="18">
        <f t="shared" si="1191"/>
        <v>339</v>
      </c>
      <c r="J119" s="18">
        <f t="shared" si="1191"/>
        <v>300</v>
      </c>
      <c r="K119" s="18">
        <f t="shared" si="1191"/>
        <v>487</v>
      </c>
      <c r="L119" s="18">
        <f t="shared" si="1191"/>
        <v>495</v>
      </c>
      <c r="M119" s="18">
        <f t="shared" si="1191"/>
        <v>426</v>
      </c>
      <c r="N119" s="18">
        <f t="shared" si="1191"/>
        <v>493</v>
      </c>
      <c r="O119" s="18">
        <f t="shared" si="1191"/>
        <v>288</v>
      </c>
      <c r="P119" s="18">
        <f t="shared" si="1191"/>
        <v>340</v>
      </c>
      <c r="Q119" s="18">
        <f t="shared" si="1191"/>
        <v>118</v>
      </c>
      <c r="R119" s="18">
        <f t="shared" si="1191"/>
        <v>15</v>
      </c>
      <c r="S119" s="18">
        <f t="shared" si="1191"/>
        <v>54</v>
      </c>
      <c r="T119" s="18">
        <f t="shared" si="1191"/>
        <v>77</v>
      </c>
      <c r="U119" s="18">
        <f t="shared" si="1191"/>
        <v>85</v>
      </c>
      <c r="V119" s="18">
        <f t="shared" si="1191"/>
        <v>82</v>
      </c>
      <c r="W119" s="18">
        <f t="shared" si="1191"/>
        <v>118</v>
      </c>
      <c r="X119" s="18">
        <f t="shared" si="1191"/>
        <v>132</v>
      </c>
      <c r="Y119" s="18">
        <f t="shared" si="1191"/>
        <v>114</v>
      </c>
      <c r="Z119" s="18">
        <f t="shared" si="1191"/>
        <v>139</v>
      </c>
      <c r="AA119" s="18">
        <f t="shared" si="1191"/>
        <v>120</v>
      </c>
      <c r="AB119" s="18">
        <f t="shared" si="1191"/>
        <v>128</v>
      </c>
      <c r="AC119" s="18">
        <f t="shared" si="1191"/>
        <v>122</v>
      </c>
      <c r="AD119" s="18">
        <f t="shared" si="1191"/>
        <v>52</v>
      </c>
      <c r="AE119" s="18">
        <f t="shared" si="1191"/>
        <v>127</v>
      </c>
      <c r="AF119" s="18">
        <f t="shared" si="1191"/>
        <v>156</v>
      </c>
      <c r="AG119" s="18">
        <f t="shared" si="1191"/>
        <v>132</v>
      </c>
      <c r="AH119" s="18">
        <f t="shared" si="1191"/>
        <v>138</v>
      </c>
      <c r="AI119" s="18">
        <f t="shared" si="1191"/>
        <v>120</v>
      </c>
      <c r="AJ119" s="18">
        <f t="shared" si="1191"/>
        <v>105</v>
      </c>
      <c r="AK119" s="18">
        <f t="shared" si="1191"/>
        <v>87</v>
      </c>
      <c r="AL119" s="18">
        <f t="shared" si="1191"/>
        <v>72</v>
      </c>
      <c r="AM119" s="18">
        <f t="shared" si="1191"/>
        <v>107</v>
      </c>
      <c r="AN119" s="18">
        <f t="shared" si="1191"/>
        <v>90</v>
      </c>
      <c r="AO119" s="18">
        <f t="shared" si="1191"/>
        <v>79</v>
      </c>
      <c r="AP119" s="18">
        <f t="shared" si="1191"/>
        <v>119</v>
      </c>
      <c r="AQ119" s="18">
        <f t="shared" si="1191"/>
        <v>136</v>
      </c>
      <c r="AR119" s="18">
        <f t="shared" si="1191"/>
        <v>90</v>
      </c>
      <c r="AS119" s="18">
        <f t="shared" si="1191"/>
        <v>108</v>
      </c>
      <c r="AT119" s="18">
        <f t="shared" si="1191"/>
        <v>89</v>
      </c>
      <c r="AU119" s="18">
        <f t="shared" si="1191"/>
        <v>118</v>
      </c>
      <c r="AV119" s="18">
        <f t="shared" si="1191"/>
        <v>105</v>
      </c>
      <c r="AW119" s="18">
        <f t="shared" si="1191"/>
        <v>80</v>
      </c>
      <c r="AX119" s="18">
        <f t="shared" si="1191"/>
        <v>117</v>
      </c>
      <c r="AY119" s="18">
        <f t="shared" si="1191"/>
        <v>107</v>
      </c>
      <c r="AZ119" s="18">
        <f t="shared" si="1191"/>
        <v>89</v>
      </c>
      <c r="BA119" s="18">
        <f t="shared" si="1191"/>
        <v>72</v>
      </c>
      <c r="BB119" s="18">
        <f t="shared" si="1191"/>
        <v>96</v>
      </c>
      <c r="BC119" s="18">
        <f t="shared" si="1191"/>
        <v>81</v>
      </c>
      <c r="BD119" s="18">
        <f t="shared" si="1191"/>
        <v>68</v>
      </c>
      <c r="BE119" s="18">
        <f t="shared" si="1191"/>
        <v>75</v>
      </c>
      <c r="BF119" s="18">
        <f t="shared" si="1191"/>
        <v>74</v>
      </c>
      <c r="BG119" s="18">
        <f t="shared" si="1191"/>
        <v>71</v>
      </c>
      <c r="BH119" s="18">
        <f t="shared" si="1191"/>
        <v>66</v>
      </c>
      <c r="BI119" s="18">
        <f t="shared" si="1191"/>
        <v>53</v>
      </c>
      <c r="BJ119" s="18">
        <f t="shared" si="1191"/>
        <v>107</v>
      </c>
      <c r="BK119" s="18">
        <f t="shared" si="1191"/>
        <v>117</v>
      </c>
      <c r="BL119" s="18">
        <f t="shared" si="1191"/>
        <v>103</v>
      </c>
      <c r="BM119" s="18">
        <f t="shared" si="1191"/>
        <v>110</v>
      </c>
      <c r="BN119" s="18">
        <f t="shared" ref="BN119:BR119" si="1192">BN120-SUM(BN114:BN118)</f>
        <v>103</v>
      </c>
      <c r="BO119" s="18">
        <f t="shared" si="1192"/>
        <v>113</v>
      </c>
      <c r="BP119" s="18">
        <f t="shared" si="1192"/>
        <v>92</v>
      </c>
      <c r="BQ119" s="18">
        <f t="shared" si="1192"/>
        <v>82</v>
      </c>
      <c r="BR119" s="18">
        <f t="shared" si="1192"/>
        <v>65</v>
      </c>
      <c r="BS119" s="18">
        <f t="shared" ref="BS119" si="1193">BS120-SUM(BS114:BS118)</f>
        <v>65</v>
      </c>
      <c r="BT119" s="18">
        <f t="shared" ref="BT119" si="1194">BT120-SUM(BT114:BT118)</f>
        <v>15</v>
      </c>
      <c r="BU119" s="18">
        <f t="shared" ref="BU119:BV119" si="1195">BU120-SUM(BU114:BU118)</f>
        <v>2</v>
      </c>
      <c r="BV119" s="18">
        <f t="shared" si="1195"/>
        <v>136</v>
      </c>
      <c r="BW119" s="18">
        <f t="shared" ref="BW119:BX119" si="1196">BW120-SUM(BW114:BW118)</f>
        <v>90</v>
      </c>
      <c r="BX119" s="18">
        <f t="shared" si="1196"/>
        <v>149</v>
      </c>
      <c r="BY119" s="18">
        <f t="shared" ref="BY119:BZ119" si="1197">BY120-SUM(BY114:BY118)</f>
        <v>206</v>
      </c>
      <c r="BZ119" s="18">
        <f t="shared" si="1197"/>
        <v>116</v>
      </c>
      <c r="CA119" s="18">
        <f t="shared" ref="CA119:CB119" si="1198">CA120-SUM(CA114:CA118)</f>
        <v>388</v>
      </c>
      <c r="CB119" s="18">
        <f t="shared" si="1198"/>
        <v>412</v>
      </c>
      <c r="CC119" s="18">
        <f t="shared" ref="CC119" si="1199">CC120-SUM(CC114:CC118)</f>
        <v>359</v>
      </c>
      <c r="CD119" s="18">
        <f t="shared" ref="CD119:CG119" si="1200">CD120-SUM(CD114:CD118)</f>
        <v>304</v>
      </c>
      <c r="CE119" s="18">
        <f t="shared" si="1200"/>
        <v>493</v>
      </c>
      <c r="CF119" s="18">
        <f t="shared" si="1200"/>
        <v>266</v>
      </c>
      <c r="CG119" s="18">
        <f t="shared" si="1200"/>
        <v>92</v>
      </c>
      <c r="CH119" s="18">
        <f t="shared" ref="CH119" si="1201">CH120-SUM(CH114:CH118)</f>
        <v>243</v>
      </c>
      <c r="CI119" s="18">
        <f t="shared" ref="CI119" si="1202">CI120-SUM(CI114:CI118)</f>
        <v>15.130434782622615</v>
      </c>
      <c r="CL119" s="18">
        <f t="shared" si="1183"/>
        <v>258.13043478262261</v>
      </c>
      <c r="CM119" s="18">
        <f t="shared" si="1184"/>
        <v>851</v>
      </c>
      <c r="CN119" s="18">
        <f t="shared" si="1184"/>
        <v>375</v>
      </c>
      <c r="CP119" s="37">
        <f t="shared" si="1185"/>
        <v>-0.65990720054990426</v>
      </c>
      <c r="CQ119" s="37">
        <f t="shared" si="1186"/>
        <v>0.14217006540983457</v>
      </c>
      <c r="CU119" s="8"/>
      <c r="CV119" s="8"/>
      <c r="CW119" s="8"/>
      <c r="CX119" s="8"/>
      <c r="CY119" s="8"/>
      <c r="CZ119" s="8"/>
      <c r="DB119" s="18">
        <f t="shared" si="1187"/>
        <v>1326</v>
      </c>
      <c r="DC119" s="18">
        <f t="shared" si="1187"/>
        <v>1111</v>
      </c>
      <c r="DD119" s="18">
        <f t="shared" si="1187"/>
        <v>973</v>
      </c>
      <c r="DE119" s="18">
        <f t="shared" si="1187"/>
        <v>1408</v>
      </c>
      <c r="DF119" s="18">
        <f t="shared" si="1187"/>
        <v>1121</v>
      </c>
      <c r="DG119" s="18">
        <f t="shared" si="1187"/>
        <v>187</v>
      </c>
      <c r="DH119" s="18">
        <f t="shared" si="1187"/>
        <v>244</v>
      </c>
      <c r="DI119" s="18">
        <f t="shared" si="1187"/>
        <v>364</v>
      </c>
      <c r="DJ119" s="18">
        <f t="shared" si="1187"/>
        <v>387</v>
      </c>
      <c r="DK119" s="18">
        <f t="shared" si="1187"/>
        <v>301</v>
      </c>
      <c r="DL119" s="18">
        <f t="shared" si="1188"/>
        <v>426</v>
      </c>
      <c r="DM119" s="18">
        <f t="shared" si="1188"/>
        <v>312</v>
      </c>
      <c r="DN119" s="18">
        <f t="shared" si="1188"/>
        <v>269</v>
      </c>
      <c r="DO119" s="18">
        <f t="shared" si="1188"/>
        <v>334</v>
      </c>
      <c r="DP119" s="18">
        <f t="shared" si="1188"/>
        <v>287</v>
      </c>
      <c r="DQ119" s="18">
        <f t="shared" si="1188"/>
        <v>303</v>
      </c>
      <c r="DR119" s="18">
        <f t="shared" si="1188"/>
        <v>313</v>
      </c>
      <c r="DS119" s="18">
        <f t="shared" si="1188"/>
        <v>249</v>
      </c>
      <c r="DT119" s="18">
        <f t="shared" si="1188"/>
        <v>217</v>
      </c>
      <c r="DU119" s="18">
        <f t="shared" si="1188"/>
        <v>190</v>
      </c>
      <c r="DV119" s="18">
        <f t="shared" si="1189"/>
        <v>327</v>
      </c>
      <c r="DW119" s="18">
        <f t="shared" si="1189"/>
        <v>326</v>
      </c>
      <c r="DX119" s="18">
        <f t="shared" si="1189"/>
        <v>239</v>
      </c>
      <c r="DY119" s="18">
        <f t="shared" si="1189"/>
        <v>82</v>
      </c>
      <c r="DZ119" s="18">
        <f t="shared" si="1189"/>
        <v>375</v>
      </c>
      <c r="EA119" s="18">
        <f t="shared" si="1189"/>
        <v>710</v>
      </c>
      <c r="EB119" s="18">
        <f t="shared" si="1189"/>
        <v>1075</v>
      </c>
      <c r="EC119" s="18">
        <f t="shared" si="1189"/>
        <v>851</v>
      </c>
      <c r="EE119" s="18">
        <f t="shared" si="1190"/>
        <v>4613</v>
      </c>
      <c r="EF119" s="18">
        <f t="shared" si="1190"/>
        <v>1182</v>
      </c>
      <c r="EG119" s="18">
        <f t="shared" si="1190"/>
        <v>1308</v>
      </c>
      <c r="EH119" s="18">
        <f t="shared" si="1190"/>
        <v>1237</v>
      </c>
      <c r="EI119" s="18">
        <f t="shared" si="1190"/>
        <v>983</v>
      </c>
      <c r="EJ119" s="18">
        <f t="shared" si="1190"/>
        <v>1022</v>
      </c>
      <c r="EK119" s="18">
        <f t="shared" si="1190"/>
        <v>2894.1304347826226</v>
      </c>
    </row>
    <row r="120" spans="1:141" ht="15" hidden="1" outlineLevel="1" x14ac:dyDescent="0.25">
      <c r="A120" s="19" t="s">
        <v>14</v>
      </c>
      <c r="B120" s="25">
        <f>'PV CNG'!C15</f>
        <v>24100</v>
      </c>
      <c r="C120" s="25">
        <f>'PV CNG'!D15</f>
        <v>19106</v>
      </c>
      <c r="D120" s="25">
        <f>'PV CNG'!E15</f>
        <v>17600</v>
      </c>
      <c r="E120" s="25">
        <f>'PV CNG'!F15</f>
        <v>19880</v>
      </c>
      <c r="F120" s="25">
        <f>'PV CNG'!G15</f>
        <v>20529</v>
      </c>
      <c r="G120" s="25">
        <f>'PV CNG'!H15</f>
        <v>16817</v>
      </c>
      <c r="H120" s="25">
        <f>'PV CNG'!I15</f>
        <v>18187</v>
      </c>
      <c r="I120" s="25">
        <f>'PV CNG'!J15</f>
        <v>16635</v>
      </c>
      <c r="J120" s="25">
        <f>'PV CNG'!K15</f>
        <v>13536</v>
      </c>
      <c r="K120" s="25">
        <f>'PV CNG'!L15</f>
        <v>23520</v>
      </c>
      <c r="L120" s="25">
        <f>'PV CNG'!M15</f>
        <v>22598</v>
      </c>
      <c r="M120" s="25">
        <f>'PV CNG'!N15</f>
        <v>16998</v>
      </c>
      <c r="N120" s="25">
        <f>'PV CNG'!O15</f>
        <v>26362</v>
      </c>
      <c r="O120" s="25">
        <f>'PV CNG'!P15</f>
        <v>17562</v>
      </c>
      <c r="P120" s="25">
        <f>'PV CNG'!Q15</f>
        <v>14182</v>
      </c>
      <c r="Q120" s="25">
        <f>'PV CNG'!R15</f>
        <v>924</v>
      </c>
      <c r="R120" s="25">
        <f>'PV CNG'!S15</f>
        <v>1451</v>
      </c>
      <c r="S120" s="25">
        <f>'PV CNG'!T15</f>
        <v>8433</v>
      </c>
      <c r="T120" s="25">
        <f>'PV CNG'!U15</f>
        <v>12411</v>
      </c>
      <c r="U120" s="25">
        <f>'PV CNG'!V15</f>
        <v>15702</v>
      </c>
      <c r="V120" s="25">
        <f>'PV CNG'!W15</f>
        <v>15444</v>
      </c>
      <c r="W120" s="25">
        <f>'PV CNG'!X15</f>
        <v>21661</v>
      </c>
      <c r="X120" s="25">
        <f>'PV CNG'!Y15</f>
        <v>23858</v>
      </c>
      <c r="Y120" s="25">
        <f>'PV CNG'!Z15</f>
        <v>21527</v>
      </c>
      <c r="Z120" s="25">
        <f>'PV CNG'!AA15</f>
        <v>26243</v>
      </c>
      <c r="AA120" s="25">
        <f>'PV CNG'!AB15</f>
        <v>24652</v>
      </c>
      <c r="AB120" s="25">
        <f>'PV CNG'!AC15</f>
        <v>27678</v>
      </c>
      <c r="AC120" s="25">
        <f>'PV CNG'!AD15</f>
        <v>16370</v>
      </c>
      <c r="AD120" s="25">
        <f>'PV CNG'!AE15</f>
        <v>9583</v>
      </c>
      <c r="AE120" s="25">
        <f>'PV CNG'!AF15</f>
        <v>15613</v>
      </c>
      <c r="AF120" s="25">
        <f>'PV CNG'!AG15</f>
        <v>28189</v>
      </c>
      <c r="AG120" s="25">
        <f>'PV CNG'!AH15</f>
        <v>26228</v>
      </c>
      <c r="AH120" s="25">
        <f>'PV CNG'!AI15</f>
        <v>20250</v>
      </c>
      <c r="AI120" s="25">
        <f>'PV CNG'!AJ15</f>
        <v>17730</v>
      </c>
      <c r="AJ120" s="25">
        <f>'PV CNG'!AK15</f>
        <v>18319</v>
      </c>
      <c r="AK120" s="25">
        <f>'PV CNG'!AL15</f>
        <v>20212</v>
      </c>
      <c r="AL120" s="25">
        <f>'PV CNG'!AM15</f>
        <v>28517</v>
      </c>
      <c r="AM120" s="25">
        <f>'PV CNG'!AN15</f>
        <v>31726</v>
      </c>
      <c r="AN120" s="25">
        <f>'PV CNG'!AO15</f>
        <v>36066</v>
      </c>
      <c r="AO120" s="25">
        <f>'PV CNG'!AP15</f>
        <v>33642</v>
      </c>
      <c r="AP120" s="25">
        <f>'PV CNG'!AQ15</f>
        <v>32770</v>
      </c>
      <c r="AQ120" s="25">
        <f>'PV CNG'!AR15</f>
        <v>33896</v>
      </c>
      <c r="AR120" s="25">
        <f>'PV CNG'!AS15</f>
        <v>33097</v>
      </c>
      <c r="AS120" s="25">
        <f>'PV CNG'!AT15</f>
        <v>33574</v>
      </c>
      <c r="AT120" s="25">
        <f>'PV CNG'!AU15</f>
        <v>29175</v>
      </c>
      <c r="AU120" s="25">
        <f>'PV CNG'!AV15</f>
        <v>42374</v>
      </c>
      <c r="AV120" s="25">
        <f>'PV CNG'!AW15</f>
        <v>35808</v>
      </c>
      <c r="AW120" s="25">
        <f>'PV CNG'!AX15</f>
        <v>31307</v>
      </c>
      <c r="AX120" s="25">
        <f>'PV CNG'!AY15</f>
        <v>42684</v>
      </c>
      <c r="AY120" s="25">
        <f>'PV CNG'!AZ15</f>
        <v>28231</v>
      </c>
      <c r="AZ120" s="25">
        <f>'PV CNG'!BA15</f>
        <v>32435</v>
      </c>
      <c r="BA120" s="25">
        <f>'PV CNG'!BB15</f>
        <v>31693</v>
      </c>
      <c r="BB120" s="25">
        <f>'PV CNG'!BC15</f>
        <v>37169</v>
      </c>
      <c r="BC120" s="25">
        <f>'PV CNG'!BD15</f>
        <v>41797</v>
      </c>
      <c r="BD120" s="25">
        <f>'PV CNG'!BE15</f>
        <v>43411</v>
      </c>
      <c r="BE120" s="25">
        <f>'PV CNG'!BF15</f>
        <v>50173</v>
      </c>
      <c r="BF120" s="25">
        <f>'PV CNG'!BG15</f>
        <v>54624</v>
      </c>
      <c r="BG120" s="25">
        <f>'PV CNG'!BH15</f>
        <v>59606</v>
      </c>
      <c r="BH120" s="25">
        <f>'PV CNG'!BI15</f>
        <v>59494</v>
      </c>
      <c r="BI120" s="25">
        <f>'PV CNG'!BJ15</f>
        <v>44131</v>
      </c>
      <c r="BJ120" s="25">
        <f>'PV CNG'!BK15</f>
        <v>67524</v>
      </c>
      <c r="BK120" s="25">
        <f>'PV CNG'!BL15</f>
        <v>51691</v>
      </c>
      <c r="BL120" s="25">
        <f>'PV CNG'!BM15</f>
        <v>51812</v>
      </c>
      <c r="BM120" s="25">
        <f>'PV CNG'!BN15</f>
        <v>57889</v>
      </c>
      <c r="BN120" s="25">
        <f>'PV CNG'!BO15</f>
        <v>56407</v>
      </c>
      <c r="BO120" s="25">
        <f>'PV CNG'!BP15</f>
        <v>51664</v>
      </c>
      <c r="BP120" s="25">
        <f>'PV CNG'!BQ15</f>
        <v>59148</v>
      </c>
      <c r="BQ120" s="25">
        <f>'PV CNG'!BR15</f>
        <v>58191</v>
      </c>
      <c r="BR120" s="25">
        <f>'PV CNG'!BS15</f>
        <v>51329</v>
      </c>
      <c r="BS120" s="25">
        <f>'PV CNG'!BT15</f>
        <v>101312</v>
      </c>
      <c r="BT120" s="25">
        <f>'PV CNG'!BU15</f>
        <v>59693</v>
      </c>
      <c r="BU120" s="25">
        <f>'PV CNG'!BV15</f>
        <v>51334</v>
      </c>
      <c r="BV120" s="25">
        <f>'PV CNG'!BW15</f>
        <v>104555</v>
      </c>
      <c r="BW120" s="25">
        <f>'PV CNG'!BX15</f>
        <v>62126</v>
      </c>
      <c r="BX120" s="25">
        <f>'PV CNG'!BY15</f>
        <v>73038</v>
      </c>
      <c r="BY120" s="25">
        <f>'PV CNG'!BZ15</f>
        <v>69565</v>
      </c>
      <c r="BZ120" s="25">
        <f>'PV CNG'!CA15</f>
        <v>61478</v>
      </c>
      <c r="CA120" s="25">
        <f>'PV CNG'!CB15</f>
        <v>63376</v>
      </c>
      <c r="CB120" s="25">
        <f>'PV CNG'!CC15</f>
        <v>71062</v>
      </c>
      <c r="CC120" s="25">
        <f>'PV CNG'!CD15</f>
        <v>70607</v>
      </c>
      <c r="CD120" s="25">
        <f>'PV CNG'!CE15</f>
        <v>67752</v>
      </c>
      <c r="CE120" s="25">
        <f>'PV CNG'!CF15</f>
        <v>131394</v>
      </c>
      <c r="CF120" s="25">
        <f>'PV CNG'!CG15</f>
        <v>83911</v>
      </c>
      <c r="CG120" s="25">
        <f>'PV CNG'!CH15</f>
        <v>80062</v>
      </c>
      <c r="CH120" s="25">
        <f>'PV CNG'!CI15</f>
        <v>117867</v>
      </c>
      <c r="CI120" s="25">
        <f>'PV CNG'!CJ15</f>
        <v>87677.086956521744</v>
      </c>
      <c r="CL120" s="25">
        <f>SUM(CL114:CL119)</f>
        <v>205544.08695652173</v>
      </c>
      <c r="CM120" s="25">
        <f>SUM(CM114:CM119)</f>
        <v>295367</v>
      </c>
      <c r="CN120" s="25">
        <f>SUM(CN114:CN119)</f>
        <v>239719</v>
      </c>
      <c r="CP120" s="26">
        <f t="shared" si="1185"/>
        <v>-4.5335282708150126E-2</v>
      </c>
      <c r="CQ120" s="26">
        <f t="shared" si="1186"/>
        <v>0.23315847011070079</v>
      </c>
      <c r="CU120" s="8"/>
      <c r="CV120" s="8"/>
      <c r="CW120" s="8"/>
      <c r="CX120" s="8"/>
      <c r="CY120" s="8"/>
      <c r="CZ120" s="8"/>
      <c r="DB120" s="25">
        <f t="shared" si="1187"/>
        <v>60806</v>
      </c>
      <c r="DC120" s="25">
        <f t="shared" si="1187"/>
        <v>57226</v>
      </c>
      <c r="DD120" s="25">
        <f t="shared" si="1187"/>
        <v>48358</v>
      </c>
      <c r="DE120" s="25">
        <f t="shared" si="1187"/>
        <v>63116</v>
      </c>
      <c r="DF120" s="25">
        <f t="shared" si="1187"/>
        <v>58106</v>
      </c>
      <c r="DG120" s="25">
        <f t="shared" si="1187"/>
        <v>10808</v>
      </c>
      <c r="DH120" s="25">
        <f t="shared" si="1187"/>
        <v>43557</v>
      </c>
      <c r="DI120" s="25">
        <f t="shared" si="1187"/>
        <v>67046</v>
      </c>
      <c r="DJ120" s="25">
        <f t="shared" si="1187"/>
        <v>78573</v>
      </c>
      <c r="DK120" s="25">
        <f t="shared" si="1187"/>
        <v>41566</v>
      </c>
      <c r="DL120" s="25">
        <f t="shared" si="1188"/>
        <v>74667</v>
      </c>
      <c r="DM120" s="25">
        <f t="shared" si="1188"/>
        <v>56261</v>
      </c>
      <c r="DN120" s="25">
        <f t="shared" si="1188"/>
        <v>96309</v>
      </c>
      <c r="DO120" s="25">
        <f t="shared" si="1188"/>
        <v>100308</v>
      </c>
      <c r="DP120" s="25">
        <f t="shared" si="1188"/>
        <v>95846</v>
      </c>
      <c r="DQ120" s="25">
        <f t="shared" si="1188"/>
        <v>109489</v>
      </c>
      <c r="DR120" s="25">
        <f t="shared" si="1188"/>
        <v>103350</v>
      </c>
      <c r="DS120" s="25">
        <f t="shared" si="1188"/>
        <v>110659</v>
      </c>
      <c r="DT120" s="25">
        <f t="shared" si="1188"/>
        <v>148208</v>
      </c>
      <c r="DU120" s="25">
        <f t="shared" si="1188"/>
        <v>163231</v>
      </c>
      <c r="DV120" s="25">
        <f t="shared" si="1189"/>
        <v>171027</v>
      </c>
      <c r="DW120" s="25">
        <f t="shared" si="1189"/>
        <v>165960</v>
      </c>
      <c r="DX120" s="25">
        <f t="shared" si="1189"/>
        <v>168668</v>
      </c>
      <c r="DY120" s="25">
        <f t="shared" si="1189"/>
        <v>212339</v>
      </c>
      <c r="DZ120" s="25">
        <f t="shared" si="1189"/>
        <v>239719</v>
      </c>
      <c r="EA120" s="25">
        <f t="shared" si="1189"/>
        <v>194419</v>
      </c>
      <c r="EB120" s="25">
        <f t="shared" si="1189"/>
        <v>209421</v>
      </c>
      <c r="EC120" s="25">
        <f t="shared" si="1189"/>
        <v>295367</v>
      </c>
      <c r="EE120" s="25">
        <f t="shared" si="1190"/>
        <v>226806</v>
      </c>
      <c r="EF120" s="25">
        <f t="shared" si="1190"/>
        <v>199984</v>
      </c>
      <c r="EG120" s="25">
        <f t="shared" si="1190"/>
        <v>268803</v>
      </c>
      <c r="EH120" s="25">
        <f t="shared" si="1190"/>
        <v>408993</v>
      </c>
      <c r="EI120" s="25">
        <f t="shared" si="1190"/>
        <v>593125</v>
      </c>
      <c r="EJ120" s="25">
        <f t="shared" si="1190"/>
        <v>786686</v>
      </c>
      <c r="EK120" s="25">
        <f t="shared" si="1190"/>
        <v>904751.08695652173</v>
      </c>
    </row>
    <row r="121" spans="1:141" hidden="1" outlineLevel="1" x14ac:dyDescent="0.2">
      <c r="CU121" s="8"/>
      <c r="CV121" s="8"/>
      <c r="CW121" s="8"/>
      <c r="CX121" s="8"/>
      <c r="CY121" s="8"/>
      <c r="CZ121" s="8"/>
    </row>
    <row r="122" spans="1:141" ht="15" hidden="1" outlineLevel="1" x14ac:dyDescent="0.25">
      <c r="A122" s="19" t="s">
        <v>38</v>
      </c>
      <c r="B122" s="34">
        <f t="shared" ref="B122:BM122" si="1203">B$4</f>
        <v>43466</v>
      </c>
      <c r="C122" s="34">
        <f t="shared" si="1203"/>
        <v>43497</v>
      </c>
      <c r="D122" s="34">
        <f t="shared" si="1203"/>
        <v>43525</v>
      </c>
      <c r="E122" s="34">
        <f t="shared" si="1203"/>
        <v>43556</v>
      </c>
      <c r="F122" s="34">
        <f t="shared" si="1203"/>
        <v>43586</v>
      </c>
      <c r="G122" s="34">
        <f t="shared" si="1203"/>
        <v>43617</v>
      </c>
      <c r="H122" s="34">
        <f t="shared" si="1203"/>
        <v>43647</v>
      </c>
      <c r="I122" s="34">
        <f t="shared" si="1203"/>
        <v>43678</v>
      </c>
      <c r="J122" s="34">
        <f t="shared" si="1203"/>
        <v>43709</v>
      </c>
      <c r="K122" s="34">
        <f t="shared" si="1203"/>
        <v>43739</v>
      </c>
      <c r="L122" s="34">
        <f t="shared" si="1203"/>
        <v>43770</v>
      </c>
      <c r="M122" s="34">
        <f t="shared" si="1203"/>
        <v>43800</v>
      </c>
      <c r="N122" s="34">
        <f t="shared" si="1203"/>
        <v>43831</v>
      </c>
      <c r="O122" s="34">
        <f t="shared" si="1203"/>
        <v>43862</v>
      </c>
      <c r="P122" s="34">
        <f t="shared" si="1203"/>
        <v>43891</v>
      </c>
      <c r="Q122" s="34">
        <f t="shared" si="1203"/>
        <v>43922</v>
      </c>
      <c r="R122" s="34">
        <f t="shared" si="1203"/>
        <v>43952</v>
      </c>
      <c r="S122" s="34">
        <f t="shared" si="1203"/>
        <v>43983</v>
      </c>
      <c r="T122" s="34">
        <f t="shared" si="1203"/>
        <v>44013</v>
      </c>
      <c r="U122" s="34">
        <f t="shared" si="1203"/>
        <v>44044</v>
      </c>
      <c r="V122" s="34">
        <f t="shared" si="1203"/>
        <v>44075</v>
      </c>
      <c r="W122" s="34">
        <f t="shared" si="1203"/>
        <v>44105</v>
      </c>
      <c r="X122" s="34">
        <f t="shared" si="1203"/>
        <v>44136</v>
      </c>
      <c r="Y122" s="34">
        <f t="shared" si="1203"/>
        <v>44166</v>
      </c>
      <c r="Z122" s="34">
        <f t="shared" si="1203"/>
        <v>44197</v>
      </c>
      <c r="AA122" s="34">
        <f t="shared" si="1203"/>
        <v>44228</v>
      </c>
      <c r="AB122" s="34">
        <f t="shared" si="1203"/>
        <v>44256</v>
      </c>
      <c r="AC122" s="34">
        <f t="shared" si="1203"/>
        <v>44287</v>
      </c>
      <c r="AD122" s="34">
        <f t="shared" si="1203"/>
        <v>44317</v>
      </c>
      <c r="AE122" s="34">
        <f t="shared" si="1203"/>
        <v>44348</v>
      </c>
      <c r="AF122" s="34">
        <f t="shared" si="1203"/>
        <v>44378</v>
      </c>
      <c r="AG122" s="34">
        <f t="shared" si="1203"/>
        <v>44409</v>
      </c>
      <c r="AH122" s="34">
        <f t="shared" si="1203"/>
        <v>44440</v>
      </c>
      <c r="AI122" s="34">
        <f t="shared" si="1203"/>
        <v>44470</v>
      </c>
      <c r="AJ122" s="34">
        <f t="shared" si="1203"/>
        <v>44501</v>
      </c>
      <c r="AK122" s="34">
        <f t="shared" si="1203"/>
        <v>44531</v>
      </c>
      <c r="AL122" s="34">
        <f t="shared" si="1203"/>
        <v>44562</v>
      </c>
      <c r="AM122" s="34">
        <f t="shared" si="1203"/>
        <v>44593</v>
      </c>
      <c r="AN122" s="34">
        <f t="shared" si="1203"/>
        <v>44621</v>
      </c>
      <c r="AO122" s="34">
        <f t="shared" si="1203"/>
        <v>44652</v>
      </c>
      <c r="AP122" s="34">
        <f t="shared" si="1203"/>
        <v>44682</v>
      </c>
      <c r="AQ122" s="34">
        <f t="shared" si="1203"/>
        <v>44713</v>
      </c>
      <c r="AR122" s="34">
        <f t="shared" si="1203"/>
        <v>44743</v>
      </c>
      <c r="AS122" s="34">
        <f t="shared" si="1203"/>
        <v>44774</v>
      </c>
      <c r="AT122" s="34">
        <f t="shared" si="1203"/>
        <v>44805</v>
      </c>
      <c r="AU122" s="34">
        <f t="shared" si="1203"/>
        <v>44835</v>
      </c>
      <c r="AV122" s="34">
        <f t="shared" si="1203"/>
        <v>44866</v>
      </c>
      <c r="AW122" s="34">
        <f t="shared" si="1203"/>
        <v>44896</v>
      </c>
      <c r="AX122" s="34">
        <f t="shared" si="1203"/>
        <v>44927</v>
      </c>
      <c r="AY122" s="34">
        <f t="shared" si="1203"/>
        <v>44958</v>
      </c>
      <c r="AZ122" s="34">
        <f t="shared" si="1203"/>
        <v>44986</v>
      </c>
      <c r="BA122" s="34">
        <f t="shared" si="1203"/>
        <v>45017</v>
      </c>
      <c r="BB122" s="34">
        <f t="shared" si="1203"/>
        <v>45047</v>
      </c>
      <c r="BC122" s="34">
        <f t="shared" si="1203"/>
        <v>45078</v>
      </c>
      <c r="BD122" s="34">
        <f t="shared" si="1203"/>
        <v>45108</v>
      </c>
      <c r="BE122" s="34">
        <f t="shared" si="1203"/>
        <v>45139</v>
      </c>
      <c r="BF122" s="34">
        <f t="shared" si="1203"/>
        <v>45170</v>
      </c>
      <c r="BG122" s="34">
        <f t="shared" si="1203"/>
        <v>45200</v>
      </c>
      <c r="BH122" s="34">
        <f t="shared" si="1203"/>
        <v>45231</v>
      </c>
      <c r="BI122" s="34">
        <f t="shared" si="1203"/>
        <v>45261</v>
      </c>
      <c r="BJ122" s="34">
        <f t="shared" si="1203"/>
        <v>45292</v>
      </c>
      <c r="BK122" s="34">
        <f t="shared" si="1203"/>
        <v>45323</v>
      </c>
      <c r="BL122" s="34">
        <f t="shared" si="1203"/>
        <v>45352</v>
      </c>
      <c r="BM122" s="34">
        <f t="shared" si="1203"/>
        <v>45383</v>
      </c>
      <c r="BN122" s="34">
        <f t="shared" ref="BN122:CI122" si="1204">BN$4</f>
        <v>45413</v>
      </c>
      <c r="BO122" s="34">
        <f t="shared" si="1204"/>
        <v>45444</v>
      </c>
      <c r="BP122" s="34">
        <f t="shared" si="1204"/>
        <v>45474</v>
      </c>
      <c r="BQ122" s="34">
        <f t="shared" si="1204"/>
        <v>45505</v>
      </c>
      <c r="BR122" s="34">
        <f t="shared" si="1204"/>
        <v>45536</v>
      </c>
      <c r="BS122" s="34">
        <f t="shared" si="1204"/>
        <v>45566</v>
      </c>
      <c r="BT122" s="34">
        <f t="shared" si="1204"/>
        <v>45597</v>
      </c>
      <c r="BU122" s="34">
        <f t="shared" si="1204"/>
        <v>45627</v>
      </c>
      <c r="BV122" s="34">
        <f t="shared" si="1204"/>
        <v>45658</v>
      </c>
      <c r="BW122" s="34">
        <f t="shared" si="1204"/>
        <v>45689</v>
      </c>
      <c r="BX122" s="34">
        <f t="shared" si="1204"/>
        <v>45717</v>
      </c>
      <c r="BY122" s="34">
        <f t="shared" si="1204"/>
        <v>45748</v>
      </c>
      <c r="BZ122" s="34">
        <f t="shared" si="1204"/>
        <v>45778</v>
      </c>
      <c r="CA122" s="34">
        <f t="shared" si="1204"/>
        <v>45809</v>
      </c>
      <c r="CB122" s="34">
        <f t="shared" si="1204"/>
        <v>45839</v>
      </c>
      <c r="CC122" s="34">
        <f t="shared" si="1204"/>
        <v>45870</v>
      </c>
      <c r="CD122" s="34">
        <f t="shared" si="1204"/>
        <v>45901</v>
      </c>
      <c r="CE122" s="34">
        <f t="shared" si="1204"/>
        <v>45931</v>
      </c>
      <c r="CF122" s="34">
        <f t="shared" si="1204"/>
        <v>45962</v>
      </c>
      <c r="CG122" s="34">
        <f t="shared" si="1204"/>
        <v>45992</v>
      </c>
      <c r="CH122" s="34">
        <f t="shared" si="1204"/>
        <v>46023</v>
      </c>
      <c r="CI122" s="34">
        <f t="shared" si="1204"/>
        <v>46054</v>
      </c>
      <c r="CL122" s="35" t="str">
        <f>CL113</f>
        <v>4Q26</v>
      </c>
      <c r="CM122" s="35" t="str">
        <f t="shared" ref="CM122:CQ122" si="1205">CM113</f>
        <v>3Q26</v>
      </c>
      <c r="CN122" s="35" t="str">
        <f t="shared" si="1205"/>
        <v>4Q25</v>
      </c>
      <c r="CP122" s="35" t="str">
        <f t="shared" si="1205"/>
        <v>QoQ Change</v>
      </c>
      <c r="CQ122" s="35" t="str">
        <f t="shared" si="1205"/>
        <v>YoY Change</v>
      </c>
      <c r="CS122" s="35" t="str">
        <f>CS$4</f>
        <v>Feb-26 vs Feb-25</v>
      </c>
      <c r="CT122" s="35" t="str">
        <f>CT$4</f>
        <v>Feb-26 vs Mar-25</v>
      </c>
      <c r="CU122" s="39">
        <f>CU106</f>
        <v>45689</v>
      </c>
      <c r="CV122" s="39">
        <f t="shared" ref="CV122:CW122" si="1206">CV106</f>
        <v>46054</v>
      </c>
      <c r="CW122" s="39">
        <f t="shared" si="1206"/>
        <v>45717</v>
      </c>
      <c r="CX122" s="8"/>
      <c r="CY122" s="8"/>
      <c r="CZ122" s="8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E122" s="34"/>
      <c r="EF122" s="34"/>
      <c r="EG122" s="34"/>
      <c r="EH122" s="34"/>
      <c r="EI122" s="34"/>
      <c r="EJ122" s="34"/>
      <c r="EK122" s="34"/>
    </row>
    <row r="123" spans="1:141" collapsed="1" x14ac:dyDescent="0.2">
      <c r="A123" s="9" t="s">
        <v>8</v>
      </c>
      <c r="B123" s="20">
        <f t="shared" ref="B123:BM123" si="1207">B114/B$120</f>
        <v>2.6431535269709542E-2</v>
      </c>
      <c r="C123" s="20">
        <f t="shared" si="1207"/>
        <v>3.0723332984402805E-2</v>
      </c>
      <c r="D123" s="20">
        <f t="shared" si="1207"/>
        <v>3.596590909090909E-2</v>
      </c>
      <c r="E123" s="20">
        <f t="shared" si="1207"/>
        <v>3.3802816901408447E-2</v>
      </c>
      <c r="F123" s="20">
        <f t="shared" si="1207"/>
        <v>2.713234935944274E-2</v>
      </c>
      <c r="G123" s="20">
        <f t="shared" si="1207"/>
        <v>2.6342391627519772E-2</v>
      </c>
      <c r="H123" s="20">
        <f t="shared" si="1207"/>
        <v>2.7107274426788366E-2</v>
      </c>
      <c r="I123" s="20">
        <f t="shared" si="1207"/>
        <v>2.8914938382927562E-2</v>
      </c>
      <c r="J123" s="20">
        <f t="shared" si="1207"/>
        <v>2.4379432624113476E-2</v>
      </c>
      <c r="K123" s="20">
        <f t="shared" si="1207"/>
        <v>2.9209183673469388E-2</v>
      </c>
      <c r="L123" s="20">
        <f t="shared" si="1207"/>
        <v>2.159483140100894E-2</v>
      </c>
      <c r="M123" s="20">
        <f t="shared" si="1207"/>
        <v>2.2943875750088244E-2</v>
      </c>
      <c r="N123" s="20">
        <f t="shared" si="1207"/>
        <v>1.4604354753053638E-2</v>
      </c>
      <c r="O123" s="20">
        <f t="shared" si="1207"/>
        <v>1.326728163079376E-2</v>
      </c>
      <c r="P123" s="20">
        <f t="shared" si="1207"/>
        <v>1.163446622479199E-2</v>
      </c>
      <c r="Q123" s="20">
        <f t="shared" si="1207"/>
        <v>1.948051948051948E-2</v>
      </c>
      <c r="R123" s="20">
        <f t="shared" si="1207"/>
        <v>1.0337698139214336E-2</v>
      </c>
      <c r="S123" s="20">
        <f t="shared" si="1207"/>
        <v>1.2451085023123443E-2</v>
      </c>
      <c r="T123" s="20">
        <f t="shared" si="1207"/>
        <v>9.9105632100555952E-3</v>
      </c>
      <c r="U123" s="20">
        <f t="shared" si="1207"/>
        <v>5.6680677620685261E-3</v>
      </c>
      <c r="V123" s="20">
        <f t="shared" si="1207"/>
        <v>6.216006216006216E-3</v>
      </c>
      <c r="W123" s="20">
        <f t="shared" si="1207"/>
        <v>7.1095517289137163E-3</v>
      </c>
      <c r="X123" s="20">
        <f t="shared" si="1207"/>
        <v>5.7842233213177968E-3</v>
      </c>
      <c r="Y123" s="20">
        <f t="shared" si="1207"/>
        <v>7.8970595066660473E-3</v>
      </c>
      <c r="Z123" s="20">
        <f t="shared" si="1207"/>
        <v>5.44907213352132E-3</v>
      </c>
      <c r="AA123" s="20">
        <f t="shared" si="1207"/>
        <v>4.5026772675644975E-3</v>
      </c>
      <c r="AB123" s="20">
        <f t="shared" si="1207"/>
        <v>3.9381458197846669E-3</v>
      </c>
      <c r="AC123" s="20">
        <f t="shared" si="1207"/>
        <v>4.3982895540623087E-3</v>
      </c>
      <c r="AD123" s="20">
        <f t="shared" si="1207"/>
        <v>5.5306271522487741E-3</v>
      </c>
      <c r="AE123" s="20">
        <f t="shared" si="1207"/>
        <v>5.7003778902196883E-3</v>
      </c>
      <c r="AF123" s="20">
        <f t="shared" si="1207"/>
        <v>3.6184327219837527E-3</v>
      </c>
      <c r="AG123" s="20">
        <f t="shared" si="1207"/>
        <v>3.6602104621015707E-3</v>
      </c>
      <c r="AH123" s="20">
        <f t="shared" si="1207"/>
        <v>6.6666666666666671E-3</v>
      </c>
      <c r="AI123" s="20">
        <f t="shared" si="1207"/>
        <v>5.8657642413987594E-3</v>
      </c>
      <c r="AJ123" s="20">
        <f t="shared" si="1207"/>
        <v>5.6225776516185379E-3</v>
      </c>
      <c r="AK123" s="20">
        <f t="shared" si="1207"/>
        <v>4.4528003166435784E-3</v>
      </c>
      <c r="AL123" s="20">
        <f t="shared" si="1207"/>
        <v>2.3144089490479362E-3</v>
      </c>
      <c r="AM123" s="20">
        <f t="shared" si="1207"/>
        <v>3.6247872407489125E-3</v>
      </c>
      <c r="AN123" s="20">
        <f t="shared" si="1207"/>
        <v>3.2995064603781954E-3</v>
      </c>
      <c r="AO123" s="20">
        <f t="shared" si="1207"/>
        <v>3.4183461149753284E-3</v>
      </c>
      <c r="AP123" s="20">
        <f t="shared" si="1207"/>
        <v>3.1736344217271895E-3</v>
      </c>
      <c r="AQ123" s="20">
        <f t="shared" si="1207"/>
        <v>2.6551805522775549E-3</v>
      </c>
      <c r="AR123" s="20">
        <f t="shared" si="1207"/>
        <v>1.9639242227392209E-3</v>
      </c>
      <c r="AS123" s="20">
        <f t="shared" si="1207"/>
        <v>1.9955918270089953E-3</v>
      </c>
      <c r="AT123" s="20">
        <f t="shared" si="1207"/>
        <v>2.5706940874035988E-3</v>
      </c>
      <c r="AU123" s="20">
        <f t="shared" si="1207"/>
        <v>1.6047576343984518E-3</v>
      </c>
      <c r="AV123" s="20">
        <f t="shared" si="1207"/>
        <v>2.0665773011617514E-3</v>
      </c>
      <c r="AW123" s="20">
        <f t="shared" si="1207"/>
        <v>2.36368863193535E-3</v>
      </c>
      <c r="AX123" s="20">
        <f t="shared" si="1207"/>
        <v>2.342798238215725E-3</v>
      </c>
      <c r="AY123" s="20">
        <f t="shared" si="1207"/>
        <v>3.223406893131664E-3</v>
      </c>
      <c r="AZ123" s="20">
        <f t="shared" si="1207"/>
        <v>2.4048096192384768E-3</v>
      </c>
      <c r="BA123" s="20">
        <f t="shared" si="1207"/>
        <v>1.6722935664026757E-3</v>
      </c>
      <c r="BB123" s="20">
        <f t="shared" si="1207"/>
        <v>1.8563856977588851E-3</v>
      </c>
      <c r="BC123" s="20">
        <f t="shared" si="1207"/>
        <v>1.2919587530205517E-3</v>
      </c>
      <c r="BD123" s="20">
        <f t="shared" si="1207"/>
        <v>1.5894588929073277E-3</v>
      </c>
      <c r="BE123" s="20">
        <f t="shared" si="1207"/>
        <v>9.3675881450182373E-4</v>
      </c>
      <c r="BF123" s="20">
        <f t="shared" si="1207"/>
        <v>9.1534856473345051E-4</v>
      </c>
      <c r="BG123" s="20">
        <f t="shared" si="1207"/>
        <v>9.7305640371774655E-4</v>
      </c>
      <c r="BH123" s="20">
        <f t="shared" si="1207"/>
        <v>7.3957037684472388E-4</v>
      </c>
      <c r="BI123" s="20">
        <f t="shared" si="1207"/>
        <v>1.1103306066030682E-3</v>
      </c>
      <c r="BJ123" s="20">
        <f t="shared" si="1207"/>
        <v>1.6290504117054676E-3</v>
      </c>
      <c r="BK123" s="20">
        <f t="shared" si="1207"/>
        <v>1.4315838347101044E-3</v>
      </c>
      <c r="BL123" s="20">
        <f t="shared" si="1207"/>
        <v>1.6019454952520651E-3</v>
      </c>
      <c r="BM123" s="20">
        <f t="shared" si="1207"/>
        <v>1.2610340479192938E-3</v>
      </c>
      <c r="BN123" s="20">
        <f t="shared" ref="BN123:BR123" si="1208">BN114/BN$120</f>
        <v>1.2587090254755615E-3</v>
      </c>
      <c r="BO123" s="20">
        <f t="shared" si="1208"/>
        <v>3.0969340353050479E-3</v>
      </c>
      <c r="BP123" s="20">
        <f t="shared" si="1208"/>
        <v>4.3281260566714009E-3</v>
      </c>
      <c r="BQ123" s="20">
        <f t="shared" si="1208"/>
        <v>5.5678713203072636E-3</v>
      </c>
      <c r="BR123" s="20">
        <f t="shared" si="1208"/>
        <v>4.8705410196964675E-3</v>
      </c>
      <c r="BS123" s="20">
        <f t="shared" ref="BS123" si="1209">BS114/BS$120</f>
        <v>4.1258686039166142E-3</v>
      </c>
      <c r="BT123" s="20">
        <f t="shared" ref="BT123:BX123" si="1210">BT114/BT$120</f>
        <v>1.5412192384366677E-3</v>
      </c>
      <c r="BU123" s="20">
        <f t="shared" si="1210"/>
        <v>3.5064479682082053E-4</v>
      </c>
      <c r="BV123" s="20">
        <f t="shared" si="1210"/>
        <v>4.1031036296685953E-3</v>
      </c>
      <c r="BW123" s="20">
        <f t="shared" si="1210"/>
        <v>3.1387824743263691E-3</v>
      </c>
      <c r="BX123" s="20">
        <f t="shared" si="1210"/>
        <v>2.5740025740025739E-3</v>
      </c>
      <c r="BY123" s="20">
        <f t="shared" ref="BY123:BZ123" si="1211">BY114/BY$120</f>
        <v>2.5443829511967225E-3</v>
      </c>
      <c r="BZ123" s="20">
        <f t="shared" si="1211"/>
        <v>2.9766745827775791E-3</v>
      </c>
      <c r="CA123" s="20">
        <f t="shared" ref="CA123:CB123" si="1212">CA114/CA$120</f>
        <v>4.8441050239838423E-3</v>
      </c>
      <c r="CB123" s="20">
        <f t="shared" si="1212"/>
        <v>4.9674931749739666E-3</v>
      </c>
      <c r="CC123" s="20">
        <f t="shared" ref="CC123:CD123" si="1213">CC114/CC$120</f>
        <v>4.2063818035039018E-3</v>
      </c>
      <c r="CD123" s="20">
        <f t="shared" si="1213"/>
        <v>3.7046876844963987E-3</v>
      </c>
      <c r="CE123" s="20">
        <f t="shared" ref="CE123:CF123" si="1214">CE114/CE$120</f>
        <v>4.0412804237636418E-3</v>
      </c>
      <c r="CF123" s="20">
        <f t="shared" si="1214"/>
        <v>2.9912645541109034E-3</v>
      </c>
      <c r="CG123" s="20">
        <f t="shared" ref="CG123:CH123" si="1215">CG114/CG$120</f>
        <v>1.2989932802078389E-3</v>
      </c>
      <c r="CH123" s="20">
        <f t="shared" si="1215"/>
        <v>1.3320098076645712E-3</v>
      </c>
      <c r="CI123" s="20">
        <f t="shared" ref="CI123" si="1216">CI114/CI$120</f>
        <v>1.2942749902929374E-4</v>
      </c>
      <c r="CL123" s="20">
        <f>CL114/CL$120</f>
        <v>8.1903512078441239E-4</v>
      </c>
      <c r="CM123" s="20">
        <f t="shared" ref="CM123:CN123" si="1217">CM114/CM$120</f>
        <v>2.9996580525244866E-3</v>
      </c>
      <c r="CN123" s="20">
        <f t="shared" si="1217"/>
        <v>3.3872992962593702E-3</v>
      </c>
      <c r="CP123" s="21">
        <f t="shared" ref="CP123:CP128" si="1218">(CL123-CM123)*10000</f>
        <v>-21.806229317400742</v>
      </c>
      <c r="CQ123" s="21">
        <f t="shared" ref="CQ123:CQ128" si="1219">(CL123-CN123)*10000</f>
        <v>-25.682641754749579</v>
      </c>
      <c r="CS123" s="8" t="str">
        <f>CY123&amp;" bps"</f>
        <v>-30 bps</v>
      </c>
      <c r="CT123" s="8" t="str">
        <f>CZ123&amp;" bps"</f>
        <v>-25 bps</v>
      </c>
      <c r="CU123" s="8">
        <f>ROUND(HLOOKUP(CU$122,$A$122:$CK$129,COUNTA($A$122:$A123),0)*10^4,0)</f>
        <v>31</v>
      </c>
      <c r="CV123" s="8">
        <f>ROUND(HLOOKUP(CV$122,$A$122:$CK$129,COUNTA($A$122:$A123),0)*10^4,0)</f>
        <v>1</v>
      </c>
      <c r="CW123" s="8">
        <f>ROUND(HLOOKUP(CW$122,$A$122:$CK$129,COUNTA($A$122:$A123),0)*10^4,0)</f>
        <v>26</v>
      </c>
      <c r="CX123" s="8"/>
      <c r="CY123" s="8">
        <f>CV123-CU123</f>
        <v>-30</v>
      </c>
      <c r="CZ123" s="8">
        <f>CV123-CW123</f>
        <v>-25</v>
      </c>
      <c r="DB123" s="20">
        <f>DB114/DB$120</f>
        <v>3.05397493668388E-2</v>
      </c>
      <c r="DC123" s="20">
        <f t="shared" ref="DC123:DX123" si="1220">DC114/DC$120</f>
        <v>2.9217488554153705E-2</v>
      </c>
      <c r="DD123" s="20">
        <f t="shared" si="1220"/>
        <v>2.6965548616568098E-2</v>
      </c>
      <c r="DE123" s="20">
        <f t="shared" si="1220"/>
        <v>2.4795614424234742E-2</v>
      </c>
      <c r="DF123" s="20">
        <f t="shared" si="1220"/>
        <v>1.3475372594912745E-2</v>
      </c>
      <c r="DG123" s="20">
        <f t="shared" si="1220"/>
        <v>1.2768319763138416E-2</v>
      </c>
      <c r="DH123" s="20">
        <f t="shared" si="1220"/>
        <v>7.0711940675436784E-3</v>
      </c>
      <c r="DI123" s="20">
        <f t="shared" si="1220"/>
        <v>6.8907913969513471E-3</v>
      </c>
      <c r="DJ123" s="20">
        <f t="shared" si="1220"/>
        <v>4.6199076018479633E-3</v>
      </c>
      <c r="DK123" s="20">
        <f t="shared" si="1220"/>
        <v>5.1484386277245824E-3</v>
      </c>
      <c r="DL123" s="20">
        <f t="shared" si="1220"/>
        <v>4.4598015187432196E-3</v>
      </c>
      <c r="DM123" s="20">
        <f t="shared" si="1220"/>
        <v>5.2789676685448183E-3</v>
      </c>
      <c r="DN123" s="20">
        <f t="shared" si="1220"/>
        <v>3.1149736784724168E-3</v>
      </c>
      <c r="DO123" s="20">
        <f t="shared" si="1220"/>
        <v>3.0805120229692546E-3</v>
      </c>
      <c r="DP123" s="20">
        <f t="shared" si="1220"/>
        <v>2.1597145420779165E-3</v>
      </c>
      <c r="DQ123" s="20">
        <f t="shared" si="1220"/>
        <v>1.9728009206404296E-3</v>
      </c>
      <c r="DR123" s="20">
        <f t="shared" si="1220"/>
        <v>2.6028059990324142E-3</v>
      </c>
      <c r="DS123" s="20">
        <f t="shared" si="1220"/>
        <v>1.5904716290586396E-3</v>
      </c>
      <c r="DT123" s="20">
        <f t="shared" si="1220"/>
        <v>1.1200475008096729E-3</v>
      </c>
      <c r="DU123" s="20">
        <f t="shared" si="1220"/>
        <v>9.2506938020351531E-4</v>
      </c>
      <c r="DV123" s="20">
        <f t="shared" si="1220"/>
        <v>1.5611570102966198E-3</v>
      </c>
      <c r="DW123" s="20">
        <f t="shared" si="1220"/>
        <v>1.8317666907688599E-3</v>
      </c>
      <c r="DX123" s="20">
        <f t="shared" si="1220"/>
        <v>4.920909716128726E-3</v>
      </c>
      <c r="DY123" s="20">
        <f t="shared" ref="DY123:DZ123" si="1221">DY114/DY$120</f>
        <v>2.4865898398315901E-3</v>
      </c>
      <c r="DZ123" s="20">
        <f t="shared" si="1221"/>
        <v>3.3872992962593702E-3</v>
      </c>
      <c r="EA123" s="20">
        <f t="shared" ref="EA123:EB123" si="1222">EA114/EA$120</f>
        <v>3.4307346504199691E-3</v>
      </c>
      <c r="EB123" s="20">
        <f t="shared" si="1222"/>
        <v>4.3023383519322318E-3</v>
      </c>
      <c r="EC123" s="20">
        <f t="shared" ref="EC123" si="1223">EC114/EC$120</f>
        <v>2.9996580525244866E-3</v>
      </c>
      <c r="EE123" s="20">
        <f t="shared" ref="EE123:EJ123" si="1224">EE114/EE$120</f>
        <v>2.3473805807606499E-2</v>
      </c>
      <c r="EF123" s="20">
        <f t="shared" si="1224"/>
        <v>6.3555084406752543E-3</v>
      </c>
      <c r="EG123" s="20">
        <f t="shared" si="1224"/>
        <v>4.2559048820139658E-3</v>
      </c>
      <c r="EH123" s="20">
        <f t="shared" si="1224"/>
        <v>2.447474651155399E-3</v>
      </c>
      <c r="EI123" s="20">
        <f t="shared" si="1224"/>
        <v>1.2813487881981032E-3</v>
      </c>
      <c r="EJ123" s="20">
        <f t="shared" si="1224"/>
        <v>3.1448379658466021E-3</v>
      </c>
      <c r="EK123" s="20">
        <f t="shared" ref="EK123" si="1225">EK114/EK$120</f>
        <v>2.8984190943701785E-3</v>
      </c>
    </row>
    <row r="124" spans="1:141" x14ac:dyDescent="0.2">
      <c r="A124" s="9" t="s">
        <v>7</v>
      </c>
      <c r="B124" s="20">
        <f t="shared" ref="B124:BM124" si="1226">B115/B$120</f>
        <v>0.18842323651452283</v>
      </c>
      <c r="C124" s="20">
        <f t="shared" si="1226"/>
        <v>0.18250811263477443</v>
      </c>
      <c r="D124" s="20">
        <f t="shared" si="1226"/>
        <v>0.16340909090909092</v>
      </c>
      <c r="E124" s="20">
        <f t="shared" si="1226"/>
        <v>0.15598591549295773</v>
      </c>
      <c r="F124" s="20">
        <f t="shared" si="1226"/>
        <v>0.15763066880997614</v>
      </c>
      <c r="G124" s="20">
        <f t="shared" si="1226"/>
        <v>0.15906523161086994</v>
      </c>
      <c r="H124" s="20">
        <f t="shared" si="1226"/>
        <v>0.16836201682520482</v>
      </c>
      <c r="I124" s="20">
        <f t="shared" si="1226"/>
        <v>0.16831980763450555</v>
      </c>
      <c r="J124" s="20">
        <f t="shared" si="1226"/>
        <v>0.16245567375886524</v>
      </c>
      <c r="K124" s="20">
        <f t="shared" si="1226"/>
        <v>0.1615221088435374</v>
      </c>
      <c r="L124" s="20">
        <f t="shared" si="1226"/>
        <v>0.15859810602708205</v>
      </c>
      <c r="M124" s="20">
        <f t="shared" si="1226"/>
        <v>0.1587833862807389</v>
      </c>
      <c r="N124" s="20">
        <f t="shared" si="1226"/>
        <v>0.10215461649343753</v>
      </c>
      <c r="O124" s="20">
        <f t="shared" si="1226"/>
        <v>9.1732148957977447E-2</v>
      </c>
      <c r="P124" s="20">
        <f t="shared" si="1226"/>
        <v>0.11394725708644761</v>
      </c>
      <c r="Q124" s="20">
        <f t="shared" si="1226"/>
        <v>0.12012987012987013</v>
      </c>
      <c r="R124" s="20">
        <f t="shared" si="1226"/>
        <v>0.16402481047553411</v>
      </c>
      <c r="S124" s="20">
        <f t="shared" si="1226"/>
        <v>0.14656705798648167</v>
      </c>
      <c r="T124" s="20">
        <f t="shared" si="1226"/>
        <v>0.1213439690597051</v>
      </c>
      <c r="U124" s="20">
        <f t="shared" si="1226"/>
        <v>0.12412431537383772</v>
      </c>
      <c r="V124" s="20">
        <f t="shared" si="1226"/>
        <v>0.11933436933436933</v>
      </c>
      <c r="W124" s="20">
        <f t="shared" si="1226"/>
        <v>0.12141637043534463</v>
      </c>
      <c r="X124" s="20">
        <f t="shared" si="1226"/>
        <v>0.13844412775588902</v>
      </c>
      <c r="Y124" s="20">
        <f t="shared" si="1226"/>
        <v>0.14637432062061598</v>
      </c>
      <c r="Z124" s="20">
        <f t="shared" si="1226"/>
        <v>0.14792516099531303</v>
      </c>
      <c r="AA124" s="20">
        <f t="shared" si="1226"/>
        <v>0.13966412461463573</v>
      </c>
      <c r="AB124" s="20">
        <f t="shared" si="1226"/>
        <v>0.1514921598381386</v>
      </c>
      <c r="AC124" s="20">
        <f t="shared" si="1226"/>
        <v>0.14581551618814906</v>
      </c>
      <c r="AD124" s="20">
        <f t="shared" si="1226"/>
        <v>0.15725764374413023</v>
      </c>
      <c r="AE124" s="20">
        <f t="shared" si="1226"/>
        <v>0.23044898482034201</v>
      </c>
      <c r="AF124" s="20">
        <f t="shared" si="1226"/>
        <v>0.1691085175068289</v>
      </c>
      <c r="AG124" s="20">
        <f t="shared" si="1226"/>
        <v>0.17134360225712977</v>
      </c>
      <c r="AH124" s="20">
        <f t="shared" si="1226"/>
        <v>0.19012345679012346</v>
      </c>
      <c r="AI124" s="20">
        <f t="shared" si="1226"/>
        <v>0.21810490693739426</v>
      </c>
      <c r="AJ124" s="20">
        <f t="shared" si="1226"/>
        <v>0.20022927015666794</v>
      </c>
      <c r="AK124" s="20">
        <f t="shared" si="1226"/>
        <v>0.19369681377399564</v>
      </c>
      <c r="AL124" s="20">
        <f t="shared" si="1226"/>
        <v>0.13644492758705334</v>
      </c>
      <c r="AM124" s="20">
        <f t="shared" si="1226"/>
        <v>0.12913698543781127</v>
      </c>
      <c r="AN124" s="20">
        <f t="shared" si="1226"/>
        <v>0.14772916320079854</v>
      </c>
      <c r="AO124" s="20">
        <f t="shared" si="1226"/>
        <v>0.15513346412222817</v>
      </c>
      <c r="AP124" s="20">
        <f t="shared" si="1226"/>
        <v>0.15559963381141287</v>
      </c>
      <c r="AQ124" s="20">
        <f t="shared" si="1226"/>
        <v>0.14485485012980884</v>
      </c>
      <c r="AR124" s="20">
        <f t="shared" si="1226"/>
        <v>0.15095023718161768</v>
      </c>
      <c r="AS124" s="20">
        <f t="shared" si="1226"/>
        <v>0.16456186334663728</v>
      </c>
      <c r="AT124" s="20">
        <f t="shared" si="1226"/>
        <v>0.15705227077977721</v>
      </c>
      <c r="AU124" s="20">
        <f t="shared" si="1226"/>
        <v>0.17996884882239109</v>
      </c>
      <c r="AV124" s="20">
        <f t="shared" si="1226"/>
        <v>0.15764633601429848</v>
      </c>
      <c r="AW124" s="20">
        <f t="shared" si="1226"/>
        <v>0.14916791771808222</v>
      </c>
      <c r="AX124" s="20">
        <f t="shared" si="1226"/>
        <v>0.12433230250210851</v>
      </c>
      <c r="AY124" s="20">
        <f t="shared" si="1226"/>
        <v>0.1464347702879813</v>
      </c>
      <c r="AZ124" s="20">
        <f t="shared" si="1226"/>
        <v>0.14601510713735164</v>
      </c>
      <c r="BA124" s="20">
        <f t="shared" si="1226"/>
        <v>0.13214274445461144</v>
      </c>
      <c r="BB124" s="20">
        <f t="shared" si="1226"/>
        <v>0.12077268691651645</v>
      </c>
      <c r="BC124" s="20">
        <f t="shared" si="1226"/>
        <v>0.1068736990693112</v>
      </c>
      <c r="BD124" s="20">
        <f t="shared" si="1226"/>
        <v>0.10902766579899104</v>
      </c>
      <c r="BE124" s="20">
        <f t="shared" si="1226"/>
        <v>0.11831064516771969</v>
      </c>
      <c r="BF124" s="20">
        <f t="shared" si="1226"/>
        <v>0.12022188049209138</v>
      </c>
      <c r="BG124" s="20">
        <f t="shared" si="1226"/>
        <v>0.10968694426735563</v>
      </c>
      <c r="BH124" s="20">
        <f t="shared" si="1226"/>
        <v>0.10153965105724946</v>
      </c>
      <c r="BI124" s="20">
        <f t="shared" si="1226"/>
        <v>0.10221839523237633</v>
      </c>
      <c r="BJ124" s="20">
        <f t="shared" si="1226"/>
        <v>0.10251169954386588</v>
      </c>
      <c r="BK124" s="20">
        <f t="shared" si="1226"/>
        <v>0.10160376080942524</v>
      </c>
      <c r="BL124" s="20">
        <f t="shared" si="1226"/>
        <v>9.7776576854782679E-2</v>
      </c>
      <c r="BM124" s="20">
        <f t="shared" si="1226"/>
        <v>0.10255834441776503</v>
      </c>
      <c r="BN124" s="20">
        <f t="shared" ref="BN124:BR124" si="1227">BN115/BN$120</f>
        <v>0.10445512081833815</v>
      </c>
      <c r="BO124" s="20">
        <f t="shared" si="1227"/>
        <v>0.100147104366677</v>
      </c>
      <c r="BP124" s="20">
        <f t="shared" si="1227"/>
        <v>9.9310204909717995E-2</v>
      </c>
      <c r="BQ124" s="20">
        <f t="shared" si="1227"/>
        <v>0.10362427179460741</v>
      </c>
      <c r="BR124" s="20">
        <f t="shared" si="1227"/>
        <v>0.10142414619415925</v>
      </c>
      <c r="BS124" s="20">
        <f t="shared" ref="BS124" si="1228">BS115/BS$120</f>
        <v>9.7826516108654449E-2</v>
      </c>
      <c r="BT124" s="20">
        <f t="shared" ref="BT124:BU124" si="1229">BT115/BT$120</f>
        <v>9.1132963664081218E-2</v>
      </c>
      <c r="BU124" s="20">
        <f t="shared" si="1229"/>
        <v>9.9349359099232482E-2</v>
      </c>
      <c r="BV124" s="20">
        <f t="shared" ref="BV124:BW124" si="1230">BV115/BV$120</f>
        <v>9.2908038831237147E-2</v>
      </c>
      <c r="BW124" s="20">
        <f t="shared" si="1230"/>
        <v>9.2569938512056138E-2</v>
      </c>
      <c r="BX124" s="20">
        <f t="shared" ref="BX124:BY124" si="1231">BX115/BX$120</f>
        <v>8.700950190311893E-2</v>
      </c>
      <c r="BY124" s="20">
        <f t="shared" si="1231"/>
        <v>8.741464817077553E-2</v>
      </c>
      <c r="BZ124" s="20">
        <f t="shared" ref="BZ124" si="1232">BZ115/BZ$120</f>
        <v>9.437522365724324E-2</v>
      </c>
      <c r="CA124" s="20">
        <f t="shared" ref="CA124:CB124" si="1233">CA115/CA$120</f>
        <v>0.10221534965917697</v>
      </c>
      <c r="CB124" s="20">
        <f t="shared" si="1233"/>
        <v>0.10547127860178436</v>
      </c>
      <c r="CC124" s="20">
        <f t="shared" ref="CC124:CD124" si="1234">CC115/CC$120</f>
        <v>9.8687099012845753E-2</v>
      </c>
      <c r="CD124" s="20">
        <f t="shared" si="1234"/>
        <v>9.0698429566654859E-2</v>
      </c>
      <c r="CE124" s="20">
        <f t="shared" ref="CE124:CF124" si="1235">CE115/CE$120</f>
        <v>8.5734508425042238E-2</v>
      </c>
      <c r="CF124" s="20">
        <f t="shared" si="1235"/>
        <v>9.2061827412377395E-2</v>
      </c>
      <c r="CG124" s="20">
        <f t="shared" ref="CG124:CH124" si="1236">CG115/CG$120</f>
        <v>0.10468137193674902</v>
      </c>
      <c r="CH124" s="20">
        <f t="shared" si="1236"/>
        <v>9.6574953125132562E-2</v>
      </c>
      <c r="CI124" s="20">
        <f t="shared" ref="CI124" si="1237">CI115/CI$120</f>
        <v>8.2315889382630833E-2</v>
      </c>
      <c r="CL124" s="20">
        <f t="shared" ref="CL124:CN124" si="1238">CL115/CL$120</f>
        <v>9.0492592935737484E-2</v>
      </c>
      <c r="CM124" s="20">
        <f t="shared" si="1238"/>
        <v>9.2667765864162213E-2</v>
      </c>
      <c r="CN124" s="20">
        <f t="shared" si="1238"/>
        <v>9.1023239709826925E-2</v>
      </c>
      <c r="CP124" s="21">
        <f t="shared" ref="CP124:CP125" si="1239">(CL124-CM124)*10000</f>
        <v>-21.75172928424729</v>
      </c>
      <c r="CQ124" s="21">
        <f t="shared" si="1219"/>
        <v>-5.3064677408944103</v>
      </c>
      <c r="CS124" s="8" t="str">
        <f t="shared" ref="CS124:CS125" si="1240">CY124&amp;" bps"</f>
        <v>-103 bps</v>
      </c>
      <c r="CT124" s="8" t="str">
        <f t="shared" ref="CT124:CT125" si="1241">CZ124&amp;" bps"</f>
        <v>-47 bps</v>
      </c>
      <c r="CU124" s="8">
        <f>ROUND(HLOOKUP(CU$122,$A$122:$CK$129,COUNTA($A$122:$A124),0)*10^4,0)</f>
        <v>926</v>
      </c>
      <c r="CV124" s="8">
        <f>ROUND(HLOOKUP(CV$122,$A$122:$CK$129,COUNTA($A$122:$A124),0)*10^4,0)</f>
        <v>823</v>
      </c>
      <c r="CW124" s="8">
        <f>ROUND(HLOOKUP(CW$122,$A$122:$CK$129,COUNTA($A$122:$A124),0)*10^4,0)</f>
        <v>870</v>
      </c>
      <c r="CX124" s="8"/>
      <c r="CY124" s="8">
        <f t="shared" ref="CY124:CY125" si="1242">CV124-CU124</f>
        <v>-103</v>
      </c>
      <c r="CZ124" s="8">
        <f t="shared" ref="CZ124:CZ125" si="1243">CV124-CW124</f>
        <v>-47</v>
      </c>
      <c r="DB124" s="20">
        <f t="shared" ref="DB124:DX124" si="1244">DB115/DB$120</f>
        <v>0.17932440877544978</v>
      </c>
      <c r="DC124" s="20">
        <f t="shared" si="1244"/>
        <v>0.15748086534092895</v>
      </c>
      <c r="DD124" s="20">
        <f t="shared" si="1244"/>
        <v>0.16669423880226644</v>
      </c>
      <c r="DE124" s="20">
        <f t="shared" si="1244"/>
        <v>0.15973762595855251</v>
      </c>
      <c r="DF124" s="20">
        <f t="shared" si="1244"/>
        <v>0.10188276597941692</v>
      </c>
      <c r="DG124" s="20">
        <f t="shared" si="1244"/>
        <v>0.14665062916358254</v>
      </c>
      <c r="DH124" s="20">
        <f t="shared" si="1244"/>
        <v>0.12163372133067016</v>
      </c>
      <c r="DI124" s="20">
        <f t="shared" si="1244"/>
        <v>0.13548906720758883</v>
      </c>
      <c r="DJ124" s="20">
        <f t="shared" si="1244"/>
        <v>0.14658979547681775</v>
      </c>
      <c r="DK124" s="20">
        <f t="shared" si="1244"/>
        <v>0.18024346821921763</v>
      </c>
      <c r="DL124" s="20">
        <f t="shared" si="1244"/>
        <v>0.1755929661028299</v>
      </c>
      <c r="DM124" s="20">
        <f t="shared" si="1244"/>
        <v>0.20351575691864701</v>
      </c>
      <c r="DN124" s="20">
        <f t="shared" si="1244"/>
        <v>0.13826329834179568</v>
      </c>
      <c r="DO124" s="20">
        <f t="shared" si="1244"/>
        <v>0.15181241775331977</v>
      </c>
      <c r="DP124" s="20">
        <f t="shared" si="1244"/>
        <v>0.15757569434300858</v>
      </c>
      <c r="DQ124" s="20">
        <f t="shared" si="1244"/>
        <v>0.16386120980189792</v>
      </c>
      <c r="DR124" s="20">
        <f t="shared" si="1244"/>
        <v>0.13717464925012096</v>
      </c>
      <c r="DS124" s="20">
        <f t="shared" si="1244"/>
        <v>0.11877931302469749</v>
      </c>
      <c r="DT124" s="20">
        <f t="shared" si="1244"/>
        <v>0.11629601640937061</v>
      </c>
      <c r="DU124" s="20">
        <f t="shared" si="1244"/>
        <v>0.10469824971972236</v>
      </c>
      <c r="DV124" s="20">
        <f t="shared" si="1244"/>
        <v>0.10080279721915253</v>
      </c>
      <c r="DW124" s="20">
        <f t="shared" si="1244"/>
        <v>0.1024523981682333</v>
      </c>
      <c r="DX124" s="20">
        <f t="shared" si="1244"/>
        <v>0.10144188583489458</v>
      </c>
      <c r="DY124" s="20">
        <f t="shared" ref="DY124:DZ124" si="1245">DY115/DY$120</f>
        <v>9.6312971239386078E-2</v>
      </c>
      <c r="DZ124" s="20">
        <f t="shared" si="1245"/>
        <v>9.1023239709826925E-2</v>
      </c>
      <c r="EA124" s="20">
        <f t="shared" ref="EA124:EB124" si="1246">EA115/EA$120</f>
        <v>9.4440358195443858E-2</v>
      </c>
      <c r="EB124" s="20">
        <f t="shared" si="1246"/>
        <v>9.8404649008456649E-2</v>
      </c>
      <c r="EC124" s="20">
        <f t="shared" ref="EC124" si="1247">EC115/EC$120</f>
        <v>9.2667765864162213E-2</v>
      </c>
      <c r="EE124" s="20">
        <f t="shared" ref="EE124:EJ124" si="1248">EE115/EE$120</f>
        <v>0.14582947541070343</v>
      </c>
      <c r="EF124" s="20">
        <f t="shared" si="1248"/>
        <v>0.13743599487959038</v>
      </c>
      <c r="EG124" s="20">
        <f t="shared" si="1248"/>
        <v>0.16878159841966051</v>
      </c>
      <c r="EH124" s="20">
        <f t="shared" si="1248"/>
        <v>0.15268965483516833</v>
      </c>
      <c r="EI124" s="20">
        <f t="shared" si="1248"/>
        <v>0.10910010537407798</v>
      </c>
      <c r="EJ124" s="20">
        <f t="shared" si="1248"/>
        <v>9.7095918829113517E-2</v>
      </c>
      <c r="EK124" s="20">
        <f t="shared" ref="EK124" si="1249">EK115/EK$120</f>
        <v>9.3882415413319306E-2</v>
      </c>
    </row>
    <row r="125" spans="1:141" x14ac:dyDescent="0.2">
      <c r="A125" s="9" t="s">
        <v>6</v>
      </c>
      <c r="B125" s="20">
        <f t="shared" ref="B125:BM125" si="1250">B116/B$120</f>
        <v>0.72141078838174277</v>
      </c>
      <c r="C125" s="20">
        <f t="shared" si="1250"/>
        <v>0.7322830524442584</v>
      </c>
      <c r="D125" s="20">
        <f t="shared" si="1250"/>
        <v>0.74465909090909088</v>
      </c>
      <c r="E125" s="20">
        <f t="shared" si="1250"/>
        <v>0.75734406438631796</v>
      </c>
      <c r="F125" s="20">
        <f t="shared" si="1250"/>
        <v>0.76769448097812854</v>
      </c>
      <c r="G125" s="20">
        <f t="shared" si="1250"/>
        <v>0.76940001189272755</v>
      </c>
      <c r="H125" s="20">
        <f t="shared" si="1250"/>
        <v>0.75856380931434542</v>
      </c>
      <c r="I125" s="20">
        <f t="shared" si="1250"/>
        <v>0.76044484520589117</v>
      </c>
      <c r="J125" s="20">
        <f t="shared" si="1250"/>
        <v>0.76640070921985815</v>
      </c>
      <c r="K125" s="20">
        <f t="shared" si="1250"/>
        <v>0.76551870748299322</v>
      </c>
      <c r="L125" s="20">
        <f t="shared" si="1250"/>
        <v>0.77365253562262148</v>
      </c>
      <c r="M125" s="20">
        <f t="shared" si="1250"/>
        <v>0.76756088951641366</v>
      </c>
      <c r="N125" s="20">
        <f t="shared" si="1250"/>
        <v>0.83821409604734087</v>
      </c>
      <c r="O125" s="20">
        <f t="shared" si="1250"/>
        <v>0.854686254412937</v>
      </c>
      <c r="P125" s="20">
        <f t="shared" si="1250"/>
        <v>0.82357918488224513</v>
      </c>
      <c r="Q125" s="20">
        <f t="shared" si="1250"/>
        <v>0.64393939393939392</v>
      </c>
      <c r="R125" s="20">
        <f t="shared" si="1250"/>
        <v>0.80151619572708477</v>
      </c>
      <c r="S125" s="20">
        <f t="shared" si="1250"/>
        <v>0.81275939760464844</v>
      </c>
      <c r="T125" s="20">
        <f t="shared" si="1250"/>
        <v>0.84086697284666823</v>
      </c>
      <c r="U125" s="20">
        <f t="shared" si="1250"/>
        <v>0.84893644121767931</v>
      </c>
      <c r="V125" s="20">
        <f t="shared" si="1250"/>
        <v>0.85392385392385395</v>
      </c>
      <c r="W125" s="20">
        <f t="shared" si="1250"/>
        <v>0.85374636443377494</v>
      </c>
      <c r="X125" s="20">
        <f t="shared" si="1250"/>
        <v>0.83766451504736361</v>
      </c>
      <c r="Y125" s="20">
        <f t="shared" si="1250"/>
        <v>0.82858735541413109</v>
      </c>
      <c r="Z125" s="20">
        <f t="shared" si="1250"/>
        <v>0.83050718286781233</v>
      </c>
      <c r="AA125" s="20">
        <f t="shared" si="1250"/>
        <v>0.8416761317540159</v>
      </c>
      <c r="AB125" s="20">
        <f t="shared" si="1250"/>
        <v>0.83040682130211718</v>
      </c>
      <c r="AC125" s="20">
        <f t="shared" si="1250"/>
        <v>0.83121563836285883</v>
      </c>
      <c r="AD125" s="20">
        <f t="shared" si="1250"/>
        <v>0.82218511948241679</v>
      </c>
      <c r="AE125" s="20">
        <f t="shared" si="1250"/>
        <v>0.74002433869211559</v>
      </c>
      <c r="AF125" s="20">
        <f t="shared" si="1250"/>
        <v>0.81315406718932914</v>
      </c>
      <c r="AG125" s="20">
        <f t="shared" si="1250"/>
        <v>0.81252859539423516</v>
      </c>
      <c r="AH125" s="20">
        <f t="shared" si="1250"/>
        <v>0.78607407407407404</v>
      </c>
      <c r="AI125" s="20">
        <f t="shared" si="1250"/>
        <v>0.75363790186125212</v>
      </c>
      <c r="AJ125" s="20">
        <f t="shared" si="1250"/>
        <v>0.77056607893443962</v>
      </c>
      <c r="AK125" s="20">
        <f t="shared" si="1250"/>
        <v>0.78092222442113601</v>
      </c>
      <c r="AL125" s="20">
        <f t="shared" si="1250"/>
        <v>0.83658870147631237</v>
      </c>
      <c r="AM125" s="20">
        <f t="shared" si="1250"/>
        <v>0.77018848893651892</v>
      </c>
      <c r="AN125" s="20">
        <f t="shared" si="1250"/>
        <v>0.71920922752731109</v>
      </c>
      <c r="AO125" s="20">
        <f t="shared" si="1250"/>
        <v>0.7046846204149575</v>
      </c>
      <c r="AP125" s="20">
        <f t="shared" si="1250"/>
        <v>0.71406774488861768</v>
      </c>
      <c r="AQ125" s="20">
        <f t="shared" si="1250"/>
        <v>0.71037880575879164</v>
      </c>
      <c r="AR125" s="20">
        <f t="shared" si="1250"/>
        <v>0.69616581563283686</v>
      </c>
      <c r="AS125" s="20">
        <f t="shared" si="1250"/>
        <v>0.71683445523321621</v>
      </c>
      <c r="AT125" s="20">
        <f t="shared" si="1250"/>
        <v>0.7395715509854327</v>
      </c>
      <c r="AU125" s="20">
        <f t="shared" si="1250"/>
        <v>0.71265398593477136</v>
      </c>
      <c r="AV125" s="20">
        <f t="shared" si="1250"/>
        <v>0.74561550491510276</v>
      </c>
      <c r="AW125" s="20">
        <f t="shared" si="1250"/>
        <v>0.75570958571565461</v>
      </c>
      <c r="AX125" s="20">
        <f t="shared" si="1250"/>
        <v>0.7691640895886046</v>
      </c>
      <c r="AY125" s="20">
        <f t="shared" si="1250"/>
        <v>0.74223371471077892</v>
      </c>
      <c r="AZ125" s="20">
        <f t="shared" si="1250"/>
        <v>0.74934484353322028</v>
      </c>
      <c r="BA125" s="20">
        <f t="shared" si="1250"/>
        <v>0.77572334584924119</v>
      </c>
      <c r="BB125" s="20">
        <f t="shared" si="1250"/>
        <v>0.79746562996045089</v>
      </c>
      <c r="BC125" s="20">
        <f t="shared" si="1250"/>
        <v>0.78804698901835057</v>
      </c>
      <c r="BD125" s="20">
        <f t="shared" si="1250"/>
        <v>0.77118702632973213</v>
      </c>
      <c r="BE125" s="20">
        <f t="shared" si="1250"/>
        <v>0.74544077491878102</v>
      </c>
      <c r="BF125" s="20">
        <f t="shared" si="1250"/>
        <v>0.71474077328646746</v>
      </c>
      <c r="BG125" s="20">
        <f t="shared" si="1250"/>
        <v>0.7028822601751501</v>
      </c>
      <c r="BH125" s="20">
        <f t="shared" si="1250"/>
        <v>0.70701247184590044</v>
      </c>
      <c r="BI125" s="20">
        <f t="shared" si="1250"/>
        <v>0.7036776868867689</v>
      </c>
      <c r="BJ125" s="20">
        <f t="shared" si="1250"/>
        <v>0.72261714353415085</v>
      </c>
      <c r="BK125" s="20">
        <f t="shared" si="1250"/>
        <v>0.71826817047455072</v>
      </c>
      <c r="BL125" s="20">
        <f t="shared" si="1250"/>
        <v>0.71284644483903348</v>
      </c>
      <c r="BM125" s="20">
        <f t="shared" si="1250"/>
        <v>0.71383164331738325</v>
      </c>
      <c r="BN125" s="20">
        <f t="shared" ref="BN125:BR125" si="1251">BN116/BN$120</f>
        <v>0.71434396440158132</v>
      </c>
      <c r="BO125" s="20">
        <f t="shared" si="1251"/>
        <v>0.71901130380922884</v>
      </c>
      <c r="BP125" s="20">
        <f t="shared" si="1251"/>
        <v>0.72754784608101708</v>
      </c>
      <c r="BQ125" s="20">
        <f t="shared" si="1251"/>
        <v>0.7219844993212009</v>
      </c>
      <c r="BR125" s="20">
        <f t="shared" si="1251"/>
        <v>0.7338541565197062</v>
      </c>
      <c r="BS125" s="20">
        <f t="shared" ref="BS125" si="1252">BS116/BS$120</f>
        <v>0.70264134554643087</v>
      </c>
      <c r="BT125" s="20">
        <f t="shared" ref="BT125:BU125" si="1253">BT116/BT$120</f>
        <v>0.69049972358568001</v>
      </c>
      <c r="BU125" s="20">
        <f t="shared" si="1253"/>
        <v>0.6841274788639109</v>
      </c>
      <c r="BV125" s="20">
        <f t="shared" ref="BV125:BW125" si="1254">BV116/BV$120</f>
        <v>0.71567117784897905</v>
      </c>
      <c r="BW125" s="20">
        <f t="shared" si="1254"/>
        <v>0.69153011621543314</v>
      </c>
      <c r="BX125" s="20">
        <f t="shared" ref="BX125:BY125" si="1255">BX116/BX$120</f>
        <v>0.66811796599030637</v>
      </c>
      <c r="BY125" s="20">
        <f t="shared" si="1255"/>
        <v>0.69343779199309996</v>
      </c>
      <c r="BZ125" s="20">
        <f t="shared" ref="BZ125" si="1256">BZ116/BZ$120</f>
        <v>0.70303197891928815</v>
      </c>
      <c r="CA125" s="20">
        <f t="shared" ref="CA125:CB125" si="1257">CA116/CA$120</f>
        <v>0.69748800807876798</v>
      </c>
      <c r="CB125" s="20">
        <f t="shared" si="1257"/>
        <v>0.69253609524077564</v>
      </c>
      <c r="CC125" s="20">
        <f t="shared" ref="CC125:CD125" si="1258">CC116/CC$120</f>
        <v>0.72014106250088517</v>
      </c>
      <c r="CD125" s="20">
        <f t="shared" si="1258"/>
        <v>0.68524914393671033</v>
      </c>
      <c r="CE125" s="20">
        <f t="shared" ref="CE125:CF125" si="1259">CE116/CE$120</f>
        <v>0.6873829855244532</v>
      </c>
      <c r="CF125" s="20">
        <f t="shared" si="1259"/>
        <v>0.68395085268915878</v>
      </c>
      <c r="CG125" s="20">
        <f t="shared" ref="CG125:CH125" si="1260">CG116/CG$120</f>
        <v>0.66639604306662337</v>
      </c>
      <c r="CH125" s="20">
        <f t="shared" si="1260"/>
        <v>0.70427685442066057</v>
      </c>
      <c r="CI125" s="20">
        <f t="shared" ref="CI125" si="1261">CI116/CI$120</f>
        <v>0.70244617973165357</v>
      </c>
      <c r="CL125" s="20">
        <f t="shared" ref="CL125:CN125" si="1262">CL116/CL$120</f>
        <v>0.70349596003311687</v>
      </c>
      <c r="CM125" s="20">
        <f t="shared" si="1262"/>
        <v>0.68071924080889201</v>
      </c>
      <c r="CN125" s="20">
        <f t="shared" si="1262"/>
        <v>0.69492614269206865</v>
      </c>
      <c r="CP125" s="21">
        <f t="shared" si="1239"/>
        <v>227.76719224224863</v>
      </c>
      <c r="CQ125" s="21">
        <f t="shared" si="1219"/>
        <v>85.698173410482241</v>
      </c>
      <c r="CS125" s="8" t="str">
        <f t="shared" si="1240"/>
        <v>109 bps</v>
      </c>
      <c r="CT125" s="8" t="str">
        <f t="shared" si="1241"/>
        <v>343 bps</v>
      </c>
      <c r="CU125" s="8">
        <f>ROUND(HLOOKUP(CU$122,$A$122:$CK$129,COUNTA($A$122:$A125),0)*10^4,0)</f>
        <v>6915</v>
      </c>
      <c r="CV125" s="8">
        <f>ROUND(HLOOKUP(CV$122,$A$122:$CK$129,COUNTA($A$122:$A125),0)*10^4,0)</f>
        <v>7024</v>
      </c>
      <c r="CW125" s="8">
        <f>ROUND(HLOOKUP(CW$122,$A$122:$CK$129,COUNTA($A$122:$A125),0)*10^4,0)</f>
        <v>6681</v>
      </c>
      <c r="CX125" s="8"/>
      <c r="CY125" s="8">
        <f t="shared" si="1242"/>
        <v>109</v>
      </c>
      <c r="CZ125" s="8">
        <f t="shared" si="1243"/>
        <v>343</v>
      </c>
      <c r="DB125" s="20">
        <f t="shared" ref="DB125:DX125" si="1263">DB116/DB$120</f>
        <v>0.73155609643785158</v>
      </c>
      <c r="DC125" s="20">
        <f t="shared" si="1263"/>
        <v>0.76460000698982977</v>
      </c>
      <c r="DD125" s="20">
        <f t="shared" si="1263"/>
        <v>0.76140452458745189</v>
      </c>
      <c r="DE125" s="20">
        <f t="shared" si="1263"/>
        <v>0.76898092401292861</v>
      </c>
      <c r="DF125" s="20">
        <f t="shared" si="1263"/>
        <v>0.83962069321584687</v>
      </c>
      <c r="DG125" s="20">
        <f t="shared" si="1263"/>
        <v>0.79681717246484085</v>
      </c>
      <c r="DH125" s="20">
        <f t="shared" si="1263"/>
        <v>0.84840553757145809</v>
      </c>
      <c r="DI125" s="20">
        <f t="shared" si="1263"/>
        <v>0.83994570891626641</v>
      </c>
      <c r="DJ125" s="20">
        <f t="shared" si="1263"/>
        <v>0.83397604775177225</v>
      </c>
      <c r="DK125" s="20">
        <f t="shared" si="1263"/>
        <v>0.79488043112158979</v>
      </c>
      <c r="DL125" s="20">
        <f t="shared" si="1263"/>
        <v>0.80559015361538566</v>
      </c>
      <c r="DM125" s="20">
        <f t="shared" si="1263"/>
        <v>0.76895184941611416</v>
      </c>
      <c r="DN125" s="20">
        <f t="shared" si="1263"/>
        <v>0.77075870375561994</v>
      </c>
      <c r="DO125" s="20">
        <f t="shared" si="1263"/>
        <v>0.70967420345336363</v>
      </c>
      <c r="DP125" s="20">
        <f t="shared" si="1263"/>
        <v>0.71661832523005653</v>
      </c>
      <c r="DQ125" s="20">
        <f t="shared" si="1263"/>
        <v>0.73574514334773355</v>
      </c>
      <c r="DR125" s="20">
        <f t="shared" si="1263"/>
        <v>0.75558780841799711</v>
      </c>
      <c r="DS125" s="20">
        <f t="shared" si="1263"/>
        <v>0.78768107429129131</v>
      </c>
      <c r="DT125" s="20">
        <f t="shared" si="1263"/>
        <v>0.7416671164849401</v>
      </c>
      <c r="DU125" s="20">
        <f t="shared" si="1263"/>
        <v>0.70460267963805889</v>
      </c>
      <c r="DV125" s="20">
        <f t="shared" si="1263"/>
        <v>0.71834271781648507</v>
      </c>
      <c r="DW125" s="20">
        <f t="shared" si="1263"/>
        <v>0.71561822125813446</v>
      </c>
      <c r="DX125" s="20">
        <f t="shared" si="1263"/>
        <v>0.72754760831930188</v>
      </c>
      <c r="DY125" s="20">
        <f t="shared" ref="DY125:DZ125" si="1264">DY116/DY$120</f>
        <v>0.69475225935885543</v>
      </c>
      <c r="DZ125" s="20">
        <f t="shared" si="1264"/>
        <v>0.69492614269206865</v>
      </c>
      <c r="EA125" s="20">
        <f t="shared" ref="EA125:EB125" si="1265">EA116/EA$120</f>
        <v>0.69779188248062174</v>
      </c>
      <c r="EB125" s="20">
        <f t="shared" si="1265"/>
        <v>0.69948572492729955</v>
      </c>
      <c r="EC125" s="20">
        <f t="shared" ref="EC125" si="1266">EC116/EC$120</f>
        <v>0.68071924080889201</v>
      </c>
      <c r="EE125" s="20">
        <f t="shared" ref="EE125:EJ125" si="1267">EE116/EE$120</f>
        <v>0.7843575566783948</v>
      </c>
      <c r="EF125" s="20">
        <f t="shared" si="1267"/>
        <v>0.83711196895751661</v>
      </c>
      <c r="EG125" s="20">
        <f t="shared" si="1267"/>
        <v>0.78378589524670483</v>
      </c>
      <c r="EH125" s="20">
        <f t="shared" si="1267"/>
        <v>0.72988290753142471</v>
      </c>
      <c r="EI125" s="20">
        <f t="shared" si="1267"/>
        <v>0.73332602739726027</v>
      </c>
      <c r="EJ125" s="20">
        <f t="shared" si="1267"/>
        <v>0.70623857549263624</v>
      </c>
      <c r="EK125" s="20">
        <f t="shared" ref="EK125" si="1268">EK116/EK$120</f>
        <v>0.69390625093858382</v>
      </c>
    </row>
    <row r="126" spans="1:141" x14ac:dyDescent="0.2">
      <c r="A126" s="9" t="s">
        <v>11</v>
      </c>
      <c r="B126" s="20">
        <f t="shared" ref="B126:BM126" si="1269">B117/B$120</f>
        <v>3.809128630705394E-2</v>
      </c>
      <c r="C126" s="20">
        <f t="shared" si="1269"/>
        <v>3.2398199518475869E-2</v>
      </c>
      <c r="D126" s="20">
        <f t="shared" si="1269"/>
        <v>3.1590909090909093E-2</v>
      </c>
      <c r="E126" s="20">
        <f t="shared" si="1269"/>
        <v>3.0583501006036216E-2</v>
      </c>
      <c r="F126" s="20">
        <f t="shared" si="1269"/>
        <v>2.5865848312143797E-2</v>
      </c>
      <c r="G126" s="20">
        <f t="shared" si="1269"/>
        <v>2.4201700660046382E-2</v>
      </c>
      <c r="H126" s="20">
        <f t="shared" si="1269"/>
        <v>2.4523010941881564E-2</v>
      </c>
      <c r="I126" s="20">
        <f t="shared" si="1269"/>
        <v>2.0018034265103696E-2</v>
      </c>
      <c r="J126" s="20">
        <f t="shared" si="1269"/>
        <v>2.0907210401891252E-2</v>
      </c>
      <c r="K126" s="20">
        <f t="shared" si="1269"/>
        <v>2.0450680272108845E-2</v>
      </c>
      <c r="L126" s="20">
        <f t="shared" si="1269"/>
        <v>2.1816089919461899E-2</v>
      </c>
      <c r="M126" s="20">
        <f t="shared" si="1269"/>
        <v>2.2708553947523236E-2</v>
      </c>
      <c r="N126" s="20">
        <f t="shared" si="1269"/>
        <v>2.4163568773234202E-2</v>
      </c>
      <c r="O126" s="20">
        <f t="shared" si="1269"/>
        <v>2.2036214554151008E-2</v>
      </c>
      <c r="P126" s="20">
        <f t="shared" si="1269"/>
        <v>2.4256099280778452E-2</v>
      </c>
      <c r="Q126" s="20">
        <f t="shared" si="1269"/>
        <v>8.4415584415584416E-2</v>
      </c>
      <c r="R126" s="20">
        <f t="shared" si="1269"/>
        <v>1.3094417643004824E-2</v>
      </c>
      <c r="S126" s="20">
        <f t="shared" si="1269"/>
        <v>1.9447408988497568E-2</v>
      </c>
      <c r="T126" s="20">
        <f t="shared" si="1269"/>
        <v>1.9982273789380389E-2</v>
      </c>
      <c r="U126" s="20">
        <f t="shared" si="1269"/>
        <v>1.4838874028786142E-2</v>
      </c>
      <c r="V126" s="20">
        <f t="shared" si="1269"/>
        <v>1.3727013727013727E-2</v>
      </c>
      <c r="W126" s="20">
        <f t="shared" si="1269"/>
        <v>1.1356816398134897E-2</v>
      </c>
      <c r="X126" s="20">
        <f t="shared" si="1269"/>
        <v>1.0185262804929164E-2</v>
      </c>
      <c r="Y126" s="20">
        <f t="shared" si="1269"/>
        <v>9.5693779904306216E-3</v>
      </c>
      <c r="Z126" s="20">
        <f t="shared" si="1269"/>
        <v>9.1071904888922767E-3</v>
      </c>
      <c r="AA126" s="20">
        <f t="shared" si="1269"/>
        <v>7.7884147330845371E-3</v>
      </c>
      <c r="AB126" s="20">
        <f t="shared" si="1269"/>
        <v>7.9485511958956572E-3</v>
      </c>
      <c r="AC126" s="20">
        <f t="shared" si="1269"/>
        <v>9.1631032376298105E-3</v>
      </c>
      <c r="AD126" s="20">
        <f t="shared" si="1269"/>
        <v>7.8263591777105283E-3</v>
      </c>
      <c r="AE126" s="20">
        <f t="shared" si="1269"/>
        <v>1.3642477422660603E-2</v>
      </c>
      <c r="AF126" s="20">
        <f t="shared" si="1269"/>
        <v>6.6692681542445632E-3</v>
      </c>
      <c r="AG126" s="20">
        <f t="shared" si="1269"/>
        <v>6.1003507701692852E-3</v>
      </c>
      <c r="AH126" s="20">
        <f t="shared" si="1269"/>
        <v>8.6913580246913581E-3</v>
      </c>
      <c r="AI126" s="20">
        <f t="shared" si="1269"/>
        <v>1.3479977439368303E-2</v>
      </c>
      <c r="AJ126" s="20">
        <f t="shared" si="1269"/>
        <v>1.588514656913587E-2</v>
      </c>
      <c r="AK126" s="20">
        <f t="shared" si="1269"/>
        <v>1.4743716603997625E-2</v>
      </c>
      <c r="AL126" s="20">
        <f t="shared" si="1269"/>
        <v>2.0759546936914824E-2</v>
      </c>
      <c r="AM126" s="20">
        <f t="shared" si="1269"/>
        <v>9.2258715249322318E-2</v>
      </c>
      <c r="AN126" s="20">
        <f t="shared" si="1269"/>
        <v>0.12676759274663119</v>
      </c>
      <c r="AO126" s="20">
        <f t="shared" si="1269"/>
        <v>0.13349384697699304</v>
      </c>
      <c r="AP126" s="20">
        <f t="shared" si="1269"/>
        <v>0.12212389380530973</v>
      </c>
      <c r="AQ126" s="20">
        <f t="shared" si="1269"/>
        <v>0.13712532452206749</v>
      </c>
      <c r="AR126" s="20">
        <f t="shared" si="1269"/>
        <v>0.14720367404900747</v>
      </c>
      <c r="AS126" s="20">
        <f t="shared" si="1269"/>
        <v>0.11202120688628105</v>
      </c>
      <c r="AT126" s="20">
        <f t="shared" si="1269"/>
        <v>9.6246786632390752E-2</v>
      </c>
      <c r="AU126" s="20">
        <f t="shared" si="1269"/>
        <v>0.10225610043894841</v>
      </c>
      <c r="AV126" s="20">
        <f t="shared" si="1269"/>
        <v>8.8806970509383382E-2</v>
      </c>
      <c r="AW126" s="20">
        <f t="shared" si="1269"/>
        <v>7.9758520458683368E-2</v>
      </c>
      <c r="AX126" s="20">
        <f t="shared" si="1269"/>
        <v>9.2634242339049766E-2</v>
      </c>
      <c r="AY126" s="20">
        <f t="shared" si="1269"/>
        <v>8.9688640147355739E-2</v>
      </c>
      <c r="AZ126" s="20">
        <f t="shared" si="1269"/>
        <v>8.1578541698782175E-2</v>
      </c>
      <c r="BA126" s="20">
        <f t="shared" si="1269"/>
        <v>7.6830845928122934E-2</v>
      </c>
      <c r="BB126" s="20">
        <f t="shared" si="1269"/>
        <v>6.0910974198929213E-2</v>
      </c>
      <c r="BC126" s="20">
        <f t="shared" si="1269"/>
        <v>8.3977318946335866E-2</v>
      </c>
      <c r="BD126" s="20">
        <f t="shared" si="1269"/>
        <v>0.10237036695768353</v>
      </c>
      <c r="BE126" s="20">
        <f t="shared" si="1269"/>
        <v>0.12068243876188388</v>
      </c>
      <c r="BF126" s="20">
        <f t="shared" si="1269"/>
        <v>0.1482681605155243</v>
      </c>
      <c r="BG126" s="20">
        <f t="shared" si="1269"/>
        <v>0.1725665201489783</v>
      </c>
      <c r="BH126" s="20">
        <f t="shared" si="1269"/>
        <v>0.17657242747167781</v>
      </c>
      <c r="BI126" s="20">
        <f t="shared" si="1269"/>
        <v>0.17937504248714056</v>
      </c>
      <c r="BJ126" s="20">
        <f t="shared" si="1269"/>
        <v>0.15721817427877496</v>
      </c>
      <c r="BK126" s="20">
        <f t="shared" si="1269"/>
        <v>0.16407111489427559</v>
      </c>
      <c r="BL126" s="20">
        <f t="shared" si="1269"/>
        <v>0.17627190612213386</v>
      </c>
      <c r="BM126" s="20">
        <f t="shared" si="1269"/>
        <v>0.16901311129921057</v>
      </c>
      <c r="BN126" s="20">
        <f t="shared" ref="BN126:BR126" si="1270">BN117/BN$120</f>
        <v>0.1601219706773982</v>
      </c>
      <c r="BO126" s="20">
        <f t="shared" si="1270"/>
        <v>0.15455636419944255</v>
      </c>
      <c r="BP126" s="20">
        <f t="shared" si="1270"/>
        <v>0.1424731182795699</v>
      </c>
      <c r="BQ126" s="20">
        <f t="shared" si="1270"/>
        <v>0.13942018525201491</v>
      </c>
      <c r="BR126" s="20">
        <f t="shared" si="1270"/>
        <v>0.12694578113736874</v>
      </c>
      <c r="BS126" s="20">
        <f t="shared" ref="BS126" si="1271">BS117/BS$120</f>
        <v>0.16641661402400507</v>
      </c>
      <c r="BT126" s="20">
        <f t="shared" ref="BT126:BU126" si="1272">BT117/BT$120</f>
        <v>0.18663829929807516</v>
      </c>
      <c r="BU126" s="20">
        <f t="shared" si="1272"/>
        <v>0.1855495383176842</v>
      </c>
      <c r="BV126" s="20">
        <f t="shared" ref="BV126:BW126" si="1273">BV117/BV$120</f>
        <v>0.15391899000526038</v>
      </c>
      <c r="BW126" s="20">
        <f t="shared" si="1273"/>
        <v>0.17548208479541577</v>
      </c>
      <c r="BX126" s="20">
        <f t="shared" ref="BX126:BY126" si="1274">BX117/BX$120</f>
        <v>0.20634464251485529</v>
      </c>
      <c r="BY126" s="20">
        <f t="shared" si="1274"/>
        <v>0.17781930568533028</v>
      </c>
      <c r="BZ126" s="20">
        <f t="shared" ref="BZ126" si="1275">BZ117/BZ$120</f>
        <v>0.16078922541396923</v>
      </c>
      <c r="CA126" s="20">
        <f t="shared" ref="CA126:CB126" si="1276">CA117/CA$120</f>
        <v>0.15475889926786165</v>
      </c>
      <c r="CB126" s="20">
        <f t="shared" si="1276"/>
        <v>0.15770735414145395</v>
      </c>
      <c r="CC126" s="20">
        <f t="shared" ref="CC126:CD126" si="1277">CC117/CC$120</f>
        <v>0.14355517158355405</v>
      </c>
      <c r="CD126" s="20">
        <f t="shared" si="1277"/>
        <v>0.19341126461211477</v>
      </c>
      <c r="CE126" s="20">
        <f t="shared" ref="CE126:CF126" si="1278">CE117/CE$120</f>
        <v>0.18897362132213039</v>
      </c>
      <c r="CF126" s="20">
        <f t="shared" si="1278"/>
        <v>0.18239563346879431</v>
      </c>
      <c r="CG126" s="20">
        <f t="shared" ref="CG126:CH126" si="1279">CG117/CG$120</f>
        <v>0.18920336739027255</v>
      </c>
      <c r="CH126" s="20">
        <f t="shared" si="1279"/>
        <v>0.1556500123020014</v>
      </c>
      <c r="CI126" s="20">
        <f t="shared" ref="CI126" si="1280">CI117/CI$120</f>
        <v>0.17219609704186259</v>
      </c>
      <c r="CL126" s="20">
        <f t="shared" ref="CL126:CN126" si="1281">CL117/CL$120</f>
        <v>0.16270792640698684</v>
      </c>
      <c r="CM126" s="20">
        <f t="shared" si="1281"/>
        <v>0.18716715137439185</v>
      </c>
      <c r="CN126" s="20">
        <f t="shared" si="1281"/>
        <v>0.17548045837000822</v>
      </c>
      <c r="CP126" s="21">
        <f t="shared" si="1218"/>
        <v>-244.59224967405018</v>
      </c>
      <c r="CQ126" s="21">
        <f t="shared" si="1219"/>
        <v>-127.72531963021389</v>
      </c>
      <c r="CS126" s="8" t="str">
        <f t="shared" ref="CS126:CS128" si="1282">CY126&amp;" bps"</f>
        <v>-33 bps</v>
      </c>
      <c r="CT126" s="8" t="str">
        <f t="shared" ref="CT126:CT128" si="1283">CZ126&amp;" bps"</f>
        <v>-341 bps</v>
      </c>
      <c r="CU126" s="8">
        <f>ROUND(HLOOKUP(CU$122,$A$122:$CK$129,COUNTA($A$122:$A126),0)*10^4,0)</f>
        <v>1755</v>
      </c>
      <c r="CV126" s="8">
        <f>ROUND(HLOOKUP(CV$122,$A$122:$CK$129,COUNTA($A$122:$A126),0)*10^4,0)</f>
        <v>1722</v>
      </c>
      <c r="CW126" s="8">
        <f>ROUND(HLOOKUP(CW$122,$A$122:$CK$129,COUNTA($A$122:$A126),0)*10^4,0)</f>
        <v>2063</v>
      </c>
      <c r="CX126" s="8"/>
      <c r="CY126" s="8">
        <f t="shared" ref="CY126:CY128" si="1284">CV126-CU126</f>
        <v>-33</v>
      </c>
      <c r="CZ126" s="8">
        <f t="shared" ref="CZ126:CZ128" si="1285">CV126-CW126</f>
        <v>-341</v>
      </c>
      <c r="DB126" s="20">
        <f t="shared" ref="DB126:DX126" si="1286">DB117/DB$120</f>
        <v>3.4420945301450512E-2</v>
      </c>
      <c r="DC126" s="20">
        <f t="shared" si="1286"/>
        <v>2.7015692167895712E-2</v>
      </c>
      <c r="DD126" s="20">
        <f t="shared" si="1286"/>
        <v>2.1961206005211134E-2</v>
      </c>
      <c r="DE126" s="20">
        <f t="shared" si="1286"/>
        <v>2.1547626592306229E-2</v>
      </c>
      <c r="DF126" s="20">
        <f t="shared" si="1286"/>
        <v>2.3543179706054452E-2</v>
      </c>
      <c r="DG126" s="20">
        <f t="shared" si="1286"/>
        <v>2.414877868245744E-2</v>
      </c>
      <c r="DH126" s="20">
        <f t="shared" si="1286"/>
        <v>1.5910186651973277E-2</v>
      </c>
      <c r="DI126" s="20">
        <f t="shared" si="1286"/>
        <v>1.0366017361214688E-2</v>
      </c>
      <c r="DJ126" s="20">
        <f t="shared" si="1286"/>
        <v>8.2852888396777527E-3</v>
      </c>
      <c r="DK126" s="20">
        <f t="shared" si="1286"/>
        <v>1.053745849973536E-2</v>
      </c>
      <c r="DL126" s="20">
        <f t="shared" si="1286"/>
        <v>7.017825813277619E-3</v>
      </c>
      <c r="DM126" s="20">
        <f t="shared" si="1286"/>
        <v>1.4717121985034038E-2</v>
      </c>
      <c r="DN126" s="20">
        <f t="shared" si="1286"/>
        <v>8.4010840108401083E-2</v>
      </c>
      <c r="DO126" s="20">
        <f t="shared" si="1286"/>
        <v>0.13100649998006142</v>
      </c>
      <c r="DP126" s="20">
        <f t="shared" si="1286"/>
        <v>0.1193685704150408</v>
      </c>
      <c r="DQ126" s="20">
        <f t="shared" si="1286"/>
        <v>9.1424709331531018E-2</v>
      </c>
      <c r="DR126" s="20">
        <f t="shared" si="1286"/>
        <v>8.83599419448476E-2</v>
      </c>
      <c r="DS126" s="20">
        <f t="shared" si="1286"/>
        <v>7.4182850016718024E-2</v>
      </c>
      <c r="DT126" s="20">
        <f t="shared" si="1286"/>
        <v>0.12548580373529095</v>
      </c>
      <c r="DU126" s="20">
        <f t="shared" si="1286"/>
        <v>0.17586732912253186</v>
      </c>
      <c r="DV126" s="20">
        <f t="shared" si="1286"/>
        <v>0.16506165693136171</v>
      </c>
      <c r="DW126" s="20">
        <f t="shared" si="1286"/>
        <v>0.16149072065557965</v>
      </c>
      <c r="DX126" s="20">
        <f t="shared" si="1286"/>
        <v>0.13669457158441436</v>
      </c>
      <c r="DY126" s="20">
        <f t="shared" ref="DY126:DZ126" si="1287">DY117/DY$120</f>
        <v>0.17672683774530351</v>
      </c>
      <c r="DZ126" s="20">
        <f t="shared" si="1287"/>
        <v>0.17548045837000822</v>
      </c>
      <c r="EA126" s="20">
        <f t="shared" ref="EA126:EB126" si="1288">EA117/EA$120</f>
        <v>0.16491700914005319</v>
      </c>
      <c r="EB126" s="20">
        <f t="shared" si="1288"/>
        <v>0.16448684706882308</v>
      </c>
      <c r="EC126" s="20">
        <f t="shared" ref="EC126" si="1289">EC117/EC$120</f>
        <v>0.18716715137439185</v>
      </c>
      <c r="EE126" s="20">
        <f t="shared" ref="EE126:EJ126" si="1290">EE117/EE$120</f>
        <v>2.3526714460816733E-2</v>
      </c>
      <c r="EF126" s="20">
        <f t="shared" si="1290"/>
        <v>1.1500920073605888E-2</v>
      </c>
      <c r="EG126" s="20">
        <f t="shared" si="1290"/>
        <v>3.6759262359423069E-2</v>
      </c>
      <c r="EH126" s="20">
        <f t="shared" si="1290"/>
        <v>0.10690647517194671</v>
      </c>
      <c r="EI126" s="20">
        <f t="shared" si="1290"/>
        <v>0.14119114857744994</v>
      </c>
      <c r="EJ126" s="20">
        <f t="shared" si="1290"/>
        <v>0.16454976953956216</v>
      </c>
      <c r="EK126" s="20">
        <f t="shared" ref="EK126" si="1291">EK117/EK$120</f>
        <v>0.17157940389561868</v>
      </c>
    </row>
    <row r="127" spans="1:141" x14ac:dyDescent="0.2">
      <c r="A127" s="9" t="s">
        <v>12</v>
      </c>
      <c r="B127" s="20">
        <f t="shared" ref="B127:BM127" si="1292">B118/B$120</f>
        <v>2.9045643153526972E-3</v>
      </c>
      <c r="C127" s="20">
        <f t="shared" si="1292"/>
        <v>1.8842248508321993E-3</v>
      </c>
      <c r="D127" s="20">
        <f t="shared" si="1292"/>
        <v>2.1022727272727274E-3</v>
      </c>
      <c r="E127" s="20">
        <f t="shared" si="1292"/>
        <v>2.2635814889336017E-3</v>
      </c>
      <c r="F127" s="20">
        <f t="shared" si="1292"/>
        <v>2.0458863071752156E-3</v>
      </c>
      <c r="G127" s="20">
        <f t="shared" si="1292"/>
        <v>2.5569364333709937E-3</v>
      </c>
      <c r="H127" s="20">
        <f t="shared" si="1292"/>
        <v>3.0791224501017212E-3</v>
      </c>
      <c r="I127" s="20">
        <f t="shared" si="1292"/>
        <v>1.9236549443943493E-3</v>
      </c>
      <c r="J127" s="20">
        <f t="shared" si="1292"/>
        <v>3.6938534278959812E-3</v>
      </c>
      <c r="K127" s="20">
        <f t="shared" si="1292"/>
        <v>2.5935374149659864E-3</v>
      </c>
      <c r="L127" s="20">
        <f t="shared" si="1292"/>
        <v>2.4338437029825647E-3</v>
      </c>
      <c r="M127" s="20">
        <f t="shared" si="1292"/>
        <v>2.9415225320625956E-3</v>
      </c>
      <c r="N127" s="20">
        <f t="shared" si="1292"/>
        <v>2.1622031712313179E-3</v>
      </c>
      <c r="O127" s="20">
        <f t="shared" si="1292"/>
        <v>1.8790570550051248E-3</v>
      </c>
      <c r="P127" s="20">
        <f t="shared" si="1292"/>
        <v>2.6089409110139614E-3</v>
      </c>
      <c r="Q127" s="20">
        <f t="shared" si="1292"/>
        <v>4.329004329004329E-3</v>
      </c>
      <c r="R127" s="20">
        <f t="shared" si="1292"/>
        <v>6.8917987594762232E-4</v>
      </c>
      <c r="S127" s="20">
        <f t="shared" si="1292"/>
        <v>2.3716352424997035E-3</v>
      </c>
      <c r="T127" s="20">
        <f t="shared" si="1292"/>
        <v>1.6920473773265651E-3</v>
      </c>
      <c r="U127" s="20">
        <f t="shared" si="1292"/>
        <v>1.0189784740797351E-3</v>
      </c>
      <c r="V127" s="20">
        <f t="shared" si="1292"/>
        <v>1.4892514892514892E-3</v>
      </c>
      <c r="W127" s="20">
        <f t="shared" si="1292"/>
        <v>9.2331840635243067E-4</v>
      </c>
      <c r="X127" s="20">
        <f t="shared" si="1292"/>
        <v>2.3891357196747422E-3</v>
      </c>
      <c r="Y127" s="20">
        <f t="shared" si="1292"/>
        <v>2.2762112695684489E-3</v>
      </c>
      <c r="Z127" s="20">
        <f t="shared" si="1292"/>
        <v>1.7147429790801358E-3</v>
      </c>
      <c r="AA127" s="20">
        <f t="shared" si="1292"/>
        <v>1.5008924225214993E-3</v>
      </c>
      <c r="AB127" s="20">
        <f t="shared" si="1292"/>
        <v>1.5897102391791314E-3</v>
      </c>
      <c r="AC127" s="20">
        <f t="shared" si="1292"/>
        <v>1.9547953573610262E-3</v>
      </c>
      <c r="AD127" s="20">
        <f t="shared" si="1292"/>
        <v>1.7739747469477198E-3</v>
      </c>
      <c r="AE127" s="20">
        <f t="shared" si="1292"/>
        <v>2.049574072887978E-3</v>
      </c>
      <c r="AF127" s="20">
        <f t="shared" si="1292"/>
        <v>1.9156408528149278E-3</v>
      </c>
      <c r="AG127" s="20">
        <f t="shared" si="1292"/>
        <v>1.3344517309745311E-3</v>
      </c>
      <c r="AH127" s="20">
        <f t="shared" si="1292"/>
        <v>1.6296296296296295E-3</v>
      </c>
      <c r="AI127" s="20">
        <f t="shared" si="1292"/>
        <v>2.1432600112803158E-3</v>
      </c>
      <c r="AJ127" s="20">
        <f t="shared" si="1292"/>
        <v>1.965172771439489E-3</v>
      </c>
      <c r="AK127" s="20">
        <f t="shared" si="1292"/>
        <v>1.8800712448050663E-3</v>
      </c>
      <c r="AL127" s="20">
        <f t="shared" si="1292"/>
        <v>1.3676052880737806E-3</v>
      </c>
      <c r="AM127" s="20">
        <f t="shared" si="1292"/>
        <v>1.4183950072495745E-3</v>
      </c>
      <c r="AN127" s="20">
        <f t="shared" si="1292"/>
        <v>4.9908501081350853E-4</v>
      </c>
      <c r="AO127" s="20">
        <f t="shared" si="1292"/>
        <v>9.2146721360204505E-4</v>
      </c>
      <c r="AP127" s="20">
        <f t="shared" si="1292"/>
        <v>1.4037229173024107E-3</v>
      </c>
      <c r="AQ127" s="20">
        <f t="shared" si="1292"/>
        <v>9.7356620250177016E-4</v>
      </c>
      <c r="AR127" s="20">
        <f t="shared" si="1292"/>
        <v>9.9706922077529687E-4</v>
      </c>
      <c r="AS127" s="20">
        <f t="shared" si="1292"/>
        <v>1.3701078215285637E-3</v>
      </c>
      <c r="AT127" s="20">
        <f t="shared" si="1292"/>
        <v>1.508140531276778E-3</v>
      </c>
      <c r="AU127" s="20">
        <f t="shared" si="1292"/>
        <v>7.3158068626988251E-4</v>
      </c>
      <c r="AV127" s="20">
        <f t="shared" si="1292"/>
        <v>2.9323056300268094E-3</v>
      </c>
      <c r="AW127" s="20">
        <f t="shared" si="1292"/>
        <v>1.0444948414092695E-2</v>
      </c>
      <c r="AX127" s="20">
        <f t="shared" si="1292"/>
        <v>8.7854933933089688E-3</v>
      </c>
      <c r="AY127" s="20">
        <f t="shared" si="1292"/>
        <v>1.4629308207289859E-2</v>
      </c>
      <c r="AZ127" s="20">
        <f t="shared" si="1292"/>
        <v>1.791274857407122E-2</v>
      </c>
      <c r="BA127" s="20">
        <f t="shared" si="1292"/>
        <v>1.1358975168018174E-2</v>
      </c>
      <c r="BB127" s="20">
        <f t="shared" si="1292"/>
        <v>1.6411525733810432E-2</v>
      </c>
      <c r="BC127" s="20">
        <f t="shared" si="1292"/>
        <v>1.7872096083450965E-2</v>
      </c>
      <c r="BD127" s="20">
        <f t="shared" si="1292"/>
        <v>1.4259058763907765E-2</v>
      </c>
      <c r="BE127" s="20">
        <f t="shared" si="1292"/>
        <v>1.3134554441631953E-2</v>
      </c>
      <c r="BF127" s="20">
        <f t="shared" si="1292"/>
        <v>1.4499121265377855E-2</v>
      </c>
      <c r="BG127" s="20">
        <f t="shared" si="1292"/>
        <v>1.2700063751971278E-2</v>
      </c>
      <c r="BH127" s="20">
        <f t="shared" si="1292"/>
        <v>1.3026523683060476E-2</v>
      </c>
      <c r="BI127" s="20">
        <f t="shared" si="1292"/>
        <v>1.2417574947315945E-2</v>
      </c>
      <c r="BJ127" s="20">
        <f t="shared" si="1292"/>
        <v>1.4439310467389372E-2</v>
      </c>
      <c r="BK127" s="20">
        <f t="shared" si="1292"/>
        <v>1.2361919869996711E-2</v>
      </c>
      <c r="BL127" s="20">
        <f t="shared" si="1292"/>
        <v>9.5151702308345562E-3</v>
      </c>
      <c r="BM127" s="20">
        <f t="shared" si="1292"/>
        <v>1.1435678626336611E-2</v>
      </c>
      <c r="BN127" s="20">
        <f t="shared" ref="BN127:BR127" si="1293">BN118/BN$120</f>
        <v>1.7994220575460493E-2</v>
      </c>
      <c r="BO127" s="20">
        <f t="shared" si="1293"/>
        <v>2.1001083926912356E-2</v>
      </c>
      <c r="BP127" s="20">
        <f t="shared" si="1293"/>
        <v>2.4785284371407316E-2</v>
      </c>
      <c r="BQ127" s="20">
        <f t="shared" si="1293"/>
        <v>2.7994019693767077E-2</v>
      </c>
      <c r="BR127" s="20">
        <f t="shared" si="1293"/>
        <v>3.1639034463948258E-2</v>
      </c>
      <c r="BS127" s="20">
        <f t="shared" ref="BS127" si="1294">BS118/BS$120</f>
        <v>2.8348073278584966E-2</v>
      </c>
      <c r="BT127" s="20">
        <f t="shared" ref="BT127:BU127" si="1295">BT118/BT$120</f>
        <v>2.9936508468329619E-2</v>
      </c>
      <c r="BU127" s="20">
        <f t="shared" si="1295"/>
        <v>3.0584018389371567E-2</v>
      </c>
      <c r="BV127" s="20">
        <f t="shared" ref="BV127:BW127" si="1296">BV118/BV$120</f>
        <v>3.2097938883841041E-2</v>
      </c>
      <c r="BW127" s="20">
        <f t="shared" si="1296"/>
        <v>3.583040916846409E-2</v>
      </c>
      <c r="BX127" s="20">
        <f t="shared" ref="BX127:BY127" si="1297">BX118/BX$120</f>
        <v>3.3913853062789233E-2</v>
      </c>
      <c r="BY127" s="20">
        <f t="shared" si="1297"/>
        <v>3.582261194566233E-2</v>
      </c>
      <c r="BZ127" s="20">
        <f t="shared" ref="BZ127" si="1298">BZ118/BZ$120</f>
        <v>3.6940043592829958E-2</v>
      </c>
      <c r="CA127" s="20">
        <f t="shared" ref="CA127:CB127" si="1299">CA118/CA$120</f>
        <v>3.4571446604392833E-2</v>
      </c>
      <c r="CB127" s="20">
        <f t="shared" si="1299"/>
        <v>3.3520024767104785E-2</v>
      </c>
      <c r="CC127" s="20">
        <f t="shared" ref="CC127:CD127" si="1300">CC118/CC$120</f>
        <v>2.8325803390598665E-2</v>
      </c>
      <c r="CD127" s="20">
        <f t="shared" si="1300"/>
        <v>2.2449521785334749E-2</v>
      </c>
      <c r="CE127" s="20">
        <f t="shared" ref="CE127:CF127" si="1301">CE118/CE$120</f>
        <v>3.0115530389515505E-2</v>
      </c>
      <c r="CF127" s="20">
        <f t="shared" si="1301"/>
        <v>3.5430396491520778E-2</v>
      </c>
      <c r="CG127" s="20">
        <f t="shared" ref="CG127:CH127" si="1302">CG118/CG$120</f>
        <v>3.727111488596338E-2</v>
      </c>
      <c r="CH127" s="20">
        <f t="shared" si="1302"/>
        <v>4.0104524591276607E-2</v>
      </c>
      <c r="CI127" s="20">
        <f t="shared" ref="CI127" si="1303">CI118/CI$120</f>
        <v>4.2739836346117895E-2</v>
      </c>
      <c r="CL127" s="20">
        <f t="shared" ref="CL127:CN127" si="1304">CL118/CL$120</f>
        <v>4.122864575334944E-2</v>
      </c>
      <c r="CM127" s="20">
        <f t="shared" si="1304"/>
        <v>3.3565022497435391E-2</v>
      </c>
      <c r="CN127" s="20">
        <f t="shared" si="1304"/>
        <v>3.3618528360288502E-2</v>
      </c>
      <c r="CP127" s="21">
        <f t="shared" si="1218"/>
        <v>76.636232559140481</v>
      </c>
      <c r="CQ127" s="21">
        <f t="shared" si="1219"/>
        <v>76.101173930609377</v>
      </c>
      <c r="CS127" s="8" t="str">
        <f t="shared" si="1282"/>
        <v>69 bps</v>
      </c>
      <c r="CT127" s="8" t="str">
        <f t="shared" si="1283"/>
        <v>88 bps</v>
      </c>
      <c r="CU127" s="8">
        <f>ROUND(HLOOKUP(CU$122,$A$122:$CK$129,COUNTA($A$122:$A127),0)*10^4,0)</f>
        <v>358</v>
      </c>
      <c r="CV127" s="8">
        <f>ROUND(HLOOKUP(CV$122,$A$122:$CK$129,COUNTA($A$122:$A127),0)*10^4,0)</f>
        <v>427</v>
      </c>
      <c r="CW127" s="8">
        <f>ROUND(HLOOKUP(CW$122,$A$122:$CK$129,COUNTA($A$122:$A127),0)*10^4,0)</f>
        <v>339</v>
      </c>
      <c r="CX127" s="8"/>
      <c r="CY127" s="8">
        <f t="shared" si="1284"/>
        <v>69</v>
      </c>
      <c r="CZ127" s="8">
        <f t="shared" si="1285"/>
        <v>88</v>
      </c>
      <c r="DB127" s="20">
        <f t="shared" ref="DB127:DX127" si="1305">DB118/DB$120</f>
        <v>2.3517416044469296E-3</v>
      </c>
      <c r="DC127" s="20">
        <f t="shared" si="1305"/>
        <v>2.271694684234439E-3</v>
      </c>
      <c r="DD127" s="20">
        <f t="shared" si="1305"/>
        <v>2.853716034575458E-3</v>
      </c>
      <c r="DE127" s="20">
        <f t="shared" si="1305"/>
        <v>2.6300779517079661E-3</v>
      </c>
      <c r="DF127" s="20">
        <f t="shared" si="1305"/>
        <v>2.1856606890854643E-3</v>
      </c>
      <c r="DG127" s="20">
        <f t="shared" si="1305"/>
        <v>2.3131014063656552E-3</v>
      </c>
      <c r="DH127" s="20">
        <f t="shared" si="1305"/>
        <v>1.3775053378331842E-3</v>
      </c>
      <c r="DI127" s="20">
        <f t="shared" si="1305"/>
        <v>1.8793067446230946E-3</v>
      </c>
      <c r="DJ127" s="20">
        <f t="shared" si="1305"/>
        <v>1.6036042915505326E-3</v>
      </c>
      <c r="DK127" s="20">
        <f t="shared" si="1305"/>
        <v>1.9487080787181832E-3</v>
      </c>
      <c r="DL127" s="20">
        <f t="shared" si="1305"/>
        <v>1.6339212771371557E-3</v>
      </c>
      <c r="DM127" s="20">
        <f t="shared" si="1305"/>
        <v>1.9907218144007395E-3</v>
      </c>
      <c r="DN127" s="20">
        <f t="shared" si="1305"/>
        <v>1.0590910506806217E-3</v>
      </c>
      <c r="DO127" s="20">
        <f t="shared" si="1305"/>
        <v>1.0966224029987637E-3</v>
      </c>
      <c r="DP127" s="20">
        <f t="shared" si="1305"/>
        <v>1.283308640944849E-3</v>
      </c>
      <c r="DQ127" s="20">
        <f t="shared" si="1305"/>
        <v>4.228735306743143E-3</v>
      </c>
      <c r="DR127" s="20">
        <f t="shared" si="1305"/>
        <v>1.3246250604741171E-2</v>
      </c>
      <c r="DS127" s="20">
        <f t="shared" si="1305"/>
        <v>1.5516135153941388E-2</v>
      </c>
      <c r="DT127" s="20">
        <f t="shared" si="1305"/>
        <v>1.3966857389614595E-2</v>
      </c>
      <c r="DU127" s="20">
        <f t="shared" si="1305"/>
        <v>1.2742677555121269E-2</v>
      </c>
      <c r="DV127" s="20">
        <f t="shared" si="1305"/>
        <v>1.2319692212340742E-2</v>
      </c>
      <c r="DW127" s="20">
        <f t="shared" si="1305"/>
        <v>1.6642564473367077E-2</v>
      </c>
      <c r="DX127" s="20">
        <f t="shared" si="1305"/>
        <v>2.7978039699290913E-2</v>
      </c>
      <c r="DY127" s="20">
        <f t="shared" ref="DY127:DZ127" si="1306">DY118/DY$120</f>
        <v>2.9335166879376845E-2</v>
      </c>
      <c r="DZ127" s="20">
        <f t="shared" si="1306"/>
        <v>3.3618528360288502E-2</v>
      </c>
      <c r="EA127" s="20">
        <f t="shared" ref="EA127:EB127" si="1307">EA118/EA$120</f>
        <v>3.5768109083988704E-2</v>
      </c>
      <c r="EB127" s="20">
        <f t="shared" si="1307"/>
        <v>2.818724005710984E-2</v>
      </c>
      <c r="EC127" s="20">
        <f t="shared" ref="EC127" si="1308">EC118/EC$120</f>
        <v>3.3565022497435391E-2</v>
      </c>
      <c r="EE127" s="20">
        <f t="shared" ref="EE127:EJ127" si="1309">EE118/EE$120</f>
        <v>2.4734795375783709E-3</v>
      </c>
      <c r="EF127" s="20">
        <f t="shared" si="1309"/>
        <v>1.6851348107848629E-3</v>
      </c>
      <c r="EG127" s="20">
        <f t="shared" si="1309"/>
        <v>1.5513219718529926E-3</v>
      </c>
      <c r="EH127" s="20">
        <f t="shared" si="1309"/>
        <v>5.0489861684674311E-3</v>
      </c>
      <c r="EI127" s="20">
        <f t="shared" si="1309"/>
        <v>1.3444046364594309E-2</v>
      </c>
      <c r="EJ127" s="20">
        <f t="shared" si="1309"/>
        <v>2.7671777558009168E-2</v>
      </c>
      <c r="EK127" s="20">
        <f t="shared" ref="EK127" si="1310">EK118/EK$120</f>
        <v>3.4534696667711876E-2</v>
      </c>
    </row>
    <row r="128" spans="1:141" x14ac:dyDescent="0.2">
      <c r="A128" s="9" t="s">
        <v>13</v>
      </c>
      <c r="B128" s="20">
        <f t="shared" ref="B128:BM128" si="1311">B119/B$120</f>
        <v>2.2738589211618258E-2</v>
      </c>
      <c r="C128" s="20">
        <f t="shared" si="1311"/>
        <v>2.020307756725636E-2</v>
      </c>
      <c r="D128" s="20">
        <f t="shared" si="1311"/>
        <v>2.2272727272727274E-2</v>
      </c>
      <c r="E128" s="20">
        <f t="shared" si="1311"/>
        <v>2.0020120724346075E-2</v>
      </c>
      <c r="F128" s="20">
        <f t="shared" si="1311"/>
        <v>1.9630766233133617E-2</v>
      </c>
      <c r="G128" s="20">
        <f t="shared" si="1311"/>
        <v>1.8433727775465304E-2</v>
      </c>
      <c r="H128" s="20">
        <f t="shared" si="1311"/>
        <v>1.836476604167812E-2</v>
      </c>
      <c r="I128" s="20">
        <f t="shared" si="1311"/>
        <v>2.0378719567177638E-2</v>
      </c>
      <c r="J128" s="20">
        <f t="shared" si="1311"/>
        <v>2.2163120567375887E-2</v>
      </c>
      <c r="K128" s="20">
        <f t="shared" si="1311"/>
        <v>2.0705782312925171E-2</v>
      </c>
      <c r="L128" s="20">
        <f t="shared" si="1311"/>
        <v>2.1904593326843084E-2</v>
      </c>
      <c r="M128" s="20">
        <f t="shared" si="1311"/>
        <v>2.5061771973173313E-2</v>
      </c>
      <c r="N128" s="20">
        <f t="shared" si="1311"/>
        <v>1.8701160761702449E-2</v>
      </c>
      <c r="O128" s="20">
        <f t="shared" si="1311"/>
        <v>1.6399043389135635E-2</v>
      </c>
      <c r="P128" s="20">
        <f t="shared" si="1311"/>
        <v>2.3974051614722887E-2</v>
      </c>
      <c r="Q128" s="20">
        <f t="shared" si="1311"/>
        <v>0.12770562770562771</v>
      </c>
      <c r="R128" s="20">
        <f t="shared" si="1311"/>
        <v>1.0337698139214336E-2</v>
      </c>
      <c r="S128" s="20">
        <f t="shared" si="1311"/>
        <v>6.4034151547491995E-3</v>
      </c>
      <c r="T128" s="20">
        <f t="shared" si="1311"/>
        <v>6.2041737168640719E-3</v>
      </c>
      <c r="U128" s="20">
        <f t="shared" si="1311"/>
        <v>5.4133231435485926E-3</v>
      </c>
      <c r="V128" s="20">
        <f t="shared" si="1311"/>
        <v>5.3095053095053094E-3</v>
      </c>
      <c r="W128" s="20">
        <f t="shared" si="1311"/>
        <v>5.447578597479341E-3</v>
      </c>
      <c r="X128" s="20">
        <f t="shared" si="1311"/>
        <v>5.5327353508257187E-3</v>
      </c>
      <c r="Y128" s="20">
        <f t="shared" si="1311"/>
        <v>5.2956751985878204E-3</v>
      </c>
      <c r="Z128" s="20">
        <f t="shared" si="1311"/>
        <v>5.2966505353808637E-3</v>
      </c>
      <c r="AA128" s="20">
        <f t="shared" si="1311"/>
        <v>4.8677592081778354E-3</v>
      </c>
      <c r="AB128" s="20">
        <f t="shared" si="1311"/>
        <v>4.6246116048847463E-3</v>
      </c>
      <c r="AC128" s="20">
        <f t="shared" si="1311"/>
        <v>7.4526572999389128E-3</v>
      </c>
      <c r="AD128" s="20">
        <f t="shared" si="1311"/>
        <v>5.4262756965459671E-3</v>
      </c>
      <c r="AE128" s="20">
        <f t="shared" si="1311"/>
        <v>8.1342471017741627E-3</v>
      </c>
      <c r="AF128" s="20">
        <f t="shared" si="1311"/>
        <v>5.5340735747986805E-3</v>
      </c>
      <c r="AG128" s="20">
        <f t="shared" si="1311"/>
        <v>5.0327893853896596E-3</v>
      </c>
      <c r="AH128" s="20">
        <f t="shared" si="1311"/>
        <v>6.8148148148148152E-3</v>
      </c>
      <c r="AI128" s="20">
        <f t="shared" si="1311"/>
        <v>6.7681895093062603E-3</v>
      </c>
      <c r="AJ128" s="20">
        <f t="shared" si="1311"/>
        <v>5.7317539166985097E-3</v>
      </c>
      <c r="AK128" s="20">
        <f t="shared" si="1311"/>
        <v>4.3043736394221257E-3</v>
      </c>
      <c r="AL128" s="20">
        <f t="shared" si="1311"/>
        <v>2.5248097625977487E-3</v>
      </c>
      <c r="AM128" s="20">
        <f t="shared" si="1311"/>
        <v>3.372628128348988E-3</v>
      </c>
      <c r="AN128" s="20">
        <f t="shared" si="1311"/>
        <v>2.4954250540675429E-3</v>
      </c>
      <c r="AO128" s="20">
        <f t="shared" si="1311"/>
        <v>2.3482551572439215E-3</v>
      </c>
      <c r="AP128" s="20">
        <f t="shared" si="1311"/>
        <v>3.6313701556301495E-3</v>
      </c>
      <c r="AQ128" s="20">
        <f t="shared" si="1311"/>
        <v>4.0122728345527497E-3</v>
      </c>
      <c r="AR128" s="20">
        <f t="shared" si="1311"/>
        <v>2.7192796930235368E-3</v>
      </c>
      <c r="AS128" s="20">
        <f t="shared" si="1311"/>
        <v>3.2167748853279324E-3</v>
      </c>
      <c r="AT128" s="20">
        <f t="shared" si="1311"/>
        <v>3.0505569837189373E-3</v>
      </c>
      <c r="AU128" s="20">
        <f t="shared" si="1311"/>
        <v>2.7847264832208431E-3</v>
      </c>
      <c r="AV128" s="20">
        <f t="shared" si="1311"/>
        <v>2.9323056300268094E-3</v>
      </c>
      <c r="AW128" s="20">
        <f t="shared" si="1311"/>
        <v>2.5553390615517296E-3</v>
      </c>
      <c r="AX128" s="20">
        <f t="shared" si="1311"/>
        <v>2.7410739387123983E-3</v>
      </c>
      <c r="AY128" s="20">
        <f t="shared" si="1311"/>
        <v>3.7901597534625059E-3</v>
      </c>
      <c r="AZ128" s="20">
        <f t="shared" si="1311"/>
        <v>2.7439494373362109E-3</v>
      </c>
      <c r="BA128" s="20">
        <f t="shared" si="1311"/>
        <v>2.2717950336036347E-3</v>
      </c>
      <c r="BB128" s="20">
        <f t="shared" si="1311"/>
        <v>2.5827974925341011E-3</v>
      </c>
      <c r="BC128" s="20">
        <f t="shared" si="1311"/>
        <v>1.9379381295308276E-3</v>
      </c>
      <c r="BD128" s="20">
        <f t="shared" si="1311"/>
        <v>1.566423256778236E-3</v>
      </c>
      <c r="BE128" s="20">
        <f t="shared" si="1311"/>
        <v>1.4948278954816335E-3</v>
      </c>
      <c r="BF128" s="20">
        <f t="shared" si="1311"/>
        <v>1.3547158758055067E-3</v>
      </c>
      <c r="BG128" s="20">
        <f t="shared" si="1311"/>
        <v>1.1911552528268965E-3</v>
      </c>
      <c r="BH128" s="20">
        <f t="shared" si="1311"/>
        <v>1.1093555652670858E-3</v>
      </c>
      <c r="BI128" s="20">
        <f t="shared" si="1311"/>
        <v>1.2009698397951554E-3</v>
      </c>
      <c r="BJ128" s="20">
        <f t="shared" si="1311"/>
        <v>1.5846217641135004E-3</v>
      </c>
      <c r="BK128" s="20">
        <f t="shared" si="1311"/>
        <v>2.2634501170416513E-3</v>
      </c>
      <c r="BL128" s="20">
        <f t="shared" si="1311"/>
        <v>1.9879564579634063E-3</v>
      </c>
      <c r="BM128" s="20">
        <f t="shared" si="1311"/>
        <v>1.9001882913852373E-3</v>
      </c>
      <c r="BN128" s="20">
        <f t="shared" ref="BN128:BR128" si="1312">BN119/BN$120</f>
        <v>1.8260145017462372E-3</v>
      </c>
      <c r="BO128" s="20">
        <f t="shared" si="1312"/>
        <v>2.1872096624341903E-3</v>
      </c>
      <c r="BP128" s="20">
        <f t="shared" si="1312"/>
        <v>1.5554203016162845E-3</v>
      </c>
      <c r="BQ128" s="20">
        <f t="shared" si="1312"/>
        <v>1.4091526181024556E-3</v>
      </c>
      <c r="BR128" s="20">
        <f t="shared" si="1312"/>
        <v>1.2663406651210816E-3</v>
      </c>
      <c r="BS128" s="20">
        <f t="shared" ref="BS128" si="1313">BS119/BS$120</f>
        <v>6.415824384080859E-4</v>
      </c>
      <c r="BT128" s="20">
        <f t="shared" ref="BT128:BU128" si="1314">BT119/BT$120</f>
        <v>2.5128574539728276E-4</v>
      </c>
      <c r="BU128" s="20">
        <f t="shared" si="1314"/>
        <v>3.8960532980091166E-5</v>
      </c>
      <c r="BV128" s="20">
        <f t="shared" ref="BV128:BW128" si="1315">BV119/BV$120</f>
        <v>1.3007508010138204E-3</v>
      </c>
      <c r="BW128" s="20">
        <f t="shared" si="1315"/>
        <v>1.4486688343044779E-3</v>
      </c>
      <c r="BX128" s="20">
        <f t="shared" ref="BX128:BY128" si="1316">BX119/BX$120</f>
        <v>2.040033954927572E-3</v>
      </c>
      <c r="BY128" s="20">
        <f t="shared" si="1316"/>
        <v>2.9612592539351684E-3</v>
      </c>
      <c r="BZ128" s="20">
        <f t="shared" ref="BZ128" si="1317">BZ119/BZ$120</f>
        <v>1.8868538338917987E-3</v>
      </c>
      <c r="CA128" s="20">
        <f t="shared" ref="CA128:CB128" si="1318">CA119/CA$120</f>
        <v>6.1221913658167128E-3</v>
      </c>
      <c r="CB128" s="20">
        <f t="shared" si="1318"/>
        <v>5.7977540739072922E-3</v>
      </c>
      <c r="CC128" s="20">
        <f t="shared" ref="CC128:CD128" si="1319">CC119/CC$120</f>
        <v>5.0844817086124604E-3</v>
      </c>
      <c r="CD128" s="20">
        <f t="shared" si="1319"/>
        <v>4.4869524146888655E-3</v>
      </c>
      <c r="CE128" s="20">
        <f t="shared" ref="CE128:CF128" si="1320">CE119/CE$120</f>
        <v>3.7520739150950578E-3</v>
      </c>
      <c r="CF128" s="20">
        <f t="shared" si="1320"/>
        <v>3.1700253840378496E-3</v>
      </c>
      <c r="CG128" s="20">
        <f t="shared" ref="CG128:CH128" si="1321">CG119/CG$120</f>
        <v>1.1491094401838576E-3</v>
      </c>
      <c r="CH128" s="20">
        <f t="shared" si="1321"/>
        <v>2.0616457532642725E-3</v>
      </c>
      <c r="CI128" s="20">
        <f t="shared" ref="CI128" si="1322">CI119/CI$120</f>
        <v>1.7256999870588375E-4</v>
      </c>
      <c r="CL128" s="20">
        <f t="shared" ref="CL128:CN128" si="1323">CL119/CL$120</f>
        <v>1.2558397500251337E-3</v>
      </c>
      <c r="CM128" s="20">
        <f t="shared" si="1323"/>
        <v>2.8811614025940611E-3</v>
      </c>
      <c r="CN128" s="20">
        <f t="shared" si="1323"/>
        <v>1.5643315715483546E-3</v>
      </c>
      <c r="CP128" s="21">
        <f t="shared" si="1218"/>
        <v>-16.253216525689275</v>
      </c>
      <c r="CQ128" s="21">
        <f t="shared" si="1219"/>
        <v>-3.084918215232209</v>
      </c>
      <c r="CS128" s="8" t="str">
        <f t="shared" si="1282"/>
        <v>-12 bps</v>
      </c>
      <c r="CT128" s="8" t="str">
        <f t="shared" si="1283"/>
        <v>-18 bps</v>
      </c>
      <c r="CU128" s="8">
        <f>ROUND(HLOOKUP(CU$122,$A$122:$CK$129,COUNTA($A$122:$A128),0)*10^4,0)</f>
        <v>14</v>
      </c>
      <c r="CV128" s="8">
        <f>ROUND(HLOOKUP(CV$122,$A$122:$CK$129,COUNTA($A$122:$A128),0)*10^4,0)</f>
        <v>2</v>
      </c>
      <c r="CW128" s="8">
        <f>ROUND(HLOOKUP(CW$122,$A$122:$CK$129,COUNTA($A$122:$A128),0)*10^4,0)</f>
        <v>20</v>
      </c>
      <c r="CX128" s="8"/>
      <c r="CY128" s="8">
        <f t="shared" si="1284"/>
        <v>-12</v>
      </c>
      <c r="CZ128" s="8">
        <f t="shared" si="1285"/>
        <v>-18</v>
      </c>
      <c r="DB128" s="20">
        <f t="shared" ref="DB128:DX128" si="1324">DB119/DB$120</f>
        <v>2.1807058513962439E-2</v>
      </c>
      <c r="DC128" s="20">
        <f t="shared" si="1324"/>
        <v>1.9414252262957395E-2</v>
      </c>
      <c r="DD128" s="20">
        <f t="shared" si="1324"/>
        <v>2.0120765953926961E-2</v>
      </c>
      <c r="DE128" s="20">
        <f t="shared" si="1324"/>
        <v>2.2308131060269978E-2</v>
      </c>
      <c r="DF128" s="20">
        <f t="shared" si="1324"/>
        <v>1.929232781468351E-2</v>
      </c>
      <c r="DG128" s="20">
        <f t="shared" si="1324"/>
        <v>1.73019985196151E-2</v>
      </c>
      <c r="DH128" s="20">
        <f t="shared" si="1324"/>
        <v>5.6018550405216158E-3</v>
      </c>
      <c r="DI128" s="20">
        <f t="shared" si="1324"/>
        <v>5.4291083733556062E-3</v>
      </c>
      <c r="DJ128" s="20">
        <f t="shared" si="1324"/>
        <v>4.9253560383337785E-3</v>
      </c>
      <c r="DK128" s="20">
        <f t="shared" si="1324"/>
        <v>7.2414954530144833E-3</v>
      </c>
      <c r="DL128" s="20">
        <f t="shared" si="1324"/>
        <v>5.7053316726264616E-3</v>
      </c>
      <c r="DM128" s="20">
        <f t="shared" si="1324"/>
        <v>5.5455821972592023E-3</v>
      </c>
      <c r="DN128" s="20">
        <f t="shared" si="1324"/>
        <v>2.7930930650302672E-3</v>
      </c>
      <c r="DO128" s="20">
        <f t="shared" si="1324"/>
        <v>3.3297443872871554E-3</v>
      </c>
      <c r="DP128" s="20">
        <f t="shared" si="1324"/>
        <v>2.9943868288713144E-3</v>
      </c>
      <c r="DQ128" s="20">
        <f t="shared" si="1324"/>
        <v>2.7674012914539361E-3</v>
      </c>
      <c r="DR128" s="20">
        <f t="shared" si="1324"/>
        <v>3.0285437832607643E-3</v>
      </c>
      <c r="DS128" s="20">
        <f t="shared" si="1324"/>
        <v>2.2501558842931888E-3</v>
      </c>
      <c r="DT128" s="20">
        <f t="shared" si="1324"/>
        <v>1.4641584799740905E-3</v>
      </c>
      <c r="DU128" s="20">
        <f t="shared" si="1324"/>
        <v>1.163994584362039E-3</v>
      </c>
      <c r="DV128" s="20">
        <f t="shared" si="1324"/>
        <v>1.911978810363276E-3</v>
      </c>
      <c r="DW128" s="20">
        <f t="shared" si="1324"/>
        <v>1.9643287539166062E-3</v>
      </c>
      <c r="DX128" s="20">
        <f t="shared" si="1324"/>
        <v>1.4169848459695971E-3</v>
      </c>
      <c r="DY128" s="20">
        <f t="shared" ref="DY128:DZ128" si="1325">DY119/DY$120</f>
        <v>3.861749372465727E-4</v>
      </c>
      <c r="DZ128" s="20">
        <f t="shared" si="1325"/>
        <v>1.5643315715483546E-3</v>
      </c>
      <c r="EA128" s="20">
        <f t="shared" ref="EA128:EB128" si="1326">EA119/EA$120</f>
        <v>3.6519064494725311E-3</v>
      </c>
      <c r="EB128" s="20">
        <f t="shared" si="1326"/>
        <v>5.1332005863786341E-3</v>
      </c>
      <c r="EC128" s="20">
        <f t="shared" ref="EC128" si="1327">EC119/EC$120</f>
        <v>2.8811614025940611E-3</v>
      </c>
      <c r="EE128" s="20">
        <f t="shared" ref="EE128:EJ128" si="1328">EE119/EE$120</f>
        <v>2.0338968104900223E-2</v>
      </c>
      <c r="EF128" s="20">
        <f t="shared" si="1328"/>
        <v>5.9104728378270265E-3</v>
      </c>
      <c r="EG128" s="20">
        <f t="shared" si="1328"/>
        <v>4.866017120344639E-3</v>
      </c>
      <c r="EH128" s="20">
        <f t="shared" si="1328"/>
        <v>3.0245016418373907E-3</v>
      </c>
      <c r="EI128" s="20">
        <f t="shared" si="1328"/>
        <v>1.6573234984193889E-3</v>
      </c>
      <c r="EJ128" s="20">
        <f t="shared" si="1328"/>
        <v>1.2991206148323473E-3</v>
      </c>
      <c r="EK128" s="20">
        <f t="shared" ref="EK128" si="1329">EK119/EK$120</f>
        <v>3.1988139903961249E-3</v>
      </c>
    </row>
    <row r="129" spans="1:141" s="19" customFormat="1" ht="15" x14ac:dyDescent="0.25">
      <c r="A129" s="19" t="s">
        <v>14</v>
      </c>
      <c r="B129" s="42">
        <f t="shared" ref="B129:BM129" si="1330">B120/B$120</f>
        <v>1</v>
      </c>
      <c r="C129" s="42">
        <f t="shared" si="1330"/>
        <v>1</v>
      </c>
      <c r="D129" s="42">
        <f t="shared" si="1330"/>
        <v>1</v>
      </c>
      <c r="E129" s="42">
        <f t="shared" si="1330"/>
        <v>1</v>
      </c>
      <c r="F129" s="42">
        <f t="shared" si="1330"/>
        <v>1</v>
      </c>
      <c r="G129" s="42">
        <f t="shared" si="1330"/>
        <v>1</v>
      </c>
      <c r="H129" s="42">
        <f t="shared" si="1330"/>
        <v>1</v>
      </c>
      <c r="I129" s="42">
        <f t="shared" si="1330"/>
        <v>1</v>
      </c>
      <c r="J129" s="42">
        <f t="shared" si="1330"/>
        <v>1</v>
      </c>
      <c r="K129" s="42">
        <f t="shared" si="1330"/>
        <v>1</v>
      </c>
      <c r="L129" s="42">
        <f t="shared" si="1330"/>
        <v>1</v>
      </c>
      <c r="M129" s="42">
        <f t="shared" si="1330"/>
        <v>1</v>
      </c>
      <c r="N129" s="42">
        <f t="shared" si="1330"/>
        <v>1</v>
      </c>
      <c r="O129" s="42">
        <f t="shared" si="1330"/>
        <v>1</v>
      </c>
      <c r="P129" s="42">
        <f t="shared" si="1330"/>
        <v>1</v>
      </c>
      <c r="Q129" s="42">
        <f t="shared" si="1330"/>
        <v>1</v>
      </c>
      <c r="R129" s="42">
        <f t="shared" si="1330"/>
        <v>1</v>
      </c>
      <c r="S129" s="42">
        <f t="shared" si="1330"/>
        <v>1</v>
      </c>
      <c r="T129" s="42">
        <f t="shared" si="1330"/>
        <v>1</v>
      </c>
      <c r="U129" s="42">
        <f t="shared" si="1330"/>
        <v>1</v>
      </c>
      <c r="V129" s="42">
        <f t="shared" si="1330"/>
        <v>1</v>
      </c>
      <c r="W129" s="42">
        <f t="shared" si="1330"/>
        <v>1</v>
      </c>
      <c r="X129" s="42">
        <f t="shared" si="1330"/>
        <v>1</v>
      </c>
      <c r="Y129" s="42">
        <f t="shared" si="1330"/>
        <v>1</v>
      </c>
      <c r="Z129" s="42">
        <f t="shared" si="1330"/>
        <v>1</v>
      </c>
      <c r="AA129" s="42">
        <f t="shared" si="1330"/>
        <v>1</v>
      </c>
      <c r="AB129" s="42">
        <f t="shared" si="1330"/>
        <v>1</v>
      </c>
      <c r="AC129" s="42">
        <f t="shared" si="1330"/>
        <v>1</v>
      </c>
      <c r="AD129" s="42">
        <f t="shared" si="1330"/>
        <v>1</v>
      </c>
      <c r="AE129" s="42">
        <f t="shared" si="1330"/>
        <v>1</v>
      </c>
      <c r="AF129" s="42">
        <f t="shared" si="1330"/>
        <v>1</v>
      </c>
      <c r="AG129" s="42">
        <f t="shared" si="1330"/>
        <v>1</v>
      </c>
      <c r="AH129" s="42">
        <f t="shared" si="1330"/>
        <v>1</v>
      </c>
      <c r="AI129" s="42">
        <f t="shared" si="1330"/>
        <v>1</v>
      </c>
      <c r="AJ129" s="42">
        <f t="shared" si="1330"/>
        <v>1</v>
      </c>
      <c r="AK129" s="42">
        <f t="shared" si="1330"/>
        <v>1</v>
      </c>
      <c r="AL129" s="42">
        <f t="shared" si="1330"/>
        <v>1</v>
      </c>
      <c r="AM129" s="42">
        <f t="shared" si="1330"/>
        <v>1</v>
      </c>
      <c r="AN129" s="42">
        <f t="shared" si="1330"/>
        <v>1</v>
      </c>
      <c r="AO129" s="42">
        <f t="shared" si="1330"/>
        <v>1</v>
      </c>
      <c r="AP129" s="42">
        <f t="shared" si="1330"/>
        <v>1</v>
      </c>
      <c r="AQ129" s="42">
        <f t="shared" si="1330"/>
        <v>1</v>
      </c>
      <c r="AR129" s="42">
        <f t="shared" si="1330"/>
        <v>1</v>
      </c>
      <c r="AS129" s="42">
        <f t="shared" si="1330"/>
        <v>1</v>
      </c>
      <c r="AT129" s="42">
        <f t="shared" si="1330"/>
        <v>1</v>
      </c>
      <c r="AU129" s="42">
        <f t="shared" si="1330"/>
        <v>1</v>
      </c>
      <c r="AV129" s="42">
        <f t="shared" si="1330"/>
        <v>1</v>
      </c>
      <c r="AW129" s="42">
        <f t="shared" si="1330"/>
        <v>1</v>
      </c>
      <c r="AX129" s="42">
        <f t="shared" si="1330"/>
        <v>1</v>
      </c>
      <c r="AY129" s="42">
        <f t="shared" si="1330"/>
        <v>1</v>
      </c>
      <c r="AZ129" s="42">
        <f t="shared" si="1330"/>
        <v>1</v>
      </c>
      <c r="BA129" s="42">
        <f t="shared" si="1330"/>
        <v>1</v>
      </c>
      <c r="BB129" s="42">
        <f t="shared" si="1330"/>
        <v>1</v>
      </c>
      <c r="BC129" s="42">
        <f t="shared" si="1330"/>
        <v>1</v>
      </c>
      <c r="BD129" s="42">
        <f t="shared" si="1330"/>
        <v>1</v>
      </c>
      <c r="BE129" s="42">
        <f t="shared" si="1330"/>
        <v>1</v>
      </c>
      <c r="BF129" s="42">
        <f t="shared" si="1330"/>
        <v>1</v>
      </c>
      <c r="BG129" s="42">
        <f t="shared" si="1330"/>
        <v>1</v>
      </c>
      <c r="BH129" s="42">
        <f t="shared" si="1330"/>
        <v>1</v>
      </c>
      <c r="BI129" s="42">
        <f t="shared" si="1330"/>
        <v>1</v>
      </c>
      <c r="BJ129" s="42">
        <f t="shared" si="1330"/>
        <v>1</v>
      </c>
      <c r="BK129" s="42">
        <f t="shared" si="1330"/>
        <v>1</v>
      </c>
      <c r="BL129" s="42">
        <f t="shared" si="1330"/>
        <v>1</v>
      </c>
      <c r="BM129" s="42">
        <f t="shared" si="1330"/>
        <v>1</v>
      </c>
      <c r="BN129" s="42">
        <f t="shared" ref="BN129:BR129" si="1331">BN120/BN$120</f>
        <v>1</v>
      </c>
      <c r="BO129" s="42">
        <f t="shared" si="1331"/>
        <v>1</v>
      </c>
      <c r="BP129" s="42">
        <f t="shared" si="1331"/>
        <v>1</v>
      </c>
      <c r="BQ129" s="42">
        <f t="shared" si="1331"/>
        <v>1</v>
      </c>
      <c r="BR129" s="42">
        <f t="shared" si="1331"/>
        <v>1</v>
      </c>
      <c r="BS129" s="42">
        <f t="shared" ref="BS129" si="1332">BS120/BS$120</f>
        <v>1</v>
      </c>
      <c r="BT129" s="42">
        <f t="shared" ref="BT129:BU129" si="1333">BT120/BT$120</f>
        <v>1</v>
      </c>
      <c r="BU129" s="42">
        <f t="shared" si="1333"/>
        <v>1</v>
      </c>
      <c r="BV129" s="42">
        <f t="shared" ref="BV129:BW129" si="1334">BV120/BV$120</f>
        <v>1</v>
      </c>
      <c r="BW129" s="42">
        <f t="shared" si="1334"/>
        <v>1</v>
      </c>
      <c r="BX129" s="42">
        <f t="shared" ref="BX129:BY129" si="1335">BX120/BX$120</f>
        <v>1</v>
      </c>
      <c r="BY129" s="42">
        <f t="shared" si="1335"/>
        <v>1</v>
      </c>
      <c r="BZ129" s="42">
        <f t="shared" ref="BZ129" si="1336">BZ120/BZ$120</f>
        <v>1</v>
      </c>
      <c r="CA129" s="42">
        <f t="shared" ref="CA129:CB129" si="1337">CA120/CA$120</f>
        <v>1</v>
      </c>
      <c r="CB129" s="42">
        <f t="shared" si="1337"/>
        <v>1</v>
      </c>
      <c r="CC129" s="42">
        <f t="shared" ref="CC129:CD129" si="1338">CC120/CC$120</f>
        <v>1</v>
      </c>
      <c r="CD129" s="42">
        <f t="shared" si="1338"/>
        <v>1</v>
      </c>
      <c r="CE129" s="42">
        <f t="shared" ref="CE129:CF129" si="1339">CE120/CE$120</f>
        <v>1</v>
      </c>
      <c r="CF129" s="42">
        <f t="shared" si="1339"/>
        <v>1</v>
      </c>
      <c r="CG129" s="42">
        <f t="shared" ref="CG129:CH129" si="1340">CG120/CG$120</f>
        <v>1</v>
      </c>
      <c r="CH129" s="42">
        <f t="shared" si="1340"/>
        <v>1</v>
      </c>
      <c r="CI129" s="42">
        <f t="shared" ref="CI129" si="1341">CI120/CI$120</f>
        <v>1</v>
      </c>
      <c r="CL129" s="42">
        <f t="shared" ref="CL129:CN129" si="1342">CL120/CL$120</f>
        <v>1</v>
      </c>
      <c r="CM129" s="42">
        <f t="shared" si="1342"/>
        <v>1</v>
      </c>
      <c r="CN129" s="42">
        <f t="shared" si="1342"/>
        <v>1</v>
      </c>
      <c r="CP129" s="42"/>
      <c r="CQ129" s="42"/>
      <c r="CU129" s="43"/>
      <c r="CV129" s="43"/>
      <c r="CW129" s="43"/>
      <c r="CX129" s="43"/>
      <c r="CY129" s="43"/>
      <c r="CZ129" s="43"/>
      <c r="DB129" s="42">
        <f t="shared" ref="DB129:DX129" si="1343">DB120/DB$120</f>
        <v>1</v>
      </c>
      <c r="DC129" s="42">
        <f t="shared" si="1343"/>
        <v>1</v>
      </c>
      <c r="DD129" s="42">
        <f t="shared" si="1343"/>
        <v>1</v>
      </c>
      <c r="DE129" s="42">
        <f t="shared" si="1343"/>
        <v>1</v>
      </c>
      <c r="DF129" s="42">
        <f t="shared" si="1343"/>
        <v>1</v>
      </c>
      <c r="DG129" s="42">
        <f t="shared" si="1343"/>
        <v>1</v>
      </c>
      <c r="DH129" s="42">
        <f t="shared" si="1343"/>
        <v>1</v>
      </c>
      <c r="DI129" s="42">
        <f t="shared" si="1343"/>
        <v>1</v>
      </c>
      <c r="DJ129" s="42">
        <f t="shared" si="1343"/>
        <v>1</v>
      </c>
      <c r="DK129" s="42">
        <f t="shared" si="1343"/>
        <v>1</v>
      </c>
      <c r="DL129" s="42">
        <f t="shared" si="1343"/>
        <v>1</v>
      </c>
      <c r="DM129" s="42">
        <f t="shared" si="1343"/>
        <v>1</v>
      </c>
      <c r="DN129" s="42">
        <f t="shared" si="1343"/>
        <v>1</v>
      </c>
      <c r="DO129" s="42">
        <f t="shared" si="1343"/>
        <v>1</v>
      </c>
      <c r="DP129" s="42">
        <f t="shared" si="1343"/>
        <v>1</v>
      </c>
      <c r="DQ129" s="42">
        <f t="shared" si="1343"/>
        <v>1</v>
      </c>
      <c r="DR129" s="42">
        <f t="shared" si="1343"/>
        <v>1</v>
      </c>
      <c r="DS129" s="42">
        <f t="shared" si="1343"/>
        <v>1</v>
      </c>
      <c r="DT129" s="42">
        <f t="shared" si="1343"/>
        <v>1</v>
      </c>
      <c r="DU129" s="42">
        <f t="shared" si="1343"/>
        <v>1</v>
      </c>
      <c r="DV129" s="42">
        <f t="shared" si="1343"/>
        <v>1</v>
      </c>
      <c r="DW129" s="42">
        <f t="shared" si="1343"/>
        <v>1</v>
      </c>
      <c r="DX129" s="42">
        <f t="shared" si="1343"/>
        <v>1</v>
      </c>
      <c r="DY129" s="42">
        <f t="shared" ref="DY129:DZ129" si="1344">DY120/DY$120</f>
        <v>1</v>
      </c>
      <c r="DZ129" s="42">
        <f t="shared" si="1344"/>
        <v>1</v>
      </c>
      <c r="EA129" s="42">
        <f t="shared" ref="EA129:EB129" si="1345">EA120/EA$120</f>
        <v>1</v>
      </c>
      <c r="EB129" s="42">
        <f t="shared" si="1345"/>
        <v>1</v>
      </c>
      <c r="EC129" s="42">
        <f t="shared" ref="EC129" si="1346">EC120/EC$120</f>
        <v>1</v>
      </c>
      <c r="EE129" s="42">
        <f t="shared" ref="EE129:EJ129" si="1347">EE120/EE$120</f>
        <v>1</v>
      </c>
      <c r="EF129" s="42">
        <f t="shared" si="1347"/>
        <v>1</v>
      </c>
      <c r="EG129" s="42">
        <f t="shared" si="1347"/>
        <v>1</v>
      </c>
      <c r="EH129" s="42">
        <f t="shared" si="1347"/>
        <v>1</v>
      </c>
      <c r="EI129" s="42">
        <f t="shared" si="1347"/>
        <v>1</v>
      </c>
      <c r="EJ129" s="42">
        <f t="shared" si="1347"/>
        <v>1</v>
      </c>
      <c r="EK129" s="42">
        <f t="shared" ref="EK129" si="1348">EK120/EK$120</f>
        <v>1</v>
      </c>
    </row>
    <row r="130" spans="1:141" ht="15" x14ac:dyDescent="0.25">
      <c r="A130" s="31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3"/>
      <c r="CV130" s="33"/>
      <c r="CW130" s="33"/>
      <c r="CX130" s="33"/>
      <c r="CY130" s="33"/>
      <c r="CZ130" s="33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E130" s="32"/>
      <c r="EF130" s="32"/>
      <c r="EG130" s="32"/>
      <c r="EH130" s="32"/>
      <c r="EI130" s="32"/>
      <c r="EJ130" s="32"/>
      <c r="EK130" s="32"/>
    </row>
    <row r="131" spans="1:141" ht="15" x14ac:dyDescent="0.25">
      <c r="A131" s="19" t="s">
        <v>262</v>
      </c>
      <c r="B131" s="34">
        <f t="shared" ref="B131:CI131" si="1349">B$4</f>
        <v>43466</v>
      </c>
      <c r="C131" s="34">
        <f t="shared" si="1349"/>
        <v>43497</v>
      </c>
      <c r="D131" s="34">
        <f t="shared" si="1349"/>
        <v>43525</v>
      </c>
      <c r="E131" s="34">
        <f t="shared" si="1349"/>
        <v>43556</v>
      </c>
      <c r="F131" s="34">
        <f t="shared" si="1349"/>
        <v>43586</v>
      </c>
      <c r="G131" s="34">
        <f t="shared" si="1349"/>
        <v>43617</v>
      </c>
      <c r="H131" s="34">
        <f t="shared" si="1349"/>
        <v>43647</v>
      </c>
      <c r="I131" s="34">
        <f t="shared" si="1349"/>
        <v>43678</v>
      </c>
      <c r="J131" s="34">
        <f t="shared" si="1349"/>
        <v>43709</v>
      </c>
      <c r="K131" s="34">
        <f t="shared" si="1349"/>
        <v>43739</v>
      </c>
      <c r="L131" s="34">
        <f t="shared" si="1349"/>
        <v>43770</v>
      </c>
      <c r="M131" s="34">
        <f t="shared" si="1349"/>
        <v>43800</v>
      </c>
      <c r="N131" s="34">
        <f t="shared" si="1349"/>
        <v>43831</v>
      </c>
      <c r="O131" s="34">
        <f t="shared" si="1349"/>
        <v>43862</v>
      </c>
      <c r="P131" s="34">
        <f t="shared" si="1349"/>
        <v>43891</v>
      </c>
      <c r="Q131" s="34">
        <f t="shared" si="1349"/>
        <v>43922</v>
      </c>
      <c r="R131" s="34">
        <f t="shared" si="1349"/>
        <v>43952</v>
      </c>
      <c r="S131" s="34">
        <f t="shared" si="1349"/>
        <v>43983</v>
      </c>
      <c r="T131" s="34">
        <f t="shared" si="1349"/>
        <v>44013</v>
      </c>
      <c r="U131" s="34">
        <f t="shared" si="1349"/>
        <v>44044</v>
      </c>
      <c r="V131" s="34">
        <f t="shared" si="1349"/>
        <v>44075</v>
      </c>
      <c r="W131" s="34">
        <f t="shared" si="1349"/>
        <v>44105</v>
      </c>
      <c r="X131" s="34">
        <f t="shared" si="1349"/>
        <v>44136</v>
      </c>
      <c r="Y131" s="34">
        <f t="shared" si="1349"/>
        <v>44166</v>
      </c>
      <c r="Z131" s="34">
        <f t="shared" si="1349"/>
        <v>44197</v>
      </c>
      <c r="AA131" s="34">
        <f t="shared" si="1349"/>
        <v>44228</v>
      </c>
      <c r="AB131" s="34">
        <f t="shared" si="1349"/>
        <v>44256</v>
      </c>
      <c r="AC131" s="34">
        <f t="shared" si="1349"/>
        <v>44287</v>
      </c>
      <c r="AD131" s="34">
        <f t="shared" si="1349"/>
        <v>44317</v>
      </c>
      <c r="AE131" s="34">
        <f t="shared" si="1349"/>
        <v>44348</v>
      </c>
      <c r="AF131" s="34">
        <f t="shared" si="1349"/>
        <v>44378</v>
      </c>
      <c r="AG131" s="34">
        <f t="shared" si="1349"/>
        <v>44409</v>
      </c>
      <c r="AH131" s="34">
        <f t="shared" si="1349"/>
        <v>44440</v>
      </c>
      <c r="AI131" s="34">
        <f t="shared" si="1349"/>
        <v>44470</v>
      </c>
      <c r="AJ131" s="34">
        <f t="shared" si="1349"/>
        <v>44501</v>
      </c>
      <c r="AK131" s="34">
        <f t="shared" si="1349"/>
        <v>44531</v>
      </c>
      <c r="AL131" s="34">
        <f t="shared" si="1349"/>
        <v>44562</v>
      </c>
      <c r="AM131" s="34">
        <f t="shared" si="1349"/>
        <v>44593</v>
      </c>
      <c r="AN131" s="34">
        <f t="shared" si="1349"/>
        <v>44621</v>
      </c>
      <c r="AO131" s="34">
        <f t="shared" si="1349"/>
        <v>44652</v>
      </c>
      <c r="AP131" s="34">
        <f t="shared" si="1349"/>
        <v>44682</v>
      </c>
      <c r="AQ131" s="34">
        <f t="shared" si="1349"/>
        <v>44713</v>
      </c>
      <c r="AR131" s="34">
        <f t="shared" si="1349"/>
        <v>44743</v>
      </c>
      <c r="AS131" s="34">
        <f t="shared" si="1349"/>
        <v>44774</v>
      </c>
      <c r="AT131" s="34">
        <f t="shared" si="1349"/>
        <v>44805</v>
      </c>
      <c r="AU131" s="34">
        <f t="shared" si="1349"/>
        <v>44835</v>
      </c>
      <c r="AV131" s="34">
        <f t="shared" si="1349"/>
        <v>44866</v>
      </c>
      <c r="AW131" s="34">
        <f t="shared" si="1349"/>
        <v>44896</v>
      </c>
      <c r="AX131" s="34">
        <f t="shared" si="1349"/>
        <v>44927</v>
      </c>
      <c r="AY131" s="34">
        <f t="shared" si="1349"/>
        <v>44958</v>
      </c>
      <c r="AZ131" s="34">
        <f t="shared" si="1349"/>
        <v>44986</v>
      </c>
      <c r="BA131" s="34">
        <f t="shared" si="1349"/>
        <v>45017</v>
      </c>
      <c r="BB131" s="34">
        <f t="shared" si="1349"/>
        <v>45047</v>
      </c>
      <c r="BC131" s="34">
        <f t="shared" si="1349"/>
        <v>45078</v>
      </c>
      <c r="BD131" s="34">
        <f t="shared" si="1349"/>
        <v>45108</v>
      </c>
      <c r="BE131" s="34">
        <f t="shared" si="1349"/>
        <v>45139</v>
      </c>
      <c r="BF131" s="34">
        <f t="shared" si="1349"/>
        <v>45170</v>
      </c>
      <c r="BG131" s="34">
        <f t="shared" si="1349"/>
        <v>45200</v>
      </c>
      <c r="BH131" s="34">
        <f t="shared" si="1349"/>
        <v>45231</v>
      </c>
      <c r="BI131" s="34">
        <f t="shared" si="1349"/>
        <v>45261</v>
      </c>
      <c r="BJ131" s="34">
        <f t="shared" si="1349"/>
        <v>45292</v>
      </c>
      <c r="BK131" s="34">
        <f t="shared" si="1349"/>
        <v>45323</v>
      </c>
      <c r="BL131" s="34">
        <f t="shared" si="1349"/>
        <v>45352</v>
      </c>
      <c r="BM131" s="34">
        <f t="shared" si="1349"/>
        <v>45383</v>
      </c>
      <c r="BN131" s="34">
        <f t="shared" si="1349"/>
        <v>45413</v>
      </c>
      <c r="BO131" s="34">
        <f t="shared" si="1349"/>
        <v>45444</v>
      </c>
      <c r="BP131" s="34">
        <f t="shared" si="1349"/>
        <v>45474</v>
      </c>
      <c r="BQ131" s="34">
        <f t="shared" si="1349"/>
        <v>45505</v>
      </c>
      <c r="BR131" s="34">
        <f t="shared" si="1349"/>
        <v>45536</v>
      </c>
      <c r="BS131" s="34">
        <f t="shared" si="1349"/>
        <v>45566</v>
      </c>
      <c r="BT131" s="34">
        <f t="shared" si="1349"/>
        <v>45597</v>
      </c>
      <c r="BU131" s="34">
        <f t="shared" si="1349"/>
        <v>45627</v>
      </c>
      <c r="BV131" s="34">
        <f t="shared" si="1349"/>
        <v>45658</v>
      </c>
      <c r="BW131" s="34">
        <f t="shared" si="1349"/>
        <v>45689</v>
      </c>
      <c r="BX131" s="34">
        <f t="shared" si="1349"/>
        <v>45717</v>
      </c>
      <c r="BY131" s="34">
        <f t="shared" si="1349"/>
        <v>45748</v>
      </c>
      <c r="BZ131" s="34">
        <f t="shared" si="1349"/>
        <v>45778</v>
      </c>
      <c r="CA131" s="34">
        <f t="shared" si="1349"/>
        <v>45809</v>
      </c>
      <c r="CB131" s="34">
        <f t="shared" si="1349"/>
        <v>45839</v>
      </c>
      <c r="CC131" s="34">
        <f t="shared" si="1349"/>
        <v>45870</v>
      </c>
      <c r="CD131" s="34">
        <f t="shared" si="1349"/>
        <v>45901</v>
      </c>
      <c r="CE131" s="34">
        <f t="shared" si="1349"/>
        <v>45931</v>
      </c>
      <c r="CF131" s="34">
        <f t="shared" si="1349"/>
        <v>45962</v>
      </c>
      <c r="CG131" s="34">
        <f t="shared" si="1349"/>
        <v>45992</v>
      </c>
      <c r="CH131" s="34">
        <f t="shared" si="1349"/>
        <v>46023</v>
      </c>
      <c r="CI131" s="34">
        <f t="shared" si="1349"/>
        <v>46054</v>
      </c>
      <c r="CL131" s="35" t="str">
        <f>CL122</f>
        <v>4Q26</v>
      </c>
      <c r="CM131" s="35" t="str">
        <f t="shared" ref="CM131:CQ131" si="1350">CM122</f>
        <v>3Q26</v>
      </c>
      <c r="CN131" s="35" t="str">
        <f t="shared" si="1350"/>
        <v>4Q25</v>
      </c>
      <c r="CP131" s="35" t="str">
        <f t="shared" si="1350"/>
        <v>QoQ Change</v>
      </c>
      <c r="CQ131" s="35" t="str">
        <f t="shared" si="1350"/>
        <v>YoY Change</v>
      </c>
      <c r="CU131" s="8"/>
      <c r="CV131" s="8"/>
      <c r="CW131" s="8"/>
      <c r="CX131" s="8"/>
      <c r="CY131" s="8"/>
      <c r="CZ131" s="8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E131" s="34"/>
      <c r="EF131" s="34"/>
      <c r="EG131" s="34"/>
      <c r="EH131" s="34"/>
      <c r="EI131" s="34"/>
      <c r="EJ131" s="34"/>
      <c r="EK131" s="34"/>
    </row>
    <row r="132" spans="1:141" hidden="1" outlineLevel="1" x14ac:dyDescent="0.2">
      <c r="A132" s="9" t="s">
        <v>8</v>
      </c>
      <c r="B132" s="15">
        <f>'PV Strong Hybrid'!C14</f>
        <v>0</v>
      </c>
      <c r="C132" s="15">
        <f>'PV Strong Hybrid'!D14</f>
        <v>0</v>
      </c>
      <c r="D132" s="15">
        <f>'PV Strong Hybrid'!E14</f>
        <v>0</v>
      </c>
      <c r="E132" s="15">
        <f>'PV Strong Hybrid'!F14</f>
        <v>0</v>
      </c>
      <c r="F132" s="15">
        <f>'PV Strong Hybrid'!G14</f>
        <v>0</v>
      </c>
      <c r="G132" s="15">
        <f>'PV Strong Hybrid'!H14</f>
        <v>0</v>
      </c>
      <c r="H132" s="15">
        <f>'PV Strong Hybrid'!I14</f>
        <v>0</v>
      </c>
      <c r="I132" s="15">
        <f>'PV Strong Hybrid'!J14</f>
        <v>0</v>
      </c>
      <c r="J132" s="15">
        <f>'PV Strong Hybrid'!K14</f>
        <v>0</v>
      </c>
      <c r="K132" s="15">
        <f>'PV Strong Hybrid'!L14</f>
        <v>0</v>
      </c>
      <c r="L132" s="15">
        <f>'PV Strong Hybrid'!M14</f>
        <v>0</v>
      </c>
      <c r="M132" s="15">
        <f>'PV Strong Hybrid'!N14</f>
        <v>0</v>
      </c>
      <c r="N132" s="15">
        <f>'PV Strong Hybrid'!O14</f>
        <v>0</v>
      </c>
      <c r="O132" s="15">
        <f>'PV Strong Hybrid'!P14</f>
        <v>0</v>
      </c>
      <c r="P132" s="15">
        <f>'PV Strong Hybrid'!Q14</f>
        <v>0</v>
      </c>
      <c r="Q132" s="15">
        <f>'PV Strong Hybrid'!R14</f>
        <v>0</v>
      </c>
      <c r="R132" s="15">
        <f>'PV Strong Hybrid'!S14</f>
        <v>0</v>
      </c>
      <c r="S132" s="15">
        <f>'PV Strong Hybrid'!T14</f>
        <v>0</v>
      </c>
      <c r="T132" s="15">
        <f>'PV Strong Hybrid'!U14</f>
        <v>0</v>
      </c>
      <c r="U132" s="15">
        <f>'PV Strong Hybrid'!V14</f>
        <v>0</v>
      </c>
      <c r="V132" s="15">
        <f>'PV Strong Hybrid'!W14</f>
        <v>0</v>
      </c>
      <c r="W132" s="15">
        <f>'PV Strong Hybrid'!X14</f>
        <v>0</v>
      </c>
      <c r="X132" s="15">
        <f>'PV Strong Hybrid'!Y14</f>
        <v>0</v>
      </c>
      <c r="Y132" s="15">
        <f>'PV Strong Hybrid'!Z14</f>
        <v>0</v>
      </c>
      <c r="Z132" s="15">
        <f>'PV Strong Hybrid'!AA14</f>
        <v>0</v>
      </c>
      <c r="AA132" s="15">
        <f>'PV Strong Hybrid'!AB14</f>
        <v>0</v>
      </c>
      <c r="AB132" s="15">
        <f>'PV Strong Hybrid'!AC14</f>
        <v>0</v>
      </c>
      <c r="AC132" s="15">
        <f>'PV Strong Hybrid'!AD14</f>
        <v>0</v>
      </c>
      <c r="AD132" s="15">
        <f>'PV Strong Hybrid'!AE14</f>
        <v>0</v>
      </c>
      <c r="AE132" s="15">
        <f>'PV Strong Hybrid'!AF14</f>
        <v>0</v>
      </c>
      <c r="AF132" s="15">
        <f>'PV Strong Hybrid'!AG14</f>
        <v>0</v>
      </c>
      <c r="AG132" s="15">
        <f>'PV Strong Hybrid'!AH14</f>
        <v>0</v>
      </c>
      <c r="AH132" s="15">
        <f>'PV Strong Hybrid'!AI14</f>
        <v>0</v>
      </c>
      <c r="AI132" s="15">
        <f>'PV Strong Hybrid'!AJ14</f>
        <v>0</v>
      </c>
      <c r="AJ132" s="15">
        <f>'PV Strong Hybrid'!AK14</f>
        <v>0</v>
      </c>
      <c r="AK132" s="15">
        <f>'PV Strong Hybrid'!AL14</f>
        <v>0</v>
      </c>
      <c r="AL132" s="15">
        <f>'PV Strong Hybrid'!AM14</f>
        <v>0</v>
      </c>
      <c r="AM132" s="15">
        <f>'PV Strong Hybrid'!AN14</f>
        <v>0</v>
      </c>
      <c r="AN132" s="15">
        <f>'PV Strong Hybrid'!AO14</f>
        <v>0</v>
      </c>
      <c r="AO132" s="15">
        <f>'PV Strong Hybrid'!AP14</f>
        <v>0</v>
      </c>
      <c r="AP132" s="15">
        <f>'PV Strong Hybrid'!AQ14</f>
        <v>0</v>
      </c>
      <c r="AQ132" s="15">
        <f>'PV Strong Hybrid'!AR14</f>
        <v>0</v>
      </c>
      <c r="AR132" s="15">
        <f>'PV Strong Hybrid'!AS14</f>
        <v>0</v>
      </c>
      <c r="AS132" s="15">
        <f>'PV Strong Hybrid'!AT14</f>
        <v>0</v>
      </c>
      <c r="AT132" s="15">
        <f>'PV Strong Hybrid'!AU14</f>
        <v>0</v>
      </c>
      <c r="AU132" s="15">
        <f>'PV Strong Hybrid'!AV14</f>
        <v>0</v>
      </c>
      <c r="AV132" s="15">
        <f>'PV Strong Hybrid'!AW14</f>
        <v>0</v>
      </c>
      <c r="AW132" s="15">
        <f>'PV Strong Hybrid'!AX14</f>
        <v>0</v>
      </c>
      <c r="AX132" s="15">
        <f>'PV Strong Hybrid'!AY14</f>
        <v>0</v>
      </c>
      <c r="AY132" s="15">
        <f>'PV Strong Hybrid'!AZ14</f>
        <v>0</v>
      </c>
      <c r="AZ132" s="15">
        <f>'PV Strong Hybrid'!BA14</f>
        <v>0</v>
      </c>
      <c r="BA132" s="15">
        <f>'PV Strong Hybrid'!BB14</f>
        <v>0</v>
      </c>
      <c r="BB132" s="15">
        <f>'PV Strong Hybrid'!BC14</f>
        <v>0</v>
      </c>
      <c r="BC132" s="15">
        <f>'PV Strong Hybrid'!BD14</f>
        <v>0</v>
      </c>
      <c r="BD132" s="15">
        <f>'PV Strong Hybrid'!BE14</f>
        <v>0</v>
      </c>
      <c r="BE132" s="15">
        <f>'PV Strong Hybrid'!BF14</f>
        <v>0</v>
      </c>
      <c r="BF132" s="15">
        <f>'PV Strong Hybrid'!BG14</f>
        <v>0</v>
      </c>
      <c r="BG132" s="15">
        <f>'PV Strong Hybrid'!BH14</f>
        <v>0</v>
      </c>
      <c r="BH132" s="15">
        <f>'PV Strong Hybrid'!BI14</f>
        <v>0</v>
      </c>
      <c r="BI132" s="15">
        <f>'PV Strong Hybrid'!BJ14</f>
        <v>0</v>
      </c>
      <c r="BJ132" s="15">
        <f>'PV Strong Hybrid'!BK14</f>
        <v>0</v>
      </c>
      <c r="BK132" s="15">
        <f>'PV Strong Hybrid'!BL14</f>
        <v>0</v>
      </c>
      <c r="BL132" s="15">
        <f>'PV Strong Hybrid'!BM14</f>
        <v>0</v>
      </c>
      <c r="BM132" s="15">
        <f>'PV Strong Hybrid'!BN14</f>
        <v>3</v>
      </c>
      <c r="BN132" s="15">
        <f>'PV Strong Hybrid'!BO14</f>
        <v>26</v>
      </c>
      <c r="BO132" s="15">
        <f>'PV Strong Hybrid'!BP14</f>
        <v>30</v>
      </c>
      <c r="BP132" s="15">
        <f>'PV Strong Hybrid'!BQ14</f>
        <v>120</v>
      </c>
      <c r="BQ132" s="15">
        <f>'PV Strong Hybrid'!BR14</f>
        <v>132</v>
      </c>
      <c r="BR132" s="15">
        <f>'PV Strong Hybrid'!BS14</f>
        <v>88</v>
      </c>
      <c r="BS132" s="15">
        <f>'PV Strong Hybrid'!BT14</f>
        <v>116</v>
      </c>
      <c r="BT132" s="15">
        <f>'PV Strong Hybrid'!BU14</f>
        <v>99</v>
      </c>
      <c r="BU132" s="15">
        <f>'PV Strong Hybrid'!BV14</f>
        <v>98</v>
      </c>
      <c r="BV132" s="15">
        <f>'PV Strong Hybrid'!BW14</f>
        <v>94</v>
      </c>
      <c r="BW132" s="15">
        <f>'PV Strong Hybrid'!BX14</f>
        <v>70</v>
      </c>
      <c r="BX132" s="15">
        <f>'PV Strong Hybrid'!BY14</f>
        <v>100</v>
      </c>
      <c r="BY132" s="15">
        <f>'PV Strong Hybrid'!BZ14</f>
        <v>98</v>
      </c>
      <c r="BZ132" s="15">
        <f>'PV Strong Hybrid'!CA14</f>
        <v>66</v>
      </c>
      <c r="CA132" s="15">
        <f>'PV Strong Hybrid'!CB14</f>
        <v>63</v>
      </c>
      <c r="CB132" s="15">
        <f>'PV Strong Hybrid'!CC14</f>
        <v>95</v>
      </c>
      <c r="CC132" s="15">
        <f>'PV Strong Hybrid'!CD14</f>
        <v>94</v>
      </c>
      <c r="CD132" s="15">
        <f>'PV Strong Hybrid'!CE14</f>
        <v>72</v>
      </c>
      <c r="CE132" s="15">
        <f>'PV Strong Hybrid'!CF14</f>
        <v>131</v>
      </c>
      <c r="CF132" s="15">
        <f>'PV Strong Hybrid'!CG14</f>
        <v>67</v>
      </c>
      <c r="CG132" s="15">
        <f>'PV Strong Hybrid'!CH14</f>
        <v>52</v>
      </c>
      <c r="CH132" s="15">
        <f>'PV Strong Hybrid'!CI14</f>
        <v>56</v>
      </c>
      <c r="CI132" s="15">
        <f>'PV Strong Hybrid'!CJ14</f>
        <v>69.34782608695653</v>
      </c>
      <c r="CL132" s="15">
        <f>SUMIFS($C132:$CK132,$C$3:$CK$3,CL$4,$C$1:$CK$1,"&lt;="&amp;_xlfn.XLOOKUP(MAX($C$4:$CK$4),$C$4:$CK$4,$C$1:$CK$1))</f>
        <v>125.34782608695653</v>
      </c>
      <c r="CM132" s="15">
        <f t="shared" ref="CM132:CN135" si="1351">SUMIF($A$3:$CK$3,CM$4,$A132:$CK132)</f>
        <v>250</v>
      </c>
      <c r="CN132" s="15">
        <f t="shared" si="1351"/>
        <v>264</v>
      </c>
      <c r="CP132" s="17">
        <f>CL132/SUMIFS($C132:$CK132,$C$3:$CK$3,CM$4,$C$1:$CK$1,"&lt;="&amp;_xlfn.XLOOKUP(MAX($C$4:$CK$4),$C$4:$CK$4,$C$1:$CK$1))-1</f>
        <v>-0.36693017127799732</v>
      </c>
      <c r="CQ132" s="17">
        <f>IFERROR(CL132/SUMIFS($C132:$CK132,$C$3:$CK$3,CN$4,$C$1:$CK$1,"&lt;="&amp;_xlfn.XLOOKUP(MAX($C$4:$CK$4),$C$4:$CK$4,$C$1:$CK$1))-1,"NA")</f>
        <v>-0.23568398727465534</v>
      </c>
      <c r="CU132" s="8"/>
      <c r="CV132" s="8"/>
      <c r="CW132" s="8"/>
      <c r="CX132" s="8"/>
      <c r="CY132" s="8"/>
      <c r="CZ132" s="8"/>
      <c r="DB132" s="15">
        <f t="shared" ref="DB132:DK136" si="1352">SUMIF($B$3:$CK$3,DB$4,$B132:$CK132)</f>
        <v>0</v>
      </c>
      <c r="DC132" s="15">
        <f t="shared" si="1352"/>
        <v>0</v>
      </c>
      <c r="DD132" s="15">
        <f t="shared" si="1352"/>
        <v>0</v>
      </c>
      <c r="DE132" s="15">
        <f t="shared" si="1352"/>
        <v>0</v>
      </c>
      <c r="DF132" s="15">
        <f t="shared" si="1352"/>
        <v>0</v>
      </c>
      <c r="DG132" s="15">
        <f t="shared" si="1352"/>
        <v>0</v>
      </c>
      <c r="DH132" s="15">
        <f t="shared" si="1352"/>
        <v>0</v>
      </c>
      <c r="DI132" s="15">
        <f t="shared" si="1352"/>
        <v>0</v>
      </c>
      <c r="DJ132" s="15">
        <f t="shared" si="1352"/>
        <v>0</v>
      </c>
      <c r="DK132" s="15">
        <f t="shared" si="1352"/>
        <v>0</v>
      </c>
      <c r="DL132" s="15">
        <f t="shared" ref="DL132:DU136" si="1353">SUMIF($B$3:$CK$3,DL$4,$B132:$CK132)</f>
        <v>0</v>
      </c>
      <c r="DM132" s="15">
        <f t="shared" si="1353"/>
        <v>0</v>
      </c>
      <c r="DN132" s="15">
        <f t="shared" si="1353"/>
        <v>0</v>
      </c>
      <c r="DO132" s="15">
        <f t="shared" si="1353"/>
        <v>0</v>
      </c>
      <c r="DP132" s="15">
        <f t="shared" si="1353"/>
        <v>0</v>
      </c>
      <c r="DQ132" s="15">
        <f t="shared" si="1353"/>
        <v>0</v>
      </c>
      <c r="DR132" s="15">
        <f t="shared" si="1353"/>
        <v>0</v>
      </c>
      <c r="DS132" s="15">
        <f t="shared" si="1353"/>
        <v>0</v>
      </c>
      <c r="DT132" s="15">
        <f t="shared" si="1353"/>
        <v>0</v>
      </c>
      <c r="DU132" s="15">
        <f t="shared" si="1353"/>
        <v>0</v>
      </c>
      <c r="DV132" s="15">
        <f t="shared" ref="DV132:EC136" si="1354">SUMIF($B$3:$CK$3,DV$4,$B132:$CK132)</f>
        <v>0</v>
      </c>
      <c r="DW132" s="15">
        <f t="shared" si="1354"/>
        <v>59</v>
      </c>
      <c r="DX132" s="15">
        <f t="shared" si="1354"/>
        <v>340</v>
      </c>
      <c r="DY132" s="15">
        <f t="shared" si="1354"/>
        <v>313</v>
      </c>
      <c r="DZ132" s="15">
        <f t="shared" si="1354"/>
        <v>264</v>
      </c>
      <c r="EA132" s="15">
        <f t="shared" si="1354"/>
        <v>227</v>
      </c>
      <c r="EB132" s="15">
        <f t="shared" si="1354"/>
        <v>261</v>
      </c>
      <c r="EC132" s="15">
        <f t="shared" si="1354"/>
        <v>250</v>
      </c>
      <c r="EE132" s="15">
        <f t="shared" ref="EE132:EK136" si="1355">SUMIF($B$2:$CK$2,EE$4,$B132:$CK132)</f>
        <v>0</v>
      </c>
      <c r="EF132" s="15">
        <f t="shared" si="1355"/>
        <v>0</v>
      </c>
      <c r="EG132" s="15">
        <f t="shared" si="1355"/>
        <v>0</v>
      </c>
      <c r="EH132" s="15">
        <f t="shared" si="1355"/>
        <v>0</v>
      </c>
      <c r="EI132" s="15">
        <f t="shared" si="1355"/>
        <v>0</v>
      </c>
      <c r="EJ132" s="15">
        <f t="shared" si="1355"/>
        <v>976</v>
      </c>
      <c r="EK132" s="15">
        <f t="shared" si="1355"/>
        <v>863.3478260869565</v>
      </c>
    </row>
    <row r="133" spans="1:141" hidden="1" outlineLevel="1" x14ac:dyDescent="0.2">
      <c r="A133" s="9" t="s">
        <v>6</v>
      </c>
      <c r="B133" s="15">
        <f>'PV Strong Hybrid'!C15</f>
        <v>0</v>
      </c>
      <c r="C133" s="15">
        <f>'PV Strong Hybrid'!D15</f>
        <v>0</v>
      </c>
      <c r="D133" s="15">
        <f>'PV Strong Hybrid'!E15</f>
        <v>0</v>
      </c>
      <c r="E133" s="15">
        <f>'PV Strong Hybrid'!F15</f>
        <v>0</v>
      </c>
      <c r="F133" s="15">
        <f>'PV Strong Hybrid'!G15</f>
        <v>0</v>
      </c>
      <c r="G133" s="15">
        <f>'PV Strong Hybrid'!H15</f>
        <v>0</v>
      </c>
      <c r="H133" s="15">
        <f>'PV Strong Hybrid'!I15</f>
        <v>0</v>
      </c>
      <c r="I133" s="15">
        <f>'PV Strong Hybrid'!J15</f>
        <v>0</v>
      </c>
      <c r="J133" s="15">
        <f>'PV Strong Hybrid'!K15</f>
        <v>0</v>
      </c>
      <c r="K133" s="15">
        <f>'PV Strong Hybrid'!L15</f>
        <v>0</v>
      </c>
      <c r="L133" s="15">
        <f>'PV Strong Hybrid'!M15</f>
        <v>0</v>
      </c>
      <c r="M133" s="15">
        <f>'PV Strong Hybrid'!N15</f>
        <v>0</v>
      </c>
      <c r="N133" s="15">
        <f>'PV Strong Hybrid'!O15</f>
        <v>0</v>
      </c>
      <c r="O133" s="15">
        <f>'PV Strong Hybrid'!P15</f>
        <v>0</v>
      </c>
      <c r="P133" s="15">
        <f>'PV Strong Hybrid'!Q15</f>
        <v>0</v>
      </c>
      <c r="Q133" s="15">
        <f>'PV Strong Hybrid'!R15</f>
        <v>0</v>
      </c>
      <c r="R133" s="15">
        <f>'PV Strong Hybrid'!S15</f>
        <v>0</v>
      </c>
      <c r="S133" s="15">
        <f>'PV Strong Hybrid'!T15</f>
        <v>0</v>
      </c>
      <c r="T133" s="15">
        <f>'PV Strong Hybrid'!U15</f>
        <v>0</v>
      </c>
      <c r="U133" s="15">
        <f>'PV Strong Hybrid'!V15</f>
        <v>0</v>
      </c>
      <c r="V133" s="15">
        <f>'PV Strong Hybrid'!W15</f>
        <v>0</v>
      </c>
      <c r="W133" s="15">
        <f>'PV Strong Hybrid'!X15</f>
        <v>0</v>
      </c>
      <c r="X133" s="15">
        <f>'PV Strong Hybrid'!Y15</f>
        <v>0</v>
      </c>
      <c r="Y133" s="15">
        <f>'PV Strong Hybrid'!Z15</f>
        <v>0</v>
      </c>
      <c r="Z133" s="15">
        <f>'PV Strong Hybrid'!AA15</f>
        <v>0</v>
      </c>
      <c r="AA133" s="15">
        <f>'PV Strong Hybrid'!AB15</f>
        <v>0</v>
      </c>
      <c r="AB133" s="15">
        <f>'PV Strong Hybrid'!AC15</f>
        <v>0</v>
      </c>
      <c r="AC133" s="15">
        <f>'PV Strong Hybrid'!AD15</f>
        <v>0</v>
      </c>
      <c r="AD133" s="15">
        <f>'PV Strong Hybrid'!AE15</f>
        <v>0</v>
      </c>
      <c r="AE133" s="15">
        <f>'PV Strong Hybrid'!AF15</f>
        <v>0</v>
      </c>
      <c r="AF133" s="15">
        <f>'PV Strong Hybrid'!AG15</f>
        <v>0</v>
      </c>
      <c r="AG133" s="15">
        <f>'PV Strong Hybrid'!AH15</f>
        <v>0</v>
      </c>
      <c r="AH133" s="15">
        <f>'PV Strong Hybrid'!AI15</f>
        <v>0</v>
      </c>
      <c r="AI133" s="15">
        <f>'PV Strong Hybrid'!AJ15</f>
        <v>0</v>
      </c>
      <c r="AJ133" s="15">
        <f>'PV Strong Hybrid'!AK15</f>
        <v>0</v>
      </c>
      <c r="AK133" s="15">
        <f>'PV Strong Hybrid'!AL15</f>
        <v>0</v>
      </c>
      <c r="AL133" s="15">
        <f>'PV Strong Hybrid'!AM15</f>
        <v>0</v>
      </c>
      <c r="AM133" s="15">
        <f>'PV Strong Hybrid'!AN15</f>
        <v>0</v>
      </c>
      <c r="AN133" s="15">
        <f>'PV Strong Hybrid'!AO15</f>
        <v>0</v>
      </c>
      <c r="AO133" s="15">
        <f>'PV Strong Hybrid'!AP15</f>
        <v>0</v>
      </c>
      <c r="AP133" s="15">
        <f>'PV Strong Hybrid'!AQ15</f>
        <v>0</v>
      </c>
      <c r="AQ133" s="15">
        <f>'PV Strong Hybrid'!AR15</f>
        <v>0</v>
      </c>
      <c r="AR133" s="15">
        <f>'PV Strong Hybrid'!AS15</f>
        <v>0</v>
      </c>
      <c r="AS133" s="15">
        <f>'PV Strong Hybrid'!AT15</f>
        <v>0</v>
      </c>
      <c r="AT133" s="15">
        <f>'PV Strong Hybrid'!AU15</f>
        <v>0</v>
      </c>
      <c r="AU133" s="15">
        <f>'PV Strong Hybrid'!AV15</f>
        <v>0</v>
      </c>
      <c r="AV133" s="15">
        <f>'PV Strong Hybrid'!AW15</f>
        <v>0</v>
      </c>
      <c r="AW133" s="15">
        <f>'PV Strong Hybrid'!AX15</f>
        <v>0</v>
      </c>
      <c r="AX133" s="15">
        <f>'PV Strong Hybrid'!AY15</f>
        <v>0</v>
      </c>
      <c r="AY133" s="15">
        <f>'PV Strong Hybrid'!AZ15</f>
        <v>0</v>
      </c>
      <c r="AZ133" s="15">
        <f>'PV Strong Hybrid'!BA15</f>
        <v>0</v>
      </c>
      <c r="BA133" s="15">
        <f>'PV Strong Hybrid'!BB15</f>
        <v>0</v>
      </c>
      <c r="BB133" s="15">
        <f>'PV Strong Hybrid'!BC15</f>
        <v>0</v>
      </c>
      <c r="BC133" s="15">
        <f>'PV Strong Hybrid'!BD15</f>
        <v>0</v>
      </c>
      <c r="BD133" s="15">
        <f>'PV Strong Hybrid'!BE15</f>
        <v>0</v>
      </c>
      <c r="BE133" s="15">
        <f>'PV Strong Hybrid'!BF15</f>
        <v>0</v>
      </c>
      <c r="BF133" s="15">
        <f>'PV Strong Hybrid'!BG15</f>
        <v>0</v>
      </c>
      <c r="BG133" s="15">
        <f>'PV Strong Hybrid'!BH15</f>
        <v>0</v>
      </c>
      <c r="BH133" s="15">
        <f>'PV Strong Hybrid'!BI15</f>
        <v>0</v>
      </c>
      <c r="BI133" s="15">
        <f>'PV Strong Hybrid'!BJ15</f>
        <v>0</v>
      </c>
      <c r="BJ133" s="15">
        <f>'PV Strong Hybrid'!BK15</f>
        <v>0</v>
      </c>
      <c r="BK133" s="15">
        <f>'PV Strong Hybrid'!BL15</f>
        <v>0</v>
      </c>
      <c r="BL133" s="15">
        <f>'PV Strong Hybrid'!BM15</f>
        <v>0</v>
      </c>
      <c r="BM133" s="15">
        <f>'PV Strong Hybrid'!BN15</f>
        <v>0</v>
      </c>
      <c r="BN133" s="15">
        <f>'PV Strong Hybrid'!BO15</f>
        <v>0</v>
      </c>
      <c r="BO133" s="15">
        <f>'PV Strong Hybrid'!BP15</f>
        <v>1</v>
      </c>
      <c r="BP133" s="15">
        <f>'PV Strong Hybrid'!BQ15</f>
        <v>1303</v>
      </c>
      <c r="BQ133" s="15">
        <f>'PV Strong Hybrid'!BR15</f>
        <v>1542</v>
      </c>
      <c r="BR133" s="15">
        <f>'PV Strong Hybrid'!BS15</f>
        <v>1175</v>
      </c>
      <c r="BS133" s="15">
        <f>'PV Strong Hybrid'!BT15</f>
        <v>2061</v>
      </c>
      <c r="BT133" s="15">
        <f>'PV Strong Hybrid'!BU15</f>
        <v>1228</v>
      </c>
      <c r="BU133" s="15">
        <f>'PV Strong Hybrid'!BV15</f>
        <v>1313</v>
      </c>
      <c r="BV133" s="15">
        <f>'PV Strong Hybrid'!BW15</f>
        <v>2365</v>
      </c>
      <c r="BW133" s="15">
        <f>'PV Strong Hybrid'!BX15</f>
        <v>1256</v>
      </c>
      <c r="BX133" s="15">
        <f>'PV Strong Hybrid'!BY15</f>
        <v>1421</v>
      </c>
      <c r="BY133" s="15">
        <f>'PV Strong Hybrid'!BZ15</f>
        <v>1734</v>
      </c>
      <c r="BZ133" s="15">
        <f>'PV Strong Hybrid'!CA15</f>
        <v>1477</v>
      </c>
      <c r="CA133" s="15">
        <f>'PV Strong Hybrid'!CB15</f>
        <v>1531</v>
      </c>
      <c r="CB133" s="15">
        <f>'PV Strong Hybrid'!CC15</f>
        <v>1685</v>
      </c>
      <c r="CC133" s="15">
        <f>'PV Strong Hybrid'!CD15</f>
        <v>1472</v>
      </c>
      <c r="CD133" s="15">
        <f>'PV Strong Hybrid'!CE15</f>
        <v>1113</v>
      </c>
      <c r="CE133" s="15">
        <f>'PV Strong Hybrid'!CF15</f>
        <v>2230</v>
      </c>
      <c r="CF133" s="15">
        <f>'PV Strong Hybrid'!CG15</f>
        <v>1153</v>
      </c>
      <c r="CG133" s="15">
        <f>'PV Strong Hybrid'!CH15</f>
        <v>1661</v>
      </c>
      <c r="CH133" s="15">
        <f>'PV Strong Hybrid'!CI15</f>
        <v>2890</v>
      </c>
      <c r="CI133" s="15">
        <f>'PV Strong Hybrid'!CJ15</f>
        <v>1389.4782608695652</v>
      </c>
      <c r="CL133" s="15">
        <f>SUMIFS($C133:$CK133,$C$3:$CK$3,CL$4,$C$1:$CK$1,"&lt;="&amp;_xlfn.XLOOKUP(MAX($C$4:$CK$4),$C$4:$CK$4,$C$1:$CK$1))</f>
        <v>4279.478260869565</v>
      </c>
      <c r="CM133" s="15">
        <f t="shared" si="1351"/>
        <v>5044</v>
      </c>
      <c r="CN133" s="15">
        <f t="shared" si="1351"/>
        <v>5042</v>
      </c>
      <c r="CP133" s="17">
        <f>CL133/SUMIFS($C133:$CK133,$C$3:$CK$3,CM$4,$C$1:$CK$1,"&lt;="&amp;_xlfn.XLOOKUP(MAX($C$4:$CK$4),$C$4:$CK$4,$C$1:$CK$1))-1</f>
        <v>0.26499505198627404</v>
      </c>
      <c r="CQ133" s="17">
        <f>IFERROR(CL133/SUMIFS($C133:$CK133,$C$3:$CK$3,CN$4,$C$1:$CK$1,"&lt;="&amp;_xlfn.XLOOKUP(MAX($C$4:$CK$4),$C$4:$CK$4,$C$1:$CK$1))-1,"NA")</f>
        <v>0.1818498373017301</v>
      </c>
      <c r="CU133" s="8"/>
      <c r="CV133" s="8"/>
      <c r="CW133" s="8"/>
      <c r="CX133" s="8"/>
      <c r="CY133" s="8"/>
      <c r="CZ133" s="8"/>
      <c r="DB133" s="15">
        <f t="shared" si="1352"/>
        <v>0</v>
      </c>
      <c r="DC133" s="15">
        <f t="shared" si="1352"/>
        <v>0</v>
      </c>
      <c r="DD133" s="15">
        <f t="shared" si="1352"/>
        <v>0</v>
      </c>
      <c r="DE133" s="15">
        <f t="shared" si="1352"/>
        <v>0</v>
      </c>
      <c r="DF133" s="15">
        <f t="shared" si="1352"/>
        <v>0</v>
      </c>
      <c r="DG133" s="15">
        <f t="shared" si="1352"/>
        <v>0</v>
      </c>
      <c r="DH133" s="15">
        <f t="shared" si="1352"/>
        <v>0</v>
      </c>
      <c r="DI133" s="15">
        <f t="shared" si="1352"/>
        <v>0</v>
      </c>
      <c r="DJ133" s="15">
        <f t="shared" si="1352"/>
        <v>0</v>
      </c>
      <c r="DK133" s="15">
        <f t="shared" si="1352"/>
        <v>0</v>
      </c>
      <c r="DL133" s="15">
        <f t="shared" si="1353"/>
        <v>0</v>
      </c>
      <c r="DM133" s="15">
        <f t="shared" si="1353"/>
        <v>0</v>
      </c>
      <c r="DN133" s="15">
        <f t="shared" si="1353"/>
        <v>0</v>
      </c>
      <c r="DO133" s="15">
        <f t="shared" si="1353"/>
        <v>0</v>
      </c>
      <c r="DP133" s="15">
        <f t="shared" si="1353"/>
        <v>0</v>
      </c>
      <c r="DQ133" s="15">
        <f t="shared" si="1353"/>
        <v>0</v>
      </c>
      <c r="DR133" s="15">
        <f t="shared" si="1353"/>
        <v>0</v>
      </c>
      <c r="DS133" s="15">
        <f t="shared" si="1353"/>
        <v>0</v>
      </c>
      <c r="DT133" s="15">
        <f t="shared" si="1353"/>
        <v>0</v>
      </c>
      <c r="DU133" s="15">
        <f t="shared" si="1353"/>
        <v>0</v>
      </c>
      <c r="DV133" s="15">
        <f t="shared" si="1354"/>
        <v>0</v>
      </c>
      <c r="DW133" s="15">
        <f t="shared" si="1354"/>
        <v>1</v>
      </c>
      <c r="DX133" s="15">
        <f t="shared" si="1354"/>
        <v>4020</v>
      </c>
      <c r="DY133" s="15">
        <f t="shared" si="1354"/>
        <v>4602</v>
      </c>
      <c r="DZ133" s="15">
        <f t="shared" si="1354"/>
        <v>5042</v>
      </c>
      <c r="EA133" s="15">
        <f t="shared" si="1354"/>
        <v>4742</v>
      </c>
      <c r="EB133" s="15">
        <f t="shared" si="1354"/>
        <v>4270</v>
      </c>
      <c r="EC133" s="15">
        <f t="shared" si="1354"/>
        <v>5044</v>
      </c>
      <c r="EE133" s="15">
        <f t="shared" si="1355"/>
        <v>0</v>
      </c>
      <c r="EF133" s="15">
        <f t="shared" si="1355"/>
        <v>0</v>
      </c>
      <c r="EG133" s="15">
        <f t="shared" si="1355"/>
        <v>0</v>
      </c>
      <c r="EH133" s="15">
        <f t="shared" si="1355"/>
        <v>0</v>
      </c>
      <c r="EI133" s="15">
        <f t="shared" si="1355"/>
        <v>0</v>
      </c>
      <c r="EJ133" s="15">
        <f t="shared" si="1355"/>
        <v>13665</v>
      </c>
      <c r="EK133" s="15">
        <f t="shared" si="1355"/>
        <v>18335.478260869564</v>
      </c>
    </row>
    <row r="134" spans="1:141" hidden="1" outlineLevel="1" x14ac:dyDescent="0.2">
      <c r="A134" s="9" t="s">
        <v>12</v>
      </c>
      <c r="B134" s="15">
        <f>'PV Strong Hybrid'!C16</f>
        <v>0</v>
      </c>
      <c r="C134" s="15">
        <f>'PV Strong Hybrid'!D16</f>
        <v>0</v>
      </c>
      <c r="D134" s="15">
        <f>'PV Strong Hybrid'!E16</f>
        <v>0</v>
      </c>
      <c r="E134" s="15">
        <f>'PV Strong Hybrid'!F16</f>
        <v>0</v>
      </c>
      <c r="F134" s="15">
        <f>'PV Strong Hybrid'!G16</f>
        <v>0</v>
      </c>
      <c r="G134" s="15">
        <f>'PV Strong Hybrid'!H16</f>
        <v>0</v>
      </c>
      <c r="H134" s="15">
        <f>'PV Strong Hybrid'!I16</f>
        <v>0</v>
      </c>
      <c r="I134" s="15">
        <f>'PV Strong Hybrid'!J16</f>
        <v>0</v>
      </c>
      <c r="J134" s="15">
        <f>'PV Strong Hybrid'!K16</f>
        <v>0</v>
      </c>
      <c r="K134" s="15">
        <f>'PV Strong Hybrid'!L16</f>
        <v>0</v>
      </c>
      <c r="L134" s="15">
        <f>'PV Strong Hybrid'!M16</f>
        <v>0</v>
      </c>
      <c r="M134" s="15">
        <f>'PV Strong Hybrid'!N16</f>
        <v>0</v>
      </c>
      <c r="N134" s="15">
        <f>'PV Strong Hybrid'!O16</f>
        <v>0</v>
      </c>
      <c r="O134" s="15">
        <f>'PV Strong Hybrid'!P16</f>
        <v>0</v>
      </c>
      <c r="P134" s="15">
        <f>'PV Strong Hybrid'!Q16</f>
        <v>0</v>
      </c>
      <c r="Q134" s="15">
        <f>'PV Strong Hybrid'!R16</f>
        <v>0</v>
      </c>
      <c r="R134" s="15">
        <f>'PV Strong Hybrid'!S16</f>
        <v>0</v>
      </c>
      <c r="S134" s="15">
        <f>'PV Strong Hybrid'!T16</f>
        <v>0</v>
      </c>
      <c r="T134" s="15">
        <f>'PV Strong Hybrid'!U16</f>
        <v>0</v>
      </c>
      <c r="U134" s="15">
        <f>'PV Strong Hybrid'!V16</f>
        <v>0</v>
      </c>
      <c r="V134" s="15">
        <f>'PV Strong Hybrid'!W16</f>
        <v>0</v>
      </c>
      <c r="W134" s="15">
        <f>'PV Strong Hybrid'!X16</f>
        <v>0</v>
      </c>
      <c r="X134" s="15">
        <f>'PV Strong Hybrid'!Y16</f>
        <v>0</v>
      </c>
      <c r="Y134" s="15">
        <f>'PV Strong Hybrid'!Z16</f>
        <v>0</v>
      </c>
      <c r="Z134" s="15">
        <f>'PV Strong Hybrid'!AA16</f>
        <v>0</v>
      </c>
      <c r="AA134" s="15">
        <f>'PV Strong Hybrid'!AB16</f>
        <v>0</v>
      </c>
      <c r="AB134" s="15">
        <f>'PV Strong Hybrid'!AC16</f>
        <v>0</v>
      </c>
      <c r="AC134" s="15">
        <f>'PV Strong Hybrid'!AD16</f>
        <v>0</v>
      </c>
      <c r="AD134" s="15">
        <f>'PV Strong Hybrid'!AE16</f>
        <v>0</v>
      </c>
      <c r="AE134" s="15">
        <f>'PV Strong Hybrid'!AF16</f>
        <v>0</v>
      </c>
      <c r="AF134" s="15">
        <f>'PV Strong Hybrid'!AG16</f>
        <v>0</v>
      </c>
      <c r="AG134" s="15">
        <f>'PV Strong Hybrid'!AH16</f>
        <v>0</v>
      </c>
      <c r="AH134" s="15">
        <f>'PV Strong Hybrid'!AI16</f>
        <v>0</v>
      </c>
      <c r="AI134" s="15">
        <f>'PV Strong Hybrid'!AJ16</f>
        <v>0</v>
      </c>
      <c r="AJ134" s="15">
        <f>'PV Strong Hybrid'!AK16</f>
        <v>0</v>
      </c>
      <c r="AK134" s="15">
        <f>'PV Strong Hybrid'!AL16</f>
        <v>0</v>
      </c>
      <c r="AL134" s="15">
        <f>'PV Strong Hybrid'!AM16</f>
        <v>0</v>
      </c>
      <c r="AM134" s="15">
        <f>'PV Strong Hybrid'!AN16</f>
        <v>0</v>
      </c>
      <c r="AN134" s="15">
        <f>'PV Strong Hybrid'!AO16</f>
        <v>0</v>
      </c>
      <c r="AO134" s="15">
        <f>'PV Strong Hybrid'!AP16</f>
        <v>0</v>
      </c>
      <c r="AP134" s="15">
        <f>'PV Strong Hybrid'!AQ16</f>
        <v>0</v>
      </c>
      <c r="AQ134" s="15">
        <f>'PV Strong Hybrid'!AR16</f>
        <v>0</v>
      </c>
      <c r="AR134" s="15">
        <f>'PV Strong Hybrid'!AS16</f>
        <v>0</v>
      </c>
      <c r="AS134" s="15">
        <f>'PV Strong Hybrid'!AT16</f>
        <v>0</v>
      </c>
      <c r="AT134" s="15">
        <f>'PV Strong Hybrid'!AU16</f>
        <v>0</v>
      </c>
      <c r="AU134" s="15">
        <f>'PV Strong Hybrid'!AV16</f>
        <v>0</v>
      </c>
      <c r="AV134" s="15">
        <f>'PV Strong Hybrid'!AW16</f>
        <v>0</v>
      </c>
      <c r="AW134" s="15">
        <f>'PV Strong Hybrid'!AX16</f>
        <v>0</v>
      </c>
      <c r="AX134" s="15">
        <f>'PV Strong Hybrid'!AY16</f>
        <v>0</v>
      </c>
      <c r="AY134" s="15">
        <f>'PV Strong Hybrid'!AZ16</f>
        <v>0</v>
      </c>
      <c r="AZ134" s="15">
        <f>'PV Strong Hybrid'!BA16</f>
        <v>0</v>
      </c>
      <c r="BA134" s="15">
        <f>'PV Strong Hybrid'!BB16</f>
        <v>0</v>
      </c>
      <c r="BB134" s="15">
        <f>'PV Strong Hybrid'!BC16</f>
        <v>0</v>
      </c>
      <c r="BC134" s="15">
        <f>'PV Strong Hybrid'!BD16</f>
        <v>0</v>
      </c>
      <c r="BD134" s="15">
        <f>'PV Strong Hybrid'!BE16</f>
        <v>0</v>
      </c>
      <c r="BE134" s="15">
        <f>'PV Strong Hybrid'!BF16</f>
        <v>0</v>
      </c>
      <c r="BF134" s="15">
        <f>'PV Strong Hybrid'!BG16</f>
        <v>0</v>
      </c>
      <c r="BG134" s="15">
        <f>'PV Strong Hybrid'!BH16</f>
        <v>0</v>
      </c>
      <c r="BH134" s="15">
        <f>'PV Strong Hybrid'!BI16</f>
        <v>0</v>
      </c>
      <c r="BI134" s="15">
        <f>'PV Strong Hybrid'!BJ16</f>
        <v>0</v>
      </c>
      <c r="BJ134" s="15">
        <f>'PV Strong Hybrid'!BK16</f>
        <v>0</v>
      </c>
      <c r="BK134" s="15">
        <f>'PV Strong Hybrid'!BL16</f>
        <v>1</v>
      </c>
      <c r="BL134" s="15">
        <f>'PV Strong Hybrid'!BM16</f>
        <v>1637</v>
      </c>
      <c r="BM134" s="15">
        <f>'PV Strong Hybrid'!BN16</f>
        <v>2997</v>
      </c>
      <c r="BN134" s="15">
        <f>'PV Strong Hybrid'!BO16</f>
        <v>3370</v>
      </c>
      <c r="BO134" s="15">
        <f>'PV Strong Hybrid'!BP16</f>
        <v>4072</v>
      </c>
      <c r="BP134" s="15">
        <f>'PV Strong Hybrid'!BQ16</f>
        <v>5506</v>
      </c>
      <c r="BQ134" s="15">
        <f>'PV Strong Hybrid'!BR16</f>
        <v>5911</v>
      </c>
      <c r="BR134" s="15">
        <f>'PV Strong Hybrid'!BS16</f>
        <v>5411</v>
      </c>
      <c r="BS134" s="15">
        <f>'PV Strong Hybrid'!BT16</f>
        <v>7439</v>
      </c>
      <c r="BT134" s="15">
        <f>'PV Strong Hybrid'!BU16</f>
        <v>5460</v>
      </c>
      <c r="BU134" s="15">
        <f>'PV Strong Hybrid'!BV16</f>
        <v>5235</v>
      </c>
      <c r="BV134" s="15">
        <f>'PV Strong Hybrid'!BW16</f>
        <v>6873</v>
      </c>
      <c r="BW134" s="15">
        <f>'PV Strong Hybrid'!BX16</f>
        <v>6110</v>
      </c>
      <c r="BX134" s="15">
        <f>'PV Strong Hybrid'!BY16</f>
        <v>7430</v>
      </c>
      <c r="BY134" s="15">
        <f>'PV Strong Hybrid'!BZ16</f>
        <v>7385</v>
      </c>
      <c r="BZ134" s="15">
        <f>'PV Strong Hybrid'!CA16</f>
        <v>6939</v>
      </c>
      <c r="CA134" s="15">
        <f>'PV Strong Hybrid'!CB16</f>
        <v>6832</v>
      </c>
      <c r="CB134" s="15">
        <f>'PV Strong Hybrid'!CC16</f>
        <v>7557</v>
      </c>
      <c r="CC134" s="15">
        <f>'PV Strong Hybrid'!CD16</f>
        <v>7511</v>
      </c>
      <c r="CD134" s="15">
        <f>'PV Strong Hybrid'!CE16</f>
        <v>6314</v>
      </c>
      <c r="CE134" s="15">
        <f>'PV Strong Hybrid'!CF16</f>
        <v>9261</v>
      </c>
      <c r="CF134" s="15">
        <f>'PV Strong Hybrid'!CG16</f>
        <v>7196</v>
      </c>
      <c r="CG134" s="15">
        <f>'PV Strong Hybrid'!CH16</f>
        <v>6580</v>
      </c>
      <c r="CH134" s="15">
        <f>'PV Strong Hybrid'!CI16</f>
        <v>8328</v>
      </c>
      <c r="CI134" s="15">
        <f>'PV Strong Hybrid'!CJ16</f>
        <v>6802.391304347826</v>
      </c>
      <c r="CL134" s="15">
        <f>SUMIFS($C134:$CK134,$C$3:$CK$3,CL$4,$C$1:$CK$1,"&lt;="&amp;_xlfn.XLOOKUP(MAX($C$4:$CK$4),$C$4:$CK$4,$C$1:$CK$1))</f>
        <v>15130.391304347826</v>
      </c>
      <c r="CM134" s="15">
        <f t="shared" si="1351"/>
        <v>23037</v>
      </c>
      <c r="CN134" s="15">
        <f t="shared" si="1351"/>
        <v>20413</v>
      </c>
      <c r="CP134" s="17">
        <f>CL134/SUMIFS($C134:$CK134,$C$3:$CK$3,CM$4,$C$1:$CK$1,"&lt;="&amp;_xlfn.XLOOKUP(MAX($C$4:$CK$4),$C$4:$CK$4,$C$1:$CK$1))-1</f>
        <v>-8.0610603126461289E-2</v>
      </c>
      <c r="CQ134" s="17">
        <f>IFERROR(CL134/SUMIFS($C134:$CK134,$C$3:$CK$3,CN$4,$C$1:$CK$1,"&lt;="&amp;_xlfn.XLOOKUP(MAX($C$4:$CK$4),$C$4:$CK$4,$C$1:$CK$1))-1,"NA")</f>
        <v>0.16540023910866708</v>
      </c>
      <c r="CU134" s="8"/>
      <c r="CV134" s="8"/>
      <c r="CW134" s="8"/>
      <c r="CX134" s="8"/>
      <c r="CY134" s="8"/>
      <c r="CZ134" s="8"/>
      <c r="DB134" s="15">
        <f t="shared" si="1352"/>
        <v>0</v>
      </c>
      <c r="DC134" s="15">
        <f t="shared" si="1352"/>
        <v>0</v>
      </c>
      <c r="DD134" s="15">
        <f t="shared" si="1352"/>
        <v>0</v>
      </c>
      <c r="DE134" s="15">
        <f t="shared" si="1352"/>
        <v>0</v>
      </c>
      <c r="DF134" s="15">
        <f t="shared" si="1352"/>
        <v>0</v>
      </c>
      <c r="DG134" s="15">
        <f t="shared" si="1352"/>
        <v>0</v>
      </c>
      <c r="DH134" s="15">
        <f t="shared" si="1352"/>
        <v>0</v>
      </c>
      <c r="DI134" s="15">
        <f t="shared" si="1352"/>
        <v>0</v>
      </c>
      <c r="DJ134" s="15">
        <f t="shared" si="1352"/>
        <v>0</v>
      </c>
      <c r="DK134" s="15">
        <f t="shared" si="1352"/>
        <v>0</v>
      </c>
      <c r="DL134" s="15">
        <f t="shared" si="1353"/>
        <v>0</v>
      </c>
      <c r="DM134" s="15">
        <f t="shared" si="1353"/>
        <v>0</v>
      </c>
      <c r="DN134" s="15">
        <f t="shared" si="1353"/>
        <v>0</v>
      </c>
      <c r="DO134" s="15">
        <f t="shared" si="1353"/>
        <v>0</v>
      </c>
      <c r="DP134" s="15">
        <f t="shared" si="1353"/>
        <v>0</v>
      </c>
      <c r="DQ134" s="15">
        <f t="shared" si="1353"/>
        <v>0</v>
      </c>
      <c r="DR134" s="15">
        <f t="shared" si="1353"/>
        <v>0</v>
      </c>
      <c r="DS134" s="15">
        <f t="shared" si="1353"/>
        <v>0</v>
      </c>
      <c r="DT134" s="15">
        <f t="shared" si="1353"/>
        <v>0</v>
      </c>
      <c r="DU134" s="15">
        <f t="shared" si="1353"/>
        <v>0</v>
      </c>
      <c r="DV134" s="15">
        <f t="shared" si="1354"/>
        <v>1638</v>
      </c>
      <c r="DW134" s="15">
        <f t="shared" si="1354"/>
        <v>10439</v>
      </c>
      <c r="DX134" s="15">
        <f t="shared" si="1354"/>
        <v>16828</v>
      </c>
      <c r="DY134" s="15">
        <f t="shared" si="1354"/>
        <v>18134</v>
      </c>
      <c r="DZ134" s="15">
        <f t="shared" si="1354"/>
        <v>20413</v>
      </c>
      <c r="EA134" s="15">
        <f t="shared" si="1354"/>
        <v>21156</v>
      </c>
      <c r="EB134" s="15">
        <f t="shared" si="1354"/>
        <v>21382</v>
      </c>
      <c r="EC134" s="15">
        <f t="shared" si="1354"/>
        <v>23037</v>
      </c>
      <c r="EE134" s="15">
        <f t="shared" si="1355"/>
        <v>0</v>
      </c>
      <c r="EF134" s="15">
        <f t="shared" si="1355"/>
        <v>0</v>
      </c>
      <c r="EG134" s="15">
        <f t="shared" si="1355"/>
        <v>0</v>
      </c>
      <c r="EH134" s="15">
        <f t="shared" si="1355"/>
        <v>0</v>
      </c>
      <c r="EI134" s="15">
        <f t="shared" si="1355"/>
        <v>1638</v>
      </c>
      <c r="EJ134" s="15">
        <f t="shared" si="1355"/>
        <v>65814</v>
      </c>
      <c r="EK134" s="15">
        <f t="shared" si="1355"/>
        <v>80705.391304347824</v>
      </c>
    </row>
    <row r="135" spans="1:141" hidden="1" outlineLevel="1" x14ac:dyDescent="0.2">
      <c r="A135" s="9" t="s">
        <v>13</v>
      </c>
      <c r="B135" s="18">
        <f t="shared" ref="B135:BM135" si="1356">B136-SUM(B132:B134)</f>
        <v>0</v>
      </c>
      <c r="C135" s="18">
        <f t="shared" si="1356"/>
        <v>0</v>
      </c>
      <c r="D135" s="18">
        <f t="shared" si="1356"/>
        <v>0</v>
      </c>
      <c r="E135" s="18">
        <f t="shared" si="1356"/>
        <v>0</v>
      </c>
      <c r="F135" s="18">
        <f t="shared" si="1356"/>
        <v>0</v>
      </c>
      <c r="G135" s="18">
        <f t="shared" si="1356"/>
        <v>0</v>
      </c>
      <c r="H135" s="18">
        <f t="shared" si="1356"/>
        <v>0</v>
      </c>
      <c r="I135" s="18">
        <f t="shared" si="1356"/>
        <v>0</v>
      </c>
      <c r="J135" s="18">
        <f t="shared" si="1356"/>
        <v>0</v>
      </c>
      <c r="K135" s="18">
        <f t="shared" si="1356"/>
        <v>0</v>
      </c>
      <c r="L135" s="18">
        <f t="shared" si="1356"/>
        <v>0</v>
      </c>
      <c r="M135" s="18">
        <f t="shared" si="1356"/>
        <v>0</v>
      </c>
      <c r="N135" s="18">
        <f t="shared" si="1356"/>
        <v>0</v>
      </c>
      <c r="O135" s="18">
        <f t="shared" si="1356"/>
        <v>0</v>
      </c>
      <c r="P135" s="18">
        <f t="shared" si="1356"/>
        <v>0</v>
      </c>
      <c r="Q135" s="18">
        <f t="shared" si="1356"/>
        <v>0</v>
      </c>
      <c r="R135" s="18">
        <f t="shared" si="1356"/>
        <v>0</v>
      </c>
      <c r="S135" s="18">
        <f t="shared" si="1356"/>
        <v>0</v>
      </c>
      <c r="T135" s="18">
        <f t="shared" si="1356"/>
        <v>0</v>
      </c>
      <c r="U135" s="18">
        <f t="shared" si="1356"/>
        <v>0</v>
      </c>
      <c r="V135" s="18">
        <f t="shared" si="1356"/>
        <v>0</v>
      </c>
      <c r="W135" s="18">
        <f t="shared" si="1356"/>
        <v>0</v>
      </c>
      <c r="X135" s="18">
        <f t="shared" si="1356"/>
        <v>0</v>
      </c>
      <c r="Y135" s="18">
        <f t="shared" si="1356"/>
        <v>0</v>
      </c>
      <c r="Z135" s="18">
        <f t="shared" si="1356"/>
        <v>0</v>
      </c>
      <c r="AA135" s="18">
        <f t="shared" si="1356"/>
        <v>0</v>
      </c>
      <c r="AB135" s="18">
        <f t="shared" si="1356"/>
        <v>0</v>
      </c>
      <c r="AC135" s="18">
        <f t="shared" si="1356"/>
        <v>0</v>
      </c>
      <c r="AD135" s="18">
        <f t="shared" si="1356"/>
        <v>0</v>
      </c>
      <c r="AE135" s="18">
        <f t="shared" si="1356"/>
        <v>0</v>
      </c>
      <c r="AF135" s="18">
        <f t="shared" si="1356"/>
        <v>0</v>
      </c>
      <c r="AG135" s="18">
        <f t="shared" si="1356"/>
        <v>0</v>
      </c>
      <c r="AH135" s="18">
        <f t="shared" si="1356"/>
        <v>0</v>
      </c>
      <c r="AI135" s="18">
        <f t="shared" si="1356"/>
        <v>0</v>
      </c>
      <c r="AJ135" s="18">
        <f t="shared" si="1356"/>
        <v>0</v>
      </c>
      <c r="AK135" s="18">
        <f t="shared" si="1356"/>
        <v>0</v>
      </c>
      <c r="AL135" s="18">
        <f t="shared" si="1356"/>
        <v>0</v>
      </c>
      <c r="AM135" s="18">
        <f t="shared" si="1356"/>
        <v>0</v>
      </c>
      <c r="AN135" s="18">
        <f t="shared" si="1356"/>
        <v>0</v>
      </c>
      <c r="AO135" s="18">
        <f t="shared" si="1356"/>
        <v>0</v>
      </c>
      <c r="AP135" s="18">
        <f t="shared" si="1356"/>
        <v>0</v>
      </c>
      <c r="AQ135" s="18">
        <f t="shared" si="1356"/>
        <v>0</v>
      </c>
      <c r="AR135" s="18">
        <f t="shared" si="1356"/>
        <v>0</v>
      </c>
      <c r="AS135" s="18">
        <f t="shared" si="1356"/>
        <v>0</v>
      </c>
      <c r="AT135" s="18">
        <f t="shared" si="1356"/>
        <v>0</v>
      </c>
      <c r="AU135" s="18">
        <f t="shared" si="1356"/>
        <v>0</v>
      </c>
      <c r="AV135" s="18">
        <f t="shared" si="1356"/>
        <v>0</v>
      </c>
      <c r="AW135" s="18">
        <f t="shared" si="1356"/>
        <v>0</v>
      </c>
      <c r="AX135" s="18">
        <f t="shared" si="1356"/>
        <v>0</v>
      </c>
      <c r="AY135" s="18">
        <f t="shared" si="1356"/>
        <v>0</v>
      </c>
      <c r="AZ135" s="18">
        <f t="shared" si="1356"/>
        <v>0</v>
      </c>
      <c r="BA135" s="18">
        <f t="shared" si="1356"/>
        <v>0</v>
      </c>
      <c r="BB135" s="18">
        <f t="shared" si="1356"/>
        <v>0</v>
      </c>
      <c r="BC135" s="18">
        <f t="shared" si="1356"/>
        <v>0</v>
      </c>
      <c r="BD135" s="18">
        <f t="shared" si="1356"/>
        <v>0</v>
      </c>
      <c r="BE135" s="18">
        <f t="shared" si="1356"/>
        <v>0</v>
      </c>
      <c r="BF135" s="18">
        <f t="shared" si="1356"/>
        <v>0</v>
      </c>
      <c r="BG135" s="18">
        <f t="shared" si="1356"/>
        <v>0</v>
      </c>
      <c r="BH135" s="18">
        <f t="shared" si="1356"/>
        <v>0</v>
      </c>
      <c r="BI135" s="18">
        <f t="shared" si="1356"/>
        <v>0</v>
      </c>
      <c r="BJ135" s="18">
        <f t="shared" si="1356"/>
        <v>0</v>
      </c>
      <c r="BK135" s="18">
        <f t="shared" si="1356"/>
        <v>0</v>
      </c>
      <c r="BL135" s="18">
        <f t="shared" si="1356"/>
        <v>0</v>
      </c>
      <c r="BM135" s="18">
        <f t="shared" si="1356"/>
        <v>0</v>
      </c>
      <c r="BN135" s="18">
        <f t="shared" ref="BN135:BR135" si="1357">BN136-SUM(BN132:BN134)</f>
        <v>1</v>
      </c>
      <c r="BO135" s="18">
        <f t="shared" si="1357"/>
        <v>1</v>
      </c>
      <c r="BP135" s="18">
        <f t="shared" si="1357"/>
        <v>2</v>
      </c>
      <c r="BQ135" s="18">
        <f t="shared" si="1357"/>
        <v>1</v>
      </c>
      <c r="BR135" s="18">
        <f t="shared" si="1357"/>
        <v>11</v>
      </c>
      <c r="BS135" s="18">
        <f t="shared" ref="BS135" si="1358">BS136-SUM(BS132:BS134)</f>
        <v>14</v>
      </c>
      <c r="BT135" s="18">
        <f t="shared" ref="BT135" si="1359">BT136-SUM(BT132:BT134)</f>
        <v>6</v>
      </c>
      <c r="BU135" s="18">
        <f t="shared" ref="BU135:BV135" si="1360">BU136-SUM(BU132:BU134)</f>
        <v>6</v>
      </c>
      <c r="BV135" s="18">
        <f t="shared" si="1360"/>
        <v>11</v>
      </c>
      <c r="BW135" s="18">
        <f t="shared" ref="BW135:BX135" si="1361">BW136-SUM(BW132:BW134)</f>
        <v>7</v>
      </c>
      <c r="BX135" s="18">
        <f t="shared" si="1361"/>
        <v>13</v>
      </c>
      <c r="BY135" s="18">
        <f t="shared" ref="BY135:BZ135" si="1362">BY136-SUM(BY132:BY134)</f>
        <v>8</v>
      </c>
      <c r="BZ135" s="18">
        <f t="shared" si="1362"/>
        <v>5</v>
      </c>
      <c r="CA135" s="18">
        <f t="shared" ref="CA135:CB135" si="1363">CA136-SUM(CA132:CA134)</f>
        <v>6</v>
      </c>
      <c r="CB135" s="18">
        <f t="shared" si="1363"/>
        <v>10</v>
      </c>
      <c r="CC135" s="18">
        <f t="shared" ref="CC135" si="1364">CC136-SUM(CC132:CC134)</f>
        <v>4</v>
      </c>
      <c r="CD135" s="18">
        <f t="shared" ref="CD135:CG135" si="1365">CD136-SUM(CD132:CD134)</f>
        <v>1</v>
      </c>
      <c r="CE135" s="18">
        <f t="shared" si="1365"/>
        <v>3</v>
      </c>
      <c r="CF135" s="18">
        <f t="shared" si="1365"/>
        <v>2</v>
      </c>
      <c r="CG135" s="18">
        <f t="shared" si="1365"/>
        <v>1</v>
      </c>
      <c r="CH135" s="18">
        <f t="shared" ref="CH135" si="1366">CH136-SUM(CH132:CH134)</f>
        <v>5</v>
      </c>
      <c r="CI135" s="18">
        <f t="shared" ref="CI135" si="1367">CI136-SUM(CI132:CI134)</f>
        <v>1.2608695652179449</v>
      </c>
      <c r="CL135" s="18">
        <f>SUMIFS($C135:$CK135,$C$3:$CK$3,CL$4,$C$1:$CK$1,"&lt;="&amp;_xlfn.XLOOKUP(MAX($C$4:$CK$4),$C$4:$CK$4,$C$1:$CK$1))</f>
        <v>6.2608695652179449</v>
      </c>
      <c r="CM135" s="18">
        <f t="shared" si="1351"/>
        <v>6</v>
      </c>
      <c r="CN135" s="18">
        <f t="shared" si="1351"/>
        <v>31</v>
      </c>
      <c r="CP135" s="37">
        <f>CL135/SUMIFS($C135:$CK135,$C$3:$CK$3,CM$4,$C$1:$CK$1,"&lt;="&amp;_xlfn.XLOOKUP(MAX($C$4:$CK$4),$C$4:$CK$4,$C$1:$CK$1))-1</f>
        <v>0.25217391304358894</v>
      </c>
      <c r="CQ135" s="37">
        <f>IFERROR(CL135/SUMIFS($C135:$CK135,$C$3:$CK$3,CN$4,$C$1:$CK$1,"&lt;="&amp;_xlfn.XLOOKUP(MAX($C$4:$CK$4),$C$4:$CK$4,$C$1:$CK$1))-1,"NA")</f>
        <v>-0.65217391304344752</v>
      </c>
      <c r="CU135" s="8"/>
      <c r="CV135" s="8"/>
      <c r="CW135" s="8"/>
      <c r="CX135" s="8"/>
      <c r="CY135" s="8"/>
      <c r="CZ135" s="8"/>
      <c r="DB135" s="18">
        <f t="shared" si="1352"/>
        <v>0</v>
      </c>
      <c r="DC135" s="18">
        <f t="shared" si="1352"/>
        <v>0</v>
      </c>
      <c r="DD135" s="18">
        <f t="shared" si="1352"/>
        <v>0</v>
      </c>
      <c r="DE135" s="18">
        <f t="shared" si="1352"/>
        <v>0</v>
      </c>
      <c r="DF135" s="18">
        <f t="shared" si="1352"/>
        <v>0</v>
      </c>
      <c r="DG135" s="18">
        <f t="shared" si="1352"/>
        <v>0</v>
      </c>
      <c r="DH135" s="18">
        <f t="shared" si="1352"/>
        <v>0</v>
      </c>
      <c r="DI135" s="18">
        <f t="shared" si="1352"/>
        <v>0</v>
      </c>
      <c r="DJ135" s="18">
        <f t="shared" si="1352"/>
        <v>0</v>
      </c>
      <c r="DK135" s="18">
        <f t="shared" si="1352"/>
        <v>0</v>
      </c>
      <c r="DL135" s="18">
        <f t="shared" si="1353"/>
        <v>0</v>
      </c>
      <c r="DM135" s="18">
        <f t="shared" si="1353"/>
        <v>0</v>
      </c>
      <c r="DN135" s="18">
        <f t="shared" si="1353"/>
        <v>0</v>
      </c>
      <c r="DO135" s="18">
        <f t="shared" si="1353"/>
        <v>0</v>
      </c>
      <c r="DP135" s="18">
        <f t="shared" si="1353"/>
        <v>0</v>
      </c>
      <c r="DQ135" s="18">
        <f t="shared" si="1353"/>
        <v>0</v>
      </c>
      <c r="DR135" s="18">
        <f t="shared" si="1353"/>
        <v>0</v>
      </c>
      <c r="DS135" s="18">
        <f t="shared" si="1353"/>
        <v>0</v>
      </c>
      <c r="DT135" s="18">
        <f t="shared" si="1353"/>
        <v>0</v>
      </c>
      <c r="DU135" s="18">
        <f t="shared" si="1353"/>
        <v>0</v>
      </c>
      <c r="DV135" s="18">
        <f t="shared" si="1354"/>
        <v>0</v>
      </c>
      <c r="DW135" s="18">
        <f t="shared" si="1354"/>
        <v>2</v>
      </c>
      <c r="DX135" s="18">
        <f t="shared" si="1354"/>
        <v>14</v>
      </c>
      <c r="DY135" s="18">
        <f t="shared" si="1354"/>
        <v>26</v>
      </c>
      <c r="DZ135" s="18">
        <f t="shared" si="1354"/>
        <v>31</v>
      </c>
      <c r="EA135" s="18">
        <f t="shared" si="1354"/>
        <v>19</v>
      </c>
      <c r="EB135" s="18">
        <f t="shared" si="1354"/>
        <v>15</v>
      </c>
      <c r="EC135" s="18">
        <f t="shared" si="1354"/>
        <v>6</v>
      </c>
      <c r="EE135" s="18">
        <f t="shared" si="1355"/>
        <v>0</v>
      </c>
      <c r="EF135" s="18">
        <f t="shared" si="1355"/>
        <v>0</v>
      </c>
      <c r="EG135" s="18">
        <f t="shared" si="1355"/>
        <v>0</v>
      </c>
      <c r="EH135" s="18">
        <f t="shared" si="1355"/>
        <v>0</v>
      </c>
      <c r="EI135" s="18">
        <f t="shared" si="1355"/>
        <v>0</v>
      </c>
      <c r="EJ135" s="18">
        <f t="shared" si="1355"/>
        <v>73</v>
      </c>
      <c r="EK135" s="18">
        <f t="shared" si="1355"/>
        <v>46.260869565217945</v>
      </c>
    </row>
    <row r="136" spans="1:141" ht="15" hidden="1" outlineLevel="1" x14ac:dyDescent="0.25">
      <c r="A136" s="19" t="s">
        <v>14</v>
      </c>
      <c r="B136" s="25">
        <f>'PV Strong Hybrid'!C10</f>
        <v>0</v>
      </c>
      <c r="C136" s="25">
        <f>'PV Strong Hybrid'!D10</f>
        <v>0</v>
      </c>
      <c r="D136" s="25">
        <f>'PV Strong Hybrid'!E10</f>
        <v>0</v>
      </c>
      <c r="E136" s="25">
        <f>'PV Strong Hybrid'!F10</f>
        <v>0</v>
      </c>
      <c r="F136" s="25">
        <f>'PV Strong Hybrid'!G10</f>
        <v>0</v>
      </c>
      <c r="G136" s="25">
        <f>'PV Strong Hybrid'!H10</f>
        <v>0</v>
      </c>
      <c r="H136" s="25">
        <f>'PV Strong Hybrid'!I10</f>
        <v>0</v>
      </c>
      <c r="I136" s="25">
        <f>'PV Strong Hybrid'!J10</f>
        <v>0</v>
      </c>
      <c r="J136" s="25">
        <f>'PV Strong Hybrid'!K10</f>
        <v>0</v>
      </c>
      <c r="K136" s="25">
        <f>'PV Strong Hybrid'!L10</f>
        <v>0</v>
      </c>
      <c r="L136" s="25">
        <f>'PV Strong Hybrid'!M10</f>
        <v>0</v>
      </c>
      <c r="M136" s="25">
        <f>'PV Strong Hybrid'!N10</f>
        <v>0</v>
      </c>
      <c r="N136" s="25">
        <f>'PV Strong Hybrid'!O10</f>
        <v>0</v>
      </c>
      <c r="O136" s="25">
        <f>'PV Strong Hybrid'!P10</f>
        <v>0</v>
      </c>
      <c r="P136" s="25">
        <f>'PV Strong Hybrid'!Q10</f>
        <v>0</v>
      </c>
      <c r="Q136" s="25">
        <f>'PV Strong Hybrid'!R10</f>
        <v>0</v>
      </c>
      <c r="R136" s="25">
        <f>'PV Strong Hybrid'!S10</f>
        <v>0</v>
      </c>
      <c r="S136" s="25">
        <f>'PV Strong Hybrid'!T10</f>
        <v>0</v>
      </c>
      <c r="T136" s="25">
        <f>'PV Strong Hybrid'!U10</f>
        <v>0</v>
      </c>
      <c r="U136" s="25">
        <f>'PV Strong Hybrid'!V10</f>
        <v>0</v>
      </c>
      <c r="V136" s="25">
        <f>'PV Strong Hybrid'!W10</f>
        <v>0</v>
      </c>
      <c r="W136" s="25">
        <f>'PV Strong Hybrid'!X10</f>
        <v>0</v>
      </c>
      <c r="X136" s="25">
        <f>'PV Strong Hybrid'!Y10</f>
        <v>0</v>
      </c>
      <c r="Y136" s="25">
        <f>'PV Strong Hybrid'!Z10</f>
        <v>0</v>
      </c>
      <c r="Z136" s="25">
        <f>'PV Strong Hybrid'!AA10</f>
        <v>0</v>
      </c>
      <c r="AA136" s="25">
        <f>'PV Strong Hybrid'!AB10</f>
        <v>0</v>
      </c>
      <c r="AB136" s="25">
        <f>'PV Strong Hybrid'!AC10</f>
        <v>0</v>
      </c>
      <c r="AC136" s="25">
        <f>'PV Strong Hybrid'!AD10</f>
        <v>0</v>
      </c>
      <c r="AD136" s="25">
        <f>'PV Strong Hybrid'!AE10</f>
        <v>0</v>
      </c>
      <c r="AE136" s="25">
        <f>'PV Strong Hybrid'!AF10</f>
        <v>0</v>
      </c>
      <c r="AF136" s="25">
        <f>'PV Strong Hybrid'!AG10</f>
        <v>0</v>
      </c>
      <c r="AG136" s="25">
        <f>'PV Strong Hybrid'!AH10</f>
        <v>0</v>
      </c>
      <c r="AH136" s="25">
        <f>'PV Strong Hybrid'!AI10</f>
        <v>0</v>
      </c>
      <c r="AI136" s="25">
        <f>'PV Strong Hybrid'!AJ10</f>
        <v>0</v>
      </c>
      <c r="AJ136" s="25">
        <f>'PV Strong Hybrid'!AK10</f>
        <v>0</v>
      </c>
      <c r="AK136" s="25">
        <f>'PV Strong Hybrid'!AL10</f>
        <v>0</v>
      </c>
      <c r="AL136" s="25">
        <f>'PV Strong Hybrid'!AM10</f>
        <v>0</v>
      </c>
      <c r="AM136" s="25">
        <f>'PV Strong Hybrid'!AN10</f>
        <v>0</v>
      </c>
      <c r="AN136" s="25">
        <f>'PV Strong Hybrid'!AO10</f>
        <v>0</v>
      </c>
      <c r="AO136" s="25">
        <f>'PV Strong Hybrid'!AP10</f>
        <v>0</v>
      </c>
      <c r="AP136" s="25">
        <f>'PV Strong Hybrid'!AQ10</f>
        <v>0</v>
      </c>
      <c r="AQ136" s="25">
        <f>'PV Strong Hybrid'!AR10</f>
        <v>0</v>
      </c>
      <c r="AR136" s="25">
        <f>'PV Strong Hybrid'!AS10</f>
        <v>0</v>
      </c>
      <c r="AS136" s="25">
        <f>'PV Strong Hybrid'!AT10</f>
        <v>0</v>
      </c>
      <c r="AT136" s="25">
        <f>'PV Strong Hybrid'!AU10</f>
        <v>0</v>
      </c>
      <c r="AU136" s="25">
        <f>'PV Strong Hybrid'!AV10</f>
        <v>0</v>
      </c>
      <c r="AV136" s="25">
        <f>'PV Strong Hybrid'!AW10</f>
        <v>0</v>
      </c>
      <c r="AW136" s="25">
        <f>'PV Strong Hybrid'!AX10</f>
        <v>0</v>
      </c>
      <c r="AX136" s="25">
        <f>'PV Strong Hybrid'!AY10</f>
        <v>0</v>
      </c>
      <c r="AY136" s="25">
        <f>'PV Strong Hybrid'!AZ10</f>
        <v>0</v>
      </c>
      <c r="AZ136" s="25">
        <f>'PV Strong Hybrid'!BA10</f>
        <v>0</v>
      </c>
      <c r="BA136" s="25">
        <f>'PV Strong Hybrid'!BB10</f>
        <v>0</v>
      </c>
      <c r="BB136" s="25">
        <f>'PV Strong Hybrid'!BC10</f>
        <v>0</v>
      </c>
      <c r="BC136" s="25">
        <f>'PV Strong Hybrid'!BD10</f>
        <v>0</v>
      </c>
      <c r="BD136" s="25">
        <f>'PV Strong Hybrid'!BE10</f>
        <v>0</v>
      </c>
      <c r="BE136" s="25">
        <f>'PV Strong Hybrid'!BF10</f>
        <v>0</v>
      </c>
      <c r="BF136" s="25">
        <f>'PV Strong Hybrid'!BG10</f>
        <v>0</v>
      </c>
      <c r="BG136" s="25">
        <f>'PV Strong Hybrid'!BH10</f>
        <v>0</v>
      </c>
      <c r="BH136" s="25">
        <f>'PV Strong Hybrid'!BI10</f>
        <v>0</v>
      </c>
      <c r="BI136" s="25">
        <f>'PV Strong Hybrid'!BJ10</f>
        <v>0</v>
      </c>
      <c r="BJ136" s="25">
        <f>'PV Strong Hybrid'!BK10</f>
        <v>0</v>
      </c>
      <c r="BK136" s="25">
        <f>'PV Strong Hybrid'!BL10</f>
        <v>1</v>
      </c>
      <c r="BL136" s="25">
        <f>'PV Strong Hybrid'!BM10</f>
        <v>1637</v>
      </c>
      <c r="BM136" s="25">
        <f>'PV Strong Hybrid'!BN10</f>
        <v>3000</v>
      </c>
      <c r="BN136" s="25">
        <f>'PV Strong Hybrid'!BO10</f>
        <v>3397</v>
      </c>
      <c r="BO136" s="25">
        <f>'PV Strong Hybrid'!BP10</f>
        <v>4104</v>
      </c>
      <c r="BP136" s="25">
        <f>'PV Strong Hybrid'!BQ10</f>
        <v>6931</v>
      </c>
      <c r="BQ136" s="25">
        <f>'PV Strong Hybrid'!BR10</f>
        <v>7586</v>
      </c>
      <c r="BR136" s="25">
        <f>'PV Strong Hybrid'!BS10</f>
        <v>6685</v>
      </c>
      <c r="BS136" s="25">
        <f>'PV Strong Hybrid'!BT10</f>
        <v>9630</v>
      </c>
      <c r="BT136" s="25">
        <f>'PV Strong Hybrid'!BU10</f>
        <v>6793</v>
      </c>
      <c r="BU136" s="25">
        <f>'PV Strong Hybrid'!BV10</f>
        <v>6652</v>
      </c>
      <c r="BV136" s="25">
        <f>'PV Strong Hybrid'!BW10</f>
        <v>9343</v>
      </c>
      <c r="BW136" s="25">
        <f>'PV Strong Hybrid'!BX10</f>
        <v>7443</v>
      </c>
      <c r="BX136" s="25">
        <f>'PV Strong Hybrid'!BY10</f>
        <v>8964</v>
      </c>
      <c r="BY136" s="25">
        <f>'PV Strong Hybrid'!BZ10</f>
        <v>9225</v>
      </c>
      <c r="BZ136" s="25">
        <f>'PV Strong Hybrid'!CA10</f>
        <v>8487</v>
      </c>
      <c r="CA136" s="25">
        <f>'PV Strong Hybrid'!CB10</f>
        <v>8432</v>
      </c>
      <c r="CB136" s="25">
        <f>'PV Strong Hybrid'!CC10</f>
        <v>9347</v>
      </c>
      <c r="CC136" s="25">
        <f>'PV Strong Hybrid'!CD10</f>
        <v>9081</v>
      </c>
      <c r="CD136" s="25">
        <f>'PV Strong Hybrid'!CE10</f>
        <v>7500</v>
      </c>
      <c r="CE136" s="25">
        <f>'PV Strong Hybrid'!CF10</f>
        <v>11625</v>
      </c>
      <c r="CF136" s="25">
        <f>'PV Strong Hybrid'!CG10</f>
        <v>8418</v>
      </c>
      <c r="CG136" s="25">
        <f>'PV Strong Hybrid'!CH10</f>
        <v>8294</v>
      </c>
      <c r="CH136" s="25">
        <f>'PV Strong Hybrid'!CI10</f>
        <v>11279</v>
      </c>
      <c r="CI136" s="25">
        <f>'PV Strong Hybrid'!CJ10</f>
        <v>8262.4782608695659</v>
      </c>
      <c r="CL136" s="25">
        <f>SUM(CL132:CL135)</f>
        <v>19541.478260869568</v>
      </c>
      <c r="CM136" s="25">
        <f>SUM(CM132:CM135)</f>
        <v>28337</v>
      </c>
      <c r="CN136" s="25">
        <f>SUM(CN132:CN135)</f>
        <v>25750</v>
      </c>
      <c r="CP136" s="26">
        <f>CL136/SUMIFS($C136:$CK136,$C$3:$CK$3,CM$4,$C$1:$CK$1,"&lt;="&amp;_xlfn.XLOOKUP(MAX($C$4:$CK$4),$C$4:$CK$4,$C$1:$CK$1))-1</f>
        <v>-2.5022289035096179E-2</v>
      </c>
      <c r="CQ136" s="26">
        <f>IFERROR(CL136/SUMIFS($C136:$CK136,$C$3:$CK$3,CN$4,$C$1:$CK$1,"&lt;="&amp;_xlfn.XLOOKUP(MAX($C$4:$CK$4),$C$4:$CK$4,$C$1:$CK$1))-1,"NA")</f>
        <v>0.16415335761167449</v>
      </c>
      <c r="CU136" s="8"/>
      <c r="CV136" s="8"/>
      <c r="CW136" s="8"/>
      <c r="CX136" s="8"/>
      <c r="CY136" s="8"/>
      <c r="CZ136" s="8"/>
      <c r="DB136" s="25">
        <f t="shared" si="1352"/>
        <v>0</v>
      </c>
      <c r="DC136" s="25">
        <f t="shared" si="1352"/>
        <v>0</v>
      </c>
      <c r="DD136" s="25">
        <f t="shared" si="1352"/>
        <v>0</v>
      </c>
      <c r="DE136" s="25">
        <f t="shared" si="1352"/>
        <v>0</v>
      </c>
      <c r="DF136" s="25">
        <f t="shared" si="1352"/>
        <v>0</v>
      </c>
      <c r="DG136" s="25">
        <f t="shared" si="1352"/>
        <v>0</v>
      </c>
      <c r="DH136" s="25">
        <f t="shared" si="1352"/>
        <v>0</v>
      </c>
      <c r="DI136" s="25">
        <f t="shared" si="1352"/>
        <v>0</v>
      </c>
      <c r="DJ136" s="25">
        <f t="shared" si="1352"/>
        <v>0</v>
      </c>
      <c r="DK136" s="25">
        <f t="shared" si="1352"/>
        <v>0</v>
      </c>
      <c r="DL136" s="25">
        <f t="shared" si="1353"/>
        <v>0</v>
      </c>
      <c r="DM136" s="25">
        <f t="shared" si="1353"/>
        <v>0</v>
      </c>
      <c r="DN136" s="25">
        <f t="shared" si="1353"/>
        <v>0</v>
      </c>
      <c r="DO136" s="25">
        <f t="shared" si="1353"/>
        <v>0</v>
      </c>
      <c r="DP136" s="25">
        <f t="shared" si="1353"/>
        <v>0</v>
      </c>
      <c r="DQ136" s="25">
        <f t="shared" si="1353"/>
        <v>0</v>
      </c>
      <c r="DR136" s="25">
        <f t="shared" si="1353"/>
        <v>0</v>
      </c>
      <c r="DS136" s="25">
        <f t="shared" si="1353"/>
        <v>0</v>
      </c>
      <c r="DT136" s="25">
        <f t="shared" si="1353"/>
        <v>0</v>
      </c>
      <c r="DU136" s="25">
        <f t="shared" si="1353"/>
        <v>0</v>
      </c>
      <c r="DV136" s="25">
        <f t="shared" si="1354"/>
        <v>1638</v>
      </c>
      <c r="DW136" s="25">
        <f t="shared" si="1354"/>
        <v>10501</v>
      </c>
      <c r="DX136" s="25">
        <f t="shared" si="1354"/>
        <v>21202</v>
      </c>
      <c r="DY136" s="25">
        <f t="shared" si="1354"/>
        <v>23075</v>
      </c>
      <c r="DZ136" s="25">
        <f t="shared" si="1354"/>
        <v>25750</v>
      </c>
      <c r="EA136" s="25">
        <f t="shared" si="1354"/>
        <v>26144</v>
      </c>
      <c r="EB136" s="25">
        <f t="shared" si="1354"/>
        <v>25928</v>
      </c>
      <c r="EC136" s="25">
        <f t="shared" si="1354"/>
        <v>28337</v>
      </c>
      <c r="EE136" s="25">
        <f t="shared" si="1355"/>
        <v>0</v>
      </c>
      <c r="EF136" s="25">
        <f t="shared" si="1355"/>
        <v>0</v>
      </c>
      <c r="EG136" s="25">
        <f t="shared" si="1355"/>
        <v>0</v>
      </c>
      <c r="EH136" s="25">
        <f t="shared" si="1355"/>
        <v>0</v>
      </c>
      <c r="EI136" s="25">
        <f t="shared" si="1355"/>
        <v>1638</v>
      </c>
      <c r="EJ136" s="25">
        <f t="shared" si="1355"/>
        <v>80528</v>
      </c>
      <c r="EK136" s="25">
        <f t="shared" si="1355"/>
        <v>99950.478260869568</v>
      </c>
    </row>
    <row r="137" spans="1:141" hidden="1" outlineLevel="1" x14ac:dyDescent="0.2">
      <c r="CU137" s="8"/>
      <c r="CV137" s="8"/>
      <c r="CW137" s="8"/>
      <c r="CX137" s="8"/>
      <c r="CY137" s="8"/>
      <c r="CZ137" s="8"/>
    </row>
    <row r="138" spans="1:141" ht="15" hidden="1" outlineLevel="1" x14ac:dyDescent="0.25">
      <c r="A138" s="19" t="s">
        <v>38</v>
      </c>
      <c r="B138" s="34">
        <f t="shared" ref="B138:BM138" si="1368">B$4</f>
        <v>43466</v>
      </c>
      <c r="C138" s="34">
        <f t="shared" si="1368"/>
        <v>43497</v>
      </c>
      <c r="D138" s="34">
        <f t="shared" si="1368"/>
        <v>43525</v>
      </c>
      <c r="E138" s="34">
        <f t="shared" si="1368"/>
        <v>43556</v>
      </c>
      <c r="F138" s="34">
        <f t="shared" si="1368"/>
        <v>43586</v>
      </c>
      <c r="G138" s="34">
        <f t="shared" si="1368"/>
        <v>43617</v>
      </c>
      <c r="H138" s="34">
        <f t="shared" si="1368"/>
        <v>43647</v>
      </c>
      <c r="I138" s="34">
        <f t="shared" si="1368"/>
        <v>43678</v>
      </c>
      <c r="J138" s="34">
        <f t="shared" si="1368"/>
        <v>43709</v>
      </c>
      <c r="K138" s="34">
        <f t="shared" si="1368"/>
        <v>43739</v>
      </c>
      <c r="L138" s="34">
        <f t="shared" si="1368"/>
        <v>43770</v>
      </c>
      <c r="M138" s="34">
        <f t="shared" si="1368"/>
        <v>43800</v>
      </c>
      <c r="N138" s="34">
        <f t="shared" si="1368"/>
        <v>43831</v>
      </c>
      <c r="O138" s="34">
        <f t="shared" si="1368"/>
        <v>43862</v>
      </c>
      <c r="P138" s="34">
        <f t="shared" si="1368"/>
        <v>43891</v>
      </c>
      <c r="Q138" s="34">
        <f t="shared" si="1368"/>
        <v>43922</v>
      </c>
      <c r="R138" s="34">
        <f t="shared" si="1368"/>
        <v>43952</v>
      </c>
      <c r="S138" s="34">
        <f t="shared" si="1368"/>
        <v>43983</v>
      </c>
      <c r="T138" s="34">
        <f t="shared" si="1368"/>
        <v>44013</v>
      </c>
      <c r="U138" s="34">
        <f t="shared" si="1368"/>
        <v>44044</v>
      </c>
      <c r="V138" s="34">
        <f t="shared" si="1368"/>
        <v>44075</v>
      </c>
      <c r="W138" s="34">
        <f t="shared" si="1368"/>
        <v>44105</v>
      </c>
      <c r="X138" s="34">
        <f t="shared" si="1368"/>
        <v>44136</v>
      </c>
      <c r="Y138" s="34">
        <f t="shared" si="1368"/>
        <v>44166</v>
      </c>
      <c r="Z138" s="34">
        <f t="shared" si="1368"/>
        <v>44197</v>
      </c>
      <c r="AA138" s="34">
        <f t="shared" si="1368"/>
        <v>44228</v>
      </c>
      <c r="AB138" s="34">
        <f t="shared" si="1368"/>
        <v>44256</v>
      </c>
      <c r="AC138" s="34">
        <f t="shared" si="1368"/>
        <v>44287</v>
      </c>
      <c r="AD138" s="34">
        <f t="shared" si="1368"/>
        <v>44317</v>
      </c>
      <c r="AE138" s="34">
        <f t="shared" si="1368"/>
        <v>44348</v>
      </c>
      <c r="AF138" s="34">
        <f t="shared" si="1368"/>
        <v>44378</v>
      </c>
      <c r="AG138" s="34">
        <f t="shared" si="1368"/>
        <v>44409</v>
      </c>
      <c r="AH138" s="34">
        <f t="shared" si="1368"/>
        <v>44440</v>
      </c>
      <c r="AI138" s="34">
        <f t="shared" si="1368"/>
        <v>44470</v>
      </c>
      <c r="AJ138" s="34">
        <f t="shared" si="1368"/>
        <v>44501</v>
      </c>
      <c r="AK138" s="34">
        <f t="shared" si="1368"/>
        <v>44531</v>
      </c>
      <c r="AL138" s="34">
        <f t="shared" si="1368"/>
        <v>44562</v>
      </c>
      <c r="AM138" s="34">
        <f t="shared" si="1368"/>
        <v>44593</v>
      </c>
      <c r="AN138" s="34">
        <f t="shared" si="1368"/>
        <v>44621</v>
      </c>
      <c r="AO138" s="34">
        <f t="shared" si="1368"/>
        <v>44652</v>
      </c>
      <c r="AP138" s="34">
        <f t="shared" si="1368"/>
        <v>44682</v>
      </c>
      <c r="AQ138" s="34">
        <f t="shared" si="1368"/>
        <v>44713</v>
      </c>
      <c r="AR138" s="34">
        <f t="shared" si="1368"/>
        <v>44743</v>
      </c>
      <c r="AS138" s="34">
        <f t="shared" si="1368"/>
        <v>44774</v>
      </c>
      <c r="AT138" s="34">
        <f t="shared" si="1368"/>
        <v>44805</v>
      </c>
      <c r="AU138" s="34">
        <f t="shared" si="1368"/>
        <v>44835</v>
      </c>
      <c r="AV138" s="34">
        <f t="shared" si="1368"/>
        <v>44866</v>
      </c>
      <c r="AW138" s="34">
        <f t="shared" si="1368"/>
        <v>44896</v>
      </c>
      <c r="AX138" s="34">
        <f t="shared" si="1368"/>
        <v>44927</v>
      </c>
      <c r="AY138" s="34">
        <f t="shared" si="1368"/>
        <v>44958</v>
      </c>
      <c r="AZ138" s="34">
        <f t="shared" si="1368"/>
        <v>44986</v>
      </c>
      <c r="BA138" s="34">
        <f t="shared" si="1368"/>
        <v>45017</v>
      </c>
      <c r="BB138" s="34">
        <f t="shared" si="1368"/>
        <v>45047</v>
      </c>
      <c r="BC138" s="34">
        <f t="shared" si="1368"/>
        <v>45078</v>
      </c>
      <c r="BD138" s="34">
        <f t="shared" si="1368"/>
        <v>45108</v>
      </c>
      <c r="BE138" s="34">
        <f t="shared" si="1368"/>
        <v>45139</v>
      </c>
      <c r="BF138" s="34">
        <f t="shared" si="1368"/>
        <v>45170</v>
      </c>
      <c r="BG138" s="34">
        <f t="shared" si="1368"/>
        <v>45200</v>
      </c>
      <c r="BH138" s="34">
        <f t="shared" si="1368"/>
        <v>45231</v>
      </c>
      <c r="BI138" s="34">
        <f t="shared" si="1368"/>
        <v>45261</v>
      </c>
      <c r="BJ138" s="34">
        <f t="shared" si="1368"/>
        <v>45292</v>
      </c>
      <c r="BK138" s="34">
        <f t="shared" si="1368"/>
        <v>45323</v>
      </c>
      <c r="BL138" s="34">
        <f t="shared" si="1368"/>
        <v>45352</v>
      </c>
      <c r="BM138" s="34">
        <f t="shared" si="1368"/>
        <v>45383</v>
      </c>
      <c r="BN138" s="34">
        <f t="shared" ref="BN138:CI138" si="1369">BN$4</f>
        <v>45413</v>
      </c>
      <c r="BO138" s="34">
        <f t="shared" si="1369"/>
        <v>45444</v>
      </c>
      <c r="BP138" s="34">
        <f t="shared" si="1369"/>
        <v>45474</v>
      </c>
      <c r="BQ138" s="34">
        <f t="shared" si="1369"/>
        <v>45505</v>
      </c>
      <c r="BR138" s="34">
        <f t="shared" si="1369"/>
        <v>45536</v>
      </c>
      <c r="BS138" s="34">
        <f t="shared" si="1369"/>
        <v>45566</v>
      </c>
      <c r="BT138" s="34">
        <f t="shared" si="1369"/>
        <v>45597</v>
      </c>
      <c r="BU138" s="34">
        <f t="shared" si="1369"/>
        <v>45627</v>
      </c>
      <c r="BV138" s="34">
        <f t="shared" si="1369"/>
        <v>45658</v>
      </c>
      <c r="BW138" s="34">
        <f t="shared" si="1369"/>
        <v>45689</v>
      </c>
      <c r="BX138" s="34">
        <f t="shared" si="1369"/>
        <v>45717</v>
      </c>
      <c r="BY138" s="34">
        <f t="shared" si="1369"/>
        <v>45748</v>
      </c>
      <c r="BZ138" s="34">
        <f t="shared" si="1369"/>
        <v>45778</v>
      </c>
      <c r="CA138" s="34">
        <f t="shared" si="1369"/>
        <v>45809</v>
      </c>
      <c r="CB138" s="34">
        <f t="shared" si="1369"/>
        <v>45839</v>
      </c>
      <c r="CC138" s="34">
        <f t="shared" si="1369"/>
        <v>45870</v>
      </c>
      <c r="CD138" s="34">
        <f t="shared" si="1369"/>
        <v>45901</v>
      </c>
      <c r="CE138" s="34">
        <f t="shared" si="1369"/>
        <v>45931</v>
      </c>
      <c r="CF138" s="34">
        <f t="shared" si="1369"/>
        <v>45962</v>
      </c>
      <c r="CG138" s="34">
        <f t="shared" si="1369"/>
        <v>45992</v>
      </c>
      <c r="CH138" s="34">
        <f t="shared" si="1369"/>
        <v>46023</v>
      </c>
      <c r="CI138" s="34">
        <f t="shared" si="1369"/>
        <v>46054</v>
      </c>
      <c r="CL138" s="35" t="str">
        <f>CL131</f>
        <v>4Q26</v>
      </c>
      <c r="CM138" s="35" t="str">
        <f t="shared" ref="CM138:CQ138" si="1370">CM131</f>
        <v>3Q26</v>
      </c>
      <c r="CN138" s="35" t="str">
        <f t="shared" si="1370"/>
        <v>4Q25</v>
      </c>
      <c r="CP138" s="35" t="str">
        <f t="shared" si="1370"/>
        <v>QoQ Change</v>
      </c>
      <c r="CQ138" s="35" t="str">
        <f t="shared" si="1370"/>
        <v>YoY Change</v>
      </c>
      <c r="CS138" s="35" t="str">
        <f>CS$4</f>
        <v>Feb-26 vs Feb-25</v>
      </c>
      <c r="CT138" s="35" t="str">
        <f>CT$4</f>
        <v>Feb-26 vs Mar-25</v>
      </c>
      <c r="CU138" s="39">
        <f>CU122</f>
        <v>45689</v>
      </c>
      <c r="CV138" s="39">
        <f t="shared" ref="CV138:CW138" si="1371">CV122</f>
        <v>46054</v>
      </c>
      <c r="CW138" s="39">
        <f t="shared" si="1371"/>
        <v>45717</v>
      </c>
      <c r="CX138" s="8"/>
      <c r="CY138" s="8"/>
      <c r="CZ138" s="8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E138" s="34"/>
      <c r="EF138" s="34"/>
      <c r="EG138" s="34"/>
      <c r="EH138" s="34"/>
      <c r="EI138" s="34"/>
      <c r="EJ138" s="34"/>
      <c r="EK138" s="34"/>
    </row>
    <row r="139" spans="1:141" collapsed="1" x14ac:dyDescent="0.2">
      <c r="A139" s="9" t="s">
        <v>8</v>
      </c>
      <c r="B139" s="20">
        <f t="shared" ref="B139:BM139" si="1372">IFERROR(B132/B$136,0)</f>
        <v>0</v>
      </c>
      <c r="C139" s="20">
        <f t="shared" si="1372"/>
        <v>0</v>
      </c>
      <c r="D139" s="20">
        <f t="shared" si="1372"/>
        <v>0</v>
      </c>
      <c r="E139" s="20">
        <f t="shared" si="1372"/>
        <v>0</v>
      </c>
      <c r="F139" s="20">
        <f t="shared" si="1372"/>
        <v>0</v>
      </c>
      <c r="G139" s="20">
        <f t="shared" si="1372"/>
        <v>0</v>
      </c>
      <c r="H139" s="20">
        <f t="shared" si="1372"/>
        <v>0</v>
      </c>
      <c r="I139" s="20">
        <f t="shared" si="1372"/>
        <v>0</v>
      </c>
      <c r="J139" s="20">
        <f t="shared" si="1372"/>
        <v>0</v>
      </c>
      <c r="K139" s="20">
        <f t="shared" si="1372"/>
        <v>0</v>
      </c>
      <c r="L139" s="20">
        <f t="shared" si="1372"/>
        <v>0</v>
      </c>
      <c r="M139" s="20">
        <f t="shared" si="1372"/>
        <v>0</v>
      </c>
      <c r="N139" s="20">
        <f t="shared" si="1372"/>
        <v>0</v>
      </c>
      <c r="O139" s="20">
        <f t="shared" si="1372"/>
        <v>0</v>
      </c>
      <c r="P139" s="20">
        <f t="shared" si="1372"/>
        <v>0</v>
      </c>
      <c r="Q139" s="20">
        <f t="shared" si="1372"/>
        <v>0</v>
      </c>
      <c r="R139" s="20">
        <f t="shared" si="1372"/>
        <v>0</v>
      </c>
      <c r="S139" s="20">
        <f t="shared" si="1372"/>
        <v>0</v>
      </c>
      <c r="T139" s="20">
        <f t="shared" si="1372"/>
        <v>0</v>
      </c>
      <c r="U139" s="20">
        <f t="shared" si="1372"/>
        <v>0</v>
      </c>
      <c r="V139" s="20">
        <f t="shared" si="1372"/>
        <v>0</v>
      </c>
      <c r="W139" s="20">
        <f t="shared" si="1372"/>
        <v>0</v>
      </c>
      <c r="X139" s="20">
        <f t="shared" si="1372"/>
        <v>0</v>
      </c>
      <c r="Y139" s="20">
        <f t="shared" si="1372"/>
        <v>0</v>
      </c>
      <c r="Z139" s="20">
        <f t="shared" si="1372"/>
        <v>0</v>
      </c>
      <c r="AA139" s="20">
        <f t="shared" si="1372"/>
        <v>0</v>
      </c>
      <c r="AB139" s="20">
        <f t="shared" si="1372"/>
        <v>0</v>
      </c>
      <c r="AC139" s="20">
        <f t="shared" si="1372"/>
        <v>0</v>
      </c>
      <c r="AD139" s="20">
        <f t="shared" si="1372"/>
        <v>0</v>
      </c>
      <c r="AE139" s="20">
        <f t="shared" si="1372"/>
        <v>0</v>
      </c>
      <c r="AF139" s="20">
        <f t="shared" si="1372"/>
        <v>0</v>
      </c>
      <c r="AG139" s="20">
        <f t="shared" si="1372"/>
        <v>0</v>
      </c>
      <c r="AH139" s="20">
        <f t="shared" si="1372"/>
        <v>0</v>
      </c>
      <c r="AI139" s="20">
        <f t="shared" si="1372"/>
        <v>0</v>
      </c>
      <c r="AJ139" s="20">
        <f t="shared" si="1372"/>
        <v>0</v>
      </c>
      <c r="AK139" s="20">
        <f t="shared" si="1372"/>
        <v>0</v>
      </c>
      <c r="AL139" s="20">
        <f t="shared" si="1372"/>
        <v>0</v>
      </c>
      <c r="AM139" s="20">
        <f t="shared" si="1372"/>
        <v>0</v>
      </c>
      <c r="AN139" s="20">
        <f t="shared" si="1372"/>
        <v>0</v>
      </c>
      <c r="AO139" s="20">
        <f t="shared" si="1372"/>
        <v>0</v>
      </c>
      <c r="AP139" s="20">
        <f t="shared" si="1372"/>
        <v>0</v>
      </c>
      <c r="AQ139" s="20">
        <f t="shared" si="1372"/>
        <v>0</v>
      </c>
      <c r="AR139" s="20">
        <f t="shared" si="1372"/>
        <v>0</v>
      </c>
      <c r="AS139" s="20">
        <f t="shared" si="1372"/>
        <v>0</v>
      </c>
      <c r="AT139" s="20">
        <f t="shared" si="1372"/>
        <v>0</v>
      </c>
      <c r="AU139" s="20">
        <f t="shared" si="1372"/>
        <v>0</v>
      </c>
      <c r="AV139" s="20">
        <f t="shared" si="1372"/>
        <v>0</v>
      </c>
      <c r="AW139" s="20">
        <f t="shared" si="1372"/>
        <v>0</v>
      </c>
      <c r="AX139" s="20">
        <f t="shared" si="1372"/>
        <v>0</v>
      </c>
      <c r="AY139" s="20">
        <f t="shared" si="1372"/>
        <v>0</v>
      </c>
      <c r="AZ139" s="20">
        <f t="shared" si="1372"/>
        <v>0</v>
      </c>
      <c r="BA139" s="20">
        <f t="shared" si="1372"/>
        <v>0</v>
      </c>
      <c r="BB139" s="20">
        <f t="shared" si="1372"/>
        <v>0</v>
      </c>
      <c r="BC139" s="20">
        <f t="shared" si="1372"/>
        <v>0</v>
      </c>
      <c r="BD139" s="20">
        <f t="shared" si="1372"/>
        <v>0</v>
      </c>
      <c r="BE139" s="20">
        <f t="shared" si="1372"/>
        <v>0</v>
      </c>
      <c r="BF139" s="20">
        <f t="shared" si="1372"/>
        <v>0</v>
      </c>
      <c r="BG139" s="20">
        <f t="shared" si="1372"/>
        <v>0</v>
      </c>
      <c r="BH139" s="20">
        <f t="shared" si="1372"/>
        <v>0</v>
      </c>
      <c r="BI139" s="20">
        <f t="shared" si="1372"/>
        <v>0</v>
      </c>
      <c r="BJ139" s="20">
        <f t="shared" si="1372"/>
        <v>0</v>
      </c>
      <c r="BK139" s="20">
        <f t="shared" si="1372"/>
        <v>0</v>
      </c>
      <c r="BL139" s="20">
        <f t="shared" si="1372"/>
        <v>0</v>
      </c>
      <c r="BM139" s="20">
        <f t="shared" si="1372"/>
        <v>1E-3</v>
      </c>
      <c r="BN139" s="20">
        <f t="shared" ref="BN139:BR139" si="1373">IFERROR(BN132/BN$136,0)</f>
        <v>7.6538121872240213E-3</v>
      </c>
      <c r="BO139" s="20">
        <f t="shared" si="1373"/>
        <v>7.3099415204678359E-3</v>
      </c>
      <c r="BP139" s="20">
        <f t="shared" si="1373"/>
        <v>1.7313518972731208E-2</v>
      </c>
      <c r="BQ139" s="20">
        <f t="shared" si="1373"/>
        <v>1.7400474558397046E-2</v>
      </c>
      <c r="BR139" s="20">
        <f t="shared" si="1373"/>
        <v>1.3163799551234106E-2</v>
      </c>
      <c r="BS139" s="20">
        <f t="shared" ref="BS139" si="1374">IFERROR(BS132/BS$136,0)</f>
        <v>1.2045690550363447E-2</v>
      </c>
      <c r="BT139" s="20">
        <f t="shared" ref="BT139:BX139" si="1375">IFERROR(BT132/BT$136,0)</f>
        <v>1.4573825997350213E-2</v>
      </c>
      <c r="BU139" s="20">
        <f t="shared" si="1375"/>
        <v>1.4732411304870716E-2</v>
      </c>
      <c r="BV139" s="20">
        <f t="shared" si="1375"/>
        <v>1.0061008241464197E-2</v>
      </c>
      <c r="BW139" s="20">
        <f t="shared" si="1375"/>
        <v>9.4048098884858249E-3</v>
      </c>
      <c r="BX139" s="20">
        <f t="shared" si="1375"/>
        <v>1.1155734047300312E-2</v>
      </c>
      <c r="BY139" s="20">
        <f t="shared" ref="BY139:BZ139" si="1376">IFERROR(BY132/BY$136,0)</f>
        <v>1.0623306233062331E-2</v>
      </c>
      <c r="BZ139" s="20">
        <f t="shared" si="1376"/>
        <v>7.7765995051254861E-3</v>
      </c>
      <c r="CA139" s="20">
        <f t="shared" ref="CA139:CB139" si="1377">IFERROR(CA132/CA$136,0)</f>
        <v>7.4715370018975328E-3</v>
      </c>
      <c r="CB139" s="20">
        <f t="shared" si="1377"/>
        <v>1.0163688884133947E-2</v>
      </c>
      <c r="CC139" s="20">
        <f t="shared" ref="CC139:CD139" si="1378">IFERROR(CC132/CC$136,0)</f>
        <v>1.0351282898359212E-2</v>
      </c>
      <c r="CD139" s="20">
        <f t="shared" si="1378"/>
        <v>9.5999999999999992E-3</v>
      </c>
      <c r="CE139" s="20">
        <f t="shared" ref="CE139:CF139" si="1379">IFERROR(CE132/CE$136,0)</f>
        <v>1.1268817204301075E-2</v>
      </c>
      <c r="CF139" s="20">
        <f t="shared" si="1379"/>
        <v>7.9591351865051074E-3</v>
      </c>
      <c r="CG139" s="20">
        <f t="shared" ref="CG139:CH139" si="1380">IFERROR(CG132/CG$136,0)</f>
        <v>6.269592476489028E-3</v>
      </c>
      <c r="CH139" s="20">
        <f t="shared" si="1380"/>
        <v>4.964979164819576E-3</v>
      </c>
      <c r="CI139" s="20">
        <f t="shared" ref="CI139" si="1381">IFERROR(CI132/CI$136,0)</f>
        <v>8.3931023958492296E-3</v>
      </c>
      <c r="CL139" s="20">
        <f t="shared" ref="CL139:CN139" si="1382">IFERROR(CL132/CL$136,0)</f>
        <v>6.4144495320989465E-3</v>
      </c>
      <c r="CM139" s="20">
        <f t="shared" si="1382"/>
        <v>8.8223876910046937E-3</v>
      </c>
      <c r="CN139" s="20">
        <f t="shared" si="1382"/>
        <v>1.0252427184466019E-2</v>
      </c>
      <c r="CP139" s="21">
        <f t="shared" ref="CP139:CP142" si="1383">(CL139-CM139)*10000</f>
        <v>-24.079381589057473</v>
      </c>
      <c r="CQ139" s="21">
        <f>(CL139-CN139)*10000</f>
        <v>-38.379776523670721</v>
      </c>
      <c r="CS139" s="8" t="str">
        <f>CY139&amp;" bps"</f>
        <v>-10 bps</v>
      </c>
      <c r="CT139" s="8" t="str">
        <f>CZ139&amp;" bps"</f>
        <v>-28 bps</v>
      </c>
      <c r="CU139" s="8">
        <f>ROUND(HLOOKUP(CU$138,$A$138:$CK$143,COUNTA($A$138:$A139),0)*10^4,0)</f>
        <v>94</v>
      </c>
      <c r="CV139" s="8">
        <f>ROUND(HLOOKUP(CV$138,$A$138:$CK$143,COUNTA($A$138:$A139),0)*10^4,0)</f>
        <v>84</v>
      </c>
      <c r="CW139" s="8">
        <f>ROUND(HLOOKUP(CW$138,$A$138:$CK$143,COUNTA($A$138:$A139),0)*10^4,0)</f>
        <v>112</v>
      </c>
      <c r="CX139" s="8"/>
      <c r="CY139" s="8">
        <f>CV139-CU139</f>
        <v>-10</v>
      </c>
      <c r="CZ139" s="8">
        <f>CV139-CW139</f>
        <v>-28</v>
      </c>
      <c r="DB139" s="20">
        <f>IFERROR(DB132/DB$136,0)</f>
        <v>0</v>
      </c>
      <c r="DC139" s="20">
        <f t="shared" ref="DC139:DX139" si="1384">IFERROR(DC132/DC$136,0)</f>
        <v>0</v>
      </c>
      <c r="DD139" s="20">
        <f t="shared" si="1384"/>
        <v>0</v>
      </c>
      <c r="DE139" s="20">
        <f t="shared" si="1384"/>
        <v>0</v>
      </c>
      <c r="DF139" s="20">
        <f t="shared" si="1384"/>
        <v>0</v>
      </c>
      <c r="DG139" s="20">
        <f t="shared" si="1384"/>
        <v>0</v>
      </c>
      <c r="DH139" s="20">
        <f t="shared" si="1384"/>
        <v>0</v>
      </c>
      <c r="DI139" s="20">
        <f t="shared" si="1384"/>
        <v>0</v>
      </c>
      <c r="DJ139" s="20">
        <f t="shared" si="1384"/>
        <v>0</v>
      </c>
      <c r="DK139" s="20">
        <f t="shared" si="1384"/>
        <v>0</v>
      </c>
      <c r="DL139" s="20">
        <f t="shared" si="1384"/>
        <v>0</v>
      </c>
      <c r="DM139" s="20">
        <f t="shared" si="1384"/>
        <v>0</v>
      </c>
      <c r="DN139" s="20">
        <f t="shared" si="1384"/>
        <v>0</v>
      </c>
      <c r="DO139" s="20">
        <f t="shared" si="1384"/>
        <v>0</v>
      </c>
      <c r="DP139" s="20">
        <f t="shared" si="1384"/>
        <v>0</v>
      </c>
      <c r="DQ139" s="20">
        <f t="shared" si="1384"/>
        <v>0</v>
      </c>
      <c r="DR139" s="20">
        <f t="shared" si="1384"/>
        <v>0</v>
      </c>
      <c r="DS139" s="20">
        <f t="shared" si="1384"/>
        <v>0</v>
      </c>
      <c r="DT139" s="20">
        <f t="shared" si="1384"/>
        <v>0</v>
      </c>
      <c r="DU139" s="20">
        <f t="shared" si="1384"/>
        <v>0</v>
      </c>
      <c r="DV139" s="20">
        <f t="shared" si="1384"/>
        <v>0</v>
      </c>
      <c r="DW139" s="20">
        <f t="shared" si="1384"/>
        <v>5.6185125226168933E-3</v>
      </c>
      <c r="DX139" s="20">
        <f t="shared" si="1384"/>
        <v>1.6036222997830394E-2</v>
      </c>
      <c r="DY139" s="20">
        <f t="shared" ref="DY139:DZ139" si="1385">IFERROR(DY132/DY$136,0)</f>
        <v>1.3564463705308775E-2</v>
      </c>
      <c r="DZ139" s="20">
        <f t="shared" si="1385"/>
        <v>1.0252427184466019E-2</v>
      </c>
      <c r="EA139" s="20">
        <f t="shared" ref="EA139:EB139" si="1386">IFERROR(EA132/EA$136,0)</f>
        <v>8.6826805385556913E-3</v>
      </c>
      <c r="EB139" s="20">
        <f t="shared" si="1386"/>
        <v>1.0066337550138846E-2</v>
      </c>
      <c r="EC139" s="20">
        <f t="shared" ref="EC139" si="1387">IFERROR(EC132/EC$136,0)</f>
        <v>8.8223876910046937E-3</v>
      </c>
      <c r="EE139" s="20">
        <f t="shared" ref="EE139:EJ139" si="1388">IFERROR(EE132/EE$136,0)</f>
        <v>0</v>
      </c>
      <c r="EF139" s="20">
        <f t="shared" si="1388"/>
        <v>0</v>
      </c>
      <c r="EG139" s="20">
        <f t="shared" si="1388"/>
        <v>0</v>
      </c>
      <c r="EH139" s="20">
        <f t="shared" si="1388"/>
        <v>0</v>
      </c>
      <c r="EI139" s="20">
        <f t="shared" si="1388"/>
        <v>0</v>
      </c>
      <c r="EJ139" s="20">
        <f t="shared" si="1388"/>
        <v>1.2120007947546195E-2</v>
      </c>
      <c r="EK139" s="20">
        <f t="shared" ref="EK139" si="1389">IFERROR(EK132/EK$136,0)</f>
        <v>8.6377558277773211E-3</v>
      </c>
    </row>
    <row r="140" spans="1:141" x14ac:dyDescent="0.2">
      <c r="A140" s="9" t="s">
        <v>6</v>
      </c>
      <c r="B140" s="20">
        <f t="shared" ref="B140:BM140" si="1390">IFERROR(B133/B$136,0)</f>
        <v>0</v>
      </c>
      <c r="C140" s="20">
        <f t="shared" si="1390"/>
        <v>0</v>
      </c>
      <c r="D140" s="20">
        <f t="shared" si="1390"/>
        <v>0</v>
      </c>
      <c r="E140" s="20">
        <f t="shared" si="1390"/>
        <v>0</v>
      </c>
      <c r="F140" s="20">
        <f t="shared" si="1390"/>
        <v>0</v>
      </c>
      <c r="G140" s="20">
        <f t="shared" si="1390"/>
        <v>0</v>
      </c>
      <c r="H140" s="20">
        <f t="shared" si="1390"/>
        <v>0</v>
      </c>
      <c r="I140" s="20">
        <f t="shared" si="1390"/>
        <v>0</v>
      </c>
      <c r="J140" s="20">
        <f t="shared" si="1390"/>
        <v>0</v>
      </c>
      <c r="K140" s="20">
        <f t="shared" si="1390"/>
        <v>0</v>
      </c>
      <c r="L140" s="20">
        <f t="shared" si="1390"/>
        <v>0</v>
      </c>
      <c r="M140" s="20">
        <f t="shared" si="1390"/>
        <v>0</v>
      </c>
      <c r="N140" s="20">
        <f t="shared" si="1390"/>
        <v>0</v>
      </c>
      <c r="O140" s="20">
        <f t="shared" si="1390"/>
        <v>0</v>
      </c>
      <c r="P140" s="20">
        <f t="shared" si="1390"/>
        <v>0</v>
      </c>
      <c r="Q140" s="20">
        <f t="shared" si="1390"/>
        <v>0</v>
      </c>
      <c r="R140" s="20">
        <f t="shared" si="1390"/>
        <v>0</v>
      </c>
      <c r="S140" s="20">
        <f t="shared" si="1390"/>
        <v>0</v>
      </c>
      <c r="T140" s="20">
        <f t="shared" si="1390"/>
        <v>0</v>
      </c>
      <c r="U140" s="20">
        <f t="shared" si="1390"/>
        <v>0</v>
      </c>
      <c r="V140" s="20">
        <f t="shared" si="1390"/>
        <v>0</v>
      </c>
      <c r="W140" s="20">
        <f t="shared" si="1390"/>
        <v>0</v>
      </c>
      <c r="X140" s="20">
        <f t="shared" si="1390"/>
        <v>0</v>
      </c>
      <c r="Y140" s="20">
        <f t="shared" si="1390"/>
        <v>0</v>
      </c>
      <c r="Z140" s="20">
        <f t="shared" si="1390"/>
        <v>0</v>
      </c>
      <c r="AA140" s="20">
        <f t="shared" si="1390"/>
        <v>0</v>
      </c>
      <c r="AB140" s="20">
        <f t="shared" si="1390"/>
        <v>0</v>
      </c>
      <c r="AC140" s="20">
        <f t="shared" si="1390"/>
        <v>0</v>
      </c>
      <c r="AD140" s="20">
        <f t="shared" si="1390"/>
        <v>0</v>
      </c>
      <c r="AE140" s="20">
        <f t="shared" si="1390"/>
        <v>0</v>
      </c>
      <c r="AF140" s="20">
        <f t="shared" si="1390"/>
        <v>0</v>
      </c>
      <c r="AG140" s="20">
        <f t="shared" si="1390"/>
        <v>0</v>
      </c>
      <c r="AH140" s="20">
        <f t="shared" si="1390"/>
        <v>0</v>
      </c>
      <c r="AI140" s="20">
        <f t="shared" si="1390"/>
        <v>0</v>
      </c>
      <c r="AJ140" s="20">
        <f t="shared" si="1390"/>
        <v>0</v>
      </c>
      <c r="AK140" s="20">
        <f t="shared" si="1390"/>
        <v>0</v>
      </c>
      <c r="AL140" s="20">
        <f t="shared" si="1390"/>
        <v>0</v>
      </c>
      <c r="AM140" s="20">
        <f t="shared" si="1390"/>
        <v>0</v>
      </c>
      <c r="AN140" s="20">
        <f t="shared" si="1390"/>
        <v>0</v>
      </c>
      <c r="AO140" s="20">
        <f t="shared" si="1390"/>
        <v>0</v>
      </c>
      <c r="AP140" s="20">
        <f t="shared" si="1390"/>
        <v>0</v>
      </c>
      <c r="AQ140" s="20">
        <f t="shared" si="1390"/>
        <v>0</v>
      </c>
      <c r="AR140" s="20">
        <f t="shared" si="1390"/>
        <v>0</v>
      </c>
      <c r="AS140" s="20">
        <f t="shared" si="1390"/>
        <v>0</v>
      </c>
      <c r="AT140" s="20">
        <f t="shared" si="1390"/>
        <v>0</v>
      </c>
      <c r="AU140" s="20">
        <f t="shared" si="1390"/>
        <v>0</v>
      </c>
      <c r="AV140" s="20">
        <f t="shared" si="1390"/>
        <v>0</v>
      </c>
      <c r="AW140" s="20">
        <f t="shared" si="1390"/>
        <v>0</v>
      </c>
      <c r="AX140" s="20">
        <f t="shared" si="1390"/>
        <v>0</v>
      </c>
      <c r="AY140" s="20">
        <f t="shared" si="1390"/>
        <v>0</v>
      </c>
      <c r="AZ140" s="20">
        <f t="shared" si="1390"/>
        <v>0</v>
      </c>
      <c r="BA140" s="20">
        <f t="shared" si="1390"/>
        <v>0</v>
      </c>
      <c r="BB140" s="20">
        <f t="shared" si="1390"/>
        <v>0</v>
      </c>
      <c r="BC140" s="20">
        <f t="shared" si="1390"/>
        <v>0</v>
      </c>
      <c r="BD140" s="20">
        <f t="shared" si="1390"/>
        <v>0</v>
      </c>
      <c r="BE140" s="20">
        <f t="shared" si="1390"/>
        <v>0</v>
      </c>
      <c r="BF140" s="20">
        <f t="shared" si="1390"/>
        <v>0</v>
      </c>
      <c r="BG140" s="20">
        <f t="shared" si="1390"/>
        <v>0</v>
      </c>
      <c r="BH140" s="20">
        <f t="shared" si="1390"/>
        <v>0</v>
      </c>
      <c r="BI140" s="20">
        <f t="shared" si="1390"/>
        <v>0</v>
      </c>
      <c r="BJ140" s="20">
        <f t="shared" si="1390"/>
        <v>0</v>
      </c>
      <c r="BK140" s="20">
        <f t="shared" si="1390"/>
        <v>0</v>
      </c>
      <c r="BL140" s="20">
        <f t="shared" si="1390"/>
        <v>0</v>
      </c>
      <c r="BM140" s="20">
        <f t="shared" si="1390"/>
        <v>0</v>
      </c>
      <c r="BN140" s="20">
        <f t="shared" ref="BN140:BR140" si="1391">IFERROR(BN133/BN$136,0)</f>
        <v>0</v>
      </c>
      <c r="BO140" s="20">
        <f t="shared" si="1391"/>
        <v>2.4366471734892786E-4</v>
      </c>
      <c r="BP140" s="20">
        <f t="shared" si="1391"/>
        <v>0.18799596017890635</v>
      </c>
      <c r="BQ140" s="20">
        <f t="shared" si="1391"/>
        <v>0.20326918006854733</v>
      </c>
      <c r="BR140" s="20">
        <f t="shared" si="1391"/>
        <v>0.17576664173522813</v>
      </c>
      <c r="BS140" s="20">
        <f t="shared" ref="BS140" si="1392">IFERROR(BS133/BS$136,0)</f>
        <v>0.21401869158878506</v>
      </c>
      <c r="BT140" s="20">
        <f t="shared" ref="BT140:BU140" si="1393">IFERROR(BT133/BT$136,0)</f>
        <v>0.18077432651258649</v>
      </c>
      <c r="BU140" s="20">
        <f t="shared" si="1393"/>
        <v>0.19738424533974744</v>
      </c>
      <c r="BV140" s="20">
        <f t="shared" ref="BV140:BW140" si="1394">IFERROR(BV133/BV$136,0)</f>
        <v>0.25313068607513645</v>
      </c>
      <c r="BW140" s="20">
        <f t="shared" si="1394"/>
        <v>0.16874916028483139</v>
      </c>
      <c r="BX140" s="20">
        <f t="shared" ref="BX140:BY140" si="1395">IFERROR(BX133/BX$136,0)</f>
        <v>0.15852298081213745</v>
      </c>
      <c r="BY140" s="20">
        <f t="shared" si="1395"/>
        <v>0.18796747967479674</v>
      </c>
      <c r="BZ140" s="20">
        <f t="shared" ref="BZ140" si="1396">IFERROR(BZ133/BZ$136,0)</f>
        <v>0.17403087074349005</v>
      </c>
      <c r="CA140" s="20">
        <f t="shared" ref="CA140:CB140" si="1397">IFERROR(CA133/CA$136,0)</f>
        <v>0.18157020872865276</v>
      </c>
      <c r="CB140" s="20">
        <f t="shared" si="1397"/>
        <v>0.18027174494490211</v>
      </c>
      <c r="CC140" s="20">
        <f t="shared" ref="CC140:CD140" si="1398">IFERROR(CC133/CC$136,0)</f>
        <v>0.16209668538707192</v>
      </c>
      <c r="CD140" s="20">
        <f t="shared" si="1398"/>
        <v>0.1484</v>
      </c>
      <c r="CE140" s="20">
        <f t="shared" ref="CE140:CF140" si="1399">IFERROR(CE133/CE$136,0)</f>
        <v>0.19182795698924732</v>
      </c>
      <c r="CF140" s="20">
        <f t="shared" si="1399"/>
        <v>0.13696840104537894</v>
      </c>
      <c r="CG140" s="20">
        <f t="shared" ref="CG140:CH140" si="1400">IFERROR(CG133/CG$136,0)</f>
        <v>0.20026525198938991</v>
      </c>
      <c r="CH140" s="20">
        <f t="shared" si="1400"/>
        <v>0.25622838904158168</v>
      </c>
      <c r="CI140" s="20">
        <f t="shared" ref="CI140" si="1401">IFERROR(CI133/CI$136,0)</f>
        <v>0.16816725164047</v>
      </c>
      <c r="CL140" s="20">
        <f t="shared" ref="CL140:CN140" si="1402">IFERROR(CL133/CL$136,0)</f>
        <v>0.21899460233972773</v>
      </c>
      <c r="CM140" s="20">
        <f t="shared" si="1402"/>
        <v>0.17800049405371068</v>
      </c>
      <c r="CN140" s="20">
        <f t="shared" si="1402"/>
        <v>0.19580582524271845</v>
      </c>
      <c r="CP140" s="21">
        <f t="shared" si="1383"/>
        <v>409.94108286017047</v>
      </c>
      <c r="CQ140" s="21">
        <f>(CL140-CN140)*10000</f>
        <v>231.88777097009284</v>
      </c>
      <c r="CS140" s="8" t="str">
        <f t="shared" ref="CS140:CS142" si="1403">CY140&amp;" bps"</f>
        <v>-5 bps</v>
      </c>
      <c r="CT140" s="8" t="str">
        <f t="shared" ref="CT140:CT142" si="1404">CZ140&amp;" bps"</f>
        <v>97 bps</v>
      </c>
      <c r="CU140" s="8">
        <f>ROUND(HLOOKUP(CU$138,$A$138:$CK$143,COUNTA($A$138:$A140),0)*10^4,0)</f>
        <v>1687</v>
      </c>
      <c r="CV140" s="8">
        <f>ROUND(HLOOKUP(CV$138,$A$138:$CK$143,COUNTA($A$138:$A140),0)*10^4,0)</f>
        <v>1682</v>
      </c>
      <c r="CW140" s="8">
        <f>ROUND(HLOOKUP(CW$138,$A$138:$CK$143,COUNTA($A$138:$A140),0)*10^4,0)</f>
        <v>1585</v>
      </c>
      <c r="CX140" s="8"/>
      <c r="CY140" s="8">
        <f t="shared" ref="CY140:CY142" si="1405">CV140-CU140</f>
        <v>-5</v>
      </c>
      <c r="CZ140" s="8">
        <f t="shared" ref="CZ140:CZ142" si="1406">CV140-CW140</f>
        <v>97</v>
      </c>
      <c r="DB140" s="20">
        <f t="shared" ref="DB140:DX140" si="1407">IFERROR(DB133/DB$136,0)</f>
        <v>0</v>
      </c>
      <c r="DC140" s="20">
        <f t="shared" si="1407"/>
        <v>0</v>
      </c>
      <c r="DD140" s="20">
        <f t="shared" si="1407"/>
        <v>0</v>
      </c>
      <c r="DE140" s="20">
        <f t="shared" si="1407"/>
        <v>0</v>
      </c>
      <c r="DF140" s="20">
        <f t="shared" si="1407"/>
        <v>0</v>
      </c>
      <c r="DG140" s="20">
        <f t="shared" si="1407"/>
        <v>0</v>
      </c>
      <c r="DH140" s="20">
        <f t="shared" si="1407"/>
        <v>0</v>
      </c>
      <c r="DI140" s="20">
        <f t="shared" si="1407"/>
        <v>0</v>
      </c>
      <c r="DJ140" s="20">
        <f t="shared" si="1407"/>
        <v>0</v>
      </c>
      <c r="DK140" s="20">
        <f t="shared" si="1407"/>
        <v>0</v>
      </c>
      <c r="DL140" s="20">
        <f t="shared" si="1407"/>
        <v>0</v>
      </c>
      <c r="DM140" s="20">
        <f t="shared" si="1407"/>
        <v>0</v>
      </c>
      <c r="DN140" s="20">
        <f t="shared" si="1407"/>
        <v>0</v>
      </c>
      <c r="DO140" s="20">
        <f t="shared" si="1407"/>
        <v>0</v>
      </c>
      <c r="DP140" s="20">
        <f t="shared" si="1407"/>
        <v>0</v>
      </c>
      <c r="DQ140" s="20">
        <f t="shared" si="1407"/>
        <v>0</v>
      </c>
      <c r="DR140" s="20">
        <f t="shared" si="1407"/>
        <v>0</v>
      </c>
      <c r="DS140" s="20">
        <f t="shared" si="1407"/>
        <v>0</v>
      </c>
      <c r="DT140" s="20">
        <f t="shared" si="1407"/>
        <v>0</v>
      </c>
      <c r="DU140" s="20">
        <f t="shared" si="1407"/>
        <v>0</v>
      </c>
      <c r="DV140" s="20">
        <f t="shared" si="1407"/>
        <v>0</v>
      </c>
      <c r="DW140" s="20">
        <f t="shared" si="1407"/>
        <v>9.522902580706599E-5</v>
      </c>
      <c r="DX140" s="20">
        <f t="shared" si="1407"/>
        <v>0.18960475426846524</v>
      </c>
      <c r="DY140" s="20">
        <f t="shared" ref="DY140:DZ140" si="1408">IFERROR(DY133/DY$136,0)</f>
        <v>0.19943661971830987</v>
      </c>
      <c r="DZ140" s="20">
        <f t="shared" si="1408"/>
        <v>0.19580582524271845</v>
      </c>
      <c r="EA140" s="20">
        <f t="shared" ref="EA140:EB140" si="1409">IFERROR(EA133/EA$136,0)</f>
        <v>0.18138004895960833</v>
      </c>
      <c r="EB140" s="20">
        <f t="shared" si="1409"/>
        <v>0.16468682505399568</v>
      </c>
      <c r="EC140" s="20">
        <f t="shared" ref="EC140" si="1410">IFERROR(EC133/EC$136,0)</f>
        <v>0.17800049405371068</v>
      </c>
      <c r="EE140" s="20">
        <f t="shared" ref="EE140:EJ140" si="1411">IFERROR(EE133/EE$136,0)</f>
        <v>0</v>
      </c>
      <c r="EF140" s="20">
        <f t="shared" si="1411"/>
        <v>0</v>
      </c>
      <c r="EG140" s="20">
        <f t="shared" si="1411"/>
        <v>0</v>
      </c>
      <c r="EH140" s="20">
        <f t="shared" si="1411"/>
        <v>0</v>
      </c>
      <c r="EI140" s="20">
        <f t="shared" si="1411"/>
        <v>0</v>
      </c>
      <c r="EJ140" s="20">
        <f t="shared" si="1411"/>
        <v>0.16969252930657661</v>
      </c>
      <c r="EK140" s="20">
        <f t="shared" ref="EK140" si="1412">IFERROR(EK133/EK$136,0)</f>
        <v>0.18344562807407666</v>
      </c>
    </row>
    <row r="141" spans="1:141" x14ac:dyDescent="0.2">
      <c r="A141" s="9" t="s">
        <v>12</v>
      </c>
      <c r="B141" s="20">
        <f t="shared" ref="B141:BM141" si="1413">IFERROR(B134/B$136,0)</f>
        <v>0</v>
      </c>
      <c r="C141" s="20">
        <f t="shared" si="1413"/>
        <v>0</v>
      </c>
      <c r="D141" s="20">
        <f t="shared" si="1413"/>
        <v>0</v>
      </c>
      <c r="E141" s="20">
        <f t="shared" si="1413"/>
        <v>0</v>
      </c>
      <c r="F141" s="20">
        <f t="shared" si="1413"/>
        <v>0</v>
      </c>
      <c r="G141" s="20">
        <f t="shared" si="1413"/>
        <v>0</v>
      </c>
      <c r="H141" s="20">
        <f t="shared" si="1413"/>
        <v>0</v>
      </c>
      <c r="I141" s="20">
        <f t="shared" si="1413"/>
        <v>0</v>
      </c>
      <c r="J141" s="20">
        <f t="shared" si="1413"/>
        <v>0</v>
      </c>
      <c r="K141" s="20">
        <f t="shared" si="1413"/>
        <v>0</v>
      </c>
      <c r="L141" s="20">
        <f t="shared" si="1413"/>
        <v>0</v>
      </c>
      <c r="M141" s="20">
        <f t="shared" si="1413"/>
        <v>0</v>
      </c>
      <c r="N141" s="20">
        <f t="shared" si="1413"/>
        <v>0</v>
      </c>
      <c r="O141" s="20">
        <f t="shared" si="1413"/>
        <v>0</v>
      </c>
      <c r="P141" s="20">
        <f t="shared" si="1413"/>
        <v>0</v>
      </c>
      <c r="Q141" s="20">
        <f t="shared" si="1413"/>
        <v>0</v>
      </c>
      <c r="R141" s="20">
        <f t="shared" si="1413"/>
        <v>0</v>
      </c>
      <c r="S141" s="20">
        <f t="shared" si="1413"/>
        <v>0</v>
      </c>
      <c r="T141" s="20">
        <f t="shared" si="1413"/>
        <v>0</v>
      </c>
      <c r="U141" s="20">
        <f t="shared" si="1413"/>
        <v>0</v>
      </c>
      <c r="V141" s="20">
        <f t="shared" si="1413"/>
        <v>0</v>
      </c>
      <c r="W141" s="20">
        <f t="shared" si="1413"/>
        <v>0</v>
      </c>
      <c r="X141" s="20">
        <f t="shared" si="1413"/>
        <v>0</v>
      </c>
      <c r="Y141" s="20">
        <f t="shared" si="1413"/>
        <v>0</v>
      </c>
      <c r="Z141" s="20">
        <f t="shared" si="1413"/>
        <v>0</v>
      </c>
      <c r="AA141" s="20">
        <f t="shared" si="1413"/>
        <v>0</v>
      </c>
      <c r="AB141" s="20">
        <f t="shared" si="1413"/>
        <v>0</v>
      </c>
      <c r="AC141" s="20">
        <f t="shared" si="1413"/>
        <v>0</v>
      </c>
      <c r="AD141" s="20">
        <f t="shared" si="1413"/>
        <v>0</v>
      </c>
      <c r="AE141" s="20">
        <f t="shared" si="1413"/>
        <v>0</v>
      </c>
      <c r="AF141" s="20">
        <f t="shared" si="1413"/>
        <v>0</v>
      </c>
      <c r="AG141" s="20">
        <f t="shared" si="1413"/>
        <v>0</v>
      </c>
      <c r="AH141" s="20">
        <f t="shared" si="1413"/>
        <v>0</v>
      </c>
      <c r="AI141" s="20">
        <f t="shared" si="1413"/>
        <v>0</v>
      </c>
      <c r="AJ141" s="20">
        <f t="shared" si="1413"/>
        <v>0</v>
      </c>
      <c r="AK141" s="20">
        <f t="shared" si="1413"/>
        <v>0</v>
      </c>
      <c r="AL141" s="20">
        <f t="shared" si="1413"/>
        <v>0</v>
      </c>
      <c r="AM141" s="20">
        <f t="shared" si="1413"/>
        <v>0</v>
      </c>
      <c r="AN141" s="20">
        <f t="shared" si="1413"/>
        <v>0</v>
      </c>
      <c r="AO141" s="20">
        <f t="shared" si="1413"/>
        <v>0</v>
      </c>
      <c r="AP141" s="20">
        <f t="shared" si="1413"/>
        <v>0</v>
      </c>
      <c r="AQ141" s="20">
        <f t="shared" si="1413"/>
        <v>0</v>
      </c>
      <c r="AR141" s="20">
        <f t="shared" si="1413"/>
        <v>0</v>
      </c>
      <c r="AS141" s="20">
        <f t="shared" si="1413"/>
        <v>0</v>
      </c>
      <c r="AT141" s="20">
        <f t="shared" si="1413"/>
        <v>0</v>
      </c>
      <c r="AU141" s="20">
        <f t="shared" si="1413"/>
        <v>0</v>
      </c>
      <c r="AV141" s="20">
        <f t="shared" si="1413"/>
        <v>0</v>
      </c>
      <c r="AW141" s="20">
        <f t="shared" si="1413"/>
        <v>0</v>
      </c>
      <c r="AX141" s="20">
        <f t="shared" si="1413"/>
        <v>0</v>
      </c>
      <c r="AY141" s="20">
        <f t="shared" si="1413"/>
        <v>0</v>
      </c>
      <c r="AZ141" s="20">
        <f t="shared" si="1413"/>
        <v>0</v>
      </c>
      <c r="BA141" s="20">
        <f t="shared" si="1413"/>
        <v>0</v>
      </c>
      <c r="BB141" s="20">
        <f t="shared" si="1413"/>
        <v>0</v>
      </c>
      <c r="BC141" s="20">
        <f t="shared" si="1413"/>
        <v>0</v>
      </c>
      <c r="BD141" s="20">
        <f t="shared" si="1413"/>
        <v>0</v>
      </c>
      <c r="BE141" s="20">
        <f t="shared" si="1413"/>
        <v>0</v>
      </c>
      <c r="BF141" s="20">
        <f t="shared" si="1413"/>
        <v>0</v>
      </c>
      <c r="BG141" s="20">
        <f t="shared" si="1413"/>
        <v>0</v>
      </c>
      <c r="BH141" s="20">
        <f t="shared" si="1413"/>
        <v>0</v>
      </c>
      <c r="BI141" s="20">
        <f t="shared" si="1413"/>
        <v>0</v>
      </c>
      <c r="BJ141" s="20">
        <f t="shared" si="1413"/>
        <v>0</v>
      </c>
      <c r="BK141" s="20">
        <f t="shared" si="1413"/>
        <v>1</v>
      </c>
      <c r="BL141" s="20">
        <f t="shared" si="1413"/>
        <v>1</v>
      </c>
      <c r="BM141" s="20">
        <f t="shared" si="1413"/>
        <v>0.999</v>
      </c>
      <c r="BN141" s="20">
        <f t="shared" ref="BN141:BR141" si="1414">IFERROR(BN134/BN$136,0)</f>
        <v>0.99205181042095969</v>
      </c>
      <c r="BO141" s="20">
        <f t="shared" si="1414"/>
        <v>0.99220272904483431</v>
      </c>
      <c r="BP141" s="20">
        <f t="shared" si="1414"/>
        <v>0.79440196219881687</v>
      </c>
      <c r="BQ141" s="20">
        <f t="shared" si="1414"/>
        <v>0.77919852359609809</v>
      </c>
      <c r="BR141" s="20">
        <f t="shared" si="1414"/>
        <v>0.80942408376963348</v>
      </c>
      <c r="BS141" s="20">
        <f t="shared" ref="BS141" si="1415">IFERROR(BS134/BS$136,0)</f>
        <v>0.77248182762201456</v>
      </c>
      <c r="BT141" s="20">
        <f t="shared" ref="BT141:BU141" si="1416">IFERROR(BT134/BT$136,0)</f>
        <v>0.80376858530840567</v>
      </c>
      <c r="BU141" s="20">
        <f t="shared" si="1416"/>
        <v>0.7869813589897775</v>
      </c>
      <c r="BV141" s="20">
        <f t="shared" ref="BV141:BW141" si="1417">IFERROR(BV134/BV$136,0)</f>
        <v>0.73563095365514286</v>
      </c>
      <c r="BW141" s="20">
        <f t="shared" si="1417"/>
        <v>0.82090554883783418</v>
      </c>
      <c r="BX141" s="20">
        <f t="shared" ref="BX141:BY141" si="1418">IFERROR(BX134/BX$136,0)</f>
        <v>0.82887103971441323</v>
      </c>
      <c r="BY141" s="20">
        <f t="shared" si="1418"/>
        <v>0.80054200542005416</v>
      </c>
      <c r="BZ141" s="20">
        <f t="shared" ref="BZ141" si="1419">IFERROR(BZ134/BZ$136,0)</f>
        <v>0.81760339342523858</v>
      </c>
      <c r="CA141" s="20">
        <f t="shared" ref="CA141:CB141" si="1420">IFERROR(CA134/CA$136,0)</f>
        <v>0.8102466793168881</v>
      </c>
      <c r="CB141" s="20">
        <f t="shared" si="1420"/>
        <v>0.80849470418316038</v>
      </c>
      <c r="CC141" s="20">
        <f t="shared" ref="CC141:CD141" si="1421">IFERROR(CC134/CC$136,0)</f>
        <v>0.8271115515912344</v>
      </c>
      <c r="CD141" s="20">
        <f t="shared" si="1421"/>
        <v>0.84186666666666665</v>
      </c>
      <c r="CE141" s="20">
        <f t="shared" ref="CE141:CF141" si="1422">IFERROR(CE134/CE$136,0)</f>
        <v>0.79664516129032259</v>
      </c>
      <c r="CF141" s="20">
        <f t="shared" si="1422"/>
        <v>0.85483487764314559</v>
      </c>
      <c r="CG141" s="20">
        <f t="shared" ref="CG141:CH141" si="1423">IFERROR(CG134/CG$136,0)</f>
        <v>0.79334458644803474</v>
      </c>
      <c r="CH141" s="20">
        <f t="shared" si="1423"/>
        <v>0.73836333008245414</v>
      </c>
      <c r="CI141" s="20">
        <f t="shared" ref="CI141" si="1424">IFERROR(CI134/CI$136,0)</f>
        <v>0.82328704410193798</v>
      </c>
      <c r="CL141" s="20">
        <f t="shared" ref="CL141:CN141" si="1425">IFERROR(CL134/CL$136,0)</f>
        <v>0.77427055938983735</v>
      </c>
      <c r="CM141" s="20">
        <f t="shared" si="1425"/>
        <v>0.81296538095070048</v>
      </c>
      <c r="CN141" s="20">
        <f t="shared" si="1425"/>
        <v>0.79273786407766988</v>
      </c>
      <c r="CP141" s="21">
        <f t="shared" si="1383"/>
        <v>-386.94821560863124</v>
      </c>
      <c r="CQ141" s="21">
        <f>(CL141-CN141)*10000</f>
        <v>-184.67304687832529</v>
      </c>
      <c r="CS141" s="8" t="str">
        <f t="shared" si="1403"/>
        <v>24 bps</v>
      </c>
      <c r="CT141" s="8" t="str">
        <f t="shared" si="1404"/>
        <v>-56 bps</v>
      </c>
      <c r="CU141" s="8">
        <f>ROUND(HLOOKUP(CU$138,$A$138:$CK$143,COUNTA($A$138:$A141),0)*10^4,0)</f>
        <v>8209</v>
      </c>
      <c r="CV141" s="8">
        <f>ROUND(HLOOKUP(CV$138,$A$138:$CK$143,COUNTA($A$138:$A141),0)*10^4,0)</f>
        <v>8233</v>
      </c>
      <c r="CW141" s="8">
        <f>ROUND(HLOOKUP(CW$138,$A$138:$CK$143,COUNTA($A$138:$A141),0)*10^4,0)</f>
        <v>8289</v>
      </c>
      <c r="CX141" s="8"/>
      <c r="CY141" s="8">
        <f t="shared" si="1405"/>
        <v>24</v>
      </c>
      <c r="CZ141" s="8">
        <f t="shared" si="1406"/>
        <v>-56</v>
      </c>
      <c r="DB141" s="20">
        <f t="shared" ref="DB141:DX141" si="1426">IFERROR(DB134/DB$136,0)</f>
        <v>0</v>
      </c>
      <c r="DC141" s="20">
        <f t="shared" si="1426"/>
        <v>0</v>
      </c>
      <c r="DD141" s="20">
        <f t="shared" si="1426"/>
        <v>0</v>
      </c>
      <c r="DE141" s="20">
        <f t="shared" si="1426"/>
        <v>0</v>
      </c>
      <c r="DF141" s="20">
        <f t="shared" si="1426"/>
        <v>0</v>
      </c>
      <c r="DG141" s="20">
        <f t="shared" si="1426"/>
        <v>0</v>
      </c>
      <c r="DH141" s="20">
        <f t="shared" si="1426"/>
        <v>0</v>
      </c>
      <c r="DI141" s="20">
        <f t="shared" si="1426"/>
        <v>0</v>
      </c>
      <c r="DJ141" s="20">
        <f t="shared" si="1426"/>
        <v>0</v>
      </c>
      <c r="DK141" s="20">
        <f t="shared" si="1426"/>
        <v>0</v>
      </c>
      <c r="DL141" s="20">
        <f t="shared" si="1426"/>
        <v>0</v>
      </c>
      <c r="DM141" s="20">
        <f t="shared" si="1426"/>
        <v>0</v>
      </c>
      <c r="DN141" s="20">
        <f t="shared" si="1426"/>
        <v>0</v>
      </c>
      <c r="DO141" s="20">
        <f t="shared" si="1426"/>
        <v>0</v>
      </c>
      <c r="DP141" s="20">
        <f t="shared" si="1426"/>
        <v>0</v>
      </c>
      <c r="DQ141" s="20">
        <f t="shared" si="1426"/>
        <v>0</v>
      </c>
      <c r="DR141" s="20">
        <f t="shared" si="1426"/>
        <v>0</v>
      </c>
      <c r="DS141" s="20">
        <f t="shared" si="1426"/>
        <v>0</v>
      </c>
      <c r="DT141" s="20">
        <f t="shared" si="1426"/>
        <v>0</v>
      </c>
      <c r="DU141" s="20">
        <f t="shared" si="1426"/>
        <v>0</v>
      </c>
      <c r="DV141" s="20">
        <f t="shared" si="1426"/>
        <v>1</v>
      </c>
      <c r="DW141" s="20">
        <f t="shared" si="1426"/>
        <v>0.99409580039996193</v>
      </c>
      <c r="DX141" s="20">
        <f t="shared" si="1426"/>
        <v>0.79369870766908779</v>
      </c>
      <c r="DY141" s="20">
        <f t="shared" ref="DY141:DZ141" si="1427">IFERROR(DY134/DY$136,0)</f>
        <v>0.78587215601300109</v>
      </c>
      <c r="DZ141" s="20">
        <f t="shared" si="1427"/>
        <v>0.79273786407766988</v>
      </c>
      <c r="EA141" s="20">
        <f t="shared" ref="EA141:EB141" si="1428">IFERROR(EA134/EA$136,0)</f>
        <v>0.80921052631578949</v>
      </c>
      <c r="EB141" s="20">
        <f t="shared" si="1428"/>
        <v>0.82466831224930581</v>
      </c>
      <c r="EC141" s="20">
        <f t="shared" ref="EC141" si="1429">IFERROR(EC134/EC$136,0)</f>
        <v>0.81296538095070048</v>
      </c>
      <c r="EE141" s="20">
        <f t="shared" ref="EE141:EJ141" si="1430">IFERROR(EE134/EE$136,0)</f>
        <v>0</v>
      </c>
      <c r="EF141" s="20">
        <f t="shared" si="1430"/>
        <v>0</v>
      </c>
      <c r="EG141" s="20">
        <f t="shared" si="1430"/>
        <v>0</v>
      </c>
      <c r="EH141" s="20">
        <f t="shared" si="1430"/>
        <v>0</v>
      </c>
      <c r="EI141" s="20">
        <f t="shared" si="1430"/>
        <v>1</v>
      </c>
      <c r="EJ141" s="20">
        <f t="shared" si="1430"/>
        <v>0.81728094575799726</v>
      </c>
      <c r="EK141" s="20">
        <f t="shared" ref="EK141" si="1431">IFERROR(EK134/EK$136,0)</f>
        <v>0.80745377819711583</v>
      </c>
    </row>
    <row r="142" spans="1:141" x14ac:dyDescent="0.2">
      <c r="A142" s="9" t="s">
        <v>13</v>
      </c>
      <c r="B142" s="20">
        <f t="shared" ref="B142:BM142" si="1432">IFERROR(B135/B$136,0)</f>
        <v>0</v>
      </c>
      <c r="C142" s="20">
        <f t="shared" si="1432"/>
        <v>0</v>
      </c>
      <c r="D142" s="20">
        <f t="shared" si="1432"/>
        <v>0</v>
      </c>
      <c r="E142" s="20">
        <f t="shared" si="1432"/>
        <v>0</v>
      </c>
      <c r="F142" s="20">
        <f t="shared" si="1432"/>
        <v>0</v>
      </c>
      <c r="G142" s="20">
        <f t="shared" si="1432"/>
        <v>0</v>
      </c>
      <c r="H142" s="20">
        <f t="shared" si="1432"/>
        <v>0</v>
      </c>
      <c r="I142" s="20">
        <f t="shared" si="1432"/>
        <v>0</v>
      </c>
      <c r="J142" s="20">
        <f t="shared" si="1432"/>
        <v>0</v>
      </c>
      <c r="K142" s="20">
        <f t="shared" si="1432"/>
        <v>0</v>
      </c>
      <c r="L142" s="20">
        <f t="shared" si="1432"/>
        <v>0</v>
      </c>
      <c r="M142" s="20">
        <f t="shared" si="1432"/>
        <v>0</v>
      </c>
      <c r="N142" s="20">
        <f t="shared" si="1432"/>
        <v>0</v>
      </c>
      <c r="O142" s="20">
        <f t="shared" si="1432"/>
        <v>0</v>
      </c>
      <c r="P142" s="20">
        <f t="shared" si="1432"/>
        <v>0</v>
      </c>
      <c r="Q142" s="20">
        <f t="shared" si="1432"/>
        <v>0</v>
      </c>
      <c r="R142" s="20">
        <f t="shared" si="1432"/>
        <v>0</v>
      </c>
      <c r="S142" s="20">
        <f t="shared" si="1432"/>
        <v>0</v>
      </c>
      <c r="T142" s="20">
        <f t="shared" si="1432"/>
        <v>0</v>
      </c>
      <c r="U142" s="20">
        <f t="shared" si="1432"/>
        <v>0</v>
      </c>
      <c r="V142" s="20">
        <f t="shared" si="1432"/>
        <v>0</v>
      </c>
      <c r="W142" s="20">
        <f t="shared" si="1432"/>
        <v>0</v>
      </c>
      <c r="X142" s="20">
        <f t="shared" si="1432"/>
        <v>0</v>
      </c>
      <c r="Y142" s="20">
        <f t="shared" si="1432"/>
        <v>0</v>
      </c>
      <c r="Z142" s="20">
        <f t="shared" si="1432"/>
        <v>0</v>
      </c>
      <c r="AA142" s="20">
        <f t="shared" si="1432"/>
        <v>0</v>
      </c>
      <c r="AB142" s="20">
        <f t="shared" si="1432"/>
        <v>0</v>
      </c>
      <c r="AC142" s="20">
        <f t="shared" si="1432"/>
        <v>0</v>
      </c>
      <c r="AD142" s="20">
        <f t="shared" si="1432"/>
        <v>0</v>
      </c>
      <c r="AE142" s="20">
        <f t="shared" si="1432"/>
        <v>0</v>
      </c>
      <c r="AF142" s="20">
        <f t="shared" si="1432"/>
        <v>0</v>
      </c>
      <c r="AG142" s="20">
        <f t="shared" si="1432"/>
        <v>0</v>
      </c>
      <c r="AH142" s="20">
        <f t="shared" si="1432"/>
        <v>0</v>
      </c>
      <c r="AI142" s="20">
        <f t="shared" si="1432"/>
        <v>0</v>
      </c>
      <c r="AJ142" s="20">
        <f t="shared" si="1432"/>
        <v>0</v>
      </c>
      <c r="AK142" s="20">
        <f t="shared" si="1432"/>
        <v>0</v>
      </c>
      <c r="AL142" s="20">
        <f t="shared" si="1432"/>
        <v>0</v>
      </c>
      <c r="AM142" s="20">
        <f t="shared" si="1432"/>
        <v>0</v>
      </c>
      <c r="AN142" s="20">
        <f t="shared" si="1432"/>
        <v>0</v>
      </c>
      <c r="AO142" s="20">
        <f t="shared" si="1432"/>
        <v>0</v>
      </c>
      <c r="AP142" s="20">
        <f t="shared" si="1432"/>
        <v>0</v>
      </c>
      <c r="AQ142" s="20">
        <f t="shared" si="1432"/>
        <v>0</v>
      </c>
      <c r="AR142" s="20">
        <f t="shared" si="1432"/>
        <v>0</v>
      </c>
      <c r="AS142" s="20">
        <f t="shared" si="1432"/>
        <v>0</v>
      </c>
      <c r="AT142" s="20">
        <f t="shared" si="1432"/>
        <v>0</v>
      </c>
      <c r="AU142" s="20">
        <f t="shared" si="1432"/>
        <v>0</v>
      </c>
      <c r="AV142" s="20">
        <f t="shared" si="1432"/>
        <v>0</v>
      </c>
      <c r="AW142" s="20">
        <f t="shared" si="1432"/>
        <v>0</v>
      </c>
      <c r="AX142" s="20">
        <f t="shared" si="1432"/>
        <v>0</v>
      </c>
      <c r="AY142" s="20">
        <f t="shared" si="1432"/>
        <v>0</v>
      </c>
      <c r="AZ142" s="20">
        <f t="shared" si="1432"/>
        <v>0</v>
      </c>
      <c r="BA142" s="20">
        <f t="shared" si="1432"/>
        <v>0</v>
      </c>
      <c r="BB142" s="20">
        <f t="shared" si="1432"/>
        <v>0</v>
      </c>
      <c r="BC142" s="20">
        <f t="shared" si="1432"/>
        <v>0</v>
      </c>
      <c r="BD142" s="20">
        <f t="shared" si="1432"/>
        <v>0</v>
      </c>
      <c r="BE142" s="20">
        <f t="shared" si="1432"/>
        <v>0</v>
      </c>
      <c r="BF142" s="20">
        <f t="shared" si="1432"/>
        <v>0</v>
      </c>
      <c r="BG142" s="20">
        <f t="shared" si="1432"/>
        <v>0</v>
      </c>
      <c r="BH142" s="20">
        <f t="shared" si="1432"/>
        <v>0</v>
      </c>
      <c r="BI142" s="20">
        <f t="shared" si="1432"/>
        <v>0</v>
      </c>
      <c r="BJ142" s="20">
        <f t="shared" si="1432"/>
        <v>0</v>
      </c>
      <c r="BK142" s="20">
        <f t="shared" si="1432"/>
        <v>0</v>
      </c>
      <c r="BL142" s="20">
        <f t="shared" si="1432"/>
        <v>0</v>
      </c>
      <c r="BM142" s="20">
        <f t="shared" si="1432"/>
        <v>0</v>
      </c>
      <c r="BN142" s="20">
        <f t="shared" ref="BN142:BR142" si="1433">IFERROR(BN135/BN$136,0)</f>
        <v>2.9437739181630853E-4</v>
      </c>
      <c r="BO142" s="20">
        <f t="shared" si="1433"/>
        <v>2.4366471734892786E-4</v>
      </c>
      <c r="BP142" s="20">
        <f t="shared" si="1433"/>
        <v>2.8855864954552014E-4</v>
      </c>
      <c r="BQ142" s="20">
        <f t="shared" si="1433"/>
        <v>1.318217769575534E-4</v>
      </c>
      <c r="BR142" s="20">
        <f t="shared" si="1433"/>
        <v>1.6454749439042632E-3</v>
      </c>
      <c r="BS142" s="20">
        <f t="shared" ref="BS142" si="1434">IFERROR(BS135/BS$136,0)</f>
        <v>1.4537902388369677E-3</v>
      </c>
      <c r="BT142" s="20">
        <f t="shared" ref="BT142:BU142" si="1435">IFERROR(BT135/BT$136,0)</f>
        <v>8.8326218165758871E-4</v>
      </c>
      <c r="BU142" s="20">
        <f t="shared" si="1435"/>
        <v>9.0198436560432957E-4</v>
      </c>
      <c r="BV142" s="20">
        <f t="shared" ref="BV142:BW142" si="1436">IFERROR(BV135/BV$136,0)</f>
        <v>1.1773520282564486E-3</v>
      </c>
      <c r="BW142" s="20">
        <f t="shared" si="1436"/>
        <v>9.404809888485826E-4</v>
      </c>
      <c r="BX142" s="20">
        <f t="shared" ref="BX142:BY142" si="1437">IFERROR(BX135/BX$136,0)</f>
        <v>1.4502454261490407E-3</v>
      </c>
      <c r="BY142" s="20">
        <f t="shared" si="1437"/>
        <v>8.6720867208672087E-4</v>
      </c>
      <c r="BZ142" s="20">
        <f t="shared" ref="BZ142" si="1438">IFERROR(BZ135/BZ$136,0)</f>
        <v>5.8913632614587016E-4</v>
      </c>
      <c r="CA142" s="20">
        <f t="shared" ref="CA142:CB142" si="1439">IFERROR(CA135/CA$136,0)</f>
        <v>7.1157495256166982E-4</v>
      </c>
      <c r="CB142" s="20">
        <f t="shared" si="1439"/>
        <v>1.0698619878035734E-3</v>
      </c>
      <c r="CC142" s="20">
        <f t="shared" ref="CC142:CD142" si="1440">IFERROR(CC135/CC$136,0)</f>
        <v>4.4048012333443455E-4</v>
      </c>
      <c r="CD142" s="20">
        <f t="shared" si="1440"/>
        <v>1.3333333333333334E-4</v>
      </c>
      <c r="CE142" s="20">
        <f t="shared" ref="CE142:CF142" si="1441">IFERROR(CE135/CE$136,0)</f>
        <v>2.5806451612903227E-4</v>
      </c>
      <c r="CF142" s="20">
        <f t="shared" si="1441"/>
        <v>2.3758612497030174E-4</v>
      </c>
      <c r="CG142" s="20">
        <f t="shared" ref="CG142:CH142" si="1442">IFERROR(CG135/CG$136,0)</f>
        <v>1.2056908608632747E-4</v>
      </c>
      <c r="CH142" s="20">
        <f t="shared" si="1442"/>
        <v>4.4330171114460501E-4</v>
      </c>
      <c r="CI142" s="20">
        <f t="shared" ref="CI142" si="1443">IFERROR(CI135/CI$136,0)</f>
        <v>1.5260186174278025E-4</v>
      </c>
      <c r="CL142" s="20">
        <f t="shared" ref="CL142:CN142" si="1444">IFERROR(CL135/CL$136,0)</f>
        <v>3.2038873833587579E-4</v>
      </c>
      <c r="CM142" s="20">
        <f t="shared" si="1444"/>
        <v>2.1173730458411263E-4</v>
      </c>
      <c r="CN142" s="20">
        <f t="shared" si="1444"/>
        <v>1.2038834951456311E-3</v>
      </c>
      <c r="CP142" s="21">
        <f t="shared" si="1383"/>
        <v>1.0865143375176316</v>
      </c>
      <c r="CQ142" s="21">
        <f>(CL142-CN142)*10000</f>
        <v>-8.8349475680975527</v>
      </c>
      <c r="CS142" s="8" t="str">
        <f t="shared" si="1403"/>
        <v>-7 bps</v>
      </c>
      <c r="CT142" s="8" t="str">
        <f t="shared" si="1404"/>
        <v>-13 bps</v>
      </c>
      <c r="CU142" s="8">
        <f>ROUND(HLOOKUP(CU$138,$A$138:$CK$143,COUNTA($A$138:$A142),0)*10^4,0)</f>
        <v>9</v>
      </c>
      <c r="CV142" s="8">
        <f>ROUND(HLOOKUP(CV$138,$A$138:$CK$143,COUNTA($A$138:$A142),0)*10^4,0)</f>
        <v>2</v>
      </c>
      <c r="CW142" s="8">
        <f>ROUND(HLOOKUP(CW$138,$A$138:$CK$143,COUNTA($A$138:$A142),0)*10^4,0)</f>
        <v>15</v>
      </c>
      <c r="CX142" s="8"/>
      <c r="CY142" s="8">
        <f t="shared" si="1405"/>
        <v>-7</v>
      </c>
      <c r="CZ142" s="8">
        <f t="shared" si="1406"/>
        <v>-13</v>
      </c>
      <c r="DB142" s="20">
        <f t="shared" ref="DB142:DX142" si="1445">IFERROR(DB135/DB$136,0)</f>
        <v>0</v>
      </c>
      <c r="DC142" s="20">
        <f t="shared" si="1445"/>
        <v>0</v>
      </c>
      <c r="DD142" s="20">
        <f t="shared" si="1445"/>
        <v>0</v>
      </c>
      <c r="DE142" s="20">
        <f t="shared" si="1445"/>
        <v>0</v>
      </c>
      <c r="DF142" s="20">
        <f t="shared" si="1445"/>
        <v>0</v>
      </c>
      <c r="DG142" s="20">
        <f t="shared" si="1445"/>
        <v>0</v>
      </c>
      <c r="DH142" s="20">
        <f t="shared" si="1445"/>
        <v>0</v>
      </c>
      <c r="DI142" s="20">
        <f t="shared" si="1445"/>
        <v>0</v>
      </c>
      <c r="DJ142" s="20">
        <f t="shared" si="1445"/>
        <v>0</v>
      </c>
      <c r="DK142" s="20">
        <f t="shared" si="1445"/>
        <v>0</v>
      </c>
      <c r="DL142" s="20">
        <f t="shared" si="1445"/>
        <v>0</v>
      </c>
      <c r="DM142" s="20">
        <f t="shared" si="1445"/>
        <v>0</v>
      </c>
      <c r="DN142" s="20">
        <f t="shared" si="1445"/>
        <v>0</v>
      </c>
      <c r="DO142" s="20">
        <f t="shared" si="1445"/>
        <v>0</v>
      </c>
      <c r="DP142" s="20">
        <f t="shared" si="1445"/>
        <v>0</v>
      </c>
      <c r="DQ142" s="20">
        <f t="shared" si="1445"/>
        <v>0</v>
      </c>
      <c r="DR142" s="20">
        <f t="shared" si="1445"/>
        <v>0</v>
      </c>
      <c r="DS142" s="20">
        <f t="shared" si="1445"/>
        <v>0</v>
      </c>
      <c r="DT142" s="20">
        <f t="shared" si="1445"/>
        <v>0</v>
      </c>
      <c r="DU142" s="20">
        <f t="shared" si="1445"/>
        <v>0</v>
      </c>
      <c r="DV142" s="20">
        <f t="shared" si="1445"/>
        <v>0</v>
      </c>
      <c r="DW142" s="20">
        <f t="shared" si="1445"/>
        <v>1.9045805161413198E-4</v>
      </c>
      <c r="DX142" s="20">
        <f t="shared" si="1445"/>
        <v>6.6031506461654559E-4</v>
      </c>
      <c r="DY142" s="20">
        <f t="shared" ref="DY142:DZ142" si="1446">IFERROR(DY135/DY$136,0)</f>
        <v>1.1267605633802818E-3</v>
      </c>
      <c r="DZ142" s="20">
        <f t="shared" si="1446"/>
        <v>1.2038834951456311E-3</v>
      </c>
      <c r="EA142" s="20">
        <f t="shared" ref="EA142:EB142" si="1447">IFERROR(EA135/EA$136,0)</f>
        <v>7.2674418604651162E-4</v>
      </c>
      <c r="EB142" s="20">
        <f t="shared" si="1447"/>
        <v>5.7852514655970381E-4</v>
      </c>
      <c r="EC142" s="20">
        <f t="shared" ref="EC142" si="1448">IFERROR(EC135/EC$136,0)</f>
        <v>2.1173730458411263E-4</v>
      </c>
      <c r="EE142" s="20">
        <f t="shared" ref="EE142:EJ142" si="1449">IFERROR(EE135/EE$136,0)</f>
        <v>0</v>
      </c>
      <c r="EF142" s="20">
        <f t="shared" si="1449"/>
        <v>0</v>
      </c>
      <c r="EG142" s="20">
        <f t="shared" si="1449"/>
        <v>0</v>
      </c>
      <c r="EH142" s="20">
        <f t="shared" si="1449"/>
        <v>0</v>
      </c>
      <c r="EI142" s="20">
        <f t="shared" si="1449"/>
        <v>0</v>
      </c>
      <c r="EJ142" s="20">
        <f t="shared" si="1449"/>
        <v>9.0651698787999201E-4</v>
      </c>
      <c r="EK142" s="20">
        <f t="shared" ref="EK142" si="1450">IFERROR(EK135/EK$136,0)</f>
        <v>4.6283790103012433E-4</v>
      </c>
    </row>
    <row r="143" spans="1:141" s="19" customFormat="1" ht="15" x14ac:dyDescent="0.25">
      <c r="A143" s="19" t="s">
        <v>14</v>
      </c>
      <c r="B143" s="42">
        <f t="shared" ref="B143:BM143" si="1451">IFERROR(B136/B$136,0)</f>
        <v>0</v>
      </c>
      <c r="C143" s="42">
        <f t="shared" si="1451"/>
        <v>0</v>
      </c>
      <c r="D143" s="42">
        <f t="shared" si="1451"/>
        <v>0</v>
      </c>
      <c r="E143" s="42">
        <f t="shared" si="1451"/>
        <v>0</v>
      </c>
      <c r="F143" s="42">
        <f t="shared" si="1451"/>
        <v>0</v>
      </c>
      <c r="G143" s="42">
        <f t="shared" si="1451"/>
        <v>0</v>
      </c>
      <c r="H143" s="42">
        <f t="shared" si="1451"/>
        <v>0</v>
      </c>
      <c r="I143" s="42">
        <f t="shared" si="1451"/>
        <v>0</v>
      </c>
      <c r="J143" s="42">
        <f t="shared" si="1451"/>
        <v>0</v>
      </c>
      <c r="K143" s="42">
        <f t="shared" si="1451"/>
        <v>0</v>
      </c>
      <c r="L143" s="42">
        <f t="shared" si="1451"/>
        <v>0</v>
      </c>
      <c r="M143" s="42">
        <f t="shared" si="1451"/>
        <v>0</v>
      </c>
      <c r="N143" s="42">
        <f t="shared" si="1451"/>
        <v>0</v>
      </c>
      <c r="O143" s="42">
        <f t="shared" si="1451"/>
        <v>0</v>
      </c>
      <c r="P143" s="42">
        <f t="shared" si="1451"/>
        <v>0</v>
      </c>
      <c r="Q143" s="42">
        <f t="shared" si="1451"/>
        <v>0</v>
      </c>
      <c r="R143" s="42">
        <f t="shared" si="1451"/>
        <v>0</v>
      </c>
      <c r="S143" s="42">
        <f t="shared" si="1451"/>
        <v>0</v>
      </c>
      <c r="T143" s="42">
        <f t="shared" si="1451"/>
        <v>0</v>
      </c>
      <c r="U143" s="42">
        <f t="shared" si="1451"/>
        <v>0</v>
      </c>
      <c r="V143" s="42">
        <f t="shared" si="1451"/>
        <v>0</v>
      </c>
      <c r="W143" s="42">
        <f t="shared" si="1451"/>
        <v>0</v>
      </c>
      <c r="X143" s="42">
        <f t="shared" si="1451"/>
        <v>0</v>
      </c>
      <c r="Y143" s="42">
        <f t="shared" si="1451"/>
        <v>0</v>
      </c>
      <c r="Z143" s="42">
        <f t="shared" si="1451"/>
        <v>0</v>
      </c>
      <c r="AA143" s="42">
        <f t="shared" si="1451"/>
        <v>0</v>
      </c>
      <c r="AB143" s="42">
        <f t="shared" si="1451"/>
        <v>0</v>
      </c>
      <c r="AC143" s="42">
        <f t="shared" si="1451"/>
        <v>0</v>
      </c>
      <c r="AD143" s="42">
        <f t="shared" si="1451"/>
        <v>0</v>
      </c>
      <c r="AE143" s="42">
        <f t="shared" si="1451"/>
        <v>0</v>
      </c>
      <c r="AF143" s="42">
        <f t="shared" si="1451"/>
        <v>0</v>
      </c>
      <c r="AG143" s="42">
        <f t="shared" si="1451"/>
        <v>0</v>
      </c>
      <c r="AH143" s="42">
        <f t="shared" si="1451"/>
        <v>0</v>
      </c>
      <c r="AI143" s="42">
        <f t="shared" si="1451"/>
        <v>0</v>
      </c>
      <c r="AJ143" s="42">
        <f t="shared" si="1451"/>
        <v>0</v>
      </c>
      <c r="AK143" s="42">
        <f t="shared" si="1451"/>
        <v>0</v>
      </c>
      <c r="AL143" s="42">
        <f t="shared" si="1451"/>
        <v>0</v>
      </c>
      <c r="AM143" s="42">
        <f t="shared" si="1451"/>
        <v>0</v>
      </c>
      <c r="AN143" s="42">
        <f t="shared" si="1451"/>
        <v>0</v>
      </c>
      <c r="AO143" s="42">
        <f t="shared" si="1451"/>
        <v>0</v>
      </c>
      <c r="AP143" s="42">
        <f t="shared" si="1451"/>
        <v>0</v>
      </c>
      <c r="AQ143" s="42">
        <f t="shared" si="1451"/>
        <v>0</v>
      </c>
      <c r="AR143" s="42">
        <f t="shared" si="1451"/>
        <v>0</v>
      </c>
      <c r="AS143" s="42">
        <f t="shared" si="1451"/>
        <v>0</v>
      </c>
      <c r="AT143" s="42">
        <f t="shared" si="1451"/>
        <v>0</v>
      </c>
      <c r="AU143" s="42">
        <f t="shared" si="1451"/>
        <v>0</v>
      </c>
      <c r="AV143" s="42">
        <f t="shared" si="1451"/>
        <v>0</v>
      </c>
      <c r="AW143" s="42">
        <f t="shared" si="1451"/>
        <v>0</v>
      </c>
      <c r="AX143" s="42">
        <f t="shared" si="1451"/>
        <v>0</v>
      </c>
      <c r="AY143" s="42">
        <f t="shared" si="1451"/>
        <v>0</v>
      </c>
      <c r="AZ143" s="42">
        <f t="shared" si="1451"/>
        <v>0</v>
      </c>
      <c r="BA143" s="42">
        <f t="shared" si="1451"/>
        <v>0</v>
      </c>
      <c r="BB143" s="42">
        <f t="shared" si="1451"/>
        <v>0</v>
      </c>
      <c r="BC143" s="42">
        <f t="shared" si="1451"/>
        <v>0</v>
      </c>
      <c r="BD143" s="42">
        <f t="shared" si="1451"/>
        <v>0</v>
      </c>
      <c r="BE143" s="42">
        <f t="shared" si="1451"/>
        <v>0</v>
      </c>
      <c r="BF143" s="42">
        <f t="shared" si="1451"/>
        <v>0</v>
      </c>
      <c r="BG143" s="42">
        <f t="shared" si="1451"/>
        <v>0</v>
      </c>
      <c r="BH143" s="42">
        <f t="shared" si="1451"/>
        <v>0</v>
      </c>
      <c r="BI143" s="42">
        <f t="shared" si="1451"/>
        <v>0</v>
      </c>
      <c r="BJ143" s="42">
        <f t="shared" si="1451"/>
        <v>0</v>
      </c>
      <c r="BK143" s="42">
        <f t="shared" si="1451"/>
        <v>1</v>
      </c>
      <c r="BL143" s="42">
        <f t="shared" si="1451"/>
        <v>1</v>
      </c>
      <c r="BM143" s="42">
        <f t="shared" si="1451"/>
        <v>1</v>
      </c>
      <c r="BN143" s="42">
        <f t="shared" ref="BN143:BR143" si="1452">IFERROR(BN136/BN$136,0)</f>
        <v>1</v>
      </c>
      <c r="BO143" s="42">
        <f t="shared" si="1452"/>
        <v>1</v>
      </c>
      <c r="BP143" s="42">
        <f t="shared" si="1452"/>
        <v>1</v>
      </c>
      <c r="BQ143" s="42">
        <f t="shared" si="1452"/>
        <v>1</v>
      </c>
      <c r="BR143" s="42">
        <f t="shared" si="1452"/>
        <v>1</v>
      </c>
      <c r="BS143" s="42">
        <f t="shared" ref="BS143" si="1453">IFERROR(BS136/BS$136,0)</f>
        <v>1</v>
      </c>
      <c r="BT143" s="42">
        <f t="shared" ref="BT143:BU143" si="1454">IFERROR(BT136/BT$136,0)</f>
        <v>1</v>
      </c>
      <c r="BU143" s="42">
        <f t="shared" si="1454"/>
        <v>1</v>
      </c>
      <c r="BV143" s="42">
        <f t="shared" ref="BV143:BW143" si="1455">IFERROR(BV136/BV$136,0)</f>
        <v>1</v>
      </c>
      <c r="BW143" s="42">
        <f t="shared" si="1455"/>
        <v>1</v>
      </c>
      <c r="BX143" s="42">
        <f t="shared" ref="BX143:BY143" si="1456">IFERROR(BX136/BX$136,0)</f>
        <v>1</v>
      </c>
      <c r="BY143" s="42">
        <f t="shared" si="1456"/>
        <v>1</v>
      </c>
      <c r="BZ143" s="42">
        <f t="shared" ref="BZ143" si="1457">IFERROR(BZ136/BZ$136,0)</f>
        <v>1</v>
      </c>
      <c r="CA143" s="42">
        <f t="shared" ref="CA143:CB143" si="1458">IFERROR(CA136/CA$136,0)</f>
        <v>1</v>
      </c>
      <c r="CB143" s="42">
        <f t="shared" si="1458"/>
        <v>1</v>
      </c>
      <c r="CC143" s="42">
        <f t="shared" ref="CC143:CD143" si="1459">IFERROR(CC136/CC$136,0)</f>
        <v>1</v>
      </c>
      <c r="CD143" s="42">
        <f t="shared" si="1459"/>
        <v>1</v>
      </c>
      <c r="CE143" s="42">
        <f t="shared" ref="CE143:CF143" si="1460">IFERROR(CE136/CE$136,0)</f>
        <v>1</v>
      </c>
      <c r="CF143" s="42">
        <f t="shared" si="1460"/>
        <v>1</v>
      </c>
      <c r="CG143" s="42">
        <f t="shared" ref="CG143:CH143" si="1461">IFERROR(CG136/CG$136,0)</f>
        <v>1</v>
      </c>
      <c r="CH143" s="42">
        <f t="shared" si="1461"/>
        <v>1</v>
      </c>
      <c r="CI143" s="42">
        <f t="shared" ref="CI143" si="1462">IFERROR(CI136/CI$136,0)</f>
        <v>1</v>
      </c>
      <c r="CL143" s="42">
        <f t="shared" ref="CL143:CN143" si="1463">IFERROR(CL136/CL$136,0)</f>
        <v>1</v>
      </c>
      <c r="CM143" s="42">
        <f t="shared" si="1463"/>
        <v>1</v>
      </c>
      <c r="CN143" s="42">
        <f t="shared" si="1463"/>
        <v>1</v>
      </c>
      <c r="CP143" s="42"/>
      <c r="CQ143" s="42"/>
      <c r="CU143" s="43"/>
      <c r="CV143" s="43"/>
      <c r="CW143" s="43"/>
      <c r="CX143" s="43"/>
      <c r="CY143" s="43"/>
      <c r="CZ143" s="43"/>
      <c r="DB143" s="42">
        <f t="shared" ref="DB143:DX143" si="1464">IFERROR(DB136/DB$136,0)</f>
        <v>0</v>
      </c>
      <c r="DC143" s="42">
        <f t="shared" si="1464"/>
        <v>0</v>
      </c>
      <c r="DD143" s="42">
        <f t="shared" si="1464"/>
        <v>0</v>
      </c>
      <c r="DE143" s="42">
        <f t="shared" si="1464"/>
        <v>0</v>
      </c>
      <c r="DF143" s="42">
        <f t="shared" si="1464"/>
        <v>0</v>
      </c>
      <c r="DG143" s="42">
        <f t="shared" si="1464"/>
        <v>0</v>
      </c>
      <c r="DH143" s="42">
        <f t="shared" si="1464"/>
        <v>0</v>
      </c>
      <c r="DI143" s="42">
        <f t="shared" si="1464"/>
        <v>0</v>
      </c>
      <c r="DJ143" s="42">
        <f t="shared" si="1464"/>
        <v>0</v>
      </c>
      <c r="DK143" s="42">
        <f t="shared" si="1464"/>
        <v>0</v>
      </c>
      <c r="DL143" s="42">
        <f t="shared" si="1464"/>
        <v>0</v>
      </c>
      <c r="DM143" s="42">
        <f t="shared" si="1464"/>
        <v>0</v>
      </c>
      <c r="DN143" s="42">
        <f t="shared" si="1464"/>
        <v>0</v>
      </c>
      <c r="DO143" s="42">
        <f t="shared" si="1464"/>
        <v>0</v>
      </c>
      <c r="DP143" s="42">
        <f t="shared" si="1464"/>
        <v>0</v>
      </c>
      <c r="DQ143" s="42">
        <f t="shared" si="1464"/>
        <v>0</v>
      </c>
      <c r="DR143" s="42">
        <f t="shared" si="1464"/>
        <v>0</v>
      </c>
      <c r="DS143" s="42">
        <f t="shared" si="1464"/>
        <v>0</v>
      </c>
      <c r="DT143" s="42">
        <f t="shared" si="1464"/>
        <v>0</v>
      </c>
      <c r="DU143" s="42">
        <f t="shared" si="1464"/>
        <v>0</v>
      </c>
      <c r="DV143" s="42">
        <f t="shared" si="1464"/>
        <v>1</v>
      </c>
      <c r="DW143" s="42">
        <f t="shared" si="1464"/>
        <v>1</v>
      </c>
      <c r="DX143" s="42">
        <f t="shared" si="1464"/>
        <v>1</v>
      </c>
      <c r="DY143" s="42">
        <f t="shared" ref="DY143:DZ143" si="1465">IFERROR(DY136/DY$136,0)</f>
        <v>1</v>
      </c>
      <c r="DZ143" s="42">
        <f t="shared" si="1465"/>
        <v>1</v>
      </c>
      <c r="EA143" s="42">
        <f t="shared" ref="EA143:EB143" si="1466">IFERROR(EA136/EA$136,0)</f>
        <v>1</v>
      </c>
      <c r="EB143" s="42">
        <f t="shared" si="1466"/>
        <v>1</v>
      </c>
      <c r="EC143" s="42">
        <f t="shared" ref="EC143" si="1467">IFERROR(EC136/EC$136,0)</f>
        <v>1</v>
      </c>
      <c r="EE143" s="42">
        <f t="shared" ref="EE143:EJ143" si="1468">IFERROR(EE136/EE$136,0)</f>
        <v>0</v>
      </c>
      <c r="EF143" s="42">
        <f t="shared" si="1468"/>
        <v>0</v>
      </c>
      <c r="EG143" s="42">
        <f t="shared" si="1468"/>
        <v>0</v>
      </c>
      <c r="EH143" s="42">
        <f t="shared" si="1468"/>
        <v>0</v>
      </c>
      <c r="EI143" s="42">
        <f t="shared" si="1468"/>
        <v>1</v>
      </c>
      <c r="EJ143" s="42">
        <f t="shared" si="1468"/>
        <v>1</v>
      </c>
      <c r="EK143" s="42">
        <f t="shared" ref="EK143" si="1469">IFERROR(EK136/EK$136,0)</f>
        <v>1</v>
      </c>
    </row>
    <row r="144" spans="1:141" ht="15" x14ac:dyDescent="0.25">
      <c r="A144" s="31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3"/>
      <c r="CV144" s="33"/>
      <c r="CW144" s="33"/>
      <c r="CX144" s="33"/>
      <c r="CY144" s="33"/>
      <c r="CZ144" s="33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E144" s="32"/>
      <c r="EF144" s="32"/>
      <c r="EG144" s="32"/>
      <c r="EH144" s="32"/>
      <c r="EI144" s="32"/>
      <c r="EJ144" s="32"/>
      <c r="EK144" s="32"/>
    </row>
    <row r="145" spans="1:141" ht="15" x14ac:dyDescent="0.25">
      <c r="A145" s="19" t="s">
        <v>15</v>
      </c>
      <c r="B145" s="34">
        <f t="shared" ref="B145:AG145" si="1470">B88</f>
        <v>43466</v>
      </c>
      <c r="C145" s="34">
        <f t="shared" si="1470"/>
        <v>43497</v>
      </c>
      <c r="D145" s="34">
        <f t="shared" si="1470"/>
        <v>43525</v>
      </c>
      <c r="E145" s="34">
        <f t="shared" si="1470"/>
        <v>43556</v>
      </c>
      <c r="F145" s="34">
        <f t="shared" si="1470"/>
        <v>43586</v>
      </c>
      <c r="G145" s="34">
        <f t="shared" si="1470"/>
        <v>43617</v>
      </c>
      <c r="H145" s="34">
        <f t="shared" si="1470"/>
        <v>43647</v>
      </c>
      <c r="I145" s="34">
        <f t="shared" si="1470"/>
        <v>43678</v>
      </c>
      <c r="J145" s="34">
        <f t="shared" si="1470"/>
        <v>43709</v>
      </c>
      <c r="K145" s="34">
        <f t="shared" si="1470"/>
        <v>43739</v>
      </c>
      <c r="L145" s="34">
        <f t="shared" si="1470"/>
        <v>43770</v>
      </c>
      <c r="M145" s="34">
        <f t="shared" si="1470"/>
        <v>43800</v>
      </c>
      <c r="N145" s="34">
        <f t="shared" si="1470"/>
        <v>43831</v>
      </c>
      <c r="O145" s="34">
        <f t="shared" si="1470"/>
        <v>43862</v>
      </c>
      <c r="P145" s="34">
        <f t="shared" si="1470"/>
        <v>43891</v>
      </c>
      <c r="Q145" s="34">
        <f t="shared" si="1470"/>
        <v>43922</v>
      </c>
      <c r="R145" s="34">
        <f t="shared" si="1470"/>
        <v>43952</v>
      </c>
      <c r="S145" s="34">
        <f t="shared" si="1470"/>
        <v>43983</v>
      </c>
      <c r="T145" s="34">
        <f t="shared" si="1470"/>
        <v>44013</v>
      </c>
      <c r="U145" s="34">
        <f t="shared" si="1470"/>
        <v>44044</v>
      </c>
      <c r="V145" s="34">
        <f t="shared" si="1470"/>
        <v>44075</v>
      </c>
      <c r="W145" s="34">
        <f t="shared" si="1470"/>
        <v>44105</v>
      </c>
      <c r="X145" s="34">
        <f t="shared" si="1470"/>
        <v>44136</v>
      </c>
      <c r="Y145" s="34">
        <f t="shared" si="1470"/>
        <v>44166</v>
      </c>
      <c r="Z145" s="34">
        <f t="shared" si="1470"/>
        <v>44197</v>
      </c>
      <c r="AA145" s="34">
        <f t="shared" si="1470"/>
        <v>44228</v>
      </c>
      <c r="AB145" s="34">
        <f t="shared" si="1470"/>
        <v>44256</v>
      </c>
      <c r="AC145" s="34">
        <f t="shared" si="1470"/>
        <v>44287</v>
      </c>
      <c r="AD145" s="34">
        <f t="shared" si="1470"/>
        <v>44317</v>
      </c>
      <c r="AE145" s="34">
        <f t="shared" si="1470"/>
        <v>44348</v>
      </c>
      <c r="AF145" s="34">
        <f t="shared" si="1470"/>
        <v>44378</v>
      </c>
      <c r="AG145" s="34">
        <f t="shared" si="1470"/>
        <v>44409</v>
      </c>
      <c r="AH145" s="34">
        <f t="shared" ref="AH145:BA145" si="1471">AH88</f>
        <v>44440</v>
      </c>
      <c r="AI145" s="34">
        <f t="shared" si="1471"/>
        <v>44470</v>
      </c>
      <c r="AJ145" s="34">
        <f t="shared" si="1471"/>
        <v>44501</v>
      </c>
      <c r="AK145" s="34">
        <f t="shared" si="1471"/>
        <v>44531</v>
      </c>
      <c r="AL145" s="34">
        <f t="shared" si="1471"/>
        <v>44562</v>
      </c>
      <c r="AM145" s="34">
        <f t="shared" si="1471"/>
        <v>44593</v>
      </c>
      <c r="AN145" s="34">
        <f t="shared" si="1471"/>
        <v>44621</v>
      </c>
      <c r="AO145" s="34">
        <f t="shared" si="1471"/>
        <v>44652</v>
      </c>
      <c r="AP145" s="34">
        <f t="shared" si="1471"/>
        <v>44682</v>
      </c>
      <c r="AQ145" s="34">
        <f t="shared" si="1471"/>
        <v>44713</v>
      </c>
      <c r="AR145" s="34">
        <f t="shared" si="1471"/>
        <v>44743</v>
      </c>
      <c r="AS145" s="34">
        <f t="shared" si="1471"/>
        <v>44774</v>
      </c>
      <c r="AT145" s="34">
        <f t="shared" si="1471"/>
        <v>44805</v>
      </c>
      <c r="AU145" s="34">
        <f t="shared" si="1471"/>
        <v>44835</v>
      </c>
      <c r="AV145" s="34">
        <f t="shared" si="1471"/>
        <v>44866</v>
      </c>
      <c r="AW145" s="34">
        <f t="shared" si="1471"/>
        <v>44896</v>
      </c>
      <c r="AX145" s="34">
        <f t="shared" si="1471"/>
        <v>44927</v>
      </c>
      <c r="AY145" s="34">
        <f t="shared" si="1471"/>
        <v>44958</v>
      </c>
      <c r="AZ145" s="34">
        <f t="shared" si="1471"/>
        <v>44986</v>
      </c>
      <c r="BA145" s="34">
        <f t="shared" si="1471"/>
        <v>45017</v>
      </c>
      <c r="BB145" s="34">
        <f t="shared" ref="BB145:BC145" si="1472">BB88</f>
        <v>45047</v>
      </c>
      <c r="BC145" s="34">
        <f t="shared" si="1472"/>
        <v>45078</v>
      </c>
      <c r="BD145" s="34">
        <f t="shared" ref="BD145:BE145" si="1473">BD88</f>
        <v>45108</v>
      </c>
      <c r="BE145" s="34">
        <f t="shared" si="1473"/>
        <v>45139</v>
      </c>
      <c r="BF145" s="34">
        <f t="shared" ref="BF145:BG145" si="1474">BF88</f>
        <v>45170</v>
      </c>
      <c r="BG145" s="34">
        <f t="shared" si="1474"/>
        <v>45200</v>
      </c>
      <c r="BH145" s="34">
        <f t="shared" ref="BH145:BI145" si="1475">BH88</f>
        <v>45231</v>
      </c>
      <c r="BI145" s="34">
        <f t="shared" si="1475"/>
        <v>45261</v>
      </c>
      <c r="BJ145" s="34">
        <f t="shared" ref="BJ145:BK145" si="1476">BJ88</f>
        <v>45292</v>
      </c>
      <c r="BK145" s="34">
        <f t="shared" si="1476"/>
        <v>45323</v>
      </c>
      <c r="BL145" s="34">
        <f t="shared" ref="BL145:BM145" si="1477">BL88</f>
        <v>45352</v>
      </c>
      <c r="BM145" s="34">
        <f t="shared" si="1477"/>
        <v>45383</v>
      </c>
      <c r="BN145" s="34">
        <f t="shared" ref="BN145:BO145" si="1478">BN88</f>
        <v>45413</v>
      </c>
      <c r="BO145" s="34">
        <f t="shared" si="1478"/>
        <v>45444</v>
      </c>
      <c r="BP145" s="34">
        <f t="shared" ref="BP145:BQ145" si="1479">BP88</f>
        <v>45474</v>
      </c>
      <c r="BQ145" s="34">
        <f t="shared" si="1479"/>
        <v>45505</v>
      </c>
      <c r="BR145" s="34">
        <f t="shared" ref="BR145" si="1480">BR88</f>
        <v>45536</v>
      </c>
      <c r="BS145" s="34">
        <f t="shared" ref="BS145" si="1481">BS88</f>
        <v>45566</v>
      </c>
      <c r="BT145" s="34">
        <f t="shared" ref="BT145:BU145" si="1482">BT88</f>
        <v>45597</v>
      </c>
      <c r="BU145" s="34">
        <f t="shared" si="1482"/>
        <v>45627</v>
      </c>
      <c r="BV145" s="34">
        <f t="shared" ref="BV145:BW145" si="1483">BV88</f>
        <v>45658</v>
      </c>
      <c r="BW145" s="34">
        <f t="shared" si="1483"/>
        <v>45689</v>
      </c>
      <c r="BX145" s="34">
        <f t="shared" ref="BX145:BY145" si="1484">BX88</f>
        <v>45717</v>
      </c>
      <c r="BY145" s="34">
        <f t="shared" si="1484"/>
        <v>45748</v>
      </c>
      <c r="BZ145" s="34">
        <f t="shared" ref="BZ145" si="1485">BZ88</f>
        <v>45778</v>
      </c>
      <c r="CA145" s="34">
        <f t="shared" ref="CA145:CB145" si="1486">CA88</f>
        <v>45809</v>
      </c>
      <c r="CB145" s="34">
        <f t="shared" si="1486"/>
        <v>45839</v>
      </c>
      <c r="CC145" s="34">
        <f t="shared" ref="CC145:CD145" si="1487">CC88</f>
        <v>45870</v>
      </c>
      <c r="CD145" s="34">
        <f t="shared" si="1487"/>
        <v>45901</v>
      </c>
      <c r="CE145" s="34">
        <f t="shared" ref="CE145:CF145" si="1488">CE88</f>
        <v>45931</v>
      </c>
      <c r="CF145" s="34">
        <f t="shared" si="1488"/>
        <v>45962</v>
      </c>
      <c r="CG145" s="34">
        <f t="shared" ref="CG145:CH145" si="1489">CG88</f>
        <v>45992</v>
      </c>
      <c r="CH145" s="34">
        <f t="shared" si="1489"/>
        <v>46023</v>
      </c>
      <c r="CI145" s="34">
        <f t="shared" ref="CI145" si="1490">CI88</f>
        <v>46054</v>
      </c>
      <c r="CL145" s="35" t="str">
        <f>CL106</f>
        <v>4Q26</v>
      </c>
      <c r="CM145" s="35" t="str">
        <f>CM106</f>
        <v>3Q26</v>
      </c>
      <c r="CN145" s="35" t="str">
        <f>CN106</f>
        <v>4Q25</v>
      </c>
      <c r="CP145" s="35" t="str">
        <f>CP106</f>
        <v>QoQ Change</v>
      </c>
      <c r="CQ145" s="35" t="str">
        <f>CQ106</f>
        <v>YoY Change</v>
      </c>
      <c r="CU145" s="8"/>
      <c r="CV145" s="8"/>
      <c r="CW145" s="8"/>
      <c r="CX145" s="8"/>
      <c r="CY145" s="8"/>
      <c r="CZ145" s="8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E145" s="34"/>
      <c r="EF145" s="34"/>
      <c r="EG145" s="34"/>
      <c r="EH145" s="34"/>
      <c r="EI145" s="34"/>
      <c r="EJ145" s="34"/>
      <c r="EK145" s="34"/>
    </row>
    <row r="146" spans="1:141" hidden="1" outlineLevel="1" x14ac:dyDescent="0.2">
      <c r="A146" s="9" t="s">
        <v>16</v>
      </c>
      <c r="B146" s="15">
        <f>'2W'!C27</f>
        <v>182344</v>
      </c>
      <c r="C146" s="15">
        <f>'2W'!D27</f>
        <v>170663</v>
      </c>
      <c r="D146" s="15">
        <f>'2W'!E27</f>
        <v>184816</v>
      </c>
      <c r="E146" s="15">
        <f>'2W'!F27</f>
        <v>177167</v>
      </c>
      <c r="F146" s="15">
        <f>'2W'!G27</f>
        <v>187624</v>
      </c>
      <c r="G146" s="15">
        <f>'2W'!H27</f>
        <v>177968</v>
      </c>
      <c r="H146" s="15">
        <f>'2W'!I27</f>
        <v>195977</v>
      </c>
      <c r="I146" s="15">
        <f>'2W'!J27</f>
        <v>178074</v>
      </c>
      <c r="J146" s="15">
        <f>'2W'!K27</f>
        <v>171612</v>
      </c>
      <c r="K146" s="15">
        <f>'2W'!L27</f>
        <v>205698</v>
      </c>
      <c r="L146" s="15">
        <f>'2W'!M27</f>
        <v>249381</v>
      </c>
      <c r="M146" s="15">
        <f>'2W'!N27</f>
        <v>179509</v>
      </c>
      <c r="N146" s="15">
        <f>'2W'!O27</f>
        <v>180075</v>
      </c>
      <c r="O146" s="15">
        <f>'2W'!P27</f>
        <v>174846</v>
      </c>
      <c r="P146" s="15">
        <f>'2W'!Q27</f>
        <v>255430</v>
      </c>
      <c r="Q146" s="15">
        <f>'2W'!R27</f>
        <v>67026</v>
      </c>
      <c r="R146" s="15">
        <f>'2W'!S27</f>
        <v>17992</v>
      </c>
      <c r="S146" s="15">
        <f>'2W'!T27</f>
        <v>89722</v>
      </c>
      <c r="T146" s="15">
        <f>'2W'!U27</f>
        <v>112569</v>
      </c>
      <c r="U146" s="15">
        <f>'2W'!V27</f>
        <v>122750</v>
      </c>
      <c r="V146" s="15">
        <f>'2W'!W27</f>
        <v>144416</v>
      </c>
      <c r="W146" s="15">
        <f>'2W'!X27</f>
        <v>145078</v>
      </c>
      <c r="X146" s="15">
        <f>'2W'!Y27</f>
        <v>183261</v>
      </c>
      <c r="Y146" s="15">
        <f>'2W'!Z27</f>
        <v>190205</v>
      </c>
      <c r="Z146" s="15">
        <f>'2W'!AA27</f>
        <v>160467</v>
      </c>
      <c r="AA146" s="15">
        <f>'2W'!AB27</f>
        <v>142205</v>
      </c>
      <c r="AB146" s="15">
        <f>'2W'!AC27</f>
        <v>161221</v>
      </c>
      <c r="AC146" s="15">
        <f>'2W'!AD27</f>
        <v>113254</v>
      </c>
      <c r="AD146" s="15">
        <f>'2W'!AE27</f>
        <v>54405</v>
      </c>
      <c r="AE146" s="15">
        <f>'2W'!AF27</f>
        <v>130426</v>
      </c>
      <c r="AF146" s="15">
        <f>'2W'!AG27</f>
        <v>163672</v>
      </c>
      <c r="AG146" s="15">
        <f>'2W'!AH27</f>
        <v>144627</v>
      </c>
      <c r="AH146" s="15">
        <f>'2W'!AI27</f>
        <v>136130</v>
      </c>
      <c r="AI146" s="15">
        <f>'2W'!AJ27</f>
        <v>139638</v>
      </c>
      <c r="AJ146" s="15">
        <f>'2W'!AK27</f>
        <v>188115</v>
      </c>
      <c r="AK146" s="15">
        <f>'2W'!AL27</f>
        <v>168083</v>
      </c>
      <c r="AL146" s="15">
        <f>'2W'!AM27</f>
        <v>140951</v>
      </c>
      <c r="AM146" s="15">
        <f>'2W'!AN27</f>
        <v>128234</v>
      </c>
      <c r="AN146" s="15">
        <f>'2W'!AO27</f>
        <v>142784</v>
      </c>
      <c r="AO146" s="15">
        <f>'2W'!AP27</f>
        <v>140612</v>
      </c>
      <c r="AP146" s="15">
        <f>'2W'!AQ27</f>
        <v>144589</v>
      </c>
      <c r="AQ146" s="15">
        <f>'2W'!AR27</f>
        <v>115691</v>
      </c>
      <c r="AR146" s="15">
        <f>'2W'!AS27</f>
        <v>112575</v>
      </c>
      <c r="AS146" s="15">
        <f>'2W'!AT27</f>
        <v>121468</v>
      </c>
      <c r="AT146" s="15">
        <f>'2W'!AU27</f>
        <v>115851</v>
      </c>
      <c r="AU146" s="15">
        <f>'2W'!AV27</f>
        <v>171530</v>
      </c>
      <c r="AV146" s="15">
        <f>'2W'!AW27</f>
        <v>211116</v>
      </c>
      <c r="AW146" s="15">
        <f>'2W'!AX27</f>
        <v>126084</v>
      </c>
      <c r="AX146" s="15">
        <f>'2W'!AY27</f>
        <v>138913</v>
      </c>
      <c r="AY146" s="15">
        <f>'2W'!AZ27</f>
        <v>140053</v>
      </c>
      <c r="AZ146" s="15">
        <f>'2W'!BA27</f>
        <v>164331</v>
      </c>
      <c r="BA146" s="15">
        <f>'2W'!BB27</f>
        <v>146542</v>
      </c>
      <c r="BB146" s="15">
        <f>'2W'!BC27</f>
        <v>186573</v>
      </c>
      <c r="BC146" s="15">
        <f>'2W'!BD27</f>
        <v>163535</v>
      </c>
      <c r="BD146" s="15">
        <f>'2W'!BE27</f>
        <v>146630</v>
      </c>
      <c r="BE146" s="15">
        <f>'2W'!BF27</f>
        <v>148514</v>
      </c>
      <c r="BF146" s="15">
        <f>'2W'!BG27</f>
        <v>149628</v>
      </c>
      <c r="BG146" s="15">
        <f>'2W'!BH27</f>
        <v>179297</v>
      </c>
      <c r="BH146" s="15">
        <f>'2W'!BI27</f>
        <v>275097</v>
      </c>
      <c r="BI146" s="15">
        <f>'2W'!BJ27</f>
        <v>182421</v>
      </c>
      <c r="BJ146" s="15">
        <f>'2W'!BK27</f>
        <v>177374</v>
      </c>
      <c r="BK146" s="15">
        <f>'2W'!BL27</f>
        <v>171562</v>
      </c>
      <c r="BL146" s="15">
        <f>'2W'!BM27</f>
        <v>181536</v>
      </c>
      <c r="BM146" s="15">
        <f>'2W'!BN27</f>
        <v>196303</v>
      </c>
      <c r="BN146" s="15">
        <f>'2W'!BO27</f>
        <v>175522</v>
      </c>
      <c r="BO146" s="15">
        <f>'2W'!BP27</f>
        <v>153889</v>
      </c>
      <c r="BP146" s="15">
        <f>'2W'!BQ27</f>
        <v>161921</v>
      </c>
      <c r="BQ146" s="15">
        <f>'2W'!BR27</f>
        <v>149529</v>
      </c>
      <c r="BR146" s="15">
        <f>'2W'!BS27</f>
        <v>141970</v>
      </c>
      <c r="BS146" s="15">
        <f>'2W'!BT27</f>
        <v>230926</v>
      </c>
      <c r="BT146" s="15">
        <f>'2W'!BU27</f>
        <v>304876</v>
      </c>
      <c r="BU146" s="15">
        <f>'2W'!BV27</f>
        <v>139168</v>
      </c>
      <c r="BV146" s="15">
        <f>'2W'!BW27</f>
        <v>174396</v>
      </c>
      <c r="BW146" s="15">
        <f>'2W'!BX27</f>
        <v>154197</v>
      </c>
      <c r="BX146" s="15">
        <f>'2W'!BY27</f>
        <v>171843</v>
      </c>
      <c r="BY146" s="15">
        <f>'2W'!BZ27</f>
        <v>183777</v>
      </c>
      <c r="BZ146" s="15">
        <f>'2W'!CA27</f>
        <v>185451</v>
      </c>
      <c r="CA146" s="15">
        <f>'2W'!CB27</f>
        <v>156893</v>
      </c>
      <c r="CB146" s="15">
        <f>'2W'!CC27</f>
        <v>138859</v>
      </c>
      <c r="CC146" s="15">
        <f>'2W'!CD27</f>
        <v>129589</v>
      </c>
      <c r="CD146" s="15">
        <f>'2W'!CE27</f>
        <v>137962</v>
      </c>
      <c r="CE146" s="15">
        <f>'2W'!CF27</f>
        <v>324929</v>
      </c>
      <c r="CF146" s="15">
        <f>'2W'!CG27</f>
        <v>259393</v>
      </c>
      <c r="CG146" s="15">
        <f>'2W'!CH27</f>
        <v>138468</v>
      </c>
      <c r="CH146" s="15">
        <f>'2W'!CI27</f>
        <v>196143</v>
      </c>
      <c r="CI146" s="15">
        <f>'2W'!CJ27</f>
        <v>178215.08695652176</v>
      </c>
      <c r="CL146" s="15">
        <f t="shared" ref="CL146:CL153" si="1491">SUMIFS($C146:$CK146,$C$3:$CK$3,CL$4,$C$1:$CK$1,"&lt;="&amp;_xlfn.XLOOKUP(MAX($C$4:$CK$4),$C$4:$CK$4,$C$1:$CK$1))</f>
        <v>374358.08695652173</v>
      </c>
      <c r="CM146" s="15">
        <f t="shared" ref="CM146:CN153" si="1492">SUMIF($A$3:$CK$3,CM$4,$A146:$CK146)</f>
        <v>722790</v>
      </c>
      <c r="CN146" s="15">
        <f t="shared" si="1492"/>
        <v>500436</v>
      </c>
      <c r="CP146" s="17">
        <f t="shared" ref="CP146:CP154" si="1493">CL146/SUMIFS($C146:$CK146,$C$3:$CK$3,CM$4,$C$1:$CK$1,"&lt;="&amp;_xlfn.XLOOKUP(MAX($C$4:$CK$4),$C$4:$CK$4,$C$1:$CK$1))-1</f>
        <v>-0.35932912511163073</v>
      </c>
      <c r="CQ146" s="17">
        <f t="shared" ref="CQ146:CQ154" si="1494">CL146/SUMIFS($C146:$CK146,$C$3:$CK$3,CN$4,$C$1:$CK$1,"&lt;="&amp;_xlfn.XLOOKUP(MAX($C$4:$CK$4),$C$4:$CK$4,$C$1:$CK$1))-1</f>
        <v>0.13927590349314123</v>
      </c>
      <c r="CU146" s="8"/>
      <c r="CV146" s="8"/>
      <c r="CW146" s="8"/>
      <c r="CX146" s="8"/>
      <c r="CY146" s="8"/>
      <c r="CZ146" s="8"/>
      <c r="DB146" s="15">
        <f t="shared" ref="DB146:DK154" si="1495">SUMIF($B$3:$CK$3,DB$4,$B146:$CK146)</f>
        <v>537823</v>
      </c>
      <c r="DC146" s="15">
        <f t="shared" si="1495"/>
        <v>542759</v>
      </c>
      <c r="DD146" s="15">
        <f t="shared" si="1495"/>
        <v>545663</v>
      </c>
      <c r="DE146" s="15">
        <f t="shared" si="1495"/>
        <v>634588</v>
      </c>
      <c r="DF146" s="15">
        <f t="shared" si="1495"/>
        <v>610351</v>
      </c>
      <c r="DG146" s="15">
        <f t="shared" si="1495"/>
        <v>174740</v>
      </c>
      <c r="DH146" s="15">
        <f t="shared" si="1495"/>
        <v>379735</v>
      </c>
      <c r="DI146" s="15">
        <f t="shared" si="1495"/>
        <v>518544</v>
      </c>
      <c r="DJ146" s="15">
        <f t="shared" si="1495"/>
        <v>463893</v>
      </c>
      <c r="DK146" s="15">
        <f t="shared" si="1495"/>
        <v>298085</v>
      </c>
      <c r="DL146" s="15">
        <f t="shared" ref="DL146:DU154" si="1496">SUMIF($B$3:$CK$3,DL$4,$B146:$CK146)</f>
        <v>444429</v>
      </c>
      <c r="DM146" s="15">
        <f t="shared" si="1496"/>
        <v>495836</v>
      </c>
      <c r="DN146" s="15">
        <f t="shared" si="1496"/>
        <v>411969</v>
      </c>
      <c r="DO146" s="15">
        <f t="shared" si="1496"/>
        <v>400892</v>
      </c>
      <c r="DP146" s="15">
        <f t="shared" si="1496"/>
        <v>349894</v>
      </c>
      <c r="DQ146" s="15">
        <f t="shared" si="1496"/>
        <v>508730</v>
      </c>
      <c r="DR146" s="15">
        <f t="shared" si="1496"/>
        <v>443297</v>
      </c>
      <c r="DS146" s="15">
        <f t="shared" si="1496"/>
        <v>496650</v>
      </c>
      <c r="DT146" s="15">
        <f t="shared" si="1496"/>
        <v>444772</v>
      </c>
      <c r="DU146" s="15">
        <f t="shared" si="1496"/>
        <v>636815</v>
      </c>
      <c r="DV146" s="15">
        <f t="shared" ref="DV146:EC154" si="1497">SUMIF($B$3:$CK$3,DV$4,$B146:$CK146)</f>
        <v>530472</v>
      </c>
      <c r="DW146" s="15">
        <f t="shared" si="1497"/>
        <v>525714</v>
      </c>
      <c r="DX146" s="15">
        <f t="shared" si="1497"/>
        <v>453420</v>
      </c>
      <c r="DY146" s="15">
        <f t="shared" si="1497"/>
        <v>674970</v>
      </c>
      <c r="DZ146" s="15">
        <f t="shared" si="1497"/>
        <v>500436</v>
      </c>
      <c r="EA146" s="15">
        <f t="shared" si="1497"/>
        <v>526121</v>
      </c>
      <c r="EB146" s="15">
        <f t="shared" si="1497"/>
        <v>406410</v>
      </c>
      <c r="EC146" s="15">
        <f t="shared" si="1497"/>
        <v>722790</v>
      </c>
      <c r="EE146" s="15">
        <f t="shared" ref="EE146:EK154" si="1498">SUMIF($B$2:$CK$2,EE$4,$B146:$CK146)</f>
        <v>2333361</v>
      </c>
      <c r="EF146" s="15">
        <f t="shared" si="1498"/>
        <v>1536912</v>
      </c>
      <c r="EG146" s="15">
        <f t="shared" si="1498"/>
        <v>1650319</v>
      </c>
      <c r="EH146" s="15">
        <f t="shared" si="1498"/>
        <v>1702813</v>
      </c>
      <c r="EI146" s="15">
        <f t="shared" si="1498"/>
        <v>2108709</v>
      </c>
      <c r="EJ146" s="15">
        <f t="shared" si="1498"/>
        <v>2154540</v>
      </c>
      <c r="EK146" s="15">
        <f t="shared" si="1498"/>
        <v>2029679.0869565217</v>
      </c>
    </row>
    <row r="147" spans="1:141" hidden="1" outlineLevel="1" x14ac:dyDescent="0.2">
      <c r="A147" s="9" t="s">
        <v>56</v>
      </c>
      <c r="B147" s="15">
        <f>'2W'!C28</f>
        <v>551787</v>
      </c>
      <c r="C147" s="15">
        <f>'2W'!D28</f>
        <v>502776</v>
      </c>
      <c r="D147" s="15">
        <f>'2W'!E28</f>
        <v>583526</v>
      </c>
      <c r="E147" s="15">
        <f>'2W'!F28</f>
        <v>582194</v>
      </c>
      <c r="F147" s="15">
        <f>'2W'!G28</f>
        <v>637299</v>
      </c>
      <c r="G147" s="15">
        <f>'2W'!H28</f>
        <v>588467</v>
      </c>
      <c r="H147" s="15">
        <f>'2W'!I28</f>
        <v>573517</v>
      </c>
      <c r="I147" s="15">
        <f>'2W'!J28</f>
        <v>479317</v>
      </c>
      <c r="J147" s="15">
        <f>'2W'!K28</f>
        <v>426509</v>
      </c>
      <c r="K147" s="15">
        <f>'2W'!L28</f>
        <v>562266</v>
      </c>
      <c r="L147" s="15">
        <f>'2W'!M28</f>
        <v>763804</v>
      </c>
      <c r="M147" s="15">
        <f>'2W'!N28</f>
        <v>568030</v>
      </c>
      <c r="N147" s="15">
        <f>'2W'!O28</f>
        <v>541603</v>
      </c>
      <c r="O147" s="15">
        <f>'2W'!P28</f>
        <v>562769</v>
      </c>
      <c r="P147" s="15">
        <f>'2W'!Q28</f>
        <v>889802</v>
      </c>
      <c r="Q147" s="15">
        <f>'2W'!R28</f>
        <v>185289</v>
      </c>
      <c r="R147" s="15">
        <f>'2W'!S28</f>
        <v>50002</v>
      </c>
      <c r="S147" s="15">
        <f>'2W'!T28</f>
        <v>362362</v>
      </c>
      <c r="T147" s="15">
        <f>'2W'!U28</f>
        <v>415880</v>
      </c>
      <c r="U147" s="15">
        <f>'2W'!V28</f>
        <v>394024</v>
      </c>
      <c r="V147" s="15">
        <f>'2W'!W28</f>
        <v>401104</v>
      </c>
      <c r="W147" s="15">
        <f>'2W'!X28</f>
        <v>395167</v>
      </c>
      <c r="X147" s="15">
        <f>'2W'!Y28</f>
        <v>604478</v>
      </c>
      <c r="Y147" s="15">
        <f>'2W'!Z28</f>
        <v>643459</v>
      </c>
      <c r="Z147" s="15">
        <f>'2W'!AA28</f>
        <v>467031</v>
      </c>
      <c r="AA147" s="15">
        <f>'2W'!AB28</f>
        <v>397589</v>
      </c>
      <c r="AB147" s="15">
        <f>'2W'!AC28</f>
        <v>446884</v>
      </c>
      <c r="AC147" s="15">
        <f>'2W'!AD28</f>
        <v>326216</v>
      </c>
      <c r="AD147" s="15">
        <f>'2W'!AE28</f>
        <v>203781</v>
      </c>
      <c r="AE147" s="15">
        <f>'2W'!AF28</f>
        <v>474634</v>
      </c>
      <c r="AF147" s="15">
        <f>'2W'!AG28</f>
        <v>460302</v>
      </c>
      <c r="AG147" s="15">
        <f>'2W'!AH28</f>
        <v>354101</v>
      </c>
      <c r="AH147" s="15">
        <f>'2W'!AI28</f>
        <v>313205</v>
      </c>
      <c r="AI147" s="15">
        <f>'2W'!AJ28</f>
        <v>346481</v>
      </c>
      <c r="AJ147" s="15">
        <f>'2W'!AK28</f>
        <v>587992</v>
      </c>
      <c r="AK147" s="15">
        <f>'2W'!AL28</f>
        <v>450712</v>
      </c>
      <c r="AL147" s="15">
        <f>'2W'!AM28</f>
        <v>356848</v>
      </c>
      <c r="AM147" s="15">
        <f>'2W'!AN28</f>
        <v>348828</v>
      </c>
      <c r="AN147" s="15">
        <f>'2W'!AO28</f>
        <v>415503</v>
      </c>
      <c r="AO147" s="15">
        <f>'2W'!AP28</f>
        <v>456221</v>
      </c>
      <c r="AP147" s="15">
        <f>'2W'!AQ28</f>
        <v>512908</v>
      </c>
      <c r="AQ147" s="15">
        <f>'2W'!AR28</f>
        <v>425895</v>
      </c>
      <c r="AR147" s="15">
        <f>'2W'!AS28</f>
        <v>362058</v>
      </c>
      <c r="AS147" s="15">
        <f>'2W'!AT28</f>
        <v>345758</v>
      </c>
      <c r="AT147" s="15">
        <f>'2W'!AU28</f>
        <v>269681</v>
      </c>
      <c r="AU147" s="15">
        <f>'2W'!AV28</f>
        <v>567190</v>
      </c>
      <c r="AV147" s="15">
        <f>'2W'!AW28</f>
        <v>637622</v>
      </c>
      <c r="AW147" s="15">
        <f>'2W'!AX28</f>
        <v>331080</v>
      </c>
      <c r="AX147" s="15">
        <f>'2W'!AY28</f>
        <v>371654</v>
      </c>
      <c r="AY147" s="15">
        <f>'2W'!AZ28</f>
        <v>391986</v>
      </c>
      <c r="AZ147" s="15">
        <f>'2W'!BA28</f>
        <v>469814</v>
      </c>
      <c r="BA147" s="15">
        <f>'2W'!BB28</f>
        <v>411843</v>
      </c>
      <c r="BB147" s="15">
        <f>'2W'!BC28</f>
        <v>532071</v>
      </c>
      <c r="BC147" s="15">
        <f>'2W'!BD28</f>
        <v>428165</v>
      </c>
      <c r="BD147" s="15">
        <f>'2W'!BE28</f>
        <v>363417</v>
      </c>
      <c r="BE147" s="15">
        <f>'2W'!BF28</f>
        <v>350468</v>
      </c>
      <c r="BF147" s="15">
        <f>'2W'!BG28</f>
        <v>354526</v>
      </c>
      <c r="BG147" s="15">
        <f>'2W'!BH28</f>
        <v>421295</v>
      </c>
      <c r="BH147" s="15">
        <f>'2W'!BI28</f>
        <v>804803</v>
      </c>
      <c r="BI147" s="15">
        <f>'2W'!BJ28</f>
        <v>465044</v>
      </c>
      <c r="BJ147" s="15">
        <f>'2W'!BK28</f>
        <v>411601</v>
      </c>
      <c r="BK147" s="15">
        <f>'2W'!BL28</f>
        <v>414655</v>
      </c>
      <c r="BL147" s="15">
        <f>'2W'!BM28</f>
        <v>452713</v>
      </c>
      <c r="BM147" s="15">
        <f>'2W'!BN28</f>
        <v>512667</v>
      </c>
      <c r="BN147" s="15">
        <f>'2W'!BO28</f>
        <v>446605</v>
      </c>
      <c r="BO147" s="15">
        <f>'2W'!BP28</f>
        <v>397823</v>
      </c>
      <c r="BP147" s="15">
        <f>'2W'!BQ28</f>
        <v>401290</v>
      </c>
      <c r="BQ147" s="15">
        <f>'2W'!BR28</f>
        <v>360060</v>
      </c>
      <c r="BR147" s="15">
        <f>'2W'!BS28</f>
        <v>272126</v>
      </c>
      <c r="BS147" s="15">
        <f>'2W'!BT28</f>
        <v>578035</v>
      </c>
      <c r="BT147" s="15">
        <f>'2W'!BU28</f>
        <v>917063</v>
      </c>
      <c r="BU147" s="15">
        <f>'2W'!BV28</f>
        <v>328911</v>
      </c>
      <c r="BV147" s="15">
        <f>'2W'!BW28</f>
        <v>411891</v>
      </c>
      <c r="BW147" s="15">
        <f>'2W'!BX28</f>
        <v>387130</v>
      </c>
      <c r="BX147" s="15">
        <f>'2W'!BY28</f>
        <v>437416</v>
      </c>
      <c r="BY147" s="15">
        <f>'2W'!BZ28</f>
        <v>512826</v>
      </c>
      <c r="BZ147" s="15">
        <f>'2W'!CA28</f>
        <v>500421</v>
      </c>
      <c r="CA147" s="15">
        <f>'2W'!CB28</f>
        <v>394992</v>
      </c>
      <c r="CB147" s="15">
        <f>'2W'!CC28</f>
        <v>340576</v>
      </c>
      <c r="CC147" s="15">
        <f>'2W'!CD28</f>
        <v>342714</v>
      </c>
      <c r="CD147" s="15">
        <f>'2W'!CE28</f>
        <v>324465</v>
      </c>
      <c r="CE147" s="15">
        <f>'2W'!CF28</f>
        <v>997088</v>
      </c>
      <c r="CF147" s="15">
        <f>'2W'!CG28</f>
        <v>888152</v>
      </c>
      <c r="CG147" s="15">
        <f>'2W'!CH28</f>
        <v>292323</v>
      </c>
      <c r="CH147" s="15">
        <f>'2W'!CI28</f>
        <v>492989</v>
      </c>
      <c r="CI147" s="15">
        <f>'2W'!CJ28</f>
        <v>456868.52173913043</v>
      </c>
      <c r="CL147" s="15">
        <f t="shared" si="1491"/>
        <v>949857.52173913037</v>
      </c>
      <c r="CM147" s="15">
        <f t="shared" si="1492"/>
        <v>2177563</v>
      </c>
      <c r="CN147" s="15">
        <f t="shared" si="1492"/>
        <v>1236437</v>
      </c>
      <c r="CP147" s="17">
        <f t="shared" si="1493"/>
        <v>-0.49616095471179777</v>
      </c>
      <c r="CQ147" s="17">
        <f t="shared" si="1494"/>
        <v>0.18877666762091416</v>
      </c>
      <c r="CU147" s="8"/>
      <c r="CV147" s="8"/>
      <c r="CW147" s="8"/>
      <c r="CX147" s="8"/>
      <c r="CY147" s="8"/>
      <c r="CZ147" s="8"/>
      <c r="DB147" s="15">
        <f t="shared" si="1495"/>
        <v>1638089</v>
      </c>
      <c r="DC147" s="15">
        <f t="shared" si="1495"/>
        <v>1807960</v>
      </c>
      <c r="DD147" s="15">
        <f t="shared" si="1495"/>
        <v>1479343</v>
      </c>
      <c r="DE147" s="15">
        <f t="shared" si="1495"/>
        <v>1894100</v>
      </c>
      <c r="DF147" s="15">
        <f t="shared" si="1495"/>
        <v>1994174</v>
      </c>
      <c r="DG147" s="15">
        <f t="shared" si="1495"/>
        <v>597653</v>
      </c>
      <c r="DH147" s="15">
        <f t="shared" si="1495"/>
        <v>1211008</v>
      </c>
      <c r="DI147" s="15">
        <f t="shared" si="1495"/>
        <v>1643104</v>
      </c>
      <c r="DJ147" s="15">
        <f t="shared" si="1495"/>
        <v>1311504</v>
      </c>
      <c r="DK147" s="15">
        <f t="shared" si="1495"/>
        <v>1004631</v>
      </c>
      <c r="DL147" s="15">
        <f t="shared" si="1496"/>
        <v>1127608</v>
      </c>
      <c r="DM147" s="15">
        <f t="shared" si="1496"/>
        <v>1385185</v>
      </c>
      <c r="DN147" s="15">
        <f t="shared" si="1496"/>
        <v>1121179</v>
      </c>
      <c r="DO147" s="15">
        <f t="shared" si="1496"/>
        <v>1395024</v>
      </c>
      <c r="DP147" s="15">
        <f t="shared" si="1496"/>
        <v>977497</v>
      </c>
      <c r="DQ147" s="15">
        <f t="shared" si="1496"/>
        <v>1535892</v>
      </c>
      <c r="DR147" s="15">
        <f t="shared" si="1496"/>
        <v>1233454</v>
      </c>
      <c r="DS147" s="15">
        <f t="shared" si="1496"/>
        <v>1372079</v>
      </c>
      <c r="DT147" s="15">
        <f t="shared" si="1496"/>
        <v>1068411</v>
      </c>
      <c r="DU147" s="15">
        <f t="shared" si="1496"/>
        <v>1691142</v>
      </c>
      <c r="DV147" s="15">
        <f t="shared" si="1497"/>
        <v>1278969</v>
      </c>
      <c r="DW147" s="15">
        <f t="shared" si="1497"/>
        <v>1357095</v>
      </c>
      <c r="DX147" s="15">
        <f t="shared" si="1497"/>
        <v>1033476</v>
      </c>
      <c r="DY147" s="15">
        <f t="shared" si="1497"/>
        <v>1824009</v>
      </c>
      <c r="DZ147" s="15">
        <f t="shared" si="1497"/>
        <v>1236437</v>
      </c>
      <c r="EA147" s="15">
        <f t="shared" si="1497"/>
        <v>1408239</v>
      </c>
      <c r="EB147" s="15">
        <f t="shared" si="1497"/>
        <v>1007755</v>
      </c>
      <c r="EC147" s="15">
        <f t="shared" si="1497"/>
        <v>2177563</v>
      </c>
      <c r="EE147" s="15">
        <f t="shared" si="1498"/>
        <v>7175577</v>
      </c>
      <c r="EF147" s="15">
        <f t="shared" si="1498"/>
        <v>4763269</v>
      </c>
      <c r="EG147" s="15">
        <f t="shared" si="1498"/>
        <v>4638603</v>
      </c>
      <c r="EH147" s="15">
        <f t="shared" si="1498"/>
        <v>5141867</v>
      </c>
      <c r="EI147" s="15">
        <f t="shared" si="1498"/>
        <v>5410601</v>
      </c>
      <c r="EJ147" s="15">
        <f t="shared" si="1498"/>
        <v>5451017</v>
      </c>
      <c r="EK147" s="15">
        <f t="shared" si="1498"/>
        <v>5543414.5217391308</v>
      </c>
    </row>
    <row r="148" spans="1:141" hidden="1" outlineLevel="1" x14ac:dyDescent="0.2">
      <c r="A148" s="9" t="s">
        <v>17</v>
      </c>
      <c r="B148" s="15">
        <f>'2W'!C29</f>
        <v>366460</v>
      </c>
      <c r="C148" s="15">
        <f>'2W'!D29</f>
        <v>324240</v>
      </c>
      <c r="D148" s="15">
        <f>'2W'!E29</f>
        <v>354619</v>
      </c>
      <c r="E148" s="15">
        <f>'2W'!F29</f>
        <v>337604</v>
      </c>
      <c r="F148" s="15">
        <f>'2W'!G29</f>
        <v>354599</v>
      </c>
      <c r="G148" s="15">
        <f>'2W'!H29</f>
        <v>329197</v>
      </c>
      <c r="H148" s="15">
        <f>'2W'!I29</f>
        <v>357280</v>
      </c>
      <c r="I148" s="15">
        <f>'2W'!J29</f>
        <v>332125</v>
      </c>
      <c r="J148" s="15">
        <f>'2W'!K29</f>
        <v>301248</v>
      </c>
      <c r="K148" s="15">
        <f>'2W'!L29</f>
        <v>397352</v>
      </c>
      <c r="L148" s="15">
        <f>'2W'!M29</f>
        <v>460208</v>
      </c>
      <c r="M148" s="15">
        <f>'2W'!N29</f>
        <v>312389</v>
      </c>
      <c r="N148" s="15">
        <f>'2W'!O29</f>
        <v>312001</v>
      </c>
      <c r="O148" s="15">
        <f>'2W'!P29</f>
        <v>313285</v>
      </c>
      <c r="P148" s="15">
        <f>'2W'!Q29</f>
        <v>396287</v>
      </c>
      <c r="Q148" s="15">
        <f>'2W'!R29</f>
        <v>47838</v>
      </c>
      <c r="R148" s="15">
        <f>'2W'!S29</f>
        <v>51938</v>
      </c>
      <c r="S148" s="15">
        <f>'2W'!T29</f>
        <v>198181</v>
      </c>
      <c r="T148" s="15">
        <f>'2W'!U29</f>
        <v>205883</v>
      </c>
      <c r="U148" s="15">
        <f>'2W'!V29</f>
        <v>229607</v>
      </c>
      <c r="V148" s="15">
        <f>'2W'!W29</f>
        <v>265735</v>
      </c>
      <c r="W148" s="15">
        <f>'2W'!X29</f>
        <v>299669</v>
      </c>
      <c r="X148" s="15">
        <f>'2W'!Y29</f>
        <v>391900</v>
      </c>
      <c r="Y148" s="15">
        <f>'2W'!Z29</f>
        <v>352505</v>
      </c>
      <c r="Z148" s="15">
        <f>'2W'!AA29</f>
        <v>307068</v>
      </c>
      <c r="AA148" s="15">
        <f>'2W'!AB29</f>
        <v>300783</v>
      </c>
      <c r="AB148" s="15">
        <f>'2W'!AC29</f>
        <v>317121</v>
      </c>
      <c r="AC148" s="15">
        <f>'2W'!AD29</f>
        <v>218025</v>
      </c>
      <c r="AD148" s="15">
        <f>'2W'!AE29</f>
        <v>78386</v>
      </c>
      <c r="AE148" s="15">
        <f>'2W'!AF29</f>
        <v>196949</v>
      </c>
      <c r="AF148" s="15">
        <f>'2W'!AG29</f>
        <v>278201</v>
      </c>
      <c r="AG148" s="15">
        <f>'2W'!AH29</f>
        <v>248501</v>
      </c>
      <c r="AH148" s="15">
        <f>'2W'!AI29</f>
        <v>240773</v>
      </c>
      <c r="AI148" s="15">
        <f>'2W'!AJ29</f>
        <v>275233</v>
      </c>
      <c r="AJ148" s="15">
        <f>'2W'!AK29</f>
        <v>366588</v>
      </c>
      <c r="AK148" s="15">
        <f>'2W'!AL29</f>
        <v>285127</v>
      </c>
      <c r="AL148" s="15">
        <f>'2W'!AM29</f>
        <v>258220</v>
      </c>
      <c r="AM148" s="15">
        <f>'2W'!AN29</f>
        <v>246874</v>
      </c>
      <c r="AN148" s="15">
        <f>'2W'!AO29</f>
        <v>282056</v>
      </c>
      <c r="AO148" s="15">
        <f>'2W'!AP29</f>
        <v>295084</v>
      </c>
      <c r="AP148" s="15">
        <f>'2W'!AQ29</f>
        <v>291861</v>
      </c>
      <c r="AQ148" s="15">
        <f>'2W'!AR29</f>
        <v>286089</v>
      </c>
      <c r="AR148" s="15">
        <f>'2W'!AS29</f>
        <v>273342</v>
      </c>
      <c r="AS148" s="15">
        <f>'2W'!AT29</f>
        <v>298907</v>
      </c>
      <c r="AT148" s="15">
        <f>'2W'!AU29</f>
        <v>298254</v>
      </c>
      <c r="AU148" s="15">
        <f>'2W'!AV29</f>
        <v>446813</v>
      </c>
      <c r="AV148" s="15">
        <f>'2W'!AW29</f>
        <v>463131</v>
      </c>
      <c r="AW148" s="15">
        <f>'2W'!AX29</f>
        <v>294512</v>
      </c>
      <c r="AX148" s="15">
        <f>'2W'!AY29</f>
        <v>318931</v>
      </c>
      <c r="AY148" s="15">
        <f>'2W'!AZ29</f>
        <v>302946</v>
      </c>
      <c r="AZ148" s="15">
        <f>'2W'!BA29</f>
        <v>324935</v>
      </c>
      <c r="BA148" s="15">
        <f>'2W'!BB29</f>
        <v>244819</v>
      </c>
      <c r="BB148" s="15">
        <f>'2W'!BC29</f>
        <v>270434</v>
      </c>
      <c r="BC148" s="15">
        <f>'2W'!BD29</f>
        <v>283507</v>
      </c>
      <c r="BD148" s="15">
        <f>'2W'!BE29</f>
        <v>299882</v>
      </c>
      <c r="BE148" s="15">
        <f>'2W'!BF29</f>
        <v>311099</v>
      </c>
      <c r="BF148" s="15">
        <f>'2W'!BG29</f>
        <v>349904</v>
      </c>
      <c r="BG148" s="15">
        <f>'2W'!BH29</f>
        <v>403676</v>
      </c>
      <c r="BH148" s="15">
        <f>'2W'!BI29</f>
        <v>515169</v>
      </c>
      <c r="BI148" s="15">
        <f>'2W'!BJ29</f>
        <v>345196</v>
      </c>
      <c r="BJ148" s="15">
        <f>'2W'!BK29</f>
        <v>358353</v>
      </c>
      <c r="BK148" s="15">
        <f>'2W'!BL29</f>
        <v>356314</v>
      </c>
      <c r="BL148" s="15">
        <f>'2W'!BM29</f>
        <v>356497</v>
      </c>
      <c r="BM148" s="15">
        <f>'2W'!BN29</f>
        <v>395494</v>
      </c>
      <c r="BN148" s="15">
        <f>'2W'!BO29</f>
        <v>392105</v>
      </c>
      <c r="BO148" s="15">
        <f>'2W'!BP29</f>
        <v>352564</v>
      </c>
      <c r="BP148" s="15">
        <f>'2W'!BQ29</f>
        <v>370029</v>
      </c>
      <c r="BQ148" s="15">
        <f>'2W'!BR29</f>
        <v>353956</v>
      </c>
      <c r="BR148" s="15">
        <f>'2W'!BS29</f>
        <v>334843</v>
      </c>
      <c r="BS148" s="15">
        <f>'2W'!BT29</f>
        <v>556017</v>
      </c>
      <c r="BT148" s="15">
        <f>'2W'!BU29</f>
        <v>656328</v>
      </c>
      <c r="BU148" s="15">
        <f>'2W'!BV29</f>
        <v>316556</v>
      </c>
      <c r="BV148" s="15">
        <f>'2W'!BW29</f>
        <v>374578</v>
      </c>
      <c r="BW148" s="15">
        <f>'2W'!BX29</f>
        <v>329896</v>
      </c>
      <c r="BX148" s="15">
        <f>'2W'!BY29</f>
        <v>357590</v>
      </c>
      <c r="BY148" s="15">
        <f>'2W'!BZ29</f>
        <v>407865</v>
      </c>
      <c r="BZ148" s="15">
        <f>'2W'!CA29</f>
        <v>394759</v>
      </c>
      <c r="CA148" s="15">
        <f>'2W'!CB29</f>
        <v>356675</v>
      </c>
      <c r="CB148" s="15">
        <f>'2W'!CC29</f>
        <v>347002</v>
      </c>
      <c r="CC148" s="15">
        <f>'2W'!CD29</f>
        <v>356150</v>
      </c>
      <c r="CD148" s="15">
        <f>'2W'!CE29</f>
        <v>324211</v>
      </c>
      <c r="CE148" s="15">
        <f>'2W'!CF29</f>
        <v>825840</v>
      </c>
      <c r="CF148" s="15">
        <f>'2W'!CG29</f>
        <v>608744</v>
      </c>
      <c r="CG148" s="15">
        <f>'2W'!CH29</f>
        <v>357144</v>
      </c>
      <c r="CH148" s="15">
        <f>'2W'!CI29</f>
        <v>473951</v>
      </c>
      <c r="CI148" s="15">
        <f>'2W'!CJ29</f>
        <v>433394.91304347827</v>
      </c>
      <c r="CL148" s="15">
        <f t="shared" si="1491"/>
        <v>907345.91304347827</v>
      </c>
      <c r="CM148" s="15">
        <f t="shared" si="1492"/>
        <v>1791728</v>
      </c>
      <c r="CN148" s="15">
        <f t="shared" si="1492"/>
        <v>1062064</v>
      </c>
      <c r="CP148" s="17">
        <f t="shared" si="1493"/>
        <v>-0.3675198433528617</v>
      </c>
      <c r="CQ148" s="17">
        <f t="shared" si="1494"/>
        <v>0.28797643780108029</v>
      </c>
      <c r="CU148" s="8"/>
      <c r="CV148" s="8"/>
      <c r="CW148" s="8"/>
      <c r="CX148" s="8"/>
      <c r="CY148" s="8"/>
      <c r="CZ148" s="8"/>
      <c r="DB148" s="15">
        <f t="shared" si="1495"/>
        <v>1045319</v>
      </c>
      <c r="DC148" s="15">
        <f t="shared" si="1495"/>
        <v>1021400</v>
      </c>
      <c r="DD148" s="15">
        <f t="shared" si="1495"/>
        <v>990653</v>
      </c>
      <c r="DE148" s="15">
        <f t="shared" si="1495"/>
        <v>1169949</v>
      </c>
      <c r="DF148" s="15">
        <f t="shared" si="1495"/>
        <v>1021573</v>
      </c>
      <c r="DG148" s="15">
        <f t="shared" si="1495"/>
        <v>297957</v>
      </c>
      <c r="DH148" s="15">
        <f t="shared" si="1495"/>
        <v>701225</v>
      </c>
      <c r="DI148" s="15">
        <f t="shared" si="1495"/>
        <v>1044074</v>
      </c>
      <c r="DJ148" s="15">
        <f t="shared" si="1495"/>
        <v>924972</v>
      </c>
      <c r="DK148" s="15">
        <f t="shared" si="1495"/>
        <v>493360</v>
      </c>
      <c r="DL148" s="15">
        <f t="shared" si="1496"/>
        <v>767475</v>
      </c>
      <c r="DM148" s="15">
        <f t="shared" si="1496"/>
        <v>926948</v>
      </c>
      <c r="DN148" s="15">
        <f t="shared" si="1496"/>
        <v>787150</v>
      </c>
      <c r="DO148" s="15">
        <f t="shared" si="1496"/>
        <v>873034</v>
      </c>
      <c r="DP148" s="15">
        <f t="shared" si="1496"/>
        <v>870503</v>
      </c>
      <c r="DQ148" s="15">
        <f t="shared" si="1496"/>
        <v>1204456</v>
      </c>
      <c r="DR148" s="15">
        <f t="shared" si="1496"/>
        <v>946812</v>
      </c>
      <c r="DS148" s="15">
        <f t="shared" si="1496"/>
        <v>798760</v>
      </c>
      <c r="DT148" s="15">
        <f t="shared" si="1496"/>
        <v>960885</v>
      </c>
      <c r="DU148" s="15">
        <f t="shared" si="1496"/>
        <v>1264041</v>
      </c>
      <c r="DV148" s="15">
        <f t="shared" si="1497"/>
        <v>1071164</v>
      </c>
      <c r="DW148" s="15">
        <f t="shared" si="1497"/>
        <v>1140163</v>
      </c>
      <c r="DX148" s="15">
        <f t="shared" si="1497"/>
        <v>1058828</v>
      </c>
      <c r="DY148" s="15">
        <f t="shared" si="1497"/>
        <v>1528901</v>
      </c>
      <c r="DZ148" s="15">
        <f t="shared" si="1497"/>
        <v>1062064</v>
      </c>
      <c r="EA148" s="15">
        <f t="shared" si="1497"/>
        <v>1159299</v>
      </c>
      <c r="EB148" s="15">
        <f t="shared" si="1497"/>
        <v>1027363</v>
      </c>
      <c r="EC148" s="15">
        <f t="shared" si="1497"/>
        <v>1791728</v>
      </c>
      <c r="EE148" s="15">
        <f t="shared" si="1498"/>
        <v>4203575</v>
      </c>
      <c r="EF148" s="15">
        <f t="shared" si="1498"/>
        <v>2968228</v>
      </c>
      <c r="EG148" s="15">
        <f t="shared" si="1498"/>
        <v>2974933</v>
      </c>
      <c r="EH148" s="15">
        <f t="shared" si="1498"/>
        <v>3894805</v>
      </c>
      <c r="EI148" s="15">
        <f t="shared" si="1498"/>
        <v>4094850</v>
      </c>
      <c r="EJ148" s="15">
        <f t="shared" si="1498"/>
        <v>4789956</v>
      </c>
      <c r="EK148" s="15">
        <f t="shared" si="1498"/>
        <v>4885735.9130434785</v>
      </c>
    </row>
    <row r="149" spans="1:141" hidden="1" outlineLevel="1" x14ac:dyDescent="0.2">
      <c r="A149" s="9" t="s">
        <v>18</v>
      </c>
      <c r="B149" s="15">
        <f>'2W'!C30</f>
        <v>59435</v>
      </c>
      <c r="C149" s="15">
        <f>'2W'!D30</f>
        <v>53744</v>
      </c>
      <c r="D149" s="15">
        <f>'2W'!E30</f>
        <v>60927</v>
      </c>
      <c r="E149" s="15">
        <f>'2W'!F30</f>
        <v>51110</v>
      </c>
      <c r="F149" s="15">
        <f>'2W'!G30</f>
        <v>52049</v>
      </c>
      <c r="G149" s="15">
        <f>'2W'!H30</f>
        <v>50980</v>
      </c>
      <c r="H149" s="15">
        <f>'2W'!I30</f>
        <v>55262</v>
      </c>
      <c r="I149" s="15">
        <f>'2W'!J30</f>
        <v>49236</v>
      </c>
      <c r="J149" s="15">
        <f>'2W'!K30</f>
        <v>48089</v>
      </c>
      <c r="K149" s="15">
        <f>'2W'!L30</f>
        <v>51731</v>
      </c>
      <c r="L149" s="15">
        <f>'2W'!M30</f>
        <v>54915</v>
      </c>
      <c r="M149" s="15">
        <f>'2W'!N30</f>
        <v>37164</v>
      </c>
      <c r="N149" s="15">
        <f>'2W'!O30</f>
        <v>44264</v>
      </c>
      <c r="O149" s="15">
        <f>'2W'!P30</f>
        <v>46142</v>
      </c>
      <c r="P149" s="15">
        <f>'2W'!Q30</f>
        <v>57609</v>
      </c>
      <c r="Q149" s="15">
        <f>'2W'!R30</f>
        <v>8957</v>
      </c>
      <c r="R149" s="15">
        <f>'2W'!S30</f>
        <v>9214</v>
      </c>
      <c r="S149" s="15">
        <f>'2W'!T30</f>
        <v>33196</v>
      </c>
      <c r="T149" s="15">
        <f>'2W'!U30</f>
        <v>35753</v>
      </c>
      <c r="U149" s="15">
        <f>'2W'!V30</f>
        <v>39573</v>
      </c>
      <c r="V149" s="15">
        <f>'2W'!W30</f>
        <v>48028</v>
      </c>
      <c r="W149" s="15">
        <f>'2W'!X30</f>
        <v>47012</v>
      </c>
      <c r="X149" s="15">
        <f>'2W'!Y30</f>
        <v>51765</v>
      </c>
      <c r="Y149" s="15">
        <f>'2W'!Z30</f>
        <v>46227</v>
      </c>
      <c r="Z149" s="15">
        <f>'2W'!AA30</f>
        <v>48303</v>
      </c>
      <c r="AA149" s="15">
        <f>'2W'!AB30</f>
        <v>47516</v>
      </c>
      <c r="AB149" s="15">
        <f>'2W'!AC30</f>
        <v>47180</v>
      </c>
      <c r="AC149" s="15">
        <f>'2W'!AD30</f>
        <v>37199</v>
      </c>
      <c r="AD149" s="15">
        <f>'2W'!AE30</f>
        <v>10709</v>
      </c>
      <c r="AE149" s="15">
        <f>'2W'!AF30</f>
        <v>24606</v>
      </c>
      <c r="AF149" s="15">
        <f>'2W'!AG30</f>
        <v>43335</v>
      </c>
      <c r="AG149" s="15">
        <f>'2W'!AH30</f>
        <v>43277</v>
      </c>
      <c r="AH149" s="15">
        <f>'2W'!AI30</f>
        <v>42859</v>
      </c>
      <c r="AI149" s="15">
        <f>'2W'!AJ30</f>
        <v>42525</v>
      </c>
      <c r="AJ149" s="15">
        <f>'2W'!AK30</f>
        <v>48937</v>
      </c>
      <c r="AK149" s="15">
        <f>'2W'!AL30</f>
        <v>40248</v>
      </c>
      <c r="AL149" s="15">
        <f>'2W'!AM30</f>
        <v>42707</v>
      </c>
      <c r="AM149" s="15">
        <f>'2W'!AN30</f>
        <v>38781</v>
      </c>
      <c r="AN149" s="15">
        <f>'2W'!AO30</f>
        <v>44183</v>
      </c>
      <c r="AO149" s="15">
        <f>'2W'!AP30</f>
        <v>43999</v>
      </c>
      <c r="AP149" s="15">
        <f>'2W'!AQ30</f>
        <v>48920</v>
      </c>
      <c r="AQ149" s="15">
        <f>'2W'!AR30</f>
        <v>46359</v>
      </c>
      <c r="AR149" s="15">
        <f>'2W'!AS30</f>
        <v>43507</v>
      </c>
      <c r="AS149" s="15">
        <f>'2W'!AT30</f>
        <v>47598</v>
      </c>
      <c r="AT149" s="15">
        <f>'2W'!AU30</f>
        <v>44367</v>
      </c>
      <c r="AU149" s="15">
        <f>'2W'!AV30</f>
        <v>50188</v>
      </c>
      <c r="AV149" s="15">
        <f>'2W'!AW30</f>
        <v>53748</v>
      </c>
      <c r="AW149" s="15">
        <f>'2W'!AX30</f>
        <v>39946</v>
      </c>
      <c r="AX149" s="15">
        <f>'2W'!AY30</f>
        <v>47452</v>
      </c>
      <c r="AY149" s="15">
        <f>'2W'!AZ30</f>
        <v>42811</v>
      </c>
      <c r="AZ149" s="15">
        <f>'2W'!BA30</f>
        <v>47139</v>
      </c>
      <c r="BA149" s="15">
        <f>'2W'!BB30</f>
        <v>38189</v>
      </c>
      <c r="BB149" s="15">
        <f>'2W'!BC30</f>
        <v>44531</v>
      </c>
      <c r="BC149" s="15">
        <f>'2W'!BD30</f>
        <v>46911</v>
      </c>
      <c r="BD149" s="15">
        <f>'2W'!BE30</f>
        <v>45860</v>
      </c>
      <c r="BE149" s="15">
        <f>'2W'!BF30</f>
        <v>49937</v>
      </c>
      <c r="BF149" s="15">
        <f>'2W'!BG30</f>
        <v>49641</v>
      </c>
      <c r="BG149" s="15">
        <f>'2W'!BH30</f>
        <v>55496</v>
      </c>
      <c r="BH149" s="15">
        <f>'2W'!BI30</f>
        <v>64120</v>
      </c>
      <c r="BI149" s="15">
        <f>'2W'!BJ30</f>
        <v>48332</v>
      </c>
      <c r="BJ149" s="15">
        <f>'2W'!BK30</f>
        <v>57959</v>
      </c>
      <c r="BK149" s="15">
        <f>'2W'!BL30</f>
        <v>53268</v>
      </c>
      <c r="BL149" s="15">
        <f>'2W'!BM30</f>
        <v>52574</v>
      </c>
      <c r="BM149" s="15">
        <f>'2W'!BN30</f>
        <v>56131</v>
      </c>
      <c r="BN149" s="15">
        <f>'2W'!BO30</f>
        <v>54677</v>
      </c>
      <c r="BO149" s="15">
        <f>'2W'!BP30</f>
        <v>50283</v>
      </c>
      <c r="BP149" s="15">
        <f>'2W'!BQ30</f>
        <v>54817</v>
      </c>
      <c r="BQ149" s="15">
        <f>'2W'!BR30</f>
        <v>52204</v>
      </c>
      <c r="BR149" s="15">
        <f>'2W'!BS30</f>
        <v>50250</v>
      </c>
      <c r="BS149" s="15">
        <f>'2W'!BT30</f>
        <v>68422</v>
      </c>
      <c r="BT149" s="15">
        <f>'2W'!BU30</f>
        <v>68474</v>
      </c>
      <c r="BU149" s="15">
        <f>'2W'!BV30</f>
        <v>41678</v>
      </c>
      <c r="BV149" s="15">
        <f>'2W'!BW30</f>
        <v>58358</v>
      </c>
      <c r="BW149" s="15">
        <f>'2W'!BX30</f>
        <v>46323</v>
      </c>
      <c r="BX149" s="15">
        <f>'2W'!BY30</f>
        <v>48312</v>
      </c>
      <c r="BY149" s="15">
        <f>'2W'!BZ30</f>
        <v>52574</v>
      </c>
      <c r="BZ149" s="15">
        <f>'2W'!CA30</f>
        <v>50609</v>
      </c>
      <c r="CA149" s="15">
        <f>'2W'!CB30</f>
        <v>48889</v>
      </c>
      <c r="CB149" s="15">
        <f>'2W'!CC30</f>
        <v>50961</v>
      </c>
      <c r="CC149" s="15">
        <f>'2W'!CD30</f>
        <v>53773</v>
      </c>
      <c r="CD149" s="15">
        <f>'2W'!CE30</f>
        <v>48358</v>
      </c>
      <c r="CE149" s="15">
        <f>'2W'!CF30</f>
        <v>92868</v>
      </c>
      <c r="CF149" s="15">
        <f>'2W'!CG30</f>
        <v>71233</v>
      </c>
      <c r="CG149" s="15">
        <f>'2W'!CH30</f>
        <v>54573</v>
      </c>
      <c r="CH149" s="15">
        <f>'2W'!CI30</f>
        <v>64560</v>
      </c>
      <c r="CI149" s="15">
        <f>'2W'!CJ30</f>
        <v>61676.695652173912</v>
      </c>
      <c r="CL149" s="15">
        <f t="shared" si="1491"/>
        <v>126236.69565217392</v>
      </c>
      <c r="CM149" s="15">
        <f t="shared" si="1492"/>
        <v>218674</v>
      </c>
      <c r="CN149" s="15">
        <f t="shared" si="1492"/>
        <v>152993</v>
      </c>
      <c r="CP149" s="17">
        <f t="shared" si="1493"/>
        <v>-0.23073780383925802</v>
      </c>
      <c r="CQ149" s="17">
        <f t="shared" si="1494"/>
        <v>0.20591793785093682</v>
      </c>
      <c r="CU149" s="8"/>
      <c r="CV149" s="8"/>
      <c r="CW149" s="8"/>
      <c r="CX149" s="8"/>
      <c r="CY149" s="8"/>
      <c r="CZ149" s="8"/>
      <c r="DB149" s="15">
        <f t="shared" si="1495"/>
        <v>174106</v>
      </c>
      <c r="DC149" s="15">
        <f t="shared" si="1495"/>
        <v>154139</v>
      </c>
      <c r="DD149" s="15">
        <f t="shared" si="1495"/>
        <v>152587</v>
      </c>
      <c r="DE149" s="15">
        <f t="shared" si="1495"/>
        <v>143810</v>
      </c>
      <c r="DF149" s="15">
        <f t="shared" si="1495"/>
        <v>148015</v>
      </c>
      <c r="DG149" s="15">
        <f t="shared" si="1495"/>
        <v>51367</v>
      </c>
      <c r="DH149" s="15">
        <f t="shared" si="1495"/>
        <v>123354</v>
      </c>
      <c r="DI149" s="15">
        <f t="shared" si="1495"/>
        <v>145004</v>
      </c>
      <c r="DJ149" s="15">
        <f t="shared" si="1495"/>
        <v>142999</v>
      </c>
      <c r="DK149" s="15">
        <f t="shared" si="1495"/>
        <v>72514</v>
      </c>
      <c r="DL149" s="15">
        <f t="shared" si="1496"/>
        <v>129471</v>
      </c>
      <c r="DM149" s="15">
        <f t="shared" si="1496"/>
        <v>131710</v>
      </c>
      <c r="DN149" s="15">
        <f t="shared" si="1496"/>
        <v>125671</v>
      </c>
      <c r="DO149" s="15">
        <f t="shared" si="1496"/>
        <v>139278</v>
      </c>
      <c r="DP149" s="15">
        <f t="shared" si="1496"/>
        <v>135472</v>
      </c>
      <c r="DQ149" s="15">
        <f t="shared" si="1496"/>
        <v>143882</v>
      </c>
      <c r="DR149" s="15">
        <f t="shared" si="1496"/>
        <v>137402</v>
      </c>
      <c r="DS149" s="15">
        <f t="shared" si="1496"/>
        <v>129631</v>
      </c>
      <c r="DT149" s="15">
        <f t="shared" si="1496"/>
        <v>145438</v>
      </c>
      <c r="DU149" s="15">
        <f t="shared" si="1496"/>
        <v>167948</v>
      </c>
      <c r="DV149" s="15">
        <f t="shared" si="1497"/>
        <v>163801</v>
      </c>
      <c r="DW149" s="15">
        <f t="shared" si="1497"/>
        <v>161091</v>
      </c>
      <c r="DX149" s="15">
        <f t="shared" si="1497"/>
        <v>157271</v>
      </c>
      <c r="DY149" s="15">
        <f t="shared" si="1497"/>
        <v>178574</v>
      </c>
      <c r="DZ149" s="15">
        <f t="shared" si="1497"/>
        <v>152993</v>
      </c>
      <c r="EA149" s="15">
        <f t="shared" si="1497"/>
        <v>152072</v>
      </c>
      <c r="EB149" s="15">
        <f t="shared" si="1497"/>
        <v>153092</v>
      </c>
      <c r="EC149" s="15">
        <f t="shared" si="1497"/>
        <v>218674</v>
      </c>
      <c r="EE149" s="15">
        <f t="shared" si="1498"/>
        <v>598551</v>
      </c>
      <c r="EF149" s="15">
        <f t="shared" si="1498"/>
        <v>462724</v>
      </c>
      <c r="EG149" s="15">
        <f t="shared" si="1498"/>
        <v>459366</v>
      </c>
      <c r="EH149" s="15">
        <f t="shared" si="1498"/>
        <v>556034</v>
      </c>
      <c r="EI149" s="15">
        <f t="shared" si="1498"/>
        <v>606818</v>
      </c>
      <c r="EJ149" s="15">
        <f t="shared" si="1498"/>
        <v>649929</v>
      </c>
      <c r="EK149" s="15">
        <f t="shared" si="1498"/>
        <v>650074.69565217395</v>
      </c>
    </row>
    <row r="150" spans="1:141" hidden="1" outlineLevel="1" x14ac:dyDescent="0.2">
      <c r="A150" s="9" t="s">
        <v>19</v>
      </c>
      <c r="B150" s="15">
        <f>'2W'!C31</f>
        <v>58988</v>
      </c>
      <c r="C150" s="15">
        <f>'2W'!D31</f>
        <v>56302</v>
      </c>
      <c r="D150" s="15">
        <f>'2W'!E31</f>
        <v>59417</v>
      </c>
      <c r="E150" s="15">
        <f>'2W'!F31</f>
        <v>53309</v>
      </c>
      <c r="F150" s="15">
        <f>'2W'!G31</f>
        <v>55980</v>
      </c>
      <c r="G150" s="15">
        <f>'2W'!H31</f>
        <v>50881</v>
      </c>
      <c r="H150" s="15">
        <f>'2W'!I31</f>
        <v>52879</v>
      </c>
      <c r="I150" s="15">
        <f>'2W'!J31</f>
        <v>50255</v>
      </c>
      <c r="J150" s="15">
        <f>'2W'!K31</f>
        <v>51119</v>
      </c>
      <c r="K150" s="15">
        <f>'2W'!L31</f>
        <v>61308</v>
      </c>
      <c r="L150" s="15">
        <f>'2W'!M31</f>
        <v>67573</v>
      </c>
      <c r="M150" s="15">
        <f>'2W'!N31</f>
        <v>50419</v>
      </c>
      <c r="N150" s="15">
        <f>'2W'!O31</f>
        <v>55152</v>
      </c>
      <c r="O150" s="15">
        <f>'2W'!P31</f>
        <v>58827</v>
      </c>
      <c r="P150" s="15">
        <f>'2W'!Q31</f>
        <v>58212</v>
      </c>
      <c r="Q150" s="15">
        <f>'2W'!R31</f>
        <v>5258</v>
      </c>
      <c r="R150" s="15">
        <f>'2W'!S31</f>
        <v>9265</v>
      </c>
      <c r="S150" s="15">
        <f>'2W'!T31</f>
        <v>37246</v>
      </c>
      <c r="T150" s="15">
        <f>'2W'!U31</f>
        <v>36634</v>
      </c>
      <c r="U150" s="15">
        <f>'2W'!V31</f>
        <v>37622</v>
      </c>
      <c r="V150" s="15">
        <f>'2W'!W31</f>
        <v>44317</v>
      </c>
      <c r="W150" s="15">
        <f>'2W'!X31</f>
        <v>49076</v>
      </c>
      <c r="X150" s="15">
        <f>'2W'!Y31</f>
        <v>52093</v>
      </c>
      <c r="Y150" s="15">
        <f>'2W'!Z31</f>
        <v>53981</v>
      </c>
      <c r="Z150" s="15">
        <f>'2W'!AA31</f>
        <v>57820</v>
      </c>
      <c r="AA150" s="15">
        <f>'2W'!AB31</f>
        <v>55622</v>
      </c>
      <c r="AB150" s="15">
        <f>'2W'!AC31</f>
        <v>63492</v>
      </c>
      <c r="AC150" s="15">
        <f>'2W'!AD31</f>
        <v>43319</v>
      </c>
      <c r="AD150" s="15">
        <f>'2W'!AE31</f>
        <v>15066</v>
      </c>
      <c r="AE150" s="15">
        <f>'2W'!AF31</f>
        <v>38034</v>
      </c>
      <c r="AF150" s="15">
        <f>'2W'!AG31</f>
        <v>45019</v>
      </c>
      <c r="AG150" s="15">
        <f>'2W'!AH31</f>
        <v>38658</v>
      </c>
      <c r="AH150" s="15">
        <f>'2W'!AI31</f>
        <v>34527</v>
      </c>
      <c r="AI150" s="15">
        <f>'2W'!AJ31</f>
        <v>31015</v>
      </c>
      <c r="AJ150" s="15">
        <f>'2W'!AK31</f>
        <v>38679</v>
      </c>
      <c r="AK150" s="15">
        <f>'2W'!AL31</f>
        <v>42085</v>
      </c>
      <c r="AL150" s="15">
        <f>'2W'!AM31</f>
        <v>47929</v>
      </c>
      <c r="AM150" s="15">
        <f>'2W'!AN31</f>
        <v>46415</v>
      </c>
      <c r="AN150" s="15">
        <f>'2W'!AO31</f>
        <v>53235</v>
      </c>
      <c r="AO150" s="15">
        <f>'2W'!AP31</f>
        <v>49257</v>
      </c>
      <c r="AP150" s="15">
        <f>'2W'!AQ31</f>
        <v>47925</v>
      </c>
      <c r="AQ150" s="15">
        <f>'2W'!AR31</f>
        <v>44944</v>
      </c>
      <c r="AR150" s="15">
        <f>'2W'!AS31</f>
        <v>43850</v>
      </c>
      <c r="AS150" s="15">
        <f>'2W'!AT31</f>
        <v>52421</v>
      </c>
      <c r="AT150" s="15">
        <f>'2W'!AU31</f>
        <v>57902</v>
      </c>
      <c r="AU150" s="15">
        <f>'2W'!AV31</f>
        <v>73744</v>
      </c>
      <c r="AV150" s="15">
        <f>'2W'!AW31</f>
        <v>70109</v>
      </c>
      <c r="AW150" s="15">
        <f>'2W'!AX31</f>
        <v>56525</v>
      </c>
      <c r="AX150" s="15">
        <f>'2W'!AY31</f>
        <v>65142</v>
      </c>
      <c r="AY150" s="15">
        <f>'2W'!AZ31</f>
        <v>65133</v>
      </c>
      <c r="AZ150" s="15">
        <f>'2W'!BA31</f>
        <v>71035</v>
      </c>
      <c r="BA150" s="15">
        <f>'2W'!BB31</f>
        <v>61878</v>
      </c>
      <c r="BB150" s="15">
        <f>'2W'!BC31</f>
        <v>69659</v>
      </c>
      <c r="BC150" s="15">
        <f>'2W'!BD31</f>
        <v>62372</v>
      </c>
      <c r="BD150" s="15">
        <f>'2W'!BE31</f>
        <v>56319</v>
      </c>
      <c r="BE150" s="15">
        <f>'2W'!BF31</f>
        <v>59606</v>
      </c>
      <c r="BF150" s="15">
        <f>'2W'!BG31</f>
        <v>64140</v>
      </c>
      <c r="BG150" s="15">
        <f>'2W'!BH31</f>
        <v>69855</v>
      </c>
      <c r="BH150" s="15">
        <f>'2W'!BI31</f>
        <v>83932</v>
      </c>
      <c r="BI150" s="15">
        <f>'2W'!BJ31</f>
        <v>56022</v>
      </c>
      <c r="BJ150" s="15">
        <f>'2W'!BK31</f>
        <v>67309</v>
      </c>
      <c r="BK150" s="15">
        <f>'2W'!BL31</f>
        <v>65947</v>
      </c>
      <c r="BL150" s="15">
        <f>'2W'!BM31</f>
        <v>65631</v>
      </c>
      <c r="BM150" s="15">
        <f>'2W'!BN31</f>
        <v>73510</v>
      </c>
      <c r="BN150" s="15">
        <f>'2W'!BO31</f>
        <v>64557</v>
      </c>
      <c r="BO150" s="15">
        <f>'2W'!BP31</f>
        <v>56448</v>
      </c>
      <c r="BP150" s="15">
        <f>'2W'!BQ31</f>
        <v>58637</v>
      </c>
      <c r="BQ150" s="15">
        <f>'2W'!BR31</f>
        <v>56254</v>
      </c>
      <c r="BR150" s="15">
        <f>'2W'!BS31</f>
        <v>58563</v>
      </c>
      <c r="BS150" s="15">
        <f>'2W'!BT31</f>
        <v>97777</v>
      </c>
      <c r="BT150" s="15">
        <f>'2W'!BU31</f>
        <v>95482</v>
      </c>
      <c r="BU150" s="15">
        <f>'2W'!BV31</f>
        <v>54189</v>
      </c>
      <c r="BV150" s="15">
        <f>'2W'!BW31</f>
        <v>78715</v>
      </c>
      <c r="BW150" s="15">
        <f>'2W'!BX31</f>
        <v>71930</v>
      </c>
      <c r="BX150" s="15">
        <f>'2W'!BY31</f>
        <v>77485</v>
      </c>
      <c r="BY150" s="15">
        <f>'2W'!BZ31</f>
        <v>82463</v>
      </c>
      <c r="BZ150" s="15">
        <f>'2W'!CA31</f>
        <v>78538</v>
      </c>
      <c r="CA150" s="15">
        <f>'2W'!CB31</f>
        <v>72567</v>
      </c>
      <c r="CB150" s="15">
        <f>'2W'!CC31</f>
        <v>69198</v>
      </c>
      <c r="CC150" s="15">
        <f>'2W'!CD31</f>
        <v>73588</v>
      </c>
      <c r="CD150" s="15">
        <f>'2W'!CE31</f>
        <v>80354</v>
      </c>
      <c r="CE150" s="15">
        <f>'2W'!CF31</f>
        <v>150023</v>
      </c>
      <c r="CF150" s="15">
        <f>'2W'!CG31</f>
        <v>118248</v>
      </c>
      <c r="CG150" s="15">
        <f>'2W'!CH31</f>
        <v>83499</v>
      </c>
      <c r="CH150" s="15">
        <f>'2W'!CI31</f>
        <v>107703</v>
      </c>
      <c r="CI150" s="15">
        <f>'2W'!CJ31</f>
        <v>91657.65217391304</v>
      </c>
      <c r="CL150" s="15">
        <f t="shared" si="1491"/>
        <v>199360.65217391303</v>
      </c>
      <c r="CM150" s="15">
        <f t="shared" si="1492"/>
        <v>351770</v>
      </c>
      <c r="CN150" s="15">
        <f t="shared" si="1492"/>
        <v>228130</v>
      </c>
      <c r="CP150" s="17">
        <f t="shared" si="1493"/>
        <v>-0.25686841971769958</v>
      </c>
      <c r="CQ150" s="17">
        <f t="shared" si="1494"/>
        <v>0.32338047843548101</v>
      </c>
      <c r="CU150" s="8"/>
      <c r="CV150" s="8"/>
      <c r="CW150" s="8"/>
      <c r="CX150" s="8"/>
      <c r="CY150" s="8"/>
      <c r="CZ150" s="8"/>
      <c r="DB150" s="15">
        <f t="shared" si="1495"/>
        <v>174707</v>
      </c>
      <c r="DC150" s="15">
        <f t="shared" si="1495"/>
        <v>160170</v>
      </c>
      <c r="DD150" s="15">
        <f t="shared" si="1495"/>
        <v>154253</v>
      </c>
      <c r="DE150" s="15">
        <f t="shared" si="1495"/>
        <v>179300</v>
      </c>
      <c r="DF150" s="15">
        <f t="shared" si="1495"/>
        <v>172191</v>
      </c>
      <c r="DG150" s="15">
        <f t="shared" si="1495"/>
        <v>51769</v>
      </c>
      <c r="DH150" s="15">
        <f t="shared" si="1495"/>
        <v>118573</v>
      </c>
      <c r="DI150" s="15">
        <f t="shared" si="1495"/>
        <v>155150</v>
      </c>
      <c r="DJ150" s="15">
        <f t="shared" si="1495"/>
        <v>176934</v>
      </c>
      <c r="DK150" s="15">
        <f t="shared" si="1495"/>
        <v>96419</v>
      </c>
      <c r="DL150" s="15">
        <f t="shared" si="1496"/>
        <v>118204</v>
      </c>
      <c r="DM150" s="15">
        <f t="shared" si="1496"/>
        <v>111779</v>
      </c>
      <c r="DN150" s="15">
        <f t="shared" si="1496"/>
        <v>147579</v>
      </c>
      <c r="DO150" s="15">
        <f t="shared" si="1496"/>
        <v>142126</v>
      </c>
      <c r="DP150" s="15">
        <f t="shared" si="1496"/>
        <v>154173</v>
      </c>
      <c r="DQ150" s="15">
        <f t="shared" si="1496"/>
        <v>200378</v>
      </c>
      <c r="DR150" s="15">
        <f t="shared" si="1496"/>
        <v>201310</v>
      </c>
      <c r="DS150" s="15">
        <f t="shared" si="1496"/>
        <v>193909</v>
      </c>
      <c r="DT150" s="15">
        <f t="shared" si="1496"/>
        <v>180065</v>
      </c>
      <c r="DU150" s="15">
        <f t="shared" si="1496"/>
        <v>209809</v>
      </c>
      <c r="DV150" s="15">
        <f t="shared" si="1497"/>
        <v>198887</v>
      </c>
      <c r="DW150" s="15">
        <f t="shared" si="1497"/>
        <v>194515</v>
      </c>
      <c r="DX150" s="15">
        <f t="shared" si="1497"/>
        <v>173454</v>
      </c>
      <c r="DY150" s="15">
        <f t="shared" si="1497"/>
        <v>247448</v>
      </c>
      <c r="DZ150" s="15">
        <f t="shared" si="1497"/>
        <v>228130</v>
      </c>
      <c r="EA150" s="15">
        <f t="shared" si="1497"/>
        <v>233568</v>
      </c>
      <c r="EB150" s="15">
        <f t="shared" si="1497"/>
        <v>223140</v>
      </c>
      <c r="EC150" s="15">
        <f t="shared" si="1497"/>
        <v>351770</v>
      </c>
      <c r="EE150" s="15">
        <f t="shared" si="1498"/>
        <v>665914</v>
      </c>
      <c r="EF150" s="15">
        <f t="shared" si="1498"/>
        <v>502426</v>
      </c>
      <c r="EG150" s="15">
        <f t="shared" si="1498"/>
        <v>473981</v>
      </c>
      <c r="EH150" s="15">
        <f t="shared" si="1498"/>
        <v>697987</v>
      </c>
      <c r="EI150" s="15">
        <f t="shared" si="1498"/>
        <v>782670</v>
      </c>
      <c r="EJ150" s="15">
        <f t="shared" si="1498"/>
        <v>843547</v>
      </c>
      <c r="EK150" s="15">
        <f t="shared" si="1498"/>
        <v>1007838.6521739131</v>
      </c>
    </row>
    <row r="151" spans="1:141" hidden="1" outlineLevel="1" x14ac:dyDescent="0.2">
      <c r="A151" s="9" t="s">
        <v>20</v>
      </c>
      <c r="B151" s="15">
        <f>'2W'!C32</f>
        <v>47358</v>
      </c>
      <c r="C151" s="15">
        <f>'2W'!D32</f>
        <v>43468</v>
      </c>
      <c r="D151" s="15">
        <f>'2W'!E32</f>
        <v>49323</v>
      </c>
      <c r="E151" s="15">
        <f>'2W'!F32</f>
        <v>44592</v>
      </c>
      <c r="F151" s="15">
        <f>'2W'!G32</f>
        <v>48565</v>
      </c>
      <c r="G151" s="15">
        <f>'2W'!H32</f>
        <v>47810</v>
      </c>
      <c r="H151" s="15">
        <f>'2W'!I32</f>
        <v>52039</v>
      </c>
      <c r="I151" s="15">
        <f>'2W'!J32</f>
        <v>48837</v>
      </c>
      <c r="J151" s="15">
        <f>'2W'!K32</f>
        <v>46188</v>
      </c>
      <c r="K151" s="15">
        <f>'2W'!L32</f>
        <v>54309</v>
      </c>
      <c r="L151" s="15">
        <f>'2W'!M32</f>
        <v>60742</v>
      </c>
      <c r="M151" s="15">
        <f>'2W'!N32</f>
        <v>43272</v>
      </c>
      <c r="N151" s="15">
        <f>'2W'!O32</f>
        <v>50309</v>
      </c>
      <c r="O151" s="15">
        <f>'2W'!P32</f>
        <v>47843</v>
      </c>
      <c r="P151" s="15">
        <f>'2W'!Q32</f>
        <v>55518</v>
      </c>
      <c r="Q151" s="15">
        <f>'2W'!R32</f>
        <v>5607</v>
      </c>
      <c r="R151" s="15">
        <f>'2W'!S32</f>
        <v>8236</v>
      </c>
      <c r="S151" s="15">
        <f>'2W'!T32</f>
        <v>27621</v>
      </c>
      <c r="T151" s="15">
        <f>'2W'!U32</f>
        <v>29904</v>
      </c>
      <c r="U151" s="15">
        <f>'2W'!V32</f>
        <v>31332</v>
      </c>
      <c r="V151" s="15">
        <f>'2W'!W32</f>
        <v>41482</v>
      </c>
      <c r="W151" s="15">
        <f>'2W'!X32</f>
        <v>44973</v>
      </c>
      <c r="X151" s="15">
        <f>'2W'!Y32</f>
        <v>53072</v>
      </c>
      <c r="Y151" s="15">
        <f>'2W'!Z32</f>
        <v>45344</v>
      </c>
      <c r="Z151" s="15">
        <f>'2W'!AA32</f>
        <v>47740</v>
      </c>
      <c r="AA151" s="15">
        <f>'2W'!AB32</f>
        <v>47993</v>
      </c>
      <c r="AB151" s="15">
        <f>'2W'!AC32</f>
        <v>48816</v>
      </c>
      <c r="AC151" s="15">
        <f>'2W'!AD32</f>
        <v>33739</v>
      </c>
      <c r="AD151" s="15">
        <f>'2W'!AE32</f>
        <v>9483</v>
      </c>
      <c r="AE151" s="15">
        <f>'2W'!AF32</f>
        <v>25173</v>
      </c>
      <c r="AF151" s="15">
        <f>'2W'!AG32</f>
        <v>47320</v>
      </c>
      <c r="AG151" s="15">
        <f>'2W'!AH32</f>
        <v>45102</v>
      </c>
      <c r="AH151" s="15">
        <f>'2W'!AI32</f>
        <v>45665</v>
      </c>
      <c r="AI151" s="15">
        <f>'2W'!AJ32</f>
        <v>47995</v>
      </c>
      <c r="AJ151" s="15">
        <f>'2W'!AK32</f>
        <v>48989</v>
      </c>
      <c r="AK151" s="15">
        <f>'2W'!AL32</f>
        <v>42650</v>
      </c>
      <c r="AL151" s="15">
        <f>'2W'!AM32</f>
        <v>44547</v>
      </c>
      <c r="AM151" s="15">
        <f>'2W'!AN32</f>
        <v>44216</v>
      </c>
      <c r="AN151" s="15">
        <f>'2W'!AO32</f>
        <v>49460</v>
      </c>
      <c r="AO151" s="15">
        <f>'2W'!AP32</f>
        <v>44926</v>
      </c>
      <c r="AP151" s="15">
        <f>'2W'!AQ32</f>
        <v>42374</v>
      </c>
      <c r="AQ151" s="15">
        <f>'2W'!AR32</f>
        <v>50190</v>
      </c>
      <c r="AR151" s="15">
        <f>'2W'!AS32</f>
        <v>49493</v>
      </c>
      <c r="AS151" s="15">
        <f>'2W'!AT32</f>
        <v>55974</v>
      </c>
      <c r="AT151" s="15">
        <f>'2W'!AU32</f>
        <v>56868</v>
      </c>
      <c r="AU151" s="15">
        <f>'2W'!AV32</f>
        <v>67556</v>
      </c>
      <c r="AV151" s="15">
        <f>'2W'!AW32</f>
        <v>72436</v>
      </c>
      <c r="AW151" s="15">
        <f>'2W'!AX32</f>
        <v>53188</v>
      </c>
      <c r="AX151" s="15">
        <f>'2W'!AY32</f>
        <v>59826</v>
      </c>
      <c r="AY151" s="15">
        <f>'2W'!AZ32</f>
        <v>59228</v>
      </c>
      <c r="AZ151" s="15">
        <f>'2W'!BA32</f>
        <v>64624</v>
      </c>
      <c r="BA151" s="15">
        <f>'2W'!BB32</f>
        <v>61970</v>
      </c>
      <c r="BB151" s="15">
        <f>'2W'!BC32</f>
        <v>61727</v>
      </c>
      <c r="BC151" s="15">
        <f>'2W'!BD32</f>
        <v>62684</v>
      </c>
      <c r="BD151" s="15">
        <f>'2W'!BE32</f>
        <v>62760</v>
      </c>
      <c r="BE151" s="15">
        <f>'2W'!BF32</f>
        <v>69492</v>
      </c>
      <c r="BF151" s="15">
        <f>'2W'!BG32</f>
        <v>73843</v>
      </c>
      <c r="BG151" s="15">
        <f>'2W'!BH32</f>
        <v>80278</v>
      </c>
      <c r="BH151" s="15">
        <f>'2W'!BI32</f>
        <v>83110</v>
      </c>
      <c r="BI151" s="15">
        <f>'2W'!BJ32</f>
        <v>66524</v>
      </c>
      <c r="BJ151" s="15">
        <f>'2W'!BK32</f>
        <v>75886</v>
      </c>
      <c r="BK151" s="15">
        <f>'2W'!BL32</f>
        <v>73520</v>
      </c>
      <c r="BL151" s="15">
        <f>'2W'!BM32</f>
        <v>75879</v>
      </c>
      <c r="BM151" s="15">
        <f>'2W'!BN32</f>
        <v>78427</v>
      </c>
      <c r="BN151" s="15">
        <f>'2W'!BO32</f>
        <v>82306</v>
      </c>
      <c r="BO151" s="15">
        <f>'2W'!BP32</f>
        <v>73479</v>
      </c>
      <c r="BP151" s="15">
        <f>'2W'!BQ32</f>
        <v>80291</v>
      </c>
      <c r="BQ151" s="15">
        <f>'2W'!BR32</f>
        <v>79849</v>
      </c>
      <c r="BR151" s="15">
        <f>'2W'!BS32</f>
        <v>74687</v>
      </c>
      <c r="BS151" s="15">
        <f>'2W'!BT32</f>
        <v>107020</v>
      </c>
      <c r="BT151" s="15">
        <f>'2W'!BU32</f>
        <v>92383</v>
      </c>
      <c r="BU151" s="15">
        <f>'2W'!BV32</f>
        <v>62854</v>
      </c>
      <c r="BV151" s="15">
        <f>'2W'!BW32</f>
        <v>88896</v>
      </c>
      <c r="BW151" s="15">
        <f>'2W'!BX32</f>
        <v>77291</v>
      </c>
      <c r="BX151" s="15">
        <f>'2W'!BY32</f>
        <v>84942</v>
      </c>
      <c r="BY151" s="15">
        <f>'2W'!BZ32</f>
        <v>92485</v>
      </c>
      <c r="BZ151" s="15">
        <f>'2W'!CA32</f>
        <v>88174</v>
      </c>
      <c r="CA151" s="15">
        <f>'2W'!CB32</f>
        <v>85919</v>
      </c>
      <c r="CB151" s="15">
        <f>'2W'!CC32</f>
        <v>88621</v>
      </c>
      <c r="CC151" s="15">
        <f>'2W'!CD32</f>
        <v>91521</v>
      </c>
      <c r="CD151" s="15">
        <f>'2W'!CE32</f>
        <v>78037</v>
      </c>
      <c r="CE151" s="15">
        <f>'2W'!CF32</f>
        <v>136848</v>
      </c>
      <c r="CF151" s="15">
        <f>'2W'!CG32</f>
        <v>105318</v>
      </c>
      <c r="CG151" s="15">
        <f>'2W'!CH32</f>
        <v>80448</v>
      </c>
      <c r="CH151" s="15">
        <f>'2W'!CI32</f>
        <v>99305</v>
      </c>
      <c r="CI151" s="15">
        <f>'2W'!CJ32</f>
        <v>94304.217391304352</v>
      </c>
      <c r="CL151" s="15">
        <f t="shared" si="1491"/>
        <v>193609.21739130435</v>
      </c>
      <c r="CM151" s="15">
        <f t="shared" si="1492"/>
        <v>322614</v>
      </c>
      <c r="CN151" s="15">
        <f t="shared" si="1492"/>
        <v>251129</v>
      </c>
      <c r="CP151" s="17">
        <f t="shared" si="1493"/>
        <v>-0.20051032188125351</v>
      </c>
      <c r="CQ151" s="17">
        <f t="shared" si="1494"/>
        <v>0.16500819794150168</v>
      </c>
      <c r="CU151" s="8"/>
      <c r="CV151" s="8"/>
      <c r="CW151" s="8"/>
      <c r="CX151" s="8"/>
      <c r="CY151" s="8"/>
      <c r="CZ151" s="8"/>
      <c r="DB151" s="15">
        <f t="shared" si="1495"/>
        <v>140149</v>
      </c>
      <c r="DC151" s="15">
        <f t="shared" si="1495"/>
        <v>140967</v>
      </c>
      <c r="DD151" s="15">
        <f t="shared" si="1495"/>
        <v>147064</v>
      </c>
      <c r="DE151" s="15">
        <f t="shared" si="1495"/>
        <v>158323</v>
      </c>
      <c r="DF151" s="15">
        <f t="shared" si="1495"/>
        <v>153670</v>
      </c>
      <c r="DG151" s="15">
        <f t="shared" si="1495"/>
        <v>41464</v>
      </c>
      <c r="DH151" s="15">
        <f t="shared" si="1495"/>
        <v>102718</v>
      </c>
      <c r="DI151" s="15">
        <f t="shared" si="1495"/>
        <v>143389</v>
      </c>
      <c r="DJ151" s="15">
        <f t="shared" si="1495"/>
        <v>144549</v>
      </c>
      <c r="DK151" s="15">
        <f t="shared" si="1495"/>
        <v>68395</v>
      </c>
      <c r="DL151" s="15">
        <f t="shared" si="1496"/>
        <v>138087</v>
      </c>
      <c r="DM151" s="15">
        <f t="shared" si="1496"/>
        <v>139634</v>
      </c>
      <c r="DN151" s="15">
        <f t="shared" si="1496"/>
        <v>138223</v>
      </c>
      <c r="DO151" s="15">
        <f t="shared" si="1496"/>
        <v>137490</v>
      </c>
      <c r="DP151" s="15">
        <f t="shared" si="1496"/>
        <v>162335</v>
      </c>
      <c r="DQ151" s="15">
        <f t="shared" si="1496"/>
        <v>193180</v>
      </c>
      <c r="DR151" s="15">
        <f t="shared" si="1496"/>
        <v>183678</v>
      </c>
      <c r="DS151" s="15">
        <f t="shared" si="1496"/>
        <v>186381</v>
      </c>
      <c r="DT151" s="15">
        <f t="shared" si="1496"/>
        <v>206095</v>
      </c>
      <c r="DU151" s="15">
        <f t="shared" si="1496"/>
        <v>229912</v>
      </c>
      <c r="DV151" s="15">
        <f t="shared" si="1497"/>
        <v>225285</v>
      </c>
      <c r="DW151" s="15">
        <f t="shared" si="1497"/>
        <v>234212</v>
      </c>
      <c r="DX151" s="15">
        <f t="shared" si="1497"/>
        <v>234827</v>
      </c>
      <c r="DY151" s="15">
        <f t="shared" si="1497"/>
        <v>262257</v>
      </c>
      <c r="DZ151" s="15">
        <f t="shared" si="1497"/>
        <v>251129</v>
      </c>
      <c r="EA151" s="15">
        <f t="shared" si="1497"/>
        <v>266578</v>
      </c>
      <c r="EB151" s="15">
        <f t="shared" si="1497"/>
        <v>258179</v>
      </c>
      <c r="EC151" s="15">
        <f t="shared" si="1497"/>
        <v>322614</v>
      </c>
      <c r="EE151" s="15">
        <f t="shared" si="1498"/>
        <v>600024</v>
      </c>
      <c r="EF151" s="15">
        <f t="shared" si="1498"/>
        <v>432120</v>
      </c>
      <c r="EG151" s="15">
        <f t="shared" si="1498"/>
        <v>484339</v>
      </c>
      <c r="EH151" s="15">
        <f t="shared" si="1498"/>
        <v>676683</v>
      </c>
      <c r="EI151" s="15">
        <f t="shared" si="1498"/>
        <v>847673</v>
      </c>
      <c r="EJ151" s="15">
        <f t="shared" si="1498"/>
        <v>982425</v>
      </c>
      <c r="EK151" s="15">
        <f t="shared" si="1498"/>
        <v>1040980.2173913043</v>
      </c>
    </row>
    <row r="152" spans="1:141" hidden="1" outlineLevel="1" x14ac:dyDescent="0.2">
      <c r="A152" s="9" t="s">
        <v>21</v>
      </c>
      <c r="B152" s="15">
        <f>'2W'!C33</f>
        <v>247106</v>
      </c>
      <c r="C152" s="15">
        <f>'2W'!D33</f>
        <v>224936</v>
      </c>
      <c r="D152" s="15">
        <f>'2W'!E33</f>
        <v>236543</v>
      </c>
      <c r="E152" s="15">
        <f>'2W'!F33</f>
        <v>218583</v>
      </c>
      <c r="F152" s="15">
        <f>'2W'!G33</f>
        <v>225632</v>
      </c>
      <c r="G152" s="15">
        <f>'2W'!H33</f>
        <v>211824</v>
      </c>
      <c r="H152" s="15">
        <f>'2W'!I33</f>
        <v>238345</v>
      </c>
      <c r="I152" s="15">
        <f>'2W'!J33</f>
        <v>212578</v>
      </c>
      <c r="J152" s="15">
        <f>'2W'!K33</f>
        <v>189261</v>
      </c>
      <c r="K152" s="15">
        <f>'2W'!L33</f>
        <v>219337</v>
      </c>
      <c r="L152" s="15">
        <f>'2W'!M33</f>
        <v>268041</v>
      </c>
      <c r="M152" s="15">
        <f>'2W'!N33</f>
        <v>202274</v>
      </c>
      <c r="N152" s="15">
        <f>'2W'!O33</f>
        <v>207492</v>
      </c>
      <c r="O152" s="15">
        <f>'2W'!P33</f>
        <v>205385</v>
      </c>
      <c r="P152" s="15">
        <f>'2W'!Q33</f>
        <v>287974</v>
      </c>
      <c r="Q152" s="15">
        <f>'2W'!R33</f>
        <v>72658</v>
      </c>
      <c r="R152" s="15">
        <f>'2W'!S33</f>
        <v>31831</v>
      </c>
      <c r="S152" s="15">
        <f>'2W'!T33</f>
        <v>125003</v>
      </c>
      <c r="T152" s="15">
        <f>'2W'!U33</f>
        <v>141240</v>
      </c>
      <c r="U152" s="15">
        <f>'2W'!V33</f>
        <v>160653</v>
      </c>
      <c r="V152" s="15">
        <f>'2W'!W33</f>
        <v>179358</v>
      </c>
      <c r="W152" s="15">
        <f>'2W'!X33</f>
        <v>181257</v>
      </c>
      <c r="X152" s="15">
        <f>'2W'!Y33</f>
        <v>224337</v>
      </c>
      <c r="Y152" s="15">
        <f>'2W'!Z33</f>
        <v>231040</v>
      </c>
      <c r="Z152" s="15">
        <f>'2W'!AA33</f>
        <v>202381</v>
      </c>
      <c r="AA152" s="15">
        <f>'2W'!AB33</f>
        <v>185695</v>
      </c>
      <c r="AB152" s="15">
        <f>'2W'!AC33</f>
        <v>197845</v>
      </c>
      <c r="AC152" s="15">
        <f>'2W'!AD33</f>
        <v>140074</v>
      </c>
      <c r="AD152" s="15">
        <f>'2W'!AE33</f>
        <v>63672</v>
      </c>
      <c r="AE152" s="15">
        <f>'2W'!AF33</f>
        <v>136215</v>
      </c>
      <c r="AF152" s="15">
        <f>'2W'!AG33</f>
        <v>185961</v>
      </c>
      <c r="AG152" s="15">
        <f>'2W'!AH33</f>
        <v>165425</v>
      </c>
      <c r="AH152" s="15">
        <f>'2W'!AI33</f>
        <v>156242</v>
      </c>
      <c r="AI152" s="15">
        <f>'2W'!AJ33</f>
        <v>175228</v>
      </c>
      <c r="AJ152" s="15">
        <f>'2W'!AK33</f>
        <v>234876</v>
      </c>
      <c r="AK152" s="15">
        <f>'2W'!AL33</f>
        <v>194797</v>
      </c>
      <c r="AL152" s="15">
        <f>'2W'!AM33</f>
        <v>181509</v>
      </c>
      <c r="AM152" s="15">
        <f>'2W'!AN33</f>
        <v>170871</v>
      </c>
      <c r="AN152" s="15">
        <f>'2W'!AO33</f>
        <v>198471</v>
      </c>
      <c r="AO152" s="15">
        <f>'2W'!AP33</f>
        <v>196966</v>
      </c>
      <c r="AP152" s="15">
        <f>'2W'!AQ33</f>
        <v>186279</v>
      </c>
      <c r="AQ152" s="15">
        <f>'2W'!AR33</f>
        <v>179770</v>
      </c>
      <c r="AR152" s="15">
        <f>'2W'!AS33</f>
        <v>181539</v>
      </c>
      <c r="AS152" s="15">
        <f>'2W'!AT33</f>
        <v>195026</v>
      </c>
      <c r="AT152" s="15">
        <f>'2W'!AU33</f>
        <v>178779</v>
      </c>
      <c r="AU152" s="15">
        <f>'2W'!AV33</f>
        <v>265740</v>
      </c>
      <c r="AV152" s="15">
        <f>'2W'!AW33</f>
        <v>271783</v>
      </c>
      <c r="AW152" s="15">
        <f>'2W'!AX33</f>
        <v>176641</v>
      </c>
      <c r="AX152" s="15">
        <f>'2W'!AY33</f>
        <v>208891</v>
      </c>
      <c r="AY152" s="15">
        <f>'2W'!AZ33</f>
        <v>212434</v>
      </c>
      <c r="AZ152" s="15">
        <f>'2W'!BA33</f>
        <v>240398</v>
      </c>
      <c r="BA152" s="15">
        <f>'2W'!BB33</f>
        <v>210195</v>
      </c>
      <c r="BB152" s="15">
        <f>'2W'!BC33</f>
        <v>253952</v>
      </c>
      <c r="BC152" s="15">
        <f>'2W'!BD33</f>
        <v>227712</v>
      </c>
      <c r="BD152" s="15">
        <f>'2W'!BE33</f>
        <v>213984</v>
      </c>
      <c r="BE152" s="15">
        <f>'2W'!BF33</f>
        <v>225848</v>
      </c>
      <c r="BF152" s="15">
        <f>'2W'!BG33</f>
        <v>229580</v>
      </c>
      <c r="BG152" s="15">
        <f>'2W'!BH33</f>
        <v>252875</v>
      </c>
      <c r="BH152" s="15">
        <f>'2W'!BI33</f>
        <v>367001</v>
      </c>
      <c r="BI152" s="15">
        <f>'2W'!BJ33</f>
        <v>233853</v>
      </c>
      <c r="BJ152" s="15">
        <f>'2W'!BK33</f>
        <v>255624</v>
      </c>
      <c r="BK152" s="15">
        <f>'2W'!BL33</f>
        <v>250503</v>
      </c>
      <c r="BL152" s="15">
        <f>'2W'!BM33</f>
        <v>255568</v>
      </c>
      <c r="BM152" s="15">
        <f>'2W'!BN33</f>
        <v>282000</v>
      </c>
      <c r="BN152" s="15">
        <f>'2W'!BO33</f>
        <v>264520</v>
      </c>
      <c r="BO152" s="15">
        <f>'2W'!BP33</f>
        <v>237440</v>
      </c>
      <c r="BP152" s="15">
        <f>'2W'!BQ33</f>
        <v>252353</v>
      </c>
      <c r="BQ152" s="15">
        <f>'2W'!BR33</f>
        <v>237487</v>
      </c>
      <c r="BR152" s="15">
        <f>'2W'!BS33</f>
        <v>222212</v>
      </c>
      <c r="BS152" s="15">
        <f>'2W'!BT33</f>
        <v>353503</v>
      </c>
      <c r="BT152" s="15">
        <f>'2W'!BU33</f>
        <v>422723</v>
      </c>
      <c r="BU152" s="15">
        <f>'2W'!BV33</f>
        <v>214085</v>
      </c>
      <c r="BV152" s="15">
        <f>'2W'!BW33</f>
        <v>289890</v>
      </c>
      <c r="BW152" s="15">
        <f>'2W'!BX33</f>
        <v>256735</v>
      </c>
      <c r="BX152" s="15">
        <f>'2W'!BY33</f>
        <v>281631</v>
      </c>
      <c r="BY152" s="15">
        <f>'2W'!BZ33</f>
        <v>311947</v>
      </c>
      <c r="BZ152" s="15">
        <f>'2W'!CA33</f>
        <v>311177</v>
      </c>
      <c r="CA152" s="15">
        <f>'2W'!CB33</f>
        <v>283749</v>
      </c>
      <c r="CB152" s="15">
        <f>'2W'!CC33</f>
        <v>271201</v>
      </c>
      <c r="CC152" s="15">
        <f>'2W'!CD33</f>
        <v>273075</v>
      </c>
      <c r="CD152" s="15">
        <f>'2W'!CE33</f>
        <v>247984</v>
      </c>
      <c r="CE152" s="15">
        <f>'2W'!CF33</f>
        <v>561187</v>
      </c>
      <c r="CF152" s="15">
        <f>'2W'!CG33</f>
        <v>448856</v>
      </c>
      <c r="CG152" s="15">
        <f>'2W'!CH33</f>
        <v>269615</v>
      </c>
      <c r="CH152" s="15">
        <f>'2W'!CI33</f>
        <v>367256</v>
      </c>
      <c r="CI152" s="15">
        <f>'2W'!CJ33</f>
        <v>343325.95652173914</v>
      </c>
      <c r="CL152" s="15">
        <f t="shared" si="1491"/>
        <v>710581.95652173914</v>
      </c>
      <c r="CM152" s="15">
        <f t="shared" si="1492"/>
        <v>1279658</v>
      </c>
      <c r="CN152" s="15">
        <f t="shared" si="1492"/>
        <v>828256</v>
      </c>
      <c r="CP152" s="17">
        <f t="shared" si="1493"/>
        <v>-0.29648346008859117</v>
      </c>
      <c r="CQ152" s="17">
        <f t="shared" si="1494"/>
        <v>0.29994412352479149</v>
      </c>
      <c r="CU152" s="8"/>
      <c r="CV152" s="8"/>
      <c r="CW152" s="8"/>
      <c r="CX152" s="8"/>
      <c r="CY152" s="8"/>
      <c r="CZ152" s="8"/>
      <c r="DB152" s="15">
        <f t="shared" si="1495"/>
        <v>708585</v>
      </c>
      <c r="DC152" s="15">
        <f t="shared" si="1495"/>
        <v>656039</v>
      </c>
      <c r="DD152" s="15">
        <f t="shared" si="1495"/>
        <v>640184</v>
      </c>
      <c r="DE152" s="15">
        <f t="shared" si="1495"/>
        <v>689652</v>
      </c>
      <c r="DF152" s="15">
        <f t="shared" si="1495"/>
        <v>700851</v>
      </c>
      <c r="DG152" s="15">
        <f t="shared" si="1495"/>
        <v>229492</v>
      </c>
      <c r="DH152" s="15">
        <f t="shared" si="1495"/>
        <v>481251</v>
      </c>
      <c r="DI152" s="15">
        <f t="shared" si="1495"/>
        <v>636634</v>
      </c>
      <c r="DJ152" s="15">
        <f t="shared" si="1495"/>
        <v>585921</v>
      </c>
      <c r="DK152" s="15">
        <f t="shared" si="1495"/>
        <v>339961</v>
      </c>
      <c r="DL152" s="15">
        <f t="shared" si="1496"/>
        <v>507628</v>
      </c>
      <c r="DM152" s="15">
        <f t="shared" si="1496"/>
        <v>604901</v>
      </c>
      <c r="DN152" s="15">
        <f t="shared" si="1496"/>
        <v>550851</v>
      </c>
      <c r="DO152" s="15">
        <f t="shared" si="1496"/>
        <v>563015</v>
      </c>
      <c r="DP152" s="15">
        <f t="shared" si="1496"/>
        <v>555344</v>
      </c>
      <c r="DQ152" s="15">
        <f t="shared" si="1496"/>
        <v>714164</v>
      </c>
      <c r="DR152" s="15">
        <f t="shared" si="1496"/>
        <v>661723</v>
      </c>
      <c r="DS152" s="15">
        <f t="shared" si="1496"/>
        <v>691859</v>
      </c>
      <c r="DT152" s="15">
        <f t="shared" si="1496"/>
        <v>669412</v>
      </c>
      <c r="DU152" s="15">
        <f t="shared" si="1496"/>
        <v>853729</v>
      </c>
      <c r="DV152" s="15">
        <f t="shared" si="1497"/>
        <v>761695</v>
      </c>
      <c r="DW152" s="15">
        <f t="shared" si="1497"/>
        <v>783960</v>
      </c>
      <c r="DX152" s="15">
        <f t="shared" si="1497"/>
        <v>712052</v>
      </c>
      <c r="DY152" s="15">
        <f t="shared" si="1497"/>
        <v>990311</v>
      </c>
      <c r="DZ152" s="15">
        <f t="shared" si="1497"/>
        <v>828256</v>
      </c>
      <c r="EA152" s="15">
        <f t="shared" si="1497"/>
        <v>906873</v>
      </c>
      <c r="EB152" s="15">
        <f t="shared" si="1497"/>
        <v>792260</v>
      </c>
      <c r="EC152" s="15">
        <f t="shared" si="1497"/>
        <v>1279658</v>
      </c>
      <c r="EE152" s="15">
        <f t="shared" si="1498"/>
        <v>2686726</v>
      </c>
      <c r="EF152" s="15">
        <f t="shared" si="1498"/>
        <v>1933298</v>
      </c>
      <c r="EG152" s="15">
        <f t="shared" si="1498"/>
        <v>2003341</v>
      </c>
      <c r="EH152" s="15">
        <f t="shared" si="1498"/>
        <v>2494246</v>
      </c>
      <c r="EI152" s="15">
        <f t="shared" si="1498"/>
        <v>2976695</v>
      </c>
      <c r="EJ152" s="15">
        <f t="shared" si="1498"/>
        <v>3314579</v>
      </c>
      <c r="EK152" s="15">
        <f t="shared" si="1498"/>
        <v>3689372.9565217393</v>
      </c>
    </row>
    <row r="153" spans="1:141" hidden="1" outlineLevel="1" x14ac:dyDescent="0.2">
      <c r="A153" s="9" t="s">
        <v>13</v>
      </c>
      <c r="B153" s="36">
        <f t="shared" ref="B153:AG153" si="1499">B154-SUM(B146:B152)</f>
        <v>59046</v>
      </c>
      <c r="C153" s="36">
        <f t="shared" si="1499"/>
        <v>57995</v>
      </c>
      <c r="D153" s="36">
        <f t="shared" si="1499"/>
        <v>63219</v>
      </c>
      <c r="E153" s="36">
        <f t="shared" si="1499"/>
        <v>61832</v>
      </c>
      <c r="F153" s="36">
        <f t="shared" si="1499"/>
        <v>64015</v>
      </c>
      <c r="G153" s="36">
        <f t="shared" si="1499"/>
        <v>58544</v>
      </c>
      <c r="H153" s="36">
        <f t="shared" si="1499"/>
        <v>63892</v>
      </c>
      <c r="I153" s="36">
        <f t="shared" si="1499"/>
        <v>54360</v>
      </c>
      <c r="J153" s="36">
        <f t="shared" si="1499"/>
        <v>47407</v>
      </c>
      <c r="K153" s="36">
        <f t="shared" si="1499"/>
        <v>82205</v>
      </c>
      <c r="L153" s="36">
        <f t="shared" si="1499"/>
        <v>78595</v>
      </c>
      <c r="M153" s="36">
        <f t="shared" si="1499"/>
        <v>59971</v>
      </c>
      <c r="N153" s="36">
        <f t="shared" si="1499"/>
        <v>65052</v>
      </c>
      <c r="O153" s="36">
        <f t="shared" si="1499"/>
        <v>64364</v>
      </c>
      <c r="P153" s="36">
        <f t="shared" si="1499"/>
        <v>72778</v>
      </c>
      <c r="Q153" s="36">
        <f t="shared" si="1499"/>
        <v>22335</v>
      </c>
      <c r="R153" s="36">
        <f t="shared" si="1499"/>
        <v>13698</v>
      </c>
      <c r="S153" s="36">
        <f t="shared" si="1499"/>
        <v>37638</v>
      </c>
      <c r="T153" s="36">
        <f t="shared" si="1499"/>
        <v>36959</v>
      </c>
      <c r="U153" s="36">
        <f t="shared" si="1499"/>
        <v>49047</v>
      </c>
      <c r="V153" s="36">
        <f t="shared" si="1499"/>
        <v>57447</v>
      </c>
      <c r="W153" s="36">
        <f t="shared" si="1499"/>
        <v>71633</v>
      </c>
      <c r="X153" s="36">
        <f t="shared" si="1499"/>
        <v>81863</v>
      </c>
      <c r="Y153" s="36">
        <f t="shared" si="1499"/>
        <v>72183</v>
      </c>
      <c r="Z153" s="36">
        <f t="shared" si="1499"/>
        <v>71861</v>
      </c>
      <c r="AA153" s="36">
        <f t="shared" si="1499"/>
        <v>63723</v>
      </c>
      <c r="AB153" s="36">
        <f t="shared" si="1499"/>
        <v>69268</v>
      </c>
      <c r="AC153" s="36">
        <f t="shared" si="1499"/>
        <v>46645</v>
      </c>
      <c r="AD153" s="36">
        <f t="shared" si="1499"/>
        <v>22735</v>
      </c>
      <c r="AE153" s="36">
        <f t="shared" si="1499"/>
        <v>49413</v>
      </c>
      <c r="AF153" s="36">
        <f t="shared" si="1499"/>
        <v>68037</v>
      </c>
      <c r="AG153" s="36">
        <f t="shared" si="1499"/>
        <v>63880</v>
      </c>
      <c r="AH153" s="36">
        <f t="shared" ref="AH153:BA153" si="1500">AH154-SUM(AH146:AH152)</f>
        <v>63236</v>
      </c>
      <c r="AI153" s="36">
        <f t="shared" si="1500"/>
        <v>79362</v>
      </c>
      <c r="AJ153" s="36">
        <f t="shared" si="1500"/>
        <v>85096</v>
      </c>
      <c r="AK153" s="36">
        <f t="shared" si="1500"/>
        <v>79279</v>
      </c>
      <c r="AL153" s="36">
        <f t="shared" si="1500"/>
        <v>80770</v>
      </c>
      <c r="AM153" s="36">
        <f t="shared" si="1500"/>
        <v>81483</v>
      </c>
      <c r="AN153" s="36">
        <f t="shared" si="1500"/>
        <v>102403</v>
      </c>
      <c r="AO153" s="36">
        <f t="shared" si="1500"/>
        <v>102080</v>
      </c>
      <c r="AP153" s="36">
        <f t="shared" si="1500"/>
        <v>92602</v>
      </c>
      <c r="AQ153" s="36">
        <f t="shared" si="1500"/>
        <v>79082</v>
      </c>
      <c r="AR153" s="36">
        <f t="shared" si="1500"/>
        <v>70447</v>
      </c>
      <c r="AS153" s="36">
        <f t="shared" si="1500"/>
        <v>64011</v>
      </c>
      <c r="AT153" s="36">
        <f t="shared" si="1500"/>
        <v>56597</v>
      </c>
      <c r="AU153" s="36">
        <f t="shared" si="1500"/>
        <v>80800</v>
      </c>
      <c r="AV153" s="36">
        <f t="shared" si="1500"/>
        <v>75154</v>
      </c>
      <c r="AW153" s="36">
        <f t="shared" si="1500"/>
        <v>58598</v>
      </c>
      <c r="AX153" s="36">
        <f t="shared" si="1500"/>
        <v>58877</v>
      </c>
      <c r="AY153" s="36">
        <f t="shared" si="1500"/>
        <v>57982</v>
      </c>
      <c r="AZ153" s="36">
        <f t="shared" si="1500"/>
        <v>72765</v>
      </c>
      <c r="BA153" s="36">
        <f t="shared" si="1500"/>
        <v>60450</v>
      </c>
      <c r="BB153" s="36">
        <f t="shared" ref="BB153:BC153" si="1501">BB154-SUM(BB146:BB152)</f>
        <v>80977</v>
      </c>
      <c r="BC153" s="36">
        <f t="shared" si="1501"/>
        <v>41361</v>
      </c>
      <c r="BD153" s="36">
        <f t="shared" ref="BD153:BE153" si="1502">BD154-SUM(BD146:BD152)</f>
        <v>45171</v>
      </c>
      <c r="BE153" s="36">
        <f t="shared" si="1502"/>
        <v>46353</v>
      </c>
      <c r="BF153" s="36">
        <f t="shared" ref="BF153:BG153" si="1503">BF154-SUM(BF146:BF152)</f>
        <v>47608</v>
      </c>
      <c r="BG153" s="36">
        <f t="shared" si="1503"/>
        <v>55023</v>
      </c>
      <c r="BH153" s="36">
        <f t="shared" ref="BH153:BI153" si="1504">BH154-SUM(BH146:BH152)</f>
        <v>66031</v>
      </c>
      <c r="BI153" s="36">
        <f t="shared" si="1504"/>
        <v>58067</v>
      </c>
      <c r="BJ153" s="36">
        <f t="shared" ref="BJ153:BK153" si="1505">BJ154-SUM(BJ146:BJ152)</f>
        <v>61730</v>
      </c>
      <c r="BK153" s="36">
        <f t="shared" si="1505"/>
        <v>61342</v>
      </c>
      <c r="BL153" s="36">
        <f t="shared" ref="BL153:BM153" si="1506">BL154-SUM(BL146:BL152)</f>
        <v>98056</v>
      </c>
      <c r="BM153" s="36">
        <f t="shared" si="1506"/>
        <v>56323</v>
      </c>
      <c r="BN153" s="36">
        <f t="shared" ref="BN153:BO153" si="1507">BN154-SUM(BN146:BN152)</f>
        <v>60564</v>
      </c>
      <c r="BO153" s="36">
        <f t="shared" si="1507"/>
        <v>59834</v>
      </c>
      <c r="BP153" s="36">
        <f t="shared" ref="BP153:BQ153" si="1508">BP154-SUM(BP146:BP152)</f>
        <v>71600</v>
      </c>
      <c r="BQ153" s="36">
        <f t="shared" si="1508"/>
        <v>55823</v>
      </c>
      <c r="BR153" s="36">
        <f t="shared" ref="BR153" si="1509">BR154-SUM(BR146:BR152)</f>
        <v>54617</v>
      </c>
      <c r="BS153" s="36">
        <f t="shared" ref="BS153" si="1510">BS154-SUM(BS146:BS152)</f>
        <v>83200</v>
      </c>
      <c r="BT153" s="36">
        <f t="shared" ref="BT153:BU153" si="1511">BT154-SUM(BT146:BT152)</f>
        <v>67361</v>
      </c>
      <c r="BU153" s="36">
        <f t="shared" si="1511"/>
        <v>42299</v>
      </c>
      <c r="BV153" s="36">
        <f t="shared" ref="BV153:BW153" si="1512">BV154-SUM(BV146:BV152)</f>
        <v>58405</v>
      </c>
      <c r="BW153" s="36">
        <f t="shared" si="1512"/>
        <v>39171</v>
      </c>
      <c r="BX153" s="36">
        <f t="shared" ref="BX153:BY153" si="1513">BX154-SUM(BX146:BX152)</f>
        <v>62976</v>
      </c>
      <c r="BY153" s="36">
        <f t="shared" si="1513"/>
        <v>53038</v>
      </c>
      <c r="BZ153" s="36">
        <f t="shared" ref="BZ153" si="1514">BZ154-SUM(BZ146:BZ152)</f>
        <v>51996</v>
      </c>
      <c r="CA153" s="36">
        <f t="shared" ref="CA153:CB153" si="1515">CA154-SUM(CA146:CA152)</f>
        <v>54451</v>
      </c>
      <c r="CB153" s="36">
        <f t="shared" si="1515"/>
        <v>56230</v>
      </c>
      <c r="CC153" s="36">
        <f t="shared" ref="CC153" si="1516">CC154-SUM(CC146:CC152)</f>
        <v>61291</v>
      </c>
      <c r="CD153" s="36">
        <f t="shared" ref="CD153:CG153" si="1517">CD154-SUM(CD146:CD152)</f>
        <v>56294</v>
      </c>
      <c r="CE153" s="36">
        <f t="shared" si="1517"/>
        <v>79581</v>
      </c>
      <c r="CF153" s="36">
        <f t="shared" si="1517"/>
        <v>59317</v>
      </c>
      <c r="CG153" s="36">
        <f t="shared" si="1517"/>
        <v>50106</v>
      </c>
      <c r="CH153" s="36">
        <f t="shared" ref="CH153" si="1518">CH154-SUM(CH146:CH152)</f>
        <v>58402</v>
      </c>
      <c r="CI153" s="36">
        <f t="shared" ref="CI153" si="1519">CI154-SUM(CI146:CI152)</f>
        <v>47995.000000000233</v>
      </c>
      <c r="CL153" s="36">
        <f t="shared" si="1491"/>
        <v>106397.00000000023</v>
      </c>
      <c r="CM153" s="36">
        <f t="shared" si="1492"/>
        <v>189004</v>
      </c>
      <c r="CN153" s="36">
        <f t="shared" si="1492"/>
        <v>160552</v>
      </c>
      <c r="CP153" s="37">
        <f t="shared" si="1493"/>
        <v>-0.23399185013462953</v>
      </c>
      <c r="CQ153" s="37">
        <f t="shared" si="1494"/>
        <v>9.0401328195460318E-2</v>
      </c>
      <c r="CU153" s="8"/>
      <c r="CV153" s="8"/>
      <c r="CW153" s="8"/>
      <c r="CX153" s="8"/>
      <c r="CY153" s="8"/>
      <c r="CZ153" s="8"/>
      <c r="DB153" s="36">
        <f t="shared" si="1495"/>
        <v>180260</v>
      </c>
      <c r="DC153" s="36">
        <f t="shared" si="1495"/>
        <v>184391</v>
      </c>
      <c r="DD153" s="36">
        <f t="shared" si="1495"/>
        <v>165659</v>
      </c>
      <c r="DE153" s="36">
        <f t="shared" si="1495"/>
        <v>220771</v>
      </c>
      <c r="DF153" s="36">
        <f t="shared" si="1495"/>
        <v>202194</v>
      </c>
      <c r="DG153" s="36">
        <f t="shared" si="1495"/>
        <v>73671</v>
      </c>
      <c r="DH153" s="36">
        <f t="shared" si="1495"/>
        <v>143453</v>
      </c>
      <c r="DI153" s="36">
        <f t="shared" si="1495"/>
        <v>225679</v>
      </c>
      <c r="DJ153" s="36">
        <f t="shared" si="1495"/>
        <v>204852</v>
      </c>
      <c r="DK153" s="36">
        <f t="shared" si="1495"/>
        <v>118793</v>
      </c>
      <c r="DL153" s="36">
        <f t="shared" si="1496"/>
        <v>195153</v>
      </c>
      <c r="DM153" s="36">
        <f t="shared" si="1496"/>
        <v>243737</v>
      </c>
      <c r="DN153" s="36">
        <f t="shared" si="1496"/>
        <v>264656</v>
      </c>
      <c r="DO153" s="36">
        <f t="shared" si="1496"/>
        <v>273764</v>
      </c>
      <c r="DP153" s="36">
        <f t="shared" si="1496"/>
        <v>191055</v>
      </c>
      <c r="DQ153" s="36">
        <f t="shared" si="1496"/>
        <v>214552</v>
      </c>
      <c r="DR153" s="36">
        <f t="shared" si="1496"/>
        <v>189624</v>
      </c>
      <c r="DS153" s="36">
        <f t="shared" si="1496"/>
        <v>182788</v>
      </c>
      <c r="DT153" s="36">
        <f t="shared" si="1496"/>
        <v>139132</v>
      </c>
      <c r="DU153" s="36">
        <f t="shared" si="1496"/>
        <v>179121</v>
      </c>
      <c r="DV153" s="36">
        <f t="shared" si="1497"/>
        <v>221128</v>
      </c>
      <c r="DW153" s="36">
        <f t="shared" si="1497"/>
        <v>176721</v>
      </c>
      <c r="DX153" s="36">
        <f t="shared" si="1497"/>
        <v>182040</v>
      </c>
      <c r="DY153" s="36">
        <f t="shared" si="1497"/>
        <v>192860</v>
      </c>
      <c r="DZ153" s="36">
        <f t="shared" si="1497"/>
        <v>160552</v>
      </c>
      <c r="EA153" s="36">
        <f t="shared" si="1497"/>
        <v>159485</v>
      </c>
      <c r="EB153" s="36">
        <f t="shared" si="1497"/>
        <v>173815</v>
      </c>
      <c r="EC153" s="36">
        <f t="shared" si="1497"/>
        <v>189004</v>
      </c>
      <c r="EE153" s="36">
        <f t="shared" si="1498"/>
        <v>773015</v>
      </c>
      <c r="EF153" s="36">
        <f t="shared" si="1498"/>
        <v>647655</v>
      </c>
      <c r="EG153" s="36">
        <f t="shared" si="1498"/>
        <v>822339</v>
      </c>
      <c r="EH153" s="36">
        <f t="shared" si="1498"/>
        <v>868995</v>
      </c>
      <c r="EI153" s="36">
        <f t="shared" si="1498"/>
        <v>722169</v>
      </c>
      <c r="EJ153" s="36">
        <f t="shared" si="1498"/>
        <v>712173</v>
      </c>
      <c r="EK153" s="36">
        <f t="shared" si="1498"/>
        <v>628701.00000000023</v>
      </c>
    </row>
    <row r="154" spans="1:141" ht="15" hidden="1" outlineLevel="1" x14ac:dyDescent="0.25">
      <c r="A154" s="19" t="s">
        <v>14</v>
      </c>
      <c r="B154" s="25">
        <f>'2W'!C23</f>
        <v>1572524</v>
      </c>
      <c r="C154" s="25">
        <f>'2W'!D23</f>
        <v>1434124</v>
      </c>
      <c r="D154" s="25">
        <f>'2W'!E23</f>
        <v>1592390</v>
      </c>
      <c r="E154" s="25">
        <f>'2W'!F23</f>
        <v>1526391</v>
      </c>
      <c r="F154" s="25">
        <f>'2W'!G23</f>
        <v>1625763</v>
      </c>
      <c r="G154" s="25">
        <f>'2W'!H23</f>
        <v>1515671</v>
      </c>
      <c r="H154" s="25">
        <f>'2W'!I23</f>
        <v>1589191</v>
      </c>
      <c r="I154" s="25">
        <f>'2W'!J23</f>
        <v>1404782</v>
      </c>
      <c r="J154" s="25">
        <f>'2W'!K23</f>
        <v>1281433</v>
      </c>
      <c r="K154" s="25">
        <f>'2W'!L23</f>
        <v>1634206</v>
      </c>
      <c r="L154" s="25">
        <f>'2W'!M23</f>
        <v>2003259</v>
      </c>
      <c r="M154" s="25">
        <f>'2W'!N23</f>
        <v>1453028</v>
      </c>
      <c r="N154" s="25">
        <f>'2W'!O23</f>
        <v>1455948</v>
      </c>
      <c r="O154" s="25">
        <f>'2W'!P23</f>
        <v>1473461</v>
      </c>
      <c r="P154" s="25">
        <f>'2W'!Q23</f>
        <v>2073610</v>
      </c>
      <c r="Q154" s="25">
        <f>'2W'!R23</f>
        <v>414968</v>
      </c>
      <c r="R154" s="25">
        <f>'2W'!S23</f>
        <v>192176</v>
      </c>
      <c r="S154" s="25">
        <f>'2W'!T23</f>
        <v>910969</v>
      </c>
      <c r="T154" s="25">
        <f>'2W'!U23</f>
        <v>1014822</v>
      </c>
      <c r="U154" s="25">
        <f>'2W'!V23</f>
        <v>1064608</v>
      </c>
      <c r="V154" s="25">
        <f>'2W'!W23</f>
        <v>1181887</v>
      </c>
      <c r="W154" s="25">
        <f>'2W'!X23</f>
        <v>1233865</v>
      </c>
      <c r="X154" s="25">
        <f>'2W'!Y23</f>
        <v>1642769</v>
      </c>
      <c r="Y154" s="25">
        <f>'2W'!Z23</f>
        <v>1634944</v>
      </c>
      <c r="Z154" s="25">
        <f>'2W'!AA23</f>
        <v>1362671</v>
      </c>
      <c r="AA154" s="25">
        <f>'2W'!AB23</f>
        <v>1241126</v>
      </c>
      <c r="AB154" s="25">
        <f>'2W'!AC23</f>
        <v>1351827</v>
      </c>
      <c r="AC154" s="25">
        <f>'2W'!AD23</f>
        <v>958471</v>
      </c>
      <c r="AD154" s="25">
        <f>'2W'!AE23</f>
        <v>458237</v>
      </c>
      <c r="AE154" s="25">
        <f>'2W'!AF23</f>
        <v>1075450</v>
      </c>
      <c r="AF154" s="25">
        <f>'2W'!AG23</f>
        <v>1291847</v>
      </c>
      <c r="AG154" s="25">
        <f>'2W'!AH23</f>
        <v>1103571</v>
      </c>
      <c r="AH154" s="25">
        <f>'2W'!AI23</f>
        <v>1032637</v>
      </c>
      <c r="AI154" s="25">
        <f>'2W'!AJ23</f>
        <v>1137477</v>
      </c>
      <c r="AJ154" s="25">
        <f>'2W'!AK23</f>
        <v>1599272</v>
      </c>
      <c r="AK154" s="25">
        <f>'2W'!AL23</f>
        <v>1302981</v>
      </c>
      <c r="AL154" s="25">
        <f>'2W'!AM23</f>
        <v>1153481</v>
      </c>
      <c r="AM154" s="25">
        <f>'2W'!AN23</f>
        <v>1105702</v>
      </c>
      <c r="AN154" s="25">
        <f>'2W'!AO23</f>
        <v>1288095</v>
      </c>
      <c r="AO154" s="25">
        <f>'2W'!AP23</f>
        <v>1329145</v>
      </c>
      <c r="AP154" s="25">
        <f>'2W'!AQ23</f>
        <v>1367458</v>
      </c>
      <c r="AQ154" s="25">
        <f>'2W'!AR23</f>
        <v>1228020</v>
      </c>
      <c r="AR154" s="25">
        <f>'2W'!AS23</f>
        <v>1136811</v>
      </c>
      <c r="AS154" s="25">
        <f>'2W'!AT23</f>
        <v>1181163</v>
      </c>
      <c r="AT154" s="25">
        <f>'2W'!AU23</f>
        <v>1078299</v>
      </c>
      <c r="AU154" s="25">
        <f>'2W'!AV23</f>
        <v>1723561</v>
      </c>
      <c r="AV154" s="25">
        <f>'2W'!AW23</f>
        <v>1855099</v>
      </c>
      <c r="AW154" s="25">
        <f>'2W'!AX23</f>
        <v>1136574</v>
      </c>
      <c r="AX154" s="25">
        <f>'2W'!AY23</f>
        <v>1269686</v>
      </c>
      <c r="AY154" s="25">
        <f>'2W'!AZ23</f>
        <v>1272573</v>
      </c>
      <c r="AZ154" s="25">
        <f>'2W'!BA23</f>
        <v>1455041</v>
      </c>
      <c r="BA154" s="25">
        <f>'2W'!BB23</f>
        <v>1235886</v>
      </c>
      <c r="BB154" s="25">
        <f>'2W'!BC23</f>
        <v>1499924</v>
      </c>
      <c r="BC154" s="25">
        <f>'2W'!BD23</f>
        <v>1316247</v>
      </c>
      <c r="BD154" s="25">
        <f>'2W'!BE23</f>
        <v>1234023</v>
      </c>
      <c r="BE154" s="25">
        <f>'2W'!BF23</f>
        <v>1261317</v>
      </c>
      <c r="BF154" s="25">
        <f>'2W'!BG23</f>
        <v>1318870</v>
      </c>
      <c r="BG154" s="25">
        <f>'2W'!BH23</f>
        <v>1517795</v>
      </c>
      <c r="BH154" s="25">
        <f>'2W'!BI23</f>
        <v>2259263</v>
      </c>
      <c r="BI154" s="25">
        <f>'2W'!BJ23</f>
        <v>1455459</v>
      </c>
      <c r="BJ154" s="25">
        <f>'2W'!BK23</f>
        <v>1465836</v>
      </c>
      <c r="BK154" s="25">
        <f>'2W'!BL23</f>
        <v>1447111</v>
      </c>
      <c r="BL154" s="25">
        <f>'2W'!BM23</f>
        <v>1538454</v>
      </c>
      <c r="BM154" s="25">
        <f>'2W'!BN23</f>
        <v>1650855</v>
      </c>
      <c r="BN154" s="25">
        <f>'2W'!BO23</f>
        <v>1540856</v>
      </c>
      <c r="BO154" s="25">
        <f>'2W'!BP23</f>
        <v>1381760</v>
      </c>
      <c r="BP154" s="25">
        <f>'2W'!BQ23</f>
        <v>1450938</v>
      </c>
      <c r="BQ154" s="25">
        <f>'2W'!BR23</f>
        <v>1345162</v>
      </c>
      <c r="BR154" s="25">
        <f>'2W'!BS23</f>
        <v>1209268</v>
      </c>
      <c r="BS154" s="25">
        <f>'2W'!BT23</f>
        <v>2074900</v>
      </c>
      <c r="BT154" s="25">
        <f>'2W'!BU23</f>
        <v>2624690</v>
      </c>
      <c r="BU154" s="25">
        <f>'2W'!BV23</f>
        <v>1199740</v>
      </c>
      <c r="BV154" s="25">
        <f>'2W'!BW23</f>
        <v>1535129</v>
      </c>
      <c r="BW154" s="25">
        <f>'2W'!BX23</f>
        <v>1362673</v>
      </c>
      <c r="BX154" s="25">
        <f>'2W'!BY23</f>
        <v>1522195</v>
      </c>
      <c r="BY154" s="25">
        <f>'2W'!BZ23</f>
        <v>1696975</v>
      </c>
      <c r="BZ154" s="25">
        <f>'2W'!CA23</f>
        <v>1661125</v>
      </c>
      <c r="CA154" s="25">
        <f>'2W'!CB23</f>
        <v>1454135</v>
      </c>
      <c r="CB154" s="25">
        <f>'2W'!CC23</f>
        <v>1362648</v>
      </c>
      <c r="CC154" s="25">
        <f>'2W'!CD23</f>
        <v>1381701</v>
      </c>
      <c r="CD154" s="25">
        <f>'2W'!CE23</f>
        <v>1297665</v>
      </c>
      <c r="CE154" s="25">
        <f>'2W'!CF23</f>
        <v>3168364</v>
      </c>
      <c r="CF154" s="25">
        <f>'2W'!CG23</f>
        <v>2559261</v>
      </c>
      <c r="CG154" s="25">
        <f>'2W'!CH23</f>
        <v>1326176</v>
      </c>
      <c r="CH154" s="25">
        <f>'2W'!CI23</f>
        <v>1860309</v>
      </c>
      <c r="CI154" s="25">
        <f>'2W'!CJ23</f>
        <v>1707438.043478261</v>
      </c>
      <c r="CL154" s="25">
        <f>SUM(CL146:CL153)</f>
        <v>3567747.0434782607</v>
      </c>
      <c r="CM154" s="25">
        <f>SUM(CM146:CM153)</f>
        <v>7053801</v>
      </c>
      <c r="CN154" s="25">
        <f>SUM(CN146:CN153)</f>
        <v>4419997</v>
      </c>
      <c r="CP154" s="26">
        <f t="shared" si="1493"/>
        <v>-0.37709835342253362</v>
      </c>
      <c r="CQ154" s="26">
        <f t="shared" si="1494"/>
        <v>0.23119075888492757</v>
      </c>
      <c r="CU154" s="8"/>
      <c r="CV154" s="8"/>
      <c r="CW154" s="8"/>
      <c r="CX154" s="8"/>
      <c r="CY154" s="8"/>
      <c r="CZ154" s="8"/>
      <c r="DB154" s="25">
        <f t="shared" si="1495"/>
        <v>4599038</v>
      </c>
      <c r="DC154" s="25">
        <f t="shared" si="1495"/>
        <v>4667825</v>
      </c>
      <c r="DD154" s="25">
        <f t="shared" si="1495"/>
        <v>4275406</v>
      </c>
      <c r="DE154" s="25">
        <f t="shared" si="1495"/>
        <v>5090493</v>
      </c>
      <c r="DF154" s="25">
        <f t="shared" si="1495"/>
        <v>5003019</v>
      </c>
      <c r="DG154" s="25">
        <f t="shared" si="1495"/>
        <v>1518113</v>
      </c>
      <c r="DH154" s="25">
        <f t="shared" si="1495"/>
        <v>3261317</v>
      </c>
      <c r="DI154" s="25">
        <f t="shared" si="1495"/>
        <v>4511578</v>
      </c>
      <c r="DJ154" s="25">
        <f t="shared" si="1495"/>
        <v>3955624</v>
      </c>
      <c r="DK154" s="25">
        <f t="shared" si="1495"/>
        <v>2492158</v>
      </c>
      <c r="DL154" s="25">
        <f t="shared" si="1496"/>
        <v>3428055</v>
      </c>
      <c r="DM154" s="25">
        <f t="shared" si="1496"/>
        <v>4039730</v>
      </c>
      <c r="DN154" s="25">
        <f t="shared" si="1496"/>
        <v>3547278</v>
      </c>
      <c r="DO154" s="25">
        <f t="shared" si="1496"/>
        <v>3924623</v>
      </c>
      <c r="DP154" s="25">
        <f t="shared" si="1496"/>
        <v>3396273</v>
      </c>
      <c r="DQ154" s="25">
        <f t="shared" si="1496"/>
        <v>4715234</v>
      </c>
      <c r="DR154" s="25">
        <f t="shared" si="1496"/>
        <v>3997300</v>
      </c>
      <c r="DS154" s="25">
        <f t="shared" si="1496"/>
        <v>4052057</v>
      </c>
      <c r="DT154" s="25">
        <f t="shared" si="1496"/>
        <v>3814210</v>
      </c>
      <c r="DU154" s="25">
        <f t="shared" si="1496"/>
        <v>5232517</v>
      </c>
      <c r="DV154" s="25">
        <f t="shared" si="1497"/>
        <v>4451401</v>
      </c>
      <c r="DW154" s="25">
        <f t="shared" si="1497"/>
        <v>4573471</v>
      </c>
      <c r="DX154" s="25">
        <f t="shared" si="1497"/>
        <v>4005368</v>
      </c>
      <c r="DY154" s="25">
        <f t="shared" si="1497"/>
        <v>5899330</v>
      </c>
      <c r="DZ154" s="25">
        <f t="shared" si="1497"/>
        <v>4419997</v>
      </c>
      <c r="EA154" s="25">
        <f t="shared" si="1497"/>
        <v>4812235</v>
      </c>
      <c r="EB154" s="25">
        <f t="shared" si="1497"/>
        <v>4042014</v>
      </c>
      <c r="EC154" s="25">
        <f t="shared" si="1497"/>
        <v>7053801</v>
      </c>
      <c r="EE154" s="25">
        <f t="shared" si="1498"/>
        <v>19036743</v>
      </c>
      <c r="EF154" s="25">
        <f t="shared" si="1498"/>
        <v>13246632</v>
      </c>
      <c r="EG154" s="25">
        <f t="shared" si="1498"/>
        <v>13507221</v>
      </c>
      <c r="EH154" s="25">
        <f t="shared" si="1498"/>
        <v>16033430</v>
      </c>
      <c r="EI154" s="25">
        <f t="shared" si="1498"/>
        <v>17550185</v>
      </c>
      <c r="EJ154" s="25">
        <f t="shared" si="1498"/>
        <v>18898166</v>
      </c>
      <c r="EK154" s="25">
        <f t="shared" si="1498"/>
        <v>19475797.043478262</v>
      </c>
    </row>
    <row r="155" spans="1:141" hidden="1" outlineLevel="1" x14ac:dyDescent="0.2">
      <c r="CU155" s="8"/>
      <c r="CV155" s="8"/>
      <c r="CW155" s="8"/>
      <c r="CX155" s="8"/>
      <c r="CY155" s="8"/>
      <c r="CZ155" s="8"/>
    </row>
    <row r="156" spans="1:141" ht="15" hidden="1" outlineLevel="1" x14ac:dyDescent="0.25">
      <c r="A156" s="19" t="s">
        <v>38</v>
      </c>
      <c r="B156" s="34">
        <f t="shared" ref="B156:AG156" si="1520">B88</f>
        <v>43466</v>
      </c>
      <c r="C156" s="34">
        <f t="shared" si="1520"/>
        <v>43497</v>
      </c>
      <c r="D156" s="34">
        <f t="shared" si="1520"/>
        <v>43525</v>
      </c>
      <c r="E156" s="34">
        <f t="shared" si="1520"/>
        <v>43556</v>
      </c>
      <c r="F156" s="34">
        <f t="shared" si="1520"/>
        <v>43586</v>
      </c>
      <c r="G156" s="34">
        <f t="shared" si="1520"/>
        <v>43617</v>
      </c>
      <c r="H156" s="34">
        <f t="shared" si="1520"/>
        <v>43647</v>
      </c>
      <c r="I156" s="34">
        <f t="shared" si="1520"/>
        <v>43678</v>
      </c>
      <c r="J156" s="34">
        <f t="shared" si="1520"/>
        <v>43709</v>
      </c>
      <c r="K156" s="34">
        <f t="shared" si="1520"/>
        <v>43739</v>
      </c>
      <c r="L156" s="34">
        <f t="shared" si="1520"/>
        <v>43770</v>
      </c>
      <c r="M156" s="34">
        <f t="shared" si="1520"/>
        <v>43800</v>
      </c>
      <c r="N156" s="34">
        <f t="shared" si="1520"/>
        <v>43831</v>
      </c>
      <c r="O156" s="34">
        <f t="shared" si="1520"/>
        <v>43862</v>
      </c>
      <c r="P156" s="34">
        <f t="shared" si="1520"/>
        <v>43891</v>
      </c>
      <c r="Q156" s="34">
        <f t="shared" si="1520"/>
        <v>43922</v>
      </c>
      <c r="R156" s="34">
        <f t="shared" si="1520"/>
        <v>43952</v>
      </c>
      <c r="S156" s="34">
        <f t="shared" si="1520"/>
        <v>43983</v>
      </c>
      <c r="T156" s="34">
        <f t="shared" si="1520"/>
        <v>44013</v>
      </c>
      <c r="U156" s="34">
        <f t="shared" si="1520"/>
        <v>44044</v>
      </c>
      <c r="V156" s="34">
        <f t="shared" si="1520"/>
        <v>44075</v>
      </c>
      <c r="W156" s="34">
        <f t="shared" si="1520"/>
        <v>44105</v>
      </c>
      <c r="X156" s="34">
        <f t="shared" si="1520"/>
        <v>44136</v>
      </c>
      <c r="Y156" s="34">
        <f t="shared" si="1520"/>
        <v>44166</v>
      </c>
      <c r="Z156" s="34">
        <f t="shared" si="1520"/>
        <v>44197</v>
      </c>
      <c r="AA156" s="34">
        <f t="shared" si="1520"/>
        <v>44228</v>
      </c>
      <c r="AB156" s="34">
        <f t="shared" si="1520"/>
        <v>44256</v>
      </c>
      <c r="AC156" s="34">
        <f t="shared" si="1520"/>
        <v>44287</v>
      </c>
      <c r="AD156" s="34">
        <f t="shared" si="1520"/>
        <v>44317</v>
      </c>
      <c r="AE156" s="34">
        <f t="shared" si="1520"/>
        <v>44348</v>
      </c>
      <c r="AF156" s="34">
        <f t="shared" si="1520"/>
        <v>44378</v>
      </c>
      <c r="AG156" s="34">
        <f t="shared" si="1520"/>
        <v>44409</v>
      </c>
      <c r="AH156" s="34">
        <f t="shared" ref="AH156:BA156" si="1521">AH88</f>
        <v>44440</v>
      </c>
      <c r="AI156" s="34">
        <f t="shared" si="1521"/>
        <v>44470</v>
      </c>
      <c r="AJ156" s="34">
        <f t="shared" si="1521"/>
        <v>44501</v>
      </c>
      <c r="AK156" s="34">
        <f t="shared" si="1521"/>
        <v>44531</v>
      </c>
      <c r="AL156" s="34">
        <f t="shared" si="1521"/>
        <v>44562</v>
      </c>
      <c r="AM156" s="34">
        <f t="shared" si="1521"/>
        <v>44593</v>
      </c>
      <c r="AN156" s="34">
        <f t="shared" si="1521"/>
        <v>44621</v>
      </c>
      <c r="AO156" s="34">
        <f t="shared" si="1521"/>
        <v>44652</v>
      </c>
      <c r="AP156" s="34">
        <f t="shared" si="1521"/>
        <v>44682</v>
      </c>
      <c r="AQ156" s="34">
        <f t="shared" si="1521"/>
        <v>44713</v>
      </c>
      <c r="AR156" s="34">
        <f t="shared" si="1521"/>
        <v>44743</v>
      </c>
      <c r="AS156" s="34">
        <f t="shared" si="1521"/>
        <v>44774</v>
      </c>
      <c r="AT156" s="34">
        <f t="shared" si="1521"/>
        <v>44805</v>
      </c>
      <c r="AU156" s="34">
        <f t="shared" si="1521"/>
        <v>44835</v>
      </c>
      <c r="AV156" s="34">
        <f t="shared" si="1521"/>
        <v>44866</v>
      </c>
      <c r="AW156" s="34">
        <f t="shared" si="1521"/>
        <v>44896</v>
      </c>
      <c r="AX156" s="34">
        <f t="shared" si="1521"/>
        <v>44927</v>
      </c>
      <c r="AY156" s="34">
        <f t="shared" si="1521"/>
        <v>44958</v>
      </c>
      <c r="AZ156" s="34">
        <f t="shared" si="1521"/>
        <v>44986</v>
      </c>
      <c r="BA156" s="34">
        <f t="shared" si="1521"/>
        <v>45017</v>
      </c>
      <c r="BB156" s="34">
        <f t="shared" ref="BB156:BC156" si="1522">BB88</f>
        <v>45047</v>
      </c>
      <c r="BC156" s="34">
        <f t="shared" si="1522"/>
        <v>45078</v>
      </c>
      <c r="BD156" s="34">
        <f t="shared" ref="BD156:BE156" si="1523">BD88</f>
        <v>45108</v>
      </c>
      <c r="BE156" s="34">
        <f t="shared" si="1523"/>
        <v>45139</v>
      </c>
      <c r="BF156" s="34">
        <f t="shared" ref="BF156:BG156" si="1524">BF88</f>
        <v>45170</v>
      </c>
      <c r="BG156" s="34">
        <f t="shared" si="1524"/>
        <v>45200</v>
      </c>
      <c r="BH156" s="34">
        <f t="shared" ref="BH156:BI156" si="1525">BH88</f>
        <v>45231</v>
      </c>
      <c r="BI156" s="34">
        <f t="shared" si="1525"/>
        <v>45261</v>
      </c>
      <c r="BJ156" s="34">
        <f t="shared" ref="BJ156:BK156" si="1526">BJ88</f>
        <v>45292</v>
      </c>
      <c r="BK156" s="34">
        <f t="shared" si="1526"/>
        <v>45323</v>
      </c>
      <c r="BL156" s="34">
        <f t="shared" ref="BL156:BM156" si="1527">BL88</f>
        <v>45352</v>
      </c>
      <c r="BM156" s="34">
        <f t="shared" si="1527"/>
        <v>45383</v>
      </c>
      <c r="BN156" s="34">
        <f t="shared" ref="BN156:BO156" si="1528">BN88</f>
        <v>45413</v>
      </c>
      <c r="BO156" s="34">
        <f t="shared" si="1528"/>
        <v>45444</v>
      </c>
      <c r="BP156" s="34">
        <f t="shared" ref="BP156:BQ156" si="1529">BP88</f>
        <v>45474</v>
      </c>
      <c r="BQ156" s="34">
        <f t="shared" si="1529"/>
        <v>45505</v>
      </c>
      <c r="BR156" s="34">
        <f t="shared" ref="BR156" si="1530">BR88</f>
        <v>45536</v>
      </c>
      <c r="BS156" s="34">
        <f t="shared" ref="BS156" si="1531">BS88</f>
        <v>45566</v>
      </c>
      <c r="BT156" s="34">
        <f t="shared" ref="BT156:BU156" si="1532">BT88</f>
        <v>45597</v>
      </c>
      <c r="BU156" s="34">
        <f t="shared" si="1532"/>
        <v>45627</v>
      </c>
      <c r="BV156" s="34">
        <f t="shared" ref="BV156:BW156" si="1533">BV88</f>
        <v>45658</v>
      </c>
      <c r="BW156" s="34">
        <f t="shared" si="1533"/>
        <v>45689</v>
      </c>
      <c r="BX156" s="34">
        <f t="shared" ref="BX156:BY156" si="1534">BX88</f>
        <v>45717</v>
      </c>
      <c r="BY156" s="34">
        <f t="shared" si="1534"/>
        <v>45748</v>
      </c>
      <c r="BZ156" s="34">
        <f t="shared" ref="BZ156" si="1535">BZ88</f>
        <v>45778</v>
      </c>
      <c r="CA156" s="34">
        <f t="shared" ref="CA156:CB156" si="1536">CA88</f>
        <v>45809</v>
      </c>
      <c r="CB156" s="34">
        <f t="shared" si="1536"/>
        <v>45839</v>
      </c>
      <c r="CC156" s="34">
        <f t="shared" ref="CC156:CD156" si="1537">CC88</f>
        <v>45870</v>
      </c>
      <c r="CD156" s="34">
        <f t="shared" si="1537"/>
        <v>45901</v>
      </c>
      <c r="CE156" s="34">
        <f t="shared" ref="CE156:CF156" si="1538">CE88</f>
        <v>45931</v>
      </c>
      <c r="CF156" s="34">
        <f t="shared" si="1538"/>
        <v>45962</v>
      </c>
      <c r="CG156" s="34">
        <f t="shared" ref="CG156:CH156" si="1539">CG88</f>
        <v>45992</v>
      </c>
      <c r="CH156" s="34">
        <f t="shared" si="1539"/>
        <v>46023</v>
      </c>
      <c r="CI156" s="34">
        <f t="shared" ref="CI156" si="1540">CI88</f>
        <v>46054</v>
      </c>
      <c r="CL156" s="35" t="str">
        <f>CL145</f>
        <v>4Q26</v>
      </c>
      <c r="CM156" s="35" t="str">
        <f>CM145</f>
        <v>3Q26</v>
      </c>
      <c r="CN156" s="35" t="str">
        <f>CN145</f>
        <v>4Q25</v>
      </c>
      <c r="CP156" s="35" t="str">
        <f>CP145</f>
        <v>QoQ Change</v>
      </c>
      <c r="CQ156" s="35" t="str">
        <f>CQ145</f>
        <v>YoY Change</v>
      </c>
      <c r="CS156" s="35" t="str">
        <f>CS$4</f>
        <v>Feb-26 vs Feb-25</v>
      </c>
      <c r="CT156" s="35" t="str">
        <f>CT$4</f>
        <v>Feb-26 vs Mar-25</v>
      </c>
      <c r="CU156" s="39">
        <f>CU106</f>
        <v>45689</v>
      </c>
      <c r="CV156" s="39">
        <f t="shared" ref="CV156:CW156" si="1541">CV106</f>
        <v>46054</v>
      </c>
      <c r="CW156" s="39">
        <f t="shared" si="1541"/>
        <v>45717</v>
      </c>
      <c r="CX156" s="8"/>
      <c r="CY156" s="8"/>
      <c r="CZ156" s="8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E156" s="34"/>
      <c r="EF156" s="34"/>
      <c r="EG156" s="34"/>
      <c r="EH156" s="34"/>
      <c r="EI156" s="34"/>
      <c r="EJ156" s="34"/>
      <c r="EK156" s="34"/>
    </row>
    <row r="157" spans="1:141" collapsed="1" x14ac:dyDescent="0.2">
      <c r="A157" s="9" t="s">
        <v>16</v>
      </c>
      <c r="B157" s="40">
        <f t="shared" ref="B157:AG157" si="1542">B146/B$154</f>
        <v>0.11595625885519076</v>
      </c>
      <c r="C157" s="40">
        <f t="shared" si="1542"/>
        <v>0.1190015647182531</v>
      </c>
      <c r="D157" s="40">
        <f t="shared" si="1542"/>
        <v>0.11606201998254197</v>
      </c>
      <c r="E157" s="40">
        <f t="shared" si="1542"/>
        <v>0.11606921162402031</v>
      </c>
      <c r="F157" s="40">
        <f t="shared" si="1542"/>
        <v>0.11540673517603735</v>
      </c>
      <c r="G157" s="40">
        <f t="shared" si="1542"/>
        <v>0.11741862185131206</v>
      </c>
      <c r="H157" s="40">
        <f t="shared" si="1542"/>
        <v>0.12331872002798909</v>
      </c>
      <c r="I157" s="40">
        <f t="shared" si="1542"/>
        <v>0.12676272902130009</v>
      </c>
      <c r="J157" s="40">
        <f t="shared" si="1542"/>
        <v>0.13392194519729084</v>
      </c>
      <c r="K157" s="40">
        <f t="shared" si="1542"/>
        <v>0.1258703003170959</v>
      </c>
      <c r="L157" s="40">
        <f t="shared" si="1542"/>
        <v>0.12448764737859658</v>
      </c>
      <c r="M157" s="40">
        <f t="shared" si="1542"/>
        <v>0.12354132198415997</v>
      </c>
      <c r="N157" s="40">
        <f t="shared" si="1542"/>
        <v>0.12368230184045034</v>
      </c>
      <c r="O157" s="40">
        <f t="shared" si="1542"/>
        <v>0.11866347327822047</v>
      </c>
      <c r="P157" s="40">
        <f t="shared" si="1542"/>
        <v>0.12318131181851939</v>
      </c>
      <c r="Q157" s="40">
        <f t="shared" si="1542"/>
        <v>0.16152088835765649</v>
      </c>
      <c r="R157" s="40">
        <f t="shared" si="1542"/>
        <v>9.3622512696694693E-2</v>
      </c>
      <c r="S157" s="40">
        <f t="shared" si="1542"/>
        <v>9.8490728005014447E-2</v>
      </c>
      <c r="T157" s="40">
        <f t="shared" si="1542"/>
        <v>0.11092487155382914</v>
      </c>
      <c r="U157" s="40">
        <f t="shared" si="1542"/>
        <v>0.1153006552646608</v>
      </c>
      <c r="V157" s="40">
        <f t="shared" si="1542"/>
        <v>0.12219103856798492</v>
      </c>
      <c r="W157" s="40">
        <f t="shared" si="1542"/>
        <v>0.11758012424373818</v>
      </c>
      <c r="X157" s="40">
        <f t="shared" si="1542"/>
        <v>0.11155615914349491</v>
      </c>
      <c r="Y157" s="40">
        <f t="shared" si="1542"/>
        <v>0.1163373179754169</v>
      </c>
      <c r="Z157" s="40">
        <f t="shared" si="1542"/>
        <v>0.11775916563866112</v>
      </c>
      <c r="AA157" s="40">
        <f t="shared" si="1542"/>
        <v>0.11457740793440795</v>
      </c>
      <c r="AB157" s="40">
        <f t="shared" si="1542"/>
        <v>0.11926156231529626</v>
      </c>
      <c r="AC157" s="40">
        <f t="shared" si="1542"/>
        <v>0.11816111285578802</v>
      </c>
      <c r="AD157" s="40">
        <f t="shared" si="1542"/>
        <v>0.11872677239070611</v>
      </c>
      <c r="AE157" s="40">
        <f t="shared" si="1542"/>
        <v>0.12127574503696127</v>
      </c>
      <c r="AF157" s="40">
        <f t="shared" si="1542"/>
        <v>0.12669611803874609</v>
      </c>
      <c r="AG157" s="40">
        <f t="shared" si="1542"/>
        <v>0.13105364312762841</v>
      </c>
      <c r="AH157" s="40">
        <f t="shared" ref="AH157:BA157" si="1543">AH146/AH$154</f>
        <v>0.13182754443236103</v>
      </c>
      <c r="AI157" s="40">
        <f t="shared" si="1543"/>
        <v>0.12276116352242726</v>
      </c>
      <c r="AJ157" s="40">
        <f t="shared" si="1543"/>
        <v>0.11762539455452231</v>
      </c>
      <c r="AK157" s="40">
        <f t="shared" si="1543"/>
        <v>0.12899881118757681</v>
      </c>
      <c r="AL157" s="40">
        <f t="shared" si="1543"/>
        <v>0.12219620435880608</v>
      </c>
      <c r="AM157" s="40">
        <f t="shared" si="1543"/>
        <v>0.11597519042201244</v>
      </c>
      <c r="AN157" s="40">
        <f t="shared" si="1543"/>
        <v>0.11084896688520644</v>
      </c>
      <c r="AO157" s="40">
        <f t="shared" si="1543"/>
        <v>0.10579131697444598</v>
      </c>
      <c r="AP157" s="40">
        <f t="shared" si="1543"/>
        <v>0.10573560577363253</v>
      </c>
      <c r="AQ157" s="40">
        <f t="shared" si="1543"/>
        <v>9.4209377697431637E-2</v>
      </c>
      <c r="AR157" s="40">
        <f t="shared" si="1543"/>
        <v>9.9027015044717198E-2</v>
      </c>
      <c r="AS157" s="40">
        <f t="shared" si="1543"/>
        <v>0.10283762698289736</v>
      </c>
      <c r="AT157" s="40">
        <f t="shared" si="1543"/>
        <v>0.10743866033447123</v>
      </c>
      <c r="AU157" s="40">
        <f t="shared" si="1543"/>
        <v>9.9520701617175134E-2</v>
      </c>
      <c r="AV157" s="40">
        <f t="shared" si="1543"/>
        <v>0.11380309083234912</v>
      </c>
      <c r="AW157" s="40">
        <f t="shared" si="1543"/>
        <v>0.11093338401195171</v>
      </c>
      <c r="AX157" s="40">
        <f t="shared" si="1543"/>
        <v>0.10940736528559029</v>
      </c>
      <c r="AY157" s="40">
        <f t="shared" si="1543"/>
        <v>0.11005498309330781</v>
      </c>
      <c r="AZ157" s="40">
        <f t="shared" si="1543"/>
        <v>0.11293908556528648</v>
      </c>
      <c r="BA157" s="40">
        <f t="shared" si="1543"/>
        <v>0.11857242496476213</v>
      </c>
      <c r="BB157" s="40">
        <f t="shared" ref="BB157:BC157" si="1544">BB146/BB$154</f>
        <v>0.12438830234065193</v>
      </c>
      <c r="BC157" s="40">
        <f t="shared" si="1544"/>
        <v>0.12424339808561767</v>
      </c>
      <c r="BD157" s="40">
        <f t="shared" ref="BD157:BE157" si="1545">BD146/BD$154</f>
        <v>0.11882274479487011</v>
      </c>
      <c r="BE157" s="40">
        <f t="shared" si="1545"/>
        <v>0.11774518221826868</v>
      </c>
      <c r="BF157" s="40">
        <f t="shared" ref="BF157:BG157" si="1546">BF146/BF$154</f>
        <v>0.11345166695731952</v>
      </c>
      <c r="BG157" s="40">
        <f t="shared" si="1546"/>
        <v>0.11812991873079039</v>
      </c>
      <c r="BH157" s="40">
        <f t="shared" ref="BH157:BI157" si="1547">BH146/BH$154</f>
        <v>0.1217640442923201</v>
      </c>
      <c r="BI157" s="40">
        <f t="shared" si="1547"/>
        <v>0.12533571883508915</v>
      </c>
      <c r="BJ157" s="20">
        <f t="shared" ref="BJ157:BK157" si="1548">BJ146/BJ$154</f>
        <v>0.12100535121255038</v>
      </c>
      <c r="BK157" s="20">
        <f t="shared" si="1548"/>
        <v>0.11855483097011908</v>
      </c>
      <c r="BL157" s="20">
        <f t="shared" ref="BL157:BM157" si="1549">BL146/BL$154</f>
        <v>0.11799897819499315</v>
      </c>
      <c r="BM157" s="20">
        <f t="shared" si="1549"/>
        <v>0.11890989820426386</v>
      </c>
      <c r="BN157" s="20">
        <f t="shared" ref="BN157:BO157" si="1550">BN146/BN$154</f>
        <v>0.11391200735175773</v>
      </c>
      <c r="BO157" s="20">
        <f t="shared" si="1550"/>
        <v>0.11137172880963409</v>
      </c>
      <c r="BP157" s="20">
        <f t="shared" ref="BP157:BQ157" si="1551">BP146/BP$154</f>
        <v>0.11159746315831552</v>
      </c>
      <c r="BQ157" s="20">
        <f t="shared" si="1551"/>
        <v>0.11116058883614018</v>
      </c>
      <c r="BR157" s="20">
        <f t="shared" ref="BR157" si="1552">BR146/BR$154</f>
        <v>0.11740160163007704</v>
      </c>
      <c r="BS157" s="20">
        <f t="shared" ref="BS157" si="1553">BS146/BS$154</f>
        <v>0.11129500216877922</v>
      </c>
      <c r="BT157" s="20">
        <f t="shared" ref="BT157:BU157" si="1554">BT146/BT$154</f>
        <v>0.11615695567857537</v>
      </c>
      <c r="BU157" s="20">
        <f t="shared" si="1554"/>
        <v>0.11599846633437244</v>
      </c>
      <c r="BV157" s="20">
        <f t="shared" ref="BV157:BW157" si="1555">BV146/BV$154</f>
        <v>0.11360348218293055</v>
      </c>
      <c r="BW157" s="20">
        <f t="shared" si="1555"/>
        <v>0.11315774217292043</v>
      </c>
      <c r="BX157" s="20">
        <f t="shared" ref="BX157:BY157" si="1556">BX146/BX$154</f>
        <v>0.11289158090783376</v>
      </c>
      <c r="BY157" s="20">
        <f t="shared" si="1556"/>
        <v>0.10829682228671607</v>
      </c>
      <c r="BZ157" s="20">
        <f t="shared" ref="BZ157" si="1557">BZ146/BZ$154</f>
        <v>0.11164180901497479</v>
      </c>
      <c r="CA157" s="20">
        <f t="shared" ref="CA157:CB157" si="1558">CA146/CA$154</f>
        <v>0.1078943839464699</v>
      </c>
      <c r="CB157" s="20">
        <f t="shared" si="1558"/>
        <v>0.10190379320264661</v>
      </c>
      <c r="CC157" s="20">
        <f t="shared" ref="CC157:CD157" si="1559">CC146/CC$154</f>
        <v>9.378946675148965E-2</v>
      </c>
      <c r="CD157" s="20">
        <f t="shared" si="1559"/>
        <v>0.10631557451268239</v>
      </c>
      <c r="CE157" s="20">
        <f t="shared" ref="CE157:CF157" si="1560">CE146/CE$154</f>
        <v>0.10255418884951351</v>
      </c>
      <c r="CF157" s="20">
        <f t="shared" si="1560"/>
        <v>0.10135464886152683</v>
      </c>
      <c r="CG157" s="20">
        <f t="shared" ref="CG157:CH157" si="1561">CG146/CG$154</f>
        <v>0.10441148082909056</v>
      </c>
      <c r="CH157" s="20">
        <f t="shared" si="1561"/>
        <v>0.1054357098740048</v>
      </c>
      <c r="CI157" s="20">
        <f t="shared" ref="CI157" si="1562">CI146/CI$154</f>
        <v>0.10437572691860358</v>
      </c>
      <c r="CL157" s="40">
        <f t="shared" ref="CL157:CN157" si="1563">CL146/CL$154</f>
        <v>0.10492842749063097</v>
      </c>
      <c r="CM157" s="40">
        <f t="shared" ref="CM157" si="1564">CM146/CM$154</f>
        <v>0.10246815865658813</v>
      </c>
      <c r="CN157" s="40">
        <f t="shared" si="1563"/>
        <v>0.11322089132639683</v>
      </c>
      <c r="CP157" s="21">
        <f t="shared" ref="CP157:CP164" si="1565">(CL157-CM157)*10000</f>
        <v>24.602688340428365</v>
      </c>
      <c r="CQ157" s="21">
        <f t="shared" ref="CQ157:CQ164" si="1566">(CL157-CN157)*10000</f>
        <v>-82.924638357658594</v>
      </c>
      <c r="CS157" s="8" t="str">
        <f>CY157&amp;" bps"</f>
        <v>-88 bps</v>
      </c>
      <c r="CT157" s="8" t="str">
        <f>CZ157&amp;" bps"</f>
        <v>-85 bps</v>
      </c>
      <c r="CU157" s="8">
        <f>ROUND(HLOOKUP(CU$156,$A$156:$CK$165,COUNTA($A$156:$A157),0)*10^4,0)</f>
        <v>1132</v>
      </c>
      <c r="CV157" s="8">
        <f>ROUND(HLOOKUP(CV$156,$A$156:$CK$165,COUNTA($A$156:$A157),0)*10^4,0)</f>
        <v>1044</v>
      </c>
      <c r="CW157" s="8">
        <f>ROUND(HLOOKUP(CW$156,$A$156:$CK$165,COUNTA($A$156:$A157),0)*10^4,0)</f>
        <v>1129</v>
      </c>
      <c r="CX157" s="8"/>
      <c r="CY157" s="8">
        <f>CV157-CU157</f>
        <v>-88</v>
      </c>
      <c r="CZ157" s="8">
        <f>CV157-CW157</f>
        <v>-85</v>
      </c>
      <c r="DB157" s="40">
        <f t="shared" ref="DB157:DV165" si="1567">DB146/DB$154</f>
        <v>0.11694249971407064</v>
      </c>
      <c r="DC157" s="40">
        <f t="shared" si="1567"/>
        <v>0.11627663847723511</v>
      </c>
      <c r="DD157" s="40">
        <f t="shared" si="1567"/>
        <v>0.12762834687512717</v>
      </c>
      <c r="DE157" s="40">
        <f t="shared" si="1567"/>
        <v>0.12466140312932363</v>
      </c>
      <c r="DF157" s="40">
        <f t="shared" si="1567"/>
        <v>0.1219965384900597</v>
      </c>
      <c r="DG157" s="40">
        <f t="shared" si="1567"/>
        <v>0.11510342115507871</v>
      </c>
      <c r="DH157" s="40">
        <f t="shared" si="1567"/>
        <v>0.11643609008262613</v>
      </c>
      <c r="DI157" s="40">
        <f t="shared" si="1567"/>
        <v>0.11493628171783797</v>
      </c>
      <c r="DJ157" s="40">
        <f t="shared" si="1567"/>
        <v>0.11727429098417848</v>
      </c>
      <c r="DK157" s="40">
        <f t="shared" si="1567"/>
        <v>0.1196091901075293</v>
      </c>
      <c r="DL157" s="40">
        <f t="shared" si="1567"/>
        <v>0.12964465272581682</v>
      </c>
      <c r="DM157" s="40">
        <f t="shared" si="1567"/>
        <v>0.12273988608149554</v>
      </c>
      <c r="DN157" s="40">
        <f t="shared" si="1567"/>
        <v>0.1161366546405441</v>
      </c>
      <c r="DO157" s="40">
        <f t="shared" si="1567"/>
        <v>0.10214790057541832</v>
      </c>
      <c r="DP157" s="40">
        <f t="shared" si="1567"/>
        <v>0.1030229313132366</v>
      </c>
      <c r="DQ157" s="40">
        <f t="shared" si="1567"/>
        <v>0.10789072186025127</v>
      </c>
      <c r="DR157" s="40">
        <f t="shared" si="1567"/>
        <v>0.11089910689715558</v>
      </c>
      <c r="DS157" s="40">
        <f t="shared" si="1567"/>
        <v>0.12256737750727593</v>
      </c>
      <c r="DT157" s="40">
        <f t="shared" si="1567"/>
        <v>0.11660920610034581</v>
      </c>
      <c r="DU157" s="40">
        <f t="shared" si="1567"/>
        <v>0.12170337908123376</v>
      </c>
      <c r="DV157" s="40">
        <f t="shared" si="1567"/>
        <v>0.11916967264912777</v>
      </c>
      <c r="DW157" s="40">
        <f t="shared" ref="DW157:DX157" si="1568">DW146/DW$154</f>
        <v>0.11494858062946064</v>
      </c>
      <c r="DX157" s="40">
        <f t="shared" si="1568"/>
        <v>0.11320308146467441</v>
      </c>
      <c r="DY157" s="40">
        <f t="shared" ref="DY157:DZ157" si="1569">DY146/DY$154</f>
        <v>0.11441468776962807</v>
      </c>
      <c r="DZ157" s="40">
        <f t="shared" si="1569"/>
        <v>0.11322089132639683</v>
      </c>
      <c r="EA157" s="40">
        <f t="shared" ref="EA157:EB157" si="1570">EA146/EA$154</f>
        <v>0.10932986439772788</v>
      </c>
      <c r="EB157" s="40">
        <f t="shared" si="1570"/>
        <v>0.10054641077443077</v>
      </c>
      <c r="EC157" s="40">
        <f t="shared" ref="EC157" si="1571">EC146/EC$154</f>
        <v>0.10246815865658813</v>
      </c>
      <c r="EE157" s="40">
        <f t="shared" ref="EE157:EI157" si="1572">EE146/EE$154</f>
        <v>0.12257143987288162</v>
      </c>
      <c r="EF157" s="40">
        <f t="shared" si="1572"/>
        <v>0.11602285018561699</v>
      </c>
      <c r="EG157" s="40">
        <f t="shared" si="1572"/>
        <v>0.12218049886057243</v>
      </c>
      <c r="EH157" s="40">
        <f t="shared" si="1572"/>
        <v>0.10620391269990265</v>
      </c>
      <c r="EI157" s="40">
        <f t="shared" si="1572"/>
        <v>0.12015309240329945</v>
      </c>
      <c r="EJ157" s="40">
        <f t="shared" ref="EJ157:EK157" si="1573">EJ146/EJ$154</f>
        <v>0.11400788838451308</v>
      </c>
      <c r="EK157" s="40">
        <f t="shared" si="1573"/>
        <v>0.10421545687837139</v>
      </c>
    </row>
    <row r="158" spans="1:141" x14ac:dyDescent="0.2">
      <c r="A158" s="9" t="s">
        <v>56</v>
      </c>
      <c r="B158" s="40">
        <f t="shared" ref="B158:AG158" si="1574">B147/B$154</f>
        <v>0.35089257779213545</v>
      </c>
      <c r="C158" s="40">
        <f t="shared" si="1574"/>
        <v>0.35058056346592065</v>
      </c>
      <c r="D158" s="40">
        <f t="shared" si="1574"/>
        <v>0.36644666193583231</v>
      </c>
      <c r="E158" s="40">
        <f t="shared" si="1574"/>
        <v>0.38141865354289956</v>
      </c>
      <c r="F158" s="40">
        <f t="shared" si="1574"/>
        <v>0.39199994095080282</v>
      </c>
      <c r="G158" s="40">
        <f t="shared" si="1574"/>
        <v>0.38825510285543496</v>
      </c>
      <c r="H158" s="40">
        <f t="shared" si="1574"/>
        <v>0.36088613640525274</v>
      </c>
      <c r="I158" s="40">
        <f t="shared" si="1574"/>
        <v>0.34120383091468998</v>
      </c>
      <c r="J158" s="40">
        <f t="shared" si="1574"/>
        <v>0.33283753422925738</v>
      </c>
      <c r="K158" s="40">
        <f t="shared" si="1574"/>
        <v>0.34406066309877703</v>
      </c>
      <c r="L158" s="40">
        <f t="shared" si="1574"/>
        <v>0.38128070309430784</v>
      </c>
      <c r="M158" s="40">
        <f t="shared" si="1574"/>
        <v>0.39092846111706037</v>
      </c>
      <c r="N158" s="40">
        <f t="shared" si="1574"/>
        <v>0.37199336789500725</v>
      </c>
      <c r="O158" s="40">
        <f t="shared" si="1574"/>
        <v>0.38193681407244578</v>
      </c>
      <c r="P158" s="40">
        <f t="shared" si="1574"/>
        <v>0.4291076914173832</v>
      </c>
      <c r="Q158" s="40">
        <f t="shared" si="1574"/>
        <v>0.44651394806346512</v>
      </c>
      <c r="R158" s="40">
        <f t="shared" si="1574"/>
        <v>0.26018857713762383</v>
      </c>
      <c r="S158" s="40">
        <f t="shared" si="1574"/>
        <v>0.39777643366569004</v>
      </c>
      <c r="T158" s="40">
        <f t="shared" si="1574"/>
        <v>0.40980585757896459</v>
      </c>
      <c r="U158" s="40">
        <f t="shared" si="1574"/>
        <v>0.3701118158045027</v>
      </c>
      <c r="V158" s="40">
        <f t="shared" si="1574"/>
        <v>0.33937593018621914</v>
      </c>
      <c r="W158" s="40">
        <f t="shared" si="1574"/>
        <v>0.32026761436623941</v>
      </c>
      <c r="X158" s="40">
        <f t="shared" si="1574"/>
        <v>0.36796287244280845</v>
      </c>
      <c r="Y158" s="40">
        <f t="shared" si="1574"/>
        <v>0.39356638514835984</v>
      </c>
      <c r="Z158" s="40">
        <f t="shared" si="1574"/>
        <v>0.34273203142944997</v>
      </c>
      <c r="AA158" s="40">
        <f t="shared" si="1574"/>
        <v>0.32034539603553547</v>
      </c>
      <c r="AB158" s="40">
        <f t="shared" si="1574"/>
        <v>0.33057780322482094</v>
      </c>
      <c r="AC158" s="40">
        <f t="shared" si="1574"/>
        <v>0.3403504122712111</v>
      </c>
      <c r="AD158" s="40">
        <f t="shared" si="1574"/>
        <v>0.44470656014245902</v>
      </c>
      <c r="AE158" s="40">
        <f t="shared" si="1574"/>
        <v>0.44133525500953091</v>
      </c>
      <c r="AF158" s="40">
        <f t="shared" si="1574"/>
        <v>0.35631309280433365</v>
      </c>
      <c r="AG158" s="40">
        <f t="shared" si="1574"/>
        <v>0.32086834467379083</v>
      </c>
      <c r="AH158" s="40">
        <f t="shared" ref="AH158:BA158" si="1575">AH147/AH$154</f>
        <v>0.30330600201232377</v>
      </c>
      <c r="AI158" s="40">
        <f t="shared" si="1575"/>
        <v>0.30460484036160729</v>
      </c>
      <c r="AJ158" s="40">
        <f t="shared" si="1575"/>
        <v>0.36766228634028481</v>
      </c>
      <c r="AK158" s="40">
        <f t="shared" si="1575"/>
        <v>0.34590834402036563</v>
      </c>
      <c r="AL158" s="40">
        <f t="shared" si="1575"/>
        <v>0.30936617074750256</v>
      </c>
      <c r="AM158" s="40">
        <f t="shared" si="1575"/>
        <v>0.31548102472456413</v>
      </c>
      <c r="AN158" s="40">
        <f t="shared" si="1575"/>
        <v>0.32257170472674762</v>
      </c>
      <c r="AO158" s="40">
        <f t="shared" si="1575"/>
        <v>0.34324396510538729</v>
      </c>
      <c r="AP158" s="40">
        <f t="shared" si="1575"/>
        <v>0.37508135533230269</v>
      </c>
      <c r="AQ158" s="40">
        <f t="shared" si="1575"/>
        <v>0.3468143841305516</v>
      </c>
      <c r="AR158" s="40">
        <f t="shared" si="1575"/>
        <v>0.31848565856593575</v>
      </c>
      <c r="AS158" s="40">
        <f t="shared" si="1575"/>
        <v>0.29272674474225824</v>
      </c>
      <c r="AT158" s="40">
        <f t="shared" si="1575"/>
        <v>0.25009853482197425</v>
      </c>
      <c r="AU158" s="40">
        <f t="shared" si="1575"/>
        <v>0.32908031685562622</v>
      </c>
      <c r="AV158" s="40">
        <f t="shared" si="1575"/>
        <v>0.34371319266518929</v>
      </c>
      <c r="AW158" s="40">
        <f t="shared" si="1575"/>
        <v>0.29129647519651164</v>
      </c>
      <c r="AX158" s="40">
        <f t="shared" si="1575"/>
        <v>0.29271331652077759</v>
      </c>
      <c r="AY158" s="40">
        <f t="shared" si="1575"/>
        <v>0.30802633719244399</v>
      </c>
      <c r="AZ158" s="40">
        <f t="shared" si="1575"/>
        <v>0.32288712139383013</v>
      </c>
      <c r="BA158" s="40">
        <f t="shared" si="1575"/>
        <v>0.33323704613532318</v>
      </c>
      <c r="BB158" s="40">
        <f t="shared" ref="BB158:BC158" si="1576">BB147/BB$154</f>
        <v>0.3547319730866364</v>
      </c>
      <c r="BC158" s="40">
        <f t="shared" si="1576"/>
        <v>0.32529228936514193</v>
      </c>
      <c r="BD158" s="40">
        <f t="shared" ref="BD158:BE158" si="1577">BD147/BD$154</f>
        <v>0.29449775247300902</v>
      </c>
      <c r="BE158" s="40">
        <f t="shared" si="1577"/>
        <v>0.27785877776958529</v>
      </c>
      <c r="BF158" s="40">
        <f t="shared" ref="BF158:BG158" si="1578">BF147/BF$154</f>
        <v>0.26881042104225589</v>
      </c>
      <c r="BG158" s="40">
        <f t="shared" si="1578"/>
        <v>0.27757042288319567</v>
      </c>
      <c r="BH158" s="40">
        <f t="shared" ref="BH158:BI158" si="1579">BH147/BH$154</f>
        <v>0.35622368887553152</v>
      </c>
      <c r="BI158" s="40">
        <f t="shared" si="1579"/>
        <v>0.31951707330814538</v>
      </c>
      <c r="BJ158" s="20">
        <f t="shared" ref="BJ158:BK158" si="1580">BJ147/BJ$154</f>
        <v>0.28079607814243884</v>
      </c>
      <c r="BK158" s="20">
        <f t="shared" si="1580"/>
        <v>0.28653987150951105</v>
      </c>
      <c r="BL158" s="20">
        <f t="shared" ref="BL158:BM158" si="1581">BL147/BL$154</f>
        <v>0.29426489189797028</v>
      </c>
      <c r="BM158" s="20">
        <f t="shared" si="1581"/>
        <v>0.3105463532533142</v>
      </c>
      <c r="BN158" s="20">
        <f t="shared" ref="BN158:BO158" si="1582">BN147/BN$154</f>
        <v>0.28984213969378059</v>
      </c>
      <c r="BO158" s="20">
        <f t="shared" si="1582"/>
        <v>0.2879103462251042</v>
      </c>
      <c r="BP158" s="20">
        <f t="shared" ref="BP158:BQ158" si="1583">BP147/BP$154</f>
        <v>0.2765728101407503</v>
      </c>
      <c r="BQ158" s="20">
        <f t="shared" si="1583"/>
        <v>0.26767036238014452</v>
      </c>
      <c r="BR158" s="20">
        <f t="shared" ref="BR158" si="1584">BR147/BR$154</f>
        <v>0.22503365672456396</v>
      </c>
      <c r="BS158" s="20">
        <f t="shared" ref="BS158" si="1585">BS147/BS$154</f>
        <v>0.27858451009687213</v>
      </c>
      <c r="BT158" s="20">
        <f t="shared" ref="BT158:BU158" si="1586">BT147/BT$154</f>
        <v>0.34939859564367604</v>
      </c>
      <c r="BU158" s="20">
        <f t="shared" si="1586"/>
        <v>0.27415189957824193</v>
      </c>
      <c r="BV158" s="20">
        <f t="shared" ref="BV158:BW158" si="1587">BV147/BV$154</f>
        <v>0.26831035046566121</v>
      </c>
      <c r="BW158" s="20">
        <f t="shared" si="1587"/>
        <v>0.28409603771411041</v>
      </c>
      <c r="BX158" s="20">
        <f t="shared" ref="BX158:BY158" si="1588">BX147/BX$154</f>
        <v>0.28735871553907349</v>
      </c>
      <c r="BY158" s="20">
        <f t="shared" si="1588"/>
        <v>0.30220009133900028</v>
      </c>
      <c r="BZ158" s="20">
        <f t="shared" ref="BZ158:CE158" si="1589">BZ147/BZ$154</f>
        <v>0.30125427044924374</v>
      </c>
      <c r="CA158" s="20">
        <f t="shared" si="1589"/>
        <v>0.27163365162106684</v>
      </c>
      <c r="CB158" s="20">
        <f t="shared" si="1589"/>
        <v>0.24993688758945817</v>
      </c>
      <c r="CC158" s="20">
        <f t="shared" si="1589"/>
        <v>0.24803774477980403</v>
      </c>
      <c r="CD158" s="20">
        <f t="shared" si="1589"/>
        <v>0.25003756747696826</v>
      </c>
      <c r="CE158" s="20">
        <f t="shared" si="1589"/>
        <v>0.31470121488566338</v>
      </c>
      <c r="CF158" s="20">
        <f t="shared" ref="CF158:CG158" si="1590">CF147/CF$154</f>
        <v>0.34703455411542627</v>
      </c>
      <c r="CG158" s="20">
        <f t="shared" si="1590"/>
        <v>0.22042549405207151</v>
      </c>
      <c r="CH158" s="20">
        <f t="shared" ref="CH158" si="1591">CH147/CH$154</f>
        <v>0.26500382463343453</v>
      </c>
      <c r="CI158" s="20">
        <f t="shared" ref="CI158" si="1592">CI147/CI$154</f>
        <v>0.2675754610740857</v>
      </c>
      <c r="CL158" s="40">
        <f t="shared" ref="CL158:CN158" si="1593">CL147/CL$154</f>
        <v>0.26623454806737007</v>
      </c>
      <c r="CM158" s="40">
        <f t="shared" ref="CM158" si="1594">CM147/CM$154</f>
        <v>0.30870774494488856</v>
      </c>
      <c r="CN158" s="40">
        <f t="shared" si="1593"/>
        <v>0.2797370676948423</v>
      </c>
      <c r="CP158" s="21">
        <f t="shared" si="1565"/>
        <v>-424.73196877518495</v>
      </c>
      <c r="CQ158" s="21">
        <f t="shared" si="1566"/>
        <v>-135.0251962747223</v>
      </c>
      <c r="CS158" s="8" t="str">
        <f t="shared" ref="CS158:CT164" si="1595">CY158&amp;" bps"</f>
        <v>-165 bps</v>
      </c>
      <c r="CT158" s="8" t="str">
        <f t="shared" si="1595"/>
        <v>-198 bps</v>
      </c>
      <c r="CU158" s="8">
        <f>ROUND(HLOOKUP(CU$156,$A$156:$CK$165,COUNTA($A$156:$A158),0)*10^4,0)</f>
        <v>2841</v>
      </c>
      <c r="CV158" s="8">
        <f>ROUND(HLOOKUP(CV$156,$A$156:$CK$165,COUNTA($A$156:$A158),0)*10^4,0)</f>
        <v>2676</v>
      </c>
      <c r="CW158" s="8">
        <f>ROUND(HLOOKUP(CW$156,$A$156:$CK$165,COUNTA($A$156:$A158),0)*10^4,0)</f>
        <v>2874</v>
      </c>
      <c r="CX158" s="8"/>
      <c r="CY158" s="8">
        <f t="shared" ref="CY158:CY164" si="1596">CV158-CU158</f>
        <v>-165</v>
      </c>
      <c r="CZ158" s="8">
        <f t="shared" ref="CZ158:CZ164" si="1597">CV158-CW158</f>
        <v>-198</v>
      </c>
      <c r="DB158" s="40">
        <f t="shared" si="1567"/>
        <v>0.35618079259184204</v>
      </c>
      <c r="DC158" s="40">
        <f t="shared" si="1567"/>
        <v>0.38732386068458008</v>
      </c>
      <c r="DD158" s="40">
        <f t="shared" si="1567"/>
        <v>0.34601228514905952</v>
      </c>
      <c r="DE158" s="40">
        <f t="shared" si="1567"/>
        <v>0.3720857685100441</v>
      </c>
      <c r="DF158" s="40">
        <f t="shared" si="1567"/>
        <v>0.39859412886499129</v>
      </c>
      <c r="DG158" s="40">
        <f t="shared" si="1567"/>
        <v>0.39368149801760477</v>
      </c>
      <c r="DH158" s="40">
        <f t="shared" si="1567"/>
        <v>0.37132483594817678</v>
      </c>
      <c r="DI158" s="40">
        <f t="shared" si="1567"/>
        <v>0.36419718333585277</v>
      </c>
      <c r="DJ158" s="40">
        <f t="shared" si="1567"/>
        <v>0.33155426299365159</v>
      </c>
      <c r="DK158" s="40">
        <f t="shared" si="1567"/>
        <v>0.40311689708276921</v>
      </c>
      <c r="DL158" s="40">
        <f t="shared" si="1567"/>
        <v>0.32893521253305447</v>
      </c>
      <c r="DM158" s="40">
        <f t="shared" si="1567"/>
        <v>0.34289049020602863</v>
      </c>
      <c r="DN158" s="40">
        <f t="shared" si="1567"/>
        <v>0.31606741845437542</v>
      </c>
      <c r="DO158" s="40">
        <f t="shared" si="1567"/>
        <v>0.35545426911068911</v>
      </c>
      <c r="DP158" s="40">
        <f t="shared" si="1567"/>
        <v>0.28781461325399932</v>
      </c>
      <c r="DQ158" s="40">
        <f t="shared" si="1567"/>
        <v>0.3257297516941895</v>
      </c>
      <c r="DR158" s="40">
        <f t="shared" si="1567"/>
        <v>0.30857178595551998</v>
      </c>
      <c r="DS158" s="40">
        <f t="shared" si="1567"/>
        <v>0.33861295633304273</v>
      </c>
      <c r="DT158" s="40">
        <f t="shared" si="1567"/>
        <v>0.28011331311070969</v>
      </c>
      <c r="DU158" s="40">
        <f t="shared" si="1567"/>
        <v>0.32319856772562805</v>
      </c>
      <c r="DV158" s="40">
        <f t="shared" si="1567"/>
        <v>0.28731830720260881</v>
      </c>
      <c r="DW158" s="40">
        <f t="shared" ref="DW158:DX158" si="1598">DW147/DW$154</f>
        <v>0.2967319569753476</v>
      </c>
      <c r="DX158" s="40">
        <f t="shared" si="1598"/>
        <v>0.25802273349165422</v>
      </c>
      <c r="DY158" s="40">
        <f t="shared" ref="DY158:DZ158" si="1599">DY147/DY$154</f>
        <v>0.30918917911017013</v>
      </c>
      <c r="DZ158" s="40">
        <f t="shared" si="1599"/>
        <v>0.2797370676948423</v>
      </c>
      <c r="EA158" s="40">
        <f t="shared" ref="EA158:EB158" si="1600">EA147/EA$154</f>
        <v>0.29263720495777951</v>
      </c>
      <c r="EB158" s="40">
        <f t="shared" si="1600"/>
        <v>0.24932001719934666</v>
      </c>
      <c r="EC158" s="40">
        <f t="shared" ref="EC158" si="1601">EC147/EC$154</f>
        <v>0.30870774494488856</v>
      </c>
      <c r="EE158" s="40">
        <f t="shared" ref="EE158:EI158" si="1602">EE147/EE$154</f>
        <v>0.37693301842652388</v>
      </c>
      <c r="EF158" s="40">
        <f t="shared" si="1602"/>
        <v>0.35958340203004052</v>
      </c>
      <c r="EG158" s="40">
        <f t="shared" si="1602"/>
        <v>0.34341653253470866</v>
      </c>
      <c r="EH158" s="40">
        <f t="shared" si="1602"/>
        <v>0.32069663197456816</v>
      </c>
      <c r="EI158" s="40">
        <f t="shared" si="1602"/>
        <v>0.30829310346301192</v>
      </c>
      <c r="EJ158" s="40">
        <f t="shared" ref="EJ158:EK158" si="1603">EJ147/EJ$154</f>
        <v>0.2884415874005975</v>
      </c>
      <c r="EK158" s="40">
        <f t="shared" si="1603"/>
        <v>0.28463094523751054</v>
      </c>
    </row>
    <row r="159" spans="1:141" x14ac:dyDescent="0.2">
      <c r="A159" s="67" t="s">
        <v>8</v>
      </c>
      <c r="B159" s="40">
        <f t="shared" ref="B159:AG159" si="1604">B148/B$154</f>
        <v>0.23303936855653715</v>
      </c>
      <c r="C159" s="40">
        <f t="shared" si="1604"/>
        <v>0.22608923635613098</v>
      </c>
      <c r="D159" s="40">
        <f t="shared" si="1604"/>
        <v>0.22269607319814869</v>
      </c>
      <c r="E159" s="40">
        <f t="shared" si="1604"/>
        <v>0.22117792885309204</v>
      </c>
      <c r="F159" s="40">
        <f t="shared" si="1604"/>
        <v>0.21811235709017859</v>
      </c>
      <c r="G159" s="40">
        <f t="shared" si="1604"/>
        <v>0.21719555233292714</v>
      </c>
      <c r="H159" s="40">
        <f t="shared" si="1604"/>
        <v>0.22481879144797573</v>
      </c>
      <c r="I159" s="40">
        <f t="shared" si="1604"/>
        <v>0.23642458402798441</v>
      </c>
      <c r="J159" s="40">
        <f t="shared" si="1604"/>
        <v>0.2350868129664212</v>
      </c>
      <c r="K159" s="40">
        <f t="shared" si="1604"/>
        <v>0.24314682481890287</v>
      </c>
      <c r="L159" s="40">
        <f t="shared" si="1604"/>
        <v>0.22972965552631985</v>
      </c>
      <c r="M159" s="40">
        <f t="shared" si="1604"/>
        <v>0.2149917276198394</v>
      </c>
      <c r="N159" s="40">
        <f t="shared" si="1604"/>
        <v>0.21429405445798888</v>
      </c>
      <c r="O159" s="40">
        <f t="shared" si="1604"/>
        <v>0.21261845410228028</v>
      </c>
      <c r="P159" s="40">
        <f t="shared" si="1604"/>
        <v>0.19110970722556314</v>
      </c>
      <c r="Q159" s="40">
        <f t="shared" si="1604"/>
        <v>0.11528117830772493</v>
      </c>
      <c r="R159" s="40">
        <f t="shared" si="1604"/>
        <v>0.27026267588044295</v>
      </c>
      <c r="S159" s="40">
        <f t="shared" si="1604"/>
        <v>0.21754966414883492</v>
      </c>
      <c r="T159" s="40">
        <f t="shared" si="1604"/>
        <v>0.20287597233800608</v>
      </c>
      <c r="U159" s="40">
        <f t="shared" si="1604"/>
        <v>0.2156728110252788</v>
      </c>
      <c r="V159" s="40">
        <f t="shared" si="1604"/>
        <v>0.22483959972484679</v>
      </c>
      <c r="W159" s="40">
        <f t="shared" si="1604"/>
        <v>0.24287016813022494</v>
      </c>
      <c r="X159" s="40">
        <f t="shared" si="1604"/>
        <v>0.23856062538311837</v>
      </c>
      <c r="Y159" s="40">
        <f t="shared" si="1604"/>
        <v>0.21560677307601972</v>
      </c>
      <c r="Z159" s="40">
        <f t="shared" si="1604"/>
        <v>0.22534272762831234</v>
      </c>
      <c r="AA159" s="40">
        <f t="shared" si="1604"/>
        <v>0.24234686889163551</v>
      </c>
      <c r="AB159" s="40">
        <f t="shared" si="1604"/>
        <v>0.23458697007827184</v>
      </c>
      <c r="AC159" s="40">
        <f t="shared" si="1604"/>
        <v>0.22747167102604043</v>
      </c>
      <c r="AD159" s="40">
        <f t="shared" si="1604"/>
        <v>0.1710599536920851</v>
      </c>
      <c r="AE159" s="40">
        <f t="shared" si="1604"/>
        <v>0.18313171230647635</v>
      </c>
      <c r="AF159" s="40">
        <f t="shared" si="1604"/>
        <v>0.21535135352715917</v>
      </c>
      <c r="AG159" s="40">
        <f t="shared" si="1604"/>
        <v>0.22517898712452575</v>
      </c>
      <c r="AH159" s="40">
        <f t="shared" ref="AH159:BA159" si="1605">AH148/AH$154</f>
        <v>0.23316325097783636</v>
      </c>
      <c r="AI159" s="40">
        <f t="shared" si="1605"/>
        <v>0.24196796946223967</v>
      </c>
      <c r="AJ159" s="40">
        <f t="shared" si="1605"/>
        <v>0.22922179591714231</v>
      </c>
      <c r="AK159" s="40">
        <f t="shared" si="1605"/>
        <v>0.2188266751395454</v>
      </c>
      <c r="AL159" s="40">
        <f t="shared" si="1605"/>
        <v>0.22386151137296584</v>
      </c>
      <c r="AM159" s="40">
        <f t="shared" si="1605"/>
        <v>0.22327354024863841</v>
      </c>
      <c r="AN159" s="40">
        <f t="shared" si="1605"/>
        <v>0.21897142679693657</v>
      </c>
      <c r="AO159" s="40">
        <f t="shared" si="1605"/>
        <v>0.22201039013802107</v>
      </c>
      <c r="AP159" s="40">
        <f t="shared" si="1605"/>
        <v>0.21343324621304641</v>
      </c>
      <c r="AQ159" s="40">
        <f t="shared" si="1605"/>
        <v>0.2329677041090536</v>
      </c>
      <c r="AR159" s="40">
        <f t="shared" si="1605"/>
        <v>0.24044630110018289</v>
      </c>
      <c r="AS159" s="40">
        <f t="shared" si="1605"/>
        <v>0.25306160115073023</v>
      </c>
      <c r="AT159" s="40">
        <f t="shared" si="1605"/>
        <v>0.27659675099392655</v>
      </c>
      <c r="AU159" s="40">
        <f t="shared" si="1605"/>
        <v>0.25923828631536683</v>
      </c>
      <c r="AV159" s="40">
        <f t="shared" si="1605"/>
        <v>0.24965298347958789</v>
      </c>
      <c r="AW159" s="40">
        <f t="shared" si="1605"/>
        <v>0.25912259122591225</v>
      </c>
      <c r="AX159" s="40">
        <f t="shared" si="1605"/>
        <v>0.2511888766198887</v>
      </c>
      <c r="AY159" s="40">
        <f t="shared" si="1605"/>
        <v>0.2380578560129753</v>
      </c>
      <c r="AZ159" s="40">
        <f t="shared" si="1605"/>
        <v>0.22331673128111168</v>
      </c>
      <c r="BA159" s="40">
        <f t="shared" si="1605"/>
        <v>0.19809189520716311</v>
      </c>
      <c r="BB159" s="40">
        <f t="shared" ref="BB159:BC159" si="1606">BB148/BB$154</f>
        <v>0.18029846845573508</v>
      </c>
      <c r="BC159" s="40">
        <f t="shared" si="1606"/>
        <v>0.21539042444161316</v>
      </c>
      <c r="BD159" s="40">
        <f t="shared" ref="BD159:BE159" si="1607">BD148/BD$154</f>
        <v>0.24301167806434726</v>
      </c>
      <c r="BE159" s="40">
        <f t="shared" si="1607"/>
        <v>0.24664616428701111</v>
      </c>
      <c r="BF159" s="40">
        <f t="shared" ref="BF159:BG159" si="1608">BF148/BF$154</f>
        <v>0.26530590581330987</v>
      </c>
      <c r="BG159" s="40">
        <f t="shared" si="1608"/>
        <v>0.26596213586156231</v>
      </c>
      <c r="BH159" s="40">
        <f t="shared" ref="BH159:BI159" si="1609">BH148/BH$154</f>
        <v>0.2280252454008232</v>
      </c>
      <c r="BI159" s="40">
        <f t="shared" si="1609"/>
        <v>0.23717329035032936</v>
      </c>
      <c r="BJ159" s="20">
        <f t="shared" ref="BJ159:BK159" si="1610">BJ148/BJ$154</f>
        <v>0.24447004985550908</v>
      </c>
      <c r="BK159" s="20">
        <f t="shared" si="1610"/>
        <v>0.24622437394228916</v>
      </c>
      <c r="BL159" s="20">
        <f t="shared" ref="BL159:BM159" si="1611">BL148/BL$154</f>
        <v>0.2317241854485087</v>
      </c>
      <c r="BM159" s="20">
        <f t="shared" si="1611"/>
        <v>0.23956919293335877</v>
      </c>
      <c r="BN159" s="20">
        <f t="shared" ref="BN159:BO159" si="1612">BN148/BN$154</f>
        <v>0.25447218948428668</v>
      </c>
      <c r="BO159" s="20">
        <f t="shared" si="1612"/>
        <v>0.25515574339972208</v>
      </c>
      <c r="BP159" s="20">
        <f t="shared" ref="BP159:BQ159" si="1613">BP148/BP$154</f>
        <v>0.2550274374232393</v>
      </c>
      <c r="BQ159" s="20">
        <f t="shared" si="1613"/>
        <v>0.26313261897080054</v>
      </c>
      <c r="BR159" s="20">
        <f t="shared" ref="BR159" si="1614">BR148/BR$154</f>
        <v>0.27689726346847843</v>
      </c>
      <c r="BS159" s="20">
        <f t="shared" ref="BS159" si="1615">BS148/BS$154</f>
        <v>0.2679729143573184</v>
      </c>
      <c r="BT159" s="20">
        <f t="shared" ref="BT159:BU159" si="1616">BT148/BT$154</f>
        <v>0.25005924509180133</v>
      </c>
      <c r="BU159" s="20">
        <f t="shared" si="1616"/>
        <v>0.2638538349975828</v>
      </c>
      <c r="BV159" s="20">
        <f t="shared" ref="BV159:BW159" si="1617">BV148/BV$154</f>
        <v>0.24400424980571667</v>
      </c>
      <c r="BW159" s="20">
        <f t="shared" si="1617"/>
        <v>0.24209476521513232</v>
      </c>
      <c r="BX159" s="20">
        <f t="shared" ref="BX159:BY159" si="1618">BX148/BX$154</f>
        <v>0.23491733976264539</v>
      </c>
      <c r="BY159" s="20">
        <f t="shared" si="1618"/>
        <v>0.24034826676880922</v>
      </c>
      <c r="BZ159" s="20">
        <f t="shared" ref="BZ159" si="1619">BZ148/BZ$154</f>
        <v>0.2376455715253217</v>
      </c>
      <c r="CA159" s="20">
        <f t="shared" ref="CA159:CB159" si="1620">CA148/CA$154</f>
        <v>0.24528327837511649</v>
      </c>
      <c r="CB159" s="20">
        <f t="shared" si="1620"/>
        <v>0.25465270561436265</v>
      </c>
      <c r="CC159" s="20">
        <f t="shared" ref="CC159:CD159" si="1621">CC148/CC$154</f>
        <v>0.25776199047406062</v>
      </c>
      <c r="CD159" s="20">
        <f t="shared" si="1621"/>
        <v>0.24984183128927728</v>
      </c>
      <c r="CE159" s="20">
        <f t="shared" ref="CE159:CF159" si="1622">CE148/CE$154</f>
        <v>0.26065186954529213</v>
      </c>
      <c r="CF159" s="20">
        <f t="shared" si="1622"/>
        <v>0.23785928828673589</v>
      </c>
      <c r="CG159" s="20">
        <f t="shared" ref="CG159:CH159" si="1623">CG148/CG$154</f>
        <v>0.26930362184204809</v>
      </c>
      <c r="CH159" s="20">
        <f t="shared" si="1623"/>
        <v>0.25477004089105626</v>
      </c>
      <c r="CI159" s="20">
        <f t="shared" ref="CI159" si="1624">CI148/CI$154</f>
        <v>0.2538276072147248</v>
      </c>
      <c r="CL159" s="40">
        <f t="shared" ref="CL159:CN159" si="1625">CL148/CL$154</f>
        <v>0.25431901476930113</v>
      </c>
      <c r="CM159" s="40">
        <f t="shared" ref="CM159" si="1626">CM148/CM$154</f>
        <v>0.25400886699242009</v>
      </c>
      <c r="CN159" s="40">
        <f t="shared" si="1625"/>
        <v>0.24028613594081624</v>
      </c>
      <c r="CP159" s="21">
        <f t="shared" si="1565"/>
        <v>3.1014777688104234</v>
      </c>
      <c r="CQ159" s="21">
        <f t="shared" si="1566"/>
        <v>140.32878828484891</v>
      </c>
      <c r="CS159" s="8" t="str">
        <f t="shared" si="1595"/>
        <v>117 bps</v>
      </c>
      <c r="CT159" s="8" t="str">
        <f t="shared" si="1595"/>
        <v>189 bps</v>
      </c>
      <c r="CU159" s="8">
        <f>ROUND(HLOOKUP(CU$156,$A$156:$CK$165,COUNTA($A$156:$A159),0)*10^4,0)</f>
        <v>2421</v>
      </c>
      <c r="CV159" s="8">
        <f>ROUND(HLOOKUP(CV$156,$A$156:$CK$165,COUNTA($A$156:$A159),0)*10^4,0)</f>
        <v>2538</v>
      </c>
      <c r="CW159" s="8">
        <f>ROUND(HLOOKUP(CW$156,$A$156:$CK$165,COUNTA($A$156:$A159),0)*10^4,0)</f>
        <v>2349</v>
      </c>
      <c r="CX159" s="8"/>
      <c r="CY159" s="8">
        <f t="shared" si="1596"/>
        <v>117</v>
      </c>
      <c r="CZ159" s="8">
        <f t="shared" si="1597"/>
        <v>189</v>
      </c>
      <c r="DB159" s="40">
        <f t="shared" si="1567"/>
        <v>0.22729079429219762</v>
      </c>
      <c r="DC159" s="40">
        <f t="shared" si="1567"/>
        <v>0.21881711503751747</v>
      </c>
      <c r="DD159" s="40">
        <f t="shared" si="1567"/>
        <v>0.23170969026099508</v>
      </c>
      <c r="DE159" s="40">
        <f t="shared" si="1567"/>
        <v>0.22983019522863501</v>
      </c>
      <c r="DF159" s="40">
        <f t="shared" si="1567"/>
        <v>0.20419130928745224</v>
      </c>
      <c r="DG159" s="40">
        <f t="shared" si="1567"/>
        <v>0.19626799849550067</v>
      </c>
      <c r="DH159" s="40">
        <f t="shared" si="1567"/>
        <v>0.2150128307061227</v>
      </c>
      <c r="DI159" s="40">
        <f t="shared" si="1567"/>
        <v>0.23142102386349078</v>
      </c>
      <c r="DJ159" s="40">
        <f t="shared" si="1567"/>
        <v>0.23383718978345769</v>
      </c>
      <c r="DK159" s="40">
        <f t="shared" si="1567"/>
        <v>0.19796497653840567</v>
      </c>
      <c r="DL159" s="40">
        <f t="shared" si="1567"/>
        <v>0.22388059701492538</v>
      </c>
      <c r="DM159" s="40">
        <f t="shared" si="1567"/>
        <v>0.2294579093157216</v>
      </c>
      <c r="DN159" s="40">
        <f t="shared" si="1567"/>
        <v>0.22190254048315355</v>
      </c>
      <c r="DO159" s="40">
        <f t="shared" si="1567"/>
        <v>0.22245041116051148</v>
      </c>
      <c r="DP159" s="40">
        <f t="shared" si="1567"/>
        <v>0.2563112564861541</v>
      </c>
      <c r="DQ159" s="40">
        <f t="shared" si="1567"/>
        <v>0.25543928466752658</v>
      </c>
      <c r="DR159" s="40">
        <f t="shared" si="1567"/>
        <v>0.23686288244565082</v>
      </c>
      <c r="DS159" s="40">
        <f t="shared" si="1567"/>
        <v>0.19712457154477342</v>
      </c>
      <c r="DT159" s="40">
        <f t="shared" si="1567"/>
        <v>0.25192241643747987</v>
      </c>
      <c r="DU159" s="40">
        <f t="shared" si="1567"/>
        <v>0.2415741793098809</v>
      </c>
      <c r="DV159" s="40">
        <f t="shared" si="1567"/>
        <v>0.24063525168817637</v>
      </c>
      <c r="DW159" s="40">
        <f t="shared" ref="DW159:DX159" si="1627">DW148/DW$154</f>
        <v>0.24929927400873428</v>
      </c>
      <c r="DX159" s="40">
        <f t="shared" si="1627"/>
        <v>0.26435223929486629</v>
      </c>
      <c r="DY159" s="40">
        <f t="shared" ref="DY159:DZ159" si="1628">DY148/DY$154</f>
        <v>0.25916519333551435</v>
      </c>
      <c r="DZ159" s="40">
        <f t="shared" si="1628"/>
        <v>0.24028613594081624</v>
      </c>
      <c r="EA159" s="40">
        <f t="shared" ref="EA159:EB159" si="1629">EA148/EA$154</f>
        <v>0.2409065642056134</v>
      </c>
      <c r="EB159" s="40">
        <f t="shared" si="1629"/>
        <v>0.25417106422689284</v>
      </c>
      <c r="EC159" s="40">
        <f t="shared" ref="EC159" si="1630">EC148/EC$154</f>
        <v>0.25400886699242009</v>
      </c>
      <c r="EE159" s="40">
        <f t="shared" ref="EE159:EI159" si="1631">EE148/EE$154</f>
        <v>0.22081377050685613</v>
      </c>
      <c r="EF159" s="40">
        <f t="shared" si="1631"/>
        <v>0.22407416466313854</v>
      </c>
      <c r="EG159" s="40">
        <f t="shared" si="1631"/>
        <v>0.22024759941367658</v>
      </c>
      <c r="EH159" s="40">
        <f t="shared" si="1631"/>
        <v>0.24291776619226205</v>
      </c>
      <c r="EI159" s="40">
        <f t="shared" si="1631"/>
        <v>0.2333223268016833</v>
      </c>
      <c r="EJ159" s="40">
        <f t="shared" ref="EJ159:EK159" si="1632">EJ148/EJ$154</f>
        <v>0.25346142054207799</v>
      </c>
      <c r="EK159" s="40">
        <f t="shared" si="1632"/>
        <v>0.25086192375780247</v>
      </c>
    </row>
    <row r="160" spans="1:141" x14ac:dyDescent="0.2">
      <c r="A160" s="9" t="s">
        <v>18</v>
      </c>
      <c r="B160" s="40">
        <f t="shared" ref="B160:AG160" si="1633">B149/B$154</f>
        <v>3.7795925531184264E-2</v>
      </c>
      <c r="C160" s="40">
        <f t="shared" si="1633"/>
        <v>3.7475141619553121E-2</v>
      </c>
      <c r="D160" s="40">
        <f t="shared" si="1633"/>
        <v>3.8261355572441424E-2</v>
      </c>
      <c r="E160" s="40">
        <f t="shared" si="1633"/>
        <v>3.3484212105548319E-2</v>
      </c>
      <c r="F160" s="40">
        <f t="shared" si="1633"/>
        <v>3.2015121515251606E-2</v>
      </c>
      <c r="G160" s="40">
        <f t="shared" si="1633"/>
        <v>3.363526781207795E-2</v>
      </c>
      <c r="H160" s="40">
        <f t="shared" si="1633"/>
        <v>3.4773667859936283E-2</v>
      </c>
      <c r="I160" s="40">
        <f t="shared" si="1633"/>
        <v>3.5048854555368734E-2</v>
      </c>
      <c r="J160" s="40">
        <f t="shared" si="1633"/>
        <v>3.7527518020840728E-2</v>
      </c>
      <c r="K160" s="40">
        <f t="shared" si="1633"/>
        <v>3.1655127933687674E-2</v>
      </c>
      <c r="L160" s="40">
        <f t="shared" si="1633"/>
        <v>2.741283079222407E-2</v>
      </c>
      <c r="M160" s="40">
        <f t="shared" si="1633"/>
        <v>2.5576933135493602E-2</v>
      </c>
      <c r="N160" s="40">
        <f t="shared" si="1633"/>
        <v>3.0402184693409381E-2</v>
      </c>
      <c r="O160" s="40">
        <f t="shared" si="1633"/>
        <v>3.13153860197182E-2</v>
      </c>
      <c r="P160" s="40">
        <f t="shared" si="1633"/>
        <v>2.7781984076079881E-2</v>
      </c>
      <c r="Q160" s="40">
        <f t="shared" si="1633"/>
        <v>2.1584796900001927E-2</v>
      </c>
      <c r="R160" s="40">
        <f t="shared" si="1633"/>
        <v>4.7945633169594541E-2</v>
      </c>
      <c r="S160" s="40">
        <f t="shared" si="1633"/>
        <v>3.6440317947152974E-2</v>
      </c>
      <c r="T160" s="40">
        <f t="shared" si="1633"/>
        <v>3.5230808949746853E-2</v>
      </c>
      <c r="U160" s="40">
        <f t="shared" si="1633"/>
        <v>3.7171428356728486E-2</v>
      </c>
      <c r="V160" s="40">
        <f t="shared" si="1633"/>
        <v>4.0636710616158735E-2</v>
      </c>
      <c r="W160" s="40">
        <f t="shared" si="1633"/>
        <v>3.8101413039514045E-2</v>
      </c>
      <c r="X160" s="40">
        <f t="shared" si="1633"/>
        <v>3.1510821058834203E-2</v>
      </c>
      <c r="Y160" s="40">
        <f t="shared" si="1633"/>
        <v>2.8274362913959131E-2</v>
      </c>
      <c r="Z160" s="40">
        <f t="shared" si="1633"/>
        <v>3.5447294321226473E-2</v>
      </c>
      <c r="AA160" s="40">
        <f t="shared" si="1633"/>
        <v>3.8284589961051496E-2</v>
      </c>
      <c r="AB160" s="40">
        <f t="shared" si="1633"/>
        <v>3.4900915575735651E-2</v>
      </c>
      <c r="AC160" s="40">
        <f t="shared" si="1633"/>
        <v>3.8810772574235423E-2</v>
      </c>
      <c r="AD160" s="40">
        <f t="shared" si="1633"/>
        <v>2.3370002858782681E-2</v>
      </c>
      <c r="AE160" s="40">
        <f t="shared" si="1633"/>
        <v>2.2879724766376865E-2</v>
      </c>
      <c r="AF160" s="40">
        <f t="shared" si="1633"/>
        <v>3.35449941053391E-2</v>
      </c>
      <c r="AG160" s="40">
        <f t="shared" si="1633"/>
        <v>3.9215419760033565E-2</v>
      </c>
      <c r="AH160" s="40">
        <f t="shared" ref="AH160:BA160" si="1634">AH149/AH$154</f>
        <v>4.1504420236733723E-2</v>
      </c>
      <c r="AI160" s="40">
        <f t="shared" si="1634"/>
        <v>3.7385371308606682E-2</v>
      </c>
      <c r="AJ160" s="40">
        <f t="shared" si="1634"/>
        <v>3.0599547794246382E-2</v>
      </c>
      <c r="AK160" s="40">
        <f t="shared" si="1634"/>
        <v>3.0889168759943544E-2</v>
      </c>
      <c r="AL160" s="40">
        <f t="shared" si="1634"/>
        <v>3.7024450337716876E-2</v>
      </c>
      <c r="AM160" s="40">
        <f t="shared" si="1634"/>
        <v>3.5073645521125948E-2</v>
      </c>
      <c r="AN160" s="40">
        <f t="shared" si="1634"/>
        <v>3.4301041460451286E-2</v>
      </c>
      <c r="AO160" s="40">
        <f t="shared" si="1634"/>
        <v>3.3103235538635742E-2</v>
      </c>
      <c r="AP160" s="40">
        <f t="shared" si="1634"/>
        <v>3.577440769661664E-2</v>
      </c>
      <c r="AQ160" s="40">
        <f t="shared" si="1634"/>
        <v>3.7751013827136366E-2</v>
      </c>
      <c r="AR160" s="40">
        <f t="shared" si="1634"/>
        <v>3.827109343593614E-2</v>
      </c>
      <c r="AS160" s="40">
        <f t="shared" si="1634"/>
        <v>4.0297571122698564E-2</v>
      </c>
      <c r="AT160" s="40">
        <f t="shared" si="1634"/>
        <v>4.1145359496762957E-2</v>
      </c>
      <c r="AU160" s="40">
        <f t="shared" si="1634"/>
        <v>2.9118783727410866E-2</v>
      </c>
      <c r="AV160" s="40">
        <f t="shared" si="1634"/>
        <v>2.8973116798618293E-2</v>
      </c>
      <c r="AW160" s="40">
        <f t="shared" si="1634"/>
        <v>3.514597377733434E-2</v>
      </c>
      <c r="AX160" s="40">
        <f t="shared" si="1634"/>
        <v>3.7373019785994332E-2</v>
      </c>
      <c r="AY160" s="40">
        <f t="shared" si="1634"/>
        <v>3.3641292090905592E-2</v>
      </c>
      <c r="AZ160" s="40">
        <f t="shared" si="1634"/>
        <v>3.2397025238464071E-2</v>
      </c>
      <c r="BA160" s="40">
        <f t="shared" si="1634"/>
        <v>3.0900099200088033E-2</v>
      </c>
      <c r="BB160" s="40">
        <f t="shared" ref="BB160:BC160" si="1635">BB149/BB$154</f>
        <v>2.9688837567770101E-2</v>
      </c>
      <c r="BC160" s="40">
        <f t="shared" si="1635"/>
        <v>3.5639967270580671E-2</v>
      </c>
      <c r="BD160" s="40">
        <f t="shared" ref="BD160:BE160" si="1636">BD149/BD$154</f>
        <v>3.716300263447278E-2</v>
      </c>
      <c r="BE160" s="40">
        <f t="shared" si="1636"/>
        <v>3.9591157496489782E-2</v>
      </c>
      <c r="BF160" s="40">
        <f t="shared" ref="BF160:BG160" si="1637">BF149/BF$154</f>
        <v>3.7639039480767626E-2</v>
      </c>
      <c r="BG160" s="40">
        <f t="shared" si="1637"/>
        <v>3.6563567543706495E-2</v>
      </c>
      <c r="BH160" s="40">
        <f t="shared" ref="BH160:BI160" si="1638">BH149/BH$154</f>
        <v>2.8380936615170521E-2</v>
      </c>
      <c r="BI160" s="40">
        <f t="shared" si="1638"/>
        <v>3.3207393681306034E-2</v>
      </c>
      <c r="BJ160" s="20">
        <f t="shared" ref="BJ160:BK160" si="1639">BJ149/BJ$154</f>
        <v>3.9539893958123552E-2</v>
      </c>
      <c r="BK160" s="20">
        <f t="shared" si="1639"/>
        <v>3.68098922612018E-2</v>
      </c>
      <c r="BL160" s="20">
        <f t="shared" ref="BL160:BM160" si="1640">BL149/BL$154</f>
        <v>3.4173267449010503E-2</v>
      </c>
      <c r="BM160" s="20">
        <f t="shared" si="1640"/>
        <v>3.4001169091167911E-2</v>
      </c>
      <c r="BN160" s="20">
        <f t="shared" ref="BN160:BO160" si="1641">BN149/BN$154</f>
        <v>3.5484821423935789E-2</v>
      </c>
      <c r="BO160" s="20">
        <f t="shared" si="1641"/>
        <v>3.63905453913849E-2</v>
      </c>
      <c r="BP160" s="20">
        <f t="shared" ref="BP160:BQ160" si="1642">BP149/BP$154</f>
        <v>3.778038758375616E-2</v>
      </c>
      <c r="BQ160" s="20">
        <f t="shared" si="1642"/>
        <v>3.8808708542168155E-2</v>
      </c>
      <c r="BR160" s="20">
        <f t="shared" ref="BR160" si="1643">BR149/BR$154</f>
        <v>4.1554064111512086E-2</v>
      </c>
      <c r="BS160" s="20">
        <f t="shared" ref="BS160" si="1644">BS149/BS$154</f>
        <v>3.2976047038411491E-2</v>
      </c>
      <c r="BT160" s="20">
        <f t="shared" ref="BT160:BU160" si="1645">BT149/BT$154</f>
        <v>2.6088414250825812E-2</v>
      </c>
      <c r="BU160" s="20">
        <f t="shared" si="1645"/>
        <v>3.4739193491923247E-2</v>
      </c>
      <c r="BV160" s="20">
        <f t="shared" ref="BV160:BW160" si="1646">BV149/BV$154</f>
        <v>3.8015046292526555E-2</v>
      </c>
      <c r="BW160" s="20">
        <f t="shared" si="1646"/>
        <v>3.3994215780308264E-2</v>
      </c>
      <c r="BX160" s="20">
        <f t="shared" ref="BX160:BY160" si="1647">BX149/BX$154</f>
        <v>3.1738377803106697E-2</v>
      </c>
      <c r="BY160" s="20">
        <f t="shared" si="1647"/>
        <v>3.0981010327199871E-2</v>
      </c>
      <c r="BZ160" s="20">
        <f t="shared" ref="BZ160" si="1648">BZ149/BZ$154</f>
        <v>3.0466701783429903E-2</v>
      </c>
      <c r="CA160" s="20">
        <f t="shared" ref="CA160:CB160" si="1649">CA149/CA$154</f>
        <v>3.362067483417977E-2</v>
      </c>
      <c r="CB160" s="20">
        <f t="shared" si="1649"/>
        <v>3.7398506437465874E-2</v>
      </c>
      <c r="CC160" s="20">
        <f t="shared" ref="CC160:CD160" si="1650">CC149/CC$154</f>
        <v>3.8917971399021929E-2</v>
      </c>
      <c r="CD160" s="20">
        <f t="shared" si="1650"/>
        <v>3.7265395922676497E-2</v>
      </c>
      <c r="CE160" s="20">
        <f t="shared" ref="CE160:CF160" si="1651">CE149/CE$154</f>
        <v>2.9311026132098458E-2</v>
      </c>
      <c r="CF160" s="20">
        <f t="shared" si="1651"/>
        <v>2.7833425352084058E-2</v>
      </c>
      <c r="CG160" s="20">
        <f t="shared" ref="CG160:CH160" si="1652">CG149/CG$154</f>
        <v>4.1150646671331712E-2</v>
      </c>
      <c r="CH160" s="20">
        <f t="shared" si="1652"/>
        <v>3.470391209202342E-2</v>
      </c>
      <c r="CI160" s="20">
        <f t="shared" ref="CI160" si="1653">CI149/CI$154</f>
        <v>3.6122362323924156E-2</v>
      </c>
      <c r="CL160" s="40">
        <f t="shared" ref="CL160:CN160" si="1654">CL149/CL$154</f>
        <v>3.5382748304124023E-2</v>
      </c>
      <c r="CM160" s="40">
        <f t="shared" ref="CM160" si="1655">CM149/CM$154</f>
        <v>3.1000874563940774E-2</v>
      </c>
      <c r="CN160" s="40">
        <f t="shared" si="1654"/>
        <v>3.4613824398523348E-2</v>
      </c>
      <c r="CP160" s="21">
        <f t="shared" si="1565"/>
        <v>43.818737401832493</v>
      </c>
      <c r="CQ160" s="21">
        <f t="shared" si="1566"/>
        <v>7.6892390560067554</v>
      </c>
      <c r="CS160" s="8" t="str">
        <f t="shared" si="1595"/>
        <v>21 bps</v>
      </c>
      <c r="CT160" s="8" t="str">
        <f t="shared" si="1595"/>
        <v>44 bps</v>
      </c>
      <c r="CU160" s="8">
        <f>ROUND(HLOOKUP(CU$156,$A$156:$CK$165,COUNTA($A$156:$A160),0)*10^4,0)</f>
        <v>340</v>
      </c>
      <c r="CV160" s="8">
        <f>ROUND(HLOOKUP(CV$156,$A$156:$CK$165,COUNTA($A$156:$A160),0)*10^4,0)</f>
        <v>361</v>
      </c>
      <c r="CW160" s="8">
        <f>ROUND(HLOOKUP(CW$156,$A$156:$CK$165,COUNTA($A$156:$A160),0)*10^4,0)</f>
        <v>317</v>
      </c>
      <c r="CX160" s="8"/>
      <c r="CY160" s="8">
        <f t="shared" si="1596"/>
        <v>21</v>
      </c>
      <c r="CZ160" s="8">
        <f t="shared" si="1597"/>
        <v>44</v>
      </c>
      <c r="DB160" s="40">
        <f t="shared" si="1567"/>
        <v>3.7857047495584946E-2</v>
      </c>
      <c r="DC160" s="40">
        <f t="shared" si="1567"/>
        <v>3.3021589284088416E-2</v>
      </c>
      <c r="DD160" s="40">
        <f t="shared" si="1567"/>
        <v>3.5689476040404115E-2</v>
      </c>
      <c r="DE160" s="40">
        <f t="shared" si="1567"/>
        <v>2.8250701847542074E-2</v>
      </c>
      <c r="DF160" s="40">
        <f t="shared" si="1567"/>
        <v>2.9585136494584569E-2</v>
      </c>
      <c r="DG160" s="40">
        <f t="shared" si="1567"/>
        <v>3.3836084665634245E-2</v>
      </c>
      <c r="DH160" s="40">
        <f t="shared" si="1567"/>
        <v>3.7823370129306658E-2</v>
      </c>
      <c r="DI160" s="40">
        <f t="shared" si="1567"/>
        <v>3.2140417388328429E-2</v>
      </c>
      <c r="DJ160" s="40">
        <f t="shared" si="1567"/>
        <v>3.6150807053450987E-2</v>
      </c>
      <c r="DK160" s="40">
        <f t="shared" si="1567"/>
        <v>2.9096871065157185E-2</v>
      </c>
      <c r="DL160" s="40">
        <f t="shared" si="1567"/>
        <v>3.7768063814612077E-2</v>
      </c>
      <c r="DM160" s="40">
        <f t="shared" si="1567"/>
        <v>3.2603664106264529E-2</v>
      </c>
      <c r="DN160" s="40">
        <f t="shared" si="1567"/>
        <v>3.5427446058639893E-2</v>
      </c>
      <c r="DO160" s="40">
        <f t="shared" si="1567"/>
        <v>3.5488249444596331E-2</v>
      </c>
      <c r="DP160" s="40">
        <f t="shared" si="1567"/>
        <v>3.988843064147081E-2</v>
      </c>
      <c r="DQ160" s="40">
        <f t="shared" si="1567"/>
        <v>3.0514286247511787E-2</v>
      </c>
      <c r="DR160" s="40">
        <f t="shared" si="1567"/>
        <v>3.437370224901809E-2</v>
      </c>
      <c r="DS160" s="40">
        <f t="shared" si="1567"/>
        <v>3.1991405846462671E-2</v>
      </c>
      <c r="DT160" s="40">
        <f t="shared" si="1567"/>
        <v>3.8130569633030166E-2</v>
      </c>
      <c r="DU160" s="40">
        <f t="shared" si="1567"/>
        <v>3.2096981242488082E-2</v>
      </c>
      <c r="DV160" s="40">
        <f t="shared" si="1567"/>
        <v>3.6797628432037467E-2</v>
      </c>
      <c r="DW160" s="40">
        <f t="shared" ref="DW160:DX160" si="1656">DW149/DW$154</f>
        <v>3.5222919310081993E-2</v>
      </c>
      <c r="DX160" s="40">
        <f t="shared" si="1656"/>
        <v>3.9265056294452844E-2</v>
      </c>
      <c r="DY160" s="40">
        <f t="shared" ref="DY160:DZ160" si="1657">DY149/DY$154</f>
        <v>3.0270217126351636E-2</v>
      </c>
      <c r="DZ160" s="40">
        <f t="shared" si="1657"/>
        <v>3.4613824398523348E-2</v>
      </c>
      <c r="EA160" s="40">
        <f t="shared" ref="EA160:EB160" si="1658">EA149/EA$154</f>
        <v>3.1601116736817716E-2</v>
      </c>
      <c r="EB160" s="40">
        <f t="shared" si="1658"/>
        <v>3.7875178067171465E-2</v>
      </c>
      <c r="EC160" s="40">
        <f t="shared" ref="EC160" si="1659">EC149/EC$154</f>
        <v>3.1000874563940774E-2</v>
      </c>
      <c r="EE160" s="40">
        <f t="shared" ref="EE160:EI160" si="1660">EE149/EE$154</f>
        <v>3.1441880577995934E-2</v>
      </c>
      <c r="EF160" s="40">
        <f t="shared" si="1660"/>
        <v>3.4931445215659343E-2</v>
      </c>
      <c r="EG160" s="40">
        <f t="shared" si="1660"/>
        <v>3.4008920117617088E-2</v>
      </c>
      <c r="EH160" s="40">
        <f t="shared" si="1660"/>
        <v>3.4679666172490853E-2</v>
      </c>
      <c r="EI160" s="40">
        <f t="shared" si="1660"/>
        <v>3.4576159738487086E-2</v>
      </c>
      <c r="EJ160" s="40">
        <f t="shared" ref="EJ160:EK160" si="1661">EJ149/EJ$154</f>
        <v>3.4391114989676778E-2</v>
      </c>
      <c r="EK160" s="40">
        <f t="shared" si="1661"/>
        <v>3.3378592629658789E-2</v>
      </c>
    </row>
    <row r="161" spans="1:141" x14ac:dyDescent="0.2">
      <c r="A161" s="9" t="s">
        <v>19</v>
      </c>
      <c r="B161" s="40">
        <f t="shared" ref="B161:AG161" si="1662">B150/B$154</f>
        <v>3.7511669138277061E-2</v>
      </c>
      <c r="C161" s="40">
        <f t="shared" si="1662"/>
        <v>3.9258808861716281E-2</v>
      </c>
      <c r="D161" s="40">
        <f t="shared" si="1662"/>
        <v>3.7313095410044024E-2</v>
      </c>
      <c r="E161" s="40">
        <f t="shared" si="1662"/>
        <v>3.4924865254053514E-2</v>
      </c>
      <c r="F161" s="40">
        <f t="shared" si="1662"/>
        <v>3.4433063121746529E-2</v>
      </c>
      <c r="G161" s="40">
        <f t="shared" si="1662"/>
        <v>3.3569950206872069E-2</v>
      </c>
      <c r="H161" s="40">
        <f t="shared" si="1662"/>
        <v>3.3274162765834947E-2</v>
      </c>
      <c r="I161" s="40">
        <f t="shared" si="1662"/>
        <v>3.5774234009262648E-2</v>
      </c>
      <c r="J161" s="40">
        <f t="shared" si="1662"/>
        <v>3.9892058344057006E-2</v>
      </c>
      <c r="K161" s="40">
        <f t="shared" si="1662"/>
        <v>3.7515466226412095E-2</v>
      </c>
      <c r="L161" s="40">
        <f t="shared" si="1662"/>
        <v>3.373153446458995E-2</v>
      </c>
      <c r="M161" s="40">
        <f t="shared" si="1662"/>
        <v>3.469926250560898E-2</v>
      </c>
      <c r="N161" s="40">
        <f t="shared" si="1662"/>
        <v>3.7880473753183493E-2</v>
      </c>
      <c r="O161" s="40">
        <f t="shared" si="1662"/>
        <v>3.992436854453562E-2</v>
      </c>
      <c r="P161" s="40">
        <f t="shared" si="1662"/>
        <v>2.8072781284812477E-2</v>
      </c>
      <c r="Q161" s="40">
        <f t="shared" si="1662"/>
        <v>1.2670856547974783E-2</v>
      </c>
      <c r="R161" s="40">
        <f t="shared" si="1662"/>
        <v>4.8211014903005577E-2</v>
      </c>
      <c r="S161" s="40">
        <f t="shared" si="1662"/>
        <v>4.0886133337138808E-2</v>
      </c>
      <c r="T161" s="40">
        <f t="shared" si="1662"/>
        <v>3.6098941489246389E-2</v>
      </c>
      <c r="U161" s="40">
        <f t="shared" si="1662"/>
        <v>3.533882893985392E-2</v>
      </c>
      <c r="V161" s="40">
        <f t="shared" si="1662"/>
        <v>3.7496816531529663E-2</v>
      </c>
      <c r="W161" s="40">
        <f t="shared" si="1662"/>
        <v>3.9774205443869469E-2</v>
      </c>
      <c r="X161" s="40">
        <f t="shared" si="1662"/>
        <v>3.1710483945095139E-2</v>
      </c>
      <c r="Y161" s="40">
        <f t="shared" si="1662"/>
        <v>3.3017032999295391E-2</v>
      </c>
      <c r="Z161" s="40">
        <f t="shared" si="1662"/>
        <v>4.2431371915891657E-2</v>
      </c>
      <c r="AA161" s="40">
        <f t="shared" si="1662"/>
        <v>4.4815756015102418E-2</v>
      </c>
      <c r="AB161" s="40">
        <f t="shared" si="1662"/>
        <v>4.696754836232743E-2</v>
      </c>
      <c r="AC161" s="40">
        <f t="shared" si="1662"/>
        <v>4.5195942287247083E-2</v>
      </c>
      <c r="AD161" s="40">
        <f t="shared" si="1662"/>
        <v>3.2878183123580158E-2</v>
      </c>
      <c r="AE161" s="40">
        <f t="shared" si="1662"/>
        <v>3.5365660886140689E-2</v>
      </c>
      <c r="AF161" s="40">
        <f t="shared" si="1662"/>
        <v>3.4848554047034984E-2</v>
      </c>
      <c r="AG161" s="40">
        <f t="shared" si="1662"/>
        <v>3.5029916516472435E-2</v>
      </c>
      <c r="AH161" s="40">
        <f t="shared" ref="AH161:BA161" si="1663">AH150/AH$154</f>
        <v>3.343575719250811E-2</v>
      </c>
      <c r="AI161" s="40">
        <f t="shared" si="1663"/>
        <v>2.7266485388275984E-2</v>
      </c>
      <c r="AJ161" s="40">
        <f t="shared" si="1663"/>
        <v>2.4185379347603158E-2</v>
      </c>
      <c r="AK161" s="40">
        <f t="shared" si="1663"/>
        <v>3.2299012802182073E-2</v>
      </c>
      <c r="AL161" s="40">
        <f t="shared" si="1663"/>
        <v>4.1551616368193323E-2</v>
      </c>
      <c r="AM161" s="40">
        <f t="shared" si="1663"/>
        <v>4.1977856601507456E-2</v>
      </c>
      <c r="AN161" s="40">
        <f t="shared" si="1663"/>
        <v>4.1328473443340751E-2</v>
      </c>
      <c r="AO161" s="40">
        <f t="shared" si="1663"/>
        <v>3.7059162092924397E-2</v>
      </c>
      <c r="AP161" s="40">
        <f t="shared" si="1663"/>
        <v>3.5046780230178917E-2</v>
      </c>
      <c r="AQ161" s="40">
        <f t="shared" si="1663"/>
        <v>3.6598752463314926E-2</v>
      </c>
      <c r="AR161" s="40">
        <f t="shared" si="1663"/>
        <v>3.8572814654326881E-2</v>
      </c>
      <c r="AS161" s="40">
        <f t="shared" si="1663"/>
        <v>4.4380834821273613E-2</v>
      </c>
      <c r="AT161" s="40">
        <f t="shared" si="1663"/>
        <v>5.3697536583081316E-2</v>
      </c>
      <c r="AU161" s="40">
        <f t="shared" si="1663"/>
        <v>4.2785836996775864E-2</v>
      </c>
      <c r="AV161" s="40">
        <f t="shared" si="1663"/>
        <v>3.7792592201278744E-2</v>
      </c>
      <c r="AW161" s="40">
        <f t="shared" si="1663"/>
        <v>4.9732793465273706E-2</v>
      </c>
      <c r="AX161" s="40">
        <f t="shared" si="1663"/>
        <v>5.1305598392043385E-2</v>
      </c>
      <c r="AY161" s="40">
        <f t="shared" si="1663"/>
        <v>5.1182132577070237E-2</v>
      </c>
      <c r="AZ161" s="40">
        <f t="shared" si="1663"/>
        <v>4.8819930160043601E-2</v>
      </c>
      <c r="BA161" s="40">
        <f t="shared" si="1663"/>
        <v>5.0067724693054212E-2</v>
      </c>
      <c r="BB161" s="40">
        <f t="shared" ref="BB161:BC161" si="1664">BB150/BB$154</f>
        <v>4.6441686378776527E-2</v>
      </c>
      <c r="BC161" s="40">
        <f t="shared" si="1664"/>
        <v>4.7386242855634239E-2</v>
      </c>
      <c r="BD161" s="40">
        <f t="shared" ref="BD161:BE161" si="1665">BD150/BD$154</f>
        <v>4.5638533479521855E-2</v>
      </c>
      <c r="BE161" s="40">
        <f t="shared" si="1665"/>
        <v>4.7256954437306403E-2</v>
      </c>
      <c r="BF161" s="40">
        <f t="shared" ref="BF161:BG161" si="1666">BF150/BF$154</f>
        <v>4.8632541493854591E-2</v>
      </c>
      <c r="BG161" s="40">
        <f t="shared" si="1666"/>
        <v>4.6024001923843469E-2</v>
      </c>
      <c r="BH161" s="40">
        <f t="shared" ref="BH161:BI161" si="1667">BH150/BH$154</f>
        <v>3.7150167997262826E-2</v>
      </c>
      <c r="BI161" s="40">
        <f t="shared" si="1667"/>
        <v>3.8490950277541312E-2</v>
      </c>
      <c r="BJ161" s="20">
        <f t="shared" ref="BJ161:BK161" si="1668">BJ150/BJ$154</f>
        <v>4.5918506572358707E-2</v>
      </c>
      <c r="BK161" s="20">
        <f t="shared" si="1668"/>
        <v>4.5571486914272645E-2</v>
      </c>
      <c r="BL161" s="20">
        <f t="shared" ref="BL161:BM161" si="1669">BL150/BL$154</f>
        <v>4.2660359035759272E-2</v>
      </c>
      <c r="BM161" s="20">
        <f t="shared" si="1669"/>
        <v>4.4528441322829689E-2</v>
      </c>
      <c r="BN161" s="20">
        <f t="shared" ref="BN161:BO161" si="1670">BN150/BN$154</f>
        <v>4.189684175549175E-2</v>
      </c>
      <c r="BO161" s="20">
        <f t="shared" si="1670"/>
        <v>4.0852246410375173E-2</v>
      </c>
      <c r="BP161" s="20">
        <f t="shared" ref="BP161:BQ161" si="1671">BP150/BP$154</f>
        <v>4.0413167206317567E-2</v>
      </c>
      <c r="BQ161" s="20">
        <f t="shared" si="1671"/>
        <v>4.1819498320648366E-2</v>
      </c>
      <c r="BR161" s="20">
        <f t="shared" ref="BR161" si="1672">BR150/BR$154</f>
        <v>4.8428470777362835E-2</v>
      </c>
      <c r="BS161" s="20">
        <f t="shared" ref="BS161" si="1673">BS150/BS$154</f>
        <v>4.7123716805629184E-2</v>
      </c>
      <c r="BT161" s="20">
        <f t="shared" ref="BT161:BU161" si="1674">BT150/BT$154</f>
        <v>3.637839135288358E-2</v>
      </c>
      <c r="BU161" s="20">
        <f t="shared" si="1674"/>
        <v>4.5167286245353162E-2</v>
      </c>
      <c r="BV161" s="20">
        <f t="shared" ref="BV161:BW161" si="1675">BV150/BV$154</f>
        <v>5.1275821119918914E-2</v>
      </c>
      <c r="BW161" s="20">
        <f t="shared" si="1675"/>
        <v>5.2785958186593554E-2</v>
      </c>
      <c r="BX161" s="20">
        <f t="shared" ref="BX161:BY161" si="1676">BX150/BX$154</f>
        <v>5.0903465061966434E-2</v>
      </c>
      <c r="BY161" s="20">
        <f t="shared" si="1676"/>
        <v>4.8594116000530353E-2</v>
      </c>
      <c r="BZ161" s="20">
        <f t="shared" ref="BZ161" si="1677">BZ150/BZ$154</f>
        <v>4.7280006020016557E-2</v>
      </c>
      <c r="CA161" s="20">
        <f t="shared" ref="CA161:CB161" si="1678">CA150/CA$154</f>
        <v>4.9903894755301263E-2</v>
      </c>
      <c r="CB161" s="20">
        <f t="shared" si="1678"/>
        <v>5.0782006798527575E-2</v>
      </c>
      <c r="CC161" s="20">
        <f t="shared" ref="CC161:CD161" si="1679">CC150/CC$154</f>
        <v>5.32589901867336E-2</v>
      </c>
      <c r="CD161" s="20">
        <f t="shared" si="1679"/>
        <v>6.1921990652441118E-2</v>
      </c>
      <c r="CE161" s="20">
        <f t="shared" ref="CE161:CF161" si="1680">CE150/CE$154</f>
        <v>4.7350304447342541E-2</v>
      </c>
      <c r="CF161" s="20">
        <f t="shared" si="1680"/>
        <v>4.6203962784569452E-2</v>
      </c>
      <c r="CG161" s="20">
        <f t="shared" ref="CG161:CH161" si="1681">CG150/CG$154</f>
        <v>6.2962231257389673E-2</v>
      </c>
      <c r="CH161" s="20">
        <f t="shared" si="1681"/>
        <v>5.789522063270134E-2</v>
      </c>
      <c r="CI161" s="20">
        <f t="shared" ref="CI161" si="1682">CI150/CI$154</f>
        <v>5.3681392729890885E-2</v>
      </c>
      <c r="CL161" s="40">
        <f t="shared" ref="CL161:CN161" si="1683">CL150/CL$154</f>
        <v>5.5878583807767029E-2</v>
      </c>
      <c r="CM161" s="40">
        <f t="shared" ref="CM161" si="1684">CM150/CM$154</f>
        <v>4.9869566776834219E-2</v>
      </c>
      <c r="CN161" s="40">
        <f t="shared" si="1683"/>
        <v>5.1613157203500362E-2</v>
      </c>
      <c r="CP161" s="21">
        <f t="shared" si="1565"/>
        <v>60.090170309328101</v>
      </c>
      <c r="CQ161" s="21">
        <f t="shared" si="1566"/>
        <v>42.65426604266667</v>
      </c>
      <c r="CS161" s="8" t="str">
        <f t="shared" si="1595"/>
        <v>9 bps</v>
      </c>
      <c r="CT161" s="8" t="str">
        <f t="shared" si="1595"/>
        <v>28 bps</v>
      </c>
      <c r="CU161" s="8">
        <f>ROUND(HLOOKUP(CU$156,$A$156:$CK$165,COUNTA($A$156:$A161),0)*10^4,0)</f>
        <v>528</v>
      </c>
      <c r="CV161" s="8">
        <f>ROUND(HLOOKUP(CV$156,$A$156:$CK$165,COUNTA($A$156:$A161),0)*10^4,0)</f>
        <v>537</v>
      </c>
      <c r="CW161" s="8">
        <f>ROUND(HLOOKUP(CW$156,$A$156:$CK$165,COUNTA($A$156:$A161),0)*10^4,0)</f>
        <v>509</v>
      </c>
      <c r="CX161" s="8"/>
      <c r="CY161" s="8">
        <f t="shared" si="1596"/>
        <v>9</v>
      </c>
      <c r="CZ161" s="8">
        <f t="shared" si="1597"/>
        <v>28</v>
      </c>
      <c r="DB161" s="40">
        <f t="shared" si="1567"/>
        <v>3.7987726998559262E-2</v>
      </c>
      <c r="DC161" s="40">
        <f t="shared" si="1567"/>
        <v>3.4313625725043248E-2</v>
      </c>
      <c r="DD161" s="40">
        <f t="shared" si="1567"/>
        <v>3.6079146635430645E-2</v>
      </c>
      <c r="DE161" s="40">
        <f t="shared" si="1567"/>
        <v>3.5222521669315721E-2</v>
      </c>
      <c r="DF161" s="40">
        <f t="shared" si="1567"/>
        <v>3.4417418762551173E-2</v>
      </c>
      <c r="DG161" s="40">
        <f t="shared" si="1567"/>
        <v>3.410088708811531E-2</v>
      </c>
      <c r="DH161" s="40">
        <f t="shared" si="1567"/>
        <v>3.6357397946903049E-2</v>
      </c>
      <c r="DI161" s="40">
        <f t="shared" si="1567"/>
        <v>3.4389297935223551E-2</v>
      </c>
      <c r="DJ161" s="40">
        <f t="shared" si="1567"/>
        <v>4.472973164284573E-2</v>
      </c>
      <c r="DK161" s="40">
        <f t="shared" si="1567"/>
        <v>3.8688959528248211E-2</v>
      </c>
      <c r="DL161" s="40">
        <f t="shared" si="1567"/>
        <v>3.4481360421580169E-2</v>
      </c>
      <c r="DM161" s="40">
        <f t="shared" si="1567"/>
        <v>2.7669918534159461E-2</v>
      </c>
      <c r="DN161" s="40">
        <f t="shared" si="1567"/>
        <v>4.1603449179906396E-2</v>
      </c>
      <c r="DO161" s="40">
        <f t="shared" si="1567"/>
        <v>3.6213924241895339E-2</v>
      </c>
      <c r="DP161" s="40">
        <f t="shared" si="1567"/>
        <v>4.5394760668532833E-2</v>
      </c>
      <c r="DQ161" s="40">
        <f t="shared" si="1567"/>
        <v>4.2495876132552492E-2</v>
      </c>
      <c r="DR161" s="40">
        <f t="shared" si="1567"/>
        <v>5.0361494008455708E-2</v>
      </c>
      <c r="DS161" s="40">
        <f t="shared" si="1567"/>
        <v>4.7854460092738083E-2</v>
      </c>
      <c r="DT161" s="40">
        <f t="shared" si="1567"/>
        <v>4.7208989541739965E-2</v>
      </c>
      <c r="DU161" s="40">
        <f t="shared" si="1567"/>
        <v>4.00971463637863E-2</v>
      </c>
      <c r="DV161" s="40">
        <f t="shared" si="1567"/>
        <v>4.4679641308433007E-2</v>
      </c>
      <c r="DW161" s="40">
        <f t="shared" ref="DW161:DX161" si="1685">DW150/DW$154</f>
        <v>4.2531154127794839E-2</v>
      </c>
      <c r="DX161" s="40">
        <f t="shared" si="1685"/>
        <v>4.3305384174437904E-2</v>
      </c>
      <c r="DY161" s="40">
        <f t="shared" ref="DY161:DZ161" si="1686">DY150/DY$154</f>
        <v>4.1945102240423915E-2</v>
      </c>
      <c r="DZ161" s="40">
        <f t="shared" si="1686"/>
        <v>5.1613157203500362E-2</v>
      </c>
      <c r="EA161" s="40">
        <f t="shared" ref="EA161:EB161" si="1687">EA150/EA$154</f>
        <v>4.8536283036884106E-2</v>
      </c>
      <c r="EB161" s="40">
        <f t="shared" si="1687"/>
        <v>5.5205152678837827E-2</v>
      </c>
      <c r="EC161" s="40">
        <f t="shared" ref="EC161" si="1688">EC150/EC$154</f>
        <v>4.9869566776834219E-2</v>
      </c>
      <c r="EE161" s="40">
        <f t="shared" ref="EE161:EI161" si="1689">EE150/EE$154</f>
        <v>3.4980458579495451E-2</v>
      </c>
      <c r="EF161" s="40">
        <f t="shared" si="1689"/>
        <v>3.7928584413004E-2</v>
      </c>
      <c r="EG161" s="40">
        <f t="shared" si="1689"/>
        <v>3.5090933953031492E-2</v>
      </c>
      <c r="EH161" s="40">
        <f t="shared" si="1689"/>
        <v>4.3533230257031715E-2</v>
      </c>
      <c r="EI161" s="40">
        <f t="shared" si="1689"/>
        <v>4.4596111095125207E-2</v>
      </c>
      <c r="EJ161" s="40">
        <f t="shared" ref="EJ161:EK161" si="1690">EJ150/EJ$154</f>
        <v>4.4636447790753875E-2</v>
      </c>
      <c r="EK161" s="40">
        <f t="shared" si="1690"/>
        <v>5.1748262210988778E-2</v>
      </c>
    </row>
    <row r="162" spans="1:141" x14ac:dyDescent="0.2">
      <c r="A162" s="9" t="s">
        <v>20</v>
      </c>
      <c r="B162" s="40">
        <f t="shared" ref="B162:AG162" si="1691">B151/B$154</f>
        <v>3.0115915559953299E-2</v>
      </c>
      <c r="C162" s="40">
        <f t="shared" si="1691"/>
        <v>3.0309791900839815E-2</v>
      </c>
      <c r="D162" s="40">
        <f t="shared" si="1691"/>
        <v>3.0974196019819267E-2</v>
      </c>
      <c r="E162" s="40">
        <f t="shared" si="1691"/>
        <v>2.9214008730397388E-2</v>
      </c>
      <c r="F162" s="40">
        <f t="shared" si="1691"/>
        <v>2.9872127733255094E-2</v>
      </c>
      <c r="G162" s="40">
        <f t="shared" si="1691"/>
        <v>3.1543784897909904E-2</v>
      </c>
      <c r="H162" s="40">
        <f t="shared" si="1691"/>
        <v>3.2745591939546598E-2</v>
      </c>
      <c r="I162" s="40">
        <f t="shared" si="1691"/>
        <v>3.4764824720134514E-2</v>
      </c>
      <c r="J162" s="40">
        <f t="shared" si="1691"/>
        <v>3.6044022590334415E-2</v>
      </c>
      <c r="K162" s="40">
        <f t="shared" si="1691"/>
        <v>3.3232652431823162E-2</v>
      </c>
      <c r="L162" s="40">
        <f t="shared" si="1691"/>
        <v>3.0321590967518429E-2</v>
      </c>
      <c r="M162" s="40">
        <f t="shared" si="1691"/>
        <v>2.9780568578169176E-2</v>
      </c>
      <c r="N162" s="40">
        <f t="shared" si="1691"/>
        <v>3.4554118691052155E-2</v>
      </c>
      <c r="O162" s="40">
        <f t="shared" si="1691"/>
        <v>3.2469810873854144E-2</v>
      </c>
      <c r="P162" s="40">
        <f t="shared" si="1691"/>
        <v>2.6773597735350426E-2</v>
      </c>
      <c r="Q162" s="40">
        <f t="shared" si="1691"/>
        <v>1.3511885253802702E-2</v>
      </c>
      <c r="R162" s="40">
        <f t="shared" si="1691"/>
        <v>4.2856548164182835E-2</v>
      </c>
      <c r="S162" s="40">
        <f t="shared" si="1691"/>
        <v>3.0320460959703349E-2</v>
      </c>
      <c r="T162" s="40">
        <f t="shared" si="1691"/>
        <v>2.9467236618835619E-2</v>
      </c>
      <c r="U162" s="40">
        <f t="shared" si="1691"/>
        <v>2.9430550963359284E-2</v>
      </c>
      <c r="V162" s="40">
        <f t="shared" si="1691"/>
        <v>3.5098110056206729E-2</v>
      </c>
      <c r="W162" s="40">
        <f t="shared" si="1691"/>
        <v>3.6448882171064095E-2</v>
      </c>
      <c r="X162" s="40">
        <f t="shared" si="1691"/>
        <v>3.2306428962319111E-2</v>
      </c>
      <c r="Y162" s="40">
        <f t="shared" si="1691"/>
        <v>2.7734283253738355E-2</v>
      </c>
      <c r="Z162" s="40">
        <f t="shared" si="1691"/>
        <v>3.5034135165421441E-2</v>
      </c>
      <c r="AA162" s="40">
        <f t="shared" si="1691"/>
        <v>3.8668918385401645E-2</v>
      </c>
      <c r="AB162" s="40">
        <f t="shared" si="1691"/>
        <v>3.611112960460177E-2</v>
      </c>
      <c r="AC162" s="40">
        <f t="shared" si="1691"/>
        <v>3.520085636393798E-2</v>
      </c>
      <c r="AD162" s="40">
        <f t="shared" si="1691"/>
        <v>2.0694531432424706E-2</v>
      </c>
      <c r="AE162" s="40">
        <f t="shared" si="1691"/>
        <v>2.3406945929610859E-2</v>
      </c>
      <c r="AF162" s="40">
        <f t="shared" si="1691"/>
        <v>3.6629724727463855E-2</v>
      </c>
      <c r="AG162" s="40">
        <f t="shared" si="1691"/>
        <v>4.086914208510372E-2</v>
      </c>
      <c r="AH162" s="40">
        <f t="shared" ref="AH162:BA162" si="1692">AH151/AH$154</f>
        <v>4.4221735227383874E-2</v>
      </c>
      <c r="AI162" s="40">
        <f t="shared" si="1692"/>
        <v>4.2194259752065318E-2</v>
      </c>
      <c r="AJ162" s="40">
        <f t="shared" si="1692"/>
        <v>3.0632062588477758E-2</v>
      </c>
      <c r="AK162" s="40">
        <f t="shared" si="1692"/>
        <v>3.2732633860355603E-2</v>
      </c>
      <c r="AL162" s="40">
        <f t="shared" si="1692"/>
        <v>3.8619621822986248E-2</v>
      </c>
      <c r="AM162" s="40">
        <f t="shared" si="1692"/>
        <v>3.9989074814009561E-2</v>
      </c>
      <c r="AN162" s="40">
        <f t="shared" si="1692"/>
        <v>3.8397788982955448E-2</v>
      </c>
      <c r="AO162" s="40">
        <f t="shared" si="1692"/>
        <v>3.3800676374661907E-2</v>
      </c>
      <c r="AP162" s="40">
        <f t="shared" si="1692"/>
        <v>3.0987423379730858E-2</v>
      </c>
      <c r="AQ162" s="40">
        <f t="shared" si="1692"/>
        <v>4.0870669858797087E-2</v>
      </c>
      <c r="AR162" s="40">
        <f t="shared" si="1692"/>
        <v>4.3536700471758276E-2</v>
      </c>
      <c r="AS162" s="40">
        <f t="shared" si="1692"/>
        <v>4.7388887054538621E-2</v>
      </c>
      <c r="AT162" s="40">
        <f t="shared" si="1692"/>
        <v>5.2738618880292014E-2</v>
      </c>
      <c r="AU162" s="40">
        <f t="shared" si="1692"/>
        <v>3.919559563020978E-2</v>
      </c>
      <c r="AV162" s="40">
        <f t="shared" si="1692"/>
        <v>3.9046972695257774E-2</v>
      </c>
      <c r="AW162" s="40">
        <f t="shared" si="1692"/>
        <v>4.6796776980645341E-2</v>
      </c>
      <c r="AX162" s="40">
        <f t="shared" si="1692"/>
        <v>4.7118736443498628E-2</v>
      </c>
      <c r="AY162" s="40">
        <f t="shared" si="1692"/>
        <v>4.6541927260754394E-2</v>
      </c>
      <c r="AZ162" s="40">
        <f t="shared" si="1692"/>
        <v>4.44138687500902E-2</v>
      </c>
      <c r="BA162" s="40">
        <f t="shared" si="1692"/>
        <v>5.014216521588561E-2</v>
      </c>
      <c r="BB162" s="40">
        <f t="shared" ref="BB162:BC162" si="1693">BB151/BB$154</f>
        <v>4.1153418439867619E-2</v>
      </c>
      <c r="BC162" s="40">
        <f t="shared" si="1693"/>
        <v>4.7623280432927864E-2</v>
      </c>
      <c r="BD162" s="40">
        <f t="shared" ref="BD162:BE162" si="1694">BD151/BD$154</f>
        <v>5.0858047216299856E-2</v>
      </c>
      <c r="BE162" s="40">
        <f t="shared" si="1694"/>
        <v>5.5094793775077956E-2</v>
      </c>
      <c r="BF162" s="40">
        <f t="shared" ref="BF162:BG162" si="1695">BF151/BF$154</f>
        <v>5.5989597155140389E-2</v>
      </c>
      <c r="BG162" s="40">
        <f t="shared" si="1695"/>
        <v>5.289120072210015E-2</v>
      </c>
      <c r="BH162" s="40">
        <f t="shared" ref="BH162:BI162" si="1696">BH151/BH$154</f>
        <v>3.6786332534105147E-2</v>
      </c>
      <c r="BI162" s="40">
        <f t="shared" si="1696"/>
        <v>4.5706543434064446E-2</v>
      </c>
      <c r="BJ162" s="20">
        <f t="shared" ref="BJ162:BK162" si="1697">BJ151/BJ$154</f>
        <v>5.1769775063513247E-2</v>
      </c>
      <c r="BK162" s="20">
        <f t="shared" si="1697"/>
        <v>5.0804672205518445E-2</v>
      </c>
      <c r="BL162" s="20">
        <f t="shared" ref="BL162:BM162" si="1698">BL151/BL$154</f>
        <v>4.9321591675799213E-2</v>
      </c>
      <c r="BM162" s="20">
        <f t="shared" si="1698"/>
        <v>4.7506897940764028E-2</v>
      </c>
      <c r="BN162" s="20">
        <f t="shared" ref="BN162:BO162" si="1699">BN151/BN$154</f>
        <v>5.3415763705368963E-2</v>
      </c>
      <c r="BO162" s="20">
        <f t="shared" si="1699"/>
        <v>5.3177831171838816E-2</v>
      </c>
      <c r="BP162" s="20">
        <f t="shared" ref="BP162:BQ162" si="1700">BP151/BP$154</f>
        <v>5.5337305935884235E-2</v>
      </c>
      <c r="BQ162" s="20">
        <f t="shared" si="1700"/>
        <v>5.9360136548609013E-2</v>
      </c>
      <c r="BR162" s="20">
        <f t="shared" ref="BR162" si="1701">BR151/BR$154</f>
        <v>6.1762156941223945E-2</v>
      </c>
      <c r="BS162" s="20">
        <f t="shared" ref="BS162" si="1702">BS151/BS$154</f>
        <v>5.1578389319967229E-2</v>
      </c>
      <c r="BT162" s="20">
        <f t="shared" ref="BT162:BU162" si="1703">BT151/BT$154</f>
        <v>3.5197680487981435E-2</v>
      </c>
      <c r="BU162" s="20">
        <f t="shared" si="1703"/>
        <v>5.2389684431626851E-2</v>
      </c>
      <c r="BV162" s="20">
        <f t="shared" ref="BV162:BW162" si="1704">BV151/BV$154</f>
        <v>5.7907837061250224E-2</v>
      </c>
      <c r="BW162" s="20">
        <f t="shared" si="1704"/>
        <v>5.6720137553176737E-2</v>
      </c>
      <c r="BX162" s="20">
        <f t="shared" ref="BX162:BY162" si="1705">BX151/BX$154</f>
        <v>5.5802311793167102E-2</v>
      </c>
      <c r="BY162" s="20">
        <f t="shared" si="1705"/>
        <v>5.4499918973467495E-2</v>
      </c>
      <c r="BZ162" s="20">
        <f t="shared" ref="BZ162" si="1706">BZ151/BZ$154</f>
        <v>5.3080893972458423E-2</v>
      </c>
      <c r="CA162" s="20">
        <f t="shared" ref="CA162:CB162" si="1707">CA151/CA$154</f>
        <v>5.9085985826625449E-2</v>
      </c>
      <c r="CB162" s="20">
        <f t="shared" si="1707"/>
        <v>6.5035871332875403E-2</v>
      </c>
      <c r="CC162" s="20">
        <f t="shared" ref="CC162:CD162" si="1708">CC151/CC$154</f>
        <v>6.6237919781486729E-2</v>
      </c>
      <c r="CD162" s="20">
        <f t="shared" si="1708"/>
        <v>6.013647590094516E-2</v>
      </c>
      <c r="CE162" s="20">
        <f t="shared" ref="CE162:CF162" si="1709">CE151/CE$154</f>
        <v>4.3192006978996098E-2</v>
      </c>
      <c r="CF162" s="20">
        <f t="shared" si="1709"/>
        <v>4.1151723095065332E-2</v>
      </c>
      <c r="CG162" s="20">
        <f t="shared" ref="CG162:CH162" si="1710">CG151/CG$154</f>
        <v>6.06616316386362E-2</v>
      </c>
      <c r="CH162" s="20">
        <f t="shared" si="1710"/>
        <v>5.3380916826183178E-2</v>
      </c>
      <c r="CI162" s="20">
        <f t="shared" ref="CI162" si="1711">CI151/CI$154</f>
        <v>5.5231413960529475E-2</v>
      </c>
      <c r="CL162" s="40">
        <f t="shared" ref="CL162:CN162" si="1712">CL151/CL$154</f>
        <v>5.4266520308724364E-2</v>
      </c>
      <c r="CM162" s="40">
        <f t="shared" ref="CM162" si="1713">CM151/CM$154</f>
        <v>4.5736192444328951E-2</v>
      </c>
      <c r="CN162" s="40">
        <f t="shared" si="1712"/>
        <v>5.6816554400376293E-2</v>
      </c>
      <c r="CP162" s="21">
        <f t="shared" si="1565"/>
        <v>85.30327864395413</v>
      </c>
      <c r="CQ162" s="21">
        <f t="shared" si="1566"/>
        <v>-25.500340916519288</v>
      </c>
      <c r="CS162" s="8" t="str">
        <f t="shared" si="1595"/>
        <v>-15 bps</v>
      </c>
      <c r="CT162" s="8" t="str">
        <f t="shared" si="1595"/>
        <v>-6 bps</v>
      </c>
      <c r="CU162" s="8">
        <f>ROUND(HLOOKUP(CU$156,$A$156:$CK$165,COUNTA($A$156:$A162),0)*10^4,0)</f>
        <v>567</v>
      </c>
      <c r="CV162" s="8">
        <f>ROUND(HLOOKUP(CV$156,$A$156:$CK$165,COUNTA($A$156:$A162),0)*10^4,0)</f>
        <v>552</v>
      </c>
      <c r="CW162" s="8">
        <f>ROUND(HLOOKUP(CW$156,$A$156:$CK$165,COUNTA($A$156:$A162),0)*10^4,0)</f>
        <v>558</v>
      </c>
      <c r="CX162" s="8"/>
      <c r="CY162" s="8">
        <f t="shared" si="1596"/>
        <v>-15</v>
      </c>
      <c r="CZ162" s="8">
        <f t="shared" si="1597"/>
        <v>-6</v>
      </c>
      <c r="DB162" s="40">
        <f t="shared" si="1567"/>
        <v>3.04735468591475E-2</v>
      </c>
      <c r="DC162" s="40">
        <f t="shared" si="1567"/>
        <v>3.0199718284211599E-2</v>
      </c>
      <c r="DD162" s="40">
        <f t="shared" si="1567"/>
        <v>3.4397668899748934E-2</v>
      </c>
      <c r="DE162" s="40">
        <f t="shared" si="1567"/>
        <v>3.110170272309578E-2</v>
      </c>
      <c r="DF162" s="40">
        <f t="shared" si="1567"/>
        <v>3.0715454008869443E-2</v>
      </c>
      <c r="DG162" s="40">
        <f t="shared" si="1567"/>
        <v>2.731285484018647E-2</v>
      </c>
      <c r="DH162" s="40">
        <f t="shared" si="1567"/>
        <v>3.1495865014041877E-2</v>
      </c>
      <c r="DI162" s="40">
        <f t="shared" si="1567"/>
        <v>3.1782449511013666E-2</v>
      </c>
      <c r="DJ162" s="40">
        <f t="shared" si="1567"/>
        <v>3.6542654205758689E-2</v>
      </c>
      <c r="DK162" s="40">
        <f t="shared" si="1567"/>
        <v>2.7444086610881012E-2</v>
      </c>
      <c r="DL162" s="40">
        <f t="shared" si="1567"/>
        <v>4.0281442392260336E-2</v>
      </c>
      <c r="DM162" s="40">
        <f t="shared" si="1567"/>
        <v>3.4565181336376441E-2</v>
      </c>
      <c r="DN162" s="40">
        <f t="shared" si="1567"/>
        <v>3.8965933879442208E-2</v>
      </c>
      <c r="DO162" s="40">
        <f t="shared" si="1567"/>
        <v>3.5032664283932494E-2</v>
      </c>
      <c r="DP162" s="40">
        <f t="shared" si="1567"/>
        <v>4.7797983259885171E-2</v>
      </c>
      <c r="DQ162" s="40">
        <f t="shared" si="1567"/>
        <v>4.0969334713823323E-2</v>
      </c>
      <c r="DR162" s="40">
        <f t="shared" si="1567"/>
        <v>4.5950516598704125E-2</v>
      </c>
      <c r="DS162" s="40">
        <f t="shared" si="1567"/>
        <v>4.5996638250646524E-2</v>
      </c>
      <c r="DT162" s="40">
        <f t="shared" si="1567"/>
        <v>5.4033469578235072E-2</v>
      </c>
      <c r="DU162" s="40">
        <f t="shared" si="1567"/>
        <v>4.3939083236614426E-2</v>
      </c>
      <c r="DV162" s="40">
        <f t="shared" si="1567"/>
        <v>5.0609909105021091E-2</v>
      </c>
      <c r="DW162" s="40">
        <f t="shared" ref="DW162:DX162" si="1714">DW151/DW$154</f>
        <v>5.1210994887690334E-2</v>
      </c>
      <c r="DX162" s="40">
        <f t="shared" si="1714"/>
        <v>5.8628071128545491E-2</v>
      </c>
      <c r="DY162" s="40">
        <f t="shared" ref="DY162:DZ162" si="1715">DY151/DY$154</f>
        <v>4.4455387306694148E-2</v>
      </c>
      <c r="DZ162" s="40">
        <f t="shared" si="1715"/>
        <v>5.6816554400376293E-2</v>
      </c>
      <c r="EA162" s="40">
        <f t="shared" ref="EA162:EB162" si="1716">EA151/EA$154</f>
        <v>5.5395881539451006E-2</v>
      </c>
      <c r="EB162" s="40">
        <f t="shared" si="1716"/>
        <v>6.3873851005958909E-2</v>
      </c>
      <c r="EC162" s="40">
        <f t="shared" ref="EC162" si="1717">EC151/EC$154</f>
        <v>4.5736192444328951E-2</v>
      </c>
      <c r="EE162" s="40">
        <f t="shared" ref="EE162:EI162" si="1718">EE151/EE$154</f>
        <v>3.1519257259500742E-2</v>
      </c>
      <c r="EF162" s="40">
        <f t="shared" si="1718"/>
        <v>3.2621122108623536E-2</v>
      </c>
      <c r="EG162" s="40">
        <f t="shared" si="1718"/>
        <v>3.5857783033238298E-2</v>
      </c>
      <c r="EH162" s="40">
        <f t="shared" si="1718"/>
        <v>4.2204506459316567E-2</v>
      </c>
      <c r="EI162" s="40">
        <f t="shared" si="1718"/>
        <v>4.829994669571859E-2</v>
      </c>
      <c r="EJ162" s="40">
        <f t="shared" ref="EJ162:EK162" si="1719">EJ151/EJ$154</f>
        <v>5.1985203220248993E-2</v>
      </c>
      <c r="EK162" s="40">
        <f t="shared" si="1719"/>
        <v>5.3449941743970414E-2</v>
      </c>
    </row>
    <row r="163" spans="1:141" x14ac:dyDescent="0.2">
      <c r="A163" s="9" t="s">
        <v>21</v>
      </c>
      <c r="B163" s="40">
        <f t="shared" ref="B163:AG163" si="1720">B152/B$154</f>
        <v>0.15713973204860465</v>
      </c>
      <c r="C163" s="40">
        <f t="shared" si="1720"/>
        <v>0.15684557262830828</v>
      </c>
      <c r="D163" s="40">
        <f t="shared" si="1720"/>
        <v>0.14854589641984689</v>
      </c>
      <c r="E163" s="40">
        <f t="shared" si="1720"/>
        <v>0.14320249529773171</v>
      </c>
      <c r="F163" s="40">
        <f t="shared" si="1720"/>
        <v>0.13878529650385696</v>
      </c>
      <c r="G163" s="40">
        <f t="shared" si="1720"/>
        <v>0.1397559232841428</v>
      </c>
      <c r="H163" s="40">
        <f t="shared" si="1720"/>
        <v>0.14997882570439927</v>
      </c>
      <c r="I163" s="40">
        <f t="shared" si="1720"/>
        <v>0.15132454715393562</v>
      </c>
      <c r="J163" s="40">
        <f t="shared" si="1720"/>
        <v>0.14769480729776743</v>
      </c>
      <c r="K163" s="40">
        <f t="shared" si="1720"/>
        <v>0.13421624935901594</v>
      </c>
      <c r="L163" s="40">
        <f t="shared" si="1720"/>
        <v>0.13380246887696498</v>
      </c>
      <c r="M163" s="40">
        <f t="shared" si="1720"/>
        <v>0.1392086043765158</v>
      </c>
      <c r="N163" s="40">
        <f t="shared" si="1720"/>
        <v>0.14251333152008175</v>
      </c>
      <c r="O163" s="40">
        <f t="shared" si="1720"/>
        <v>0.13938950538901268</v>
      </c>
      <c r="P163" s="40">
        <f t="shared" si="1720"/>
        <v>0.13887568057638611</v>
      </c>
      <c r="Q163" s="40">
        <f t="shared" si="1720"/>
        <v>0.17509301922075918</v>
      </c>
      <c r="R163" s="40">
        <f t="shared" si="1720"/>
        <v>0.16563462659229039</v>
      </c>
      <c r="S163" s="40">
        <f t="shared" si="1720"/>
        <v>0.13721981757886381</v>
      </c>
      <c r="T163" s="40">
        <f t="shared" si="1720"/>
        <v>0.13917711677515859</v>
      </c>
      <c r="U163" s="40">
        <f t="shared" si="1720"/>
        <v>0.15090343112206558</v>
      </c>
      <c r="V163" s="40">
        <f t="shared" si="1720"/>
        <v>0.15175562469170065</v>
      </c>
      <c r="W163" s="40">
        <f t="shared" si="1720"/>
        <v>0.14690180854469492</v>
      </c>
      <c r="X163" s="40">
        <f t="shared" si="1720"/>
        <v>0.13656028327780717</v>
      </c>
      <c r="Y163" s="40">
        <f t="shared" si="1720"/>
        <v>0.14131370860408674</v>
      </c>
      <c r="Z163" s="40">
        <f t="shared" si="1720"/>
        <v>0.14851787408699532</v>
      </c>
      <c r="AA163" s="40">
        <f t="shared" si="1720"/>
        <v>0.14961816930754815</v>
      </c>
      <c r="AB163" s="40">
        <f t="shared" si="1720"/>
        <v>0.14635378639426494</v>
      </c>
      <c r="AC163" s="40">
        <f t="shared" si="1720"/>
        <v>0.14614318012751559</v>
      </c>
      <c r="AD163" s="40">
        <f t="shared" si="1720"/>
        <v>0.13894993202207592</v>
      </c>
      <c r="AE163" s="40">
        <f t="shared" si="1720"/>
        <v>0.12665860802454787</v>
      </c>
      <c r="AF163" s="40">
        <f t="shared" si="1720"/>
        <v>0.14394970921479092</v>
      </c>
      <c r="AG163" s="40">
        <f t="shared" si="1720"/>
        <v>0.14989973458889369</v>
      </c>
      <c r="AH163" s="40">
        <f t="shared" ref="AH163:BA163" si="1721">AH152/AH$154</f>
        <v>0.15130389478587344</v>
      </c>
      <c r="AI163" s="40">
        <f t="shared" si="1721"/>
        <v>0.15404970825783731</v>
      </c>
      <c r="AJ163" s="40">
        <f t="shared" si="1721"/>
        <v>0.14686432326708651</v>
      </c>
      <c r="AK163" s="40">
        <f t="shared" si="1721"/>
        <v>0.14950102879474067</v>
      </c>
      <c r="AL163" s="40">
        <f t="shared" si="1721"/>
        <v>0.15735759843465127</v>
      </c>
      <c r="AM163" s="40">
        <f t="shared" si="1721"/>
        <v>0.15453621319306649</v>
      </c>
      <c r="AN163" s="40">
        <f t="shared" si="1721"/>
        <v>0.15408102663235243</v>
      </c>
      <c r="AO163" s="40">
        <f t="shared" si="1721"/>
        <v>0.14819000184329023</v>
      </c>
      <c r="AP163" s="40">
        <f t="shared" si="1721"/>
        <v>0.13622283097543034</v>
      </c>
      <c r="AQ163" s="40">
        <f t="shared" si="1721"/>
        <v>0.14639012393934953</v>
      </c>
      <c r="AR163" s="40">
        <f t="shared" si="1721"/>
        <v>0.1596914526689133</v>
      </c>
      <c r="AS163" s="40">
        <f t="shared" si="1721"/>
        <v>0.16511353640437434</v>
      </c>
      <c r="AT163" s="40">
        <f t="shared" si="1721"/>
        <v>0.16579724176689398</v>
      </c>
      <c r="AU163" s="40">
        <f t="shared" si="1721"/>
        <v>0.15418079197661122</v>
      </c>
      <c r="AV163" s="40">
        <f t="shared" si="1721"/>
        <v>0.14650592771598714</v>
      </c>
      <c r="AW163" s="40">
        <f t="shared" si="1721"/>
        <v>0.15541530951790206</v>
      </c>
      <c r="AX163" s="40">
        <f t="shared" si="1721"/>
        <v>0.16452177940057622</v>
      </c>
      <c r="AY163" s="40">
        <f t="shared" si="1721"/>
        <v>0.16693266319496014</v>
      </c>
      <c r="AZ163" s="40">
        <f t="shared" si="1721"/>
        <v>0.16521733751832424</v>
      </c>
      <c r="BA163" s="40">
        <f t="shared" si="1721"/>
        <v>0.1700763662667916</v>
      </c>
      <c r="BB163" s="40">
        <f t="shared" ref="BB163:BC163" si="1722">BB152/BB$154</f>
        <v>0.16930991170219292</v>
      </c>
      <c r="BC163" s="40">
        <f t="shared" si="1722"/>
        <v>0.17300096410476148</v>
      </c>
      <c r="BD163" s="40">
        <f t="shared" ref="BD163:BE163" si="1723">BD152/BD$154</f>
        <v>0.17340357513595775</v>
      </c>
      <c r="BE163" s="40">
        <f t="shared" si="1723"/>
        <v>0.17905728694689757</v>
      </c>
      <c r="BF163" s="40">
        <f t="shared" ref="BF163:BG163" si="1724">BF152/BF$154</f>
        <v>0.17407325968442683</v>
      </c>
      <c r="BG163" s="40">
        <f t="shared" si="1724"/>
        <v>0.166606821079263</v>
      </c>
      <c r="BH163" s="40">
        <f t="shared" ref="BH163:BI163" si="1725">BH152/BH$154</f>
        <v>0.16244279661110725</v>
      </c>
      <c r="BI163" s="40">
        <f t="shared" si="1725"/>
        <v>0.16067302479836257</v>
      </c>
      <c r="BJ163" s="20">
        <f t="shared" ref="BJ163:BK163" si="1726">BJ152/BJ$154</f>
        <v>0.17438785785040073</v>
      </c>
      <c r="BK163" s="20">
        <f t="shared" si="1726"/>
        <v>0.17310558761560102</v>
      </c>
      <c r="BL163" s="20">
        <f t="shared" ref="BL163:BM163" si="1727">BL152/BL$154</f>
        <v>0.16612001398806855</v>
      </c>
      <c r="BM163" s="20">
        <f t="shared" si="1727"/>
        <v>0.17082057479306179</v>
      </c>
      <c r="BN163" s="20">
        <f t="shared" ref="BN163:BO163" si="1728">BN152/BN$154</f>
        <v>0.17167081154890529</v>
      </c>
      <c r="BO163" s="20">
        <f t="shared" si="1728"/>
        <v>0.17183881426586384</v>
      </c>
      <c r="BP163" s="20">
        <f t="shared" ref="BP163:BQ163" si="1729">BP152/BP$154</f>
        <v>0.17392404086184249</v>
      </c>
      <c r="BQ163" s="20">
        <f t="shared" si="1729"/>
        <v>0.17654899558566181</v>
      </c>
      <c r="BR163" s="20">
        <f t="shared" ref="BR163" si="1730">BR152/BR$154</f>
        <v>0.1837574466536781</v>
      </c>
      <c r="BS163" s="20">
        <f t="shared" ref="BS163" si="1731">BS152/BS$154</f>
        <v>0.17037110222179383</v>
      </c>
      <c r="BT163" s="20">
        <f t="shared" ref="BT163:BU163" si="1732">BT152/BT$154</f>
        <v>0.1610563533217256</v>
      </c>
      <c r="BU163" s="20">
        <f t="shared" si="1732"/>
        <v>0.17844282927967725</v>
      </c>
      <c r="BV163" s="20">
        <f t="shared" ref="BV163:BW163" si="1733">BV152/BV$154</f>
        <v>0.18883755045992878</v>
      </c>
      <c r="BW163" s="20">
        <f t="shared" si="1733"/>
        <v>0.18840543549332819</v>
      </c>
      <c r="BX163" s="20">
        <f t="shared" ref="BX163:BY163" si="1734">BX152/BX$154</f>
        <v>0.18501637438041776</v>
      </c>
      <c r="BY163" s="20">
        <f t="shared" si="1734"/>
        <v>0.18382533626010991</v>
      </c>
      <c r="BZ163" s="20">
        <f t="shared" ref="BZ163" si="1735">BZ152/BZ$154</f>
        <v>0.18732906915494019</v>
      </c>
      <c r="CA163" s="20">
        <f t="shared" ref="CA163:CB163" si="1736">CA152/CA$154</f>
        <v>0.19513250145275371</v>
      </c>
      <c r="CB163" s="20">
        <f t="shared" si="1736"/>
        <v>0.19902498664365265</v>
      </c>
      <c r="CC163" s="20">
        <f t="shared" ref="CC163:CD163" si="1737">CC152/CC$154</f>
        <v>0.19763682591240797</v>
      </c>
      <c r="CD163" s="20">
        <f t="shared" si="1737"/>
        <v>0.19110016837935831</v>
      </c>
      <c r="CE163" s="20">
        <f t="shared" ref="CE163:CF163" si="1738">CE152/CE$154</f>
        <v>0.17712200997107655</v>
      </c>
      <c r="CF163" s="20">
        <f t="shared" si="1738"/>
        <v>0.17538500371787011</v>
      </c>
      <c r="CG163" s="20">
        <f t="shared" ref="CG163:CH163" si="1739">CG152/CG$154</f>
        <v>0.20330257823999229</v>
      </c>
      <c r="CH163" s="20">
        <f t="shared" si="1739"/>
        <v>0.19741666572596273</v>
      </c>
      <c r="CI163" s="20">
        <f t="shared" ref="CI163" si="1740">CI152/CI$154</f>
        <v>0.20107667029741355</v>
      </c>
      <c r="CL163" s="40">
        <f t="shared" ref="CL163:CN163" si="1741">CL152/CL$154</f>
        <v>0.19916825600645163</v>
      </c>
      <c r="CM163" s="40">
        <f t="shared" ref="CM163" si="1742">CM152/CM$154</f>
        <v>0.18141396390400014</v>
      </c>
      <c r="CN163" s="40">
        <f t="shared" si="1741"/>
        <v>0.18738836248078902</v>
      </c>
      <c r="CP163" s="21">
        <f t="shared" si="1565"/>
        <v>177.54292102451495</v>
      </c>
      <c r="CQ163" s="21">
        <f t="shared" si="1566"/>
        <v>117.79893525662611</v>
      </c>
      <c r="CS163" s="8" t="str">
        <f t="shared" si="1595"/>
        <v>127 bps</v>
      </c>
      <c r="CT163" s="8" t="str">
        <f t="shared" si="1595"/>
        <v>161 bps</v>
      </c>
      <c r="CU163" s="8">
        <f>ROUND(HLOOKUP(CU$156,$A$156:$CK$165,COUNTA($A$156:$A163),0)*10^4,0)</f>
        <v>1884</v>
      </c>
      <c r="CV163" s="8">
        <f>ROUND(HLOOKUP(CV$156,$A$156:$CK$165,COUNTA($A$156:$A163),0)*10^4,0)</f>
        <v>2011</v>
      </c>
      <c r="CW163" s="8">
        <f>ROUND(HLOOKUP(CW$156,$A$156:$CK$165,COUNTA($A$156:$A163),0)*10^4,0)</f>
        <v>1850</v>
      </c>
      <c r="CX163" s="8"/>
      <c r="CY163" s="8">
        <f t="shared" si="1596"/>
        <v>127</v>
      </c>
      <c r="CZ163" s="8">
        <f t="shared" si="1597"/>
        <v>161</v>
      </c>
      <c r="DB163" s="40">
        <f t="shared" si="1567"/>
        <v>0.15407243862738251</v>
      </c>
      <c r="DC163" s="40">
        <f t="shared" si="1567"/>
        <v>0.14054490046220669</v>
      </c>
      <c r="DD163" s="40">
        <f t="shared" si="1567"/>
        <v>0.14973642269295595</v>
      </c>
      <c r="DE163" s="40">
        <f t="shared" si="1567"/>
        <v>0.13547843008525892</v>
      </c>
      <c r="DF163" s="40">
        <f t="shared" si="1567"/>
        <v>0.14008561630487512</v>
      </c>
      <c r="DG163" s="40">
        <f t="shared" si="1567"/>
        <v>0.15116924761200254</v>
      </c>
      <c r="DH163" s="40">
        <f t="shared" si="1567"/>
        <v>0.14756339233505975</v>
      </c>
      <c r="DI163" s="40">
        <f t="shared" si="1567"/>
        <v>0.14111115888941742</v>
      </c>
      <c r="DJ163" s="40">
        <f t="shared" si="1567"/>
        <v>0.14812353246921345</v>
      </c>
      <c r="DK163" s="40">
        <f t="shared" si="1567"/>
        <v>0.13641229809666963</v>
      </c>
      <c r="DL163" s="40">
        <f t="shared" si="1567"/>
        <v>0.14808047128765436</v>
      </c>
      <c r="DM163" s="40">
        <f t="shared" si="1567"/>
        <v>0.14973797753810281</v>
      </c>
      <c r="DN163" s="40">
        <f t="shared" si="1567"/>
        <v>0.15528836476870433</v>
      </c>
      <c r="DO163" s="40">
        <f t="shared" si="1567"/>
        <v>0.14345709129259041</v>
      </c>
      <c r="DP163" s="40">
        <f t="shared" si="1567"/>
        <v>0.16351571266503018</v>
      </c>
      <c r="DQ163" s="40">
        <f t="shared" si="1567"/>
        <v>0.15145886715272244</v>
      </c>
      <c r="DR163" s="40">
        <f t="shared" si="1567"/>
        <v>0.16554249118154754</v>
      </c>
      <c r="DS163" s="40">
        <f t="shared" si="1567"/>
        <v>0.17074266230707022</v>
      </c>
      <c r="DT163" s="40">
        <f t="shared" si="1567"/>
        <v>0.17550475721053638</v>
      </c>
      <c r="DU163" s="40">
        <f t="shared" si="1567"/>
        <v>0.16315838056522319</v>
      </c>
      <c r="DV163" s="40">
        <f t="shared" si="1567"/>
        <v>0.17111354380340033</v>
      </c>
      <c r="DW163" s="40">
        <f t="shared" ref="DW163:DX163" si="1743">DW152/DW$154</f>
        <v>0.17141466514163969</v>
      </c>
      <c r="DX163" s="40">
        <f t="shared" si="1743"/>
        <v>0.17777442671934265</v>
      </c>
      <c r="DY163" s="40">
        <f t="shared" ref="DY163:DZ163" si="1744">DY152/DY$154</f>
        <v>0.16786838505389595</v>
      </c>
      <c r="DZ163" s="40">
        <f t="shared" si="1744"/>
        <v>0.18738836248078902</v>
      </c>
      <c r="EA163" s="40">
        <f t="shared" ref="EA163:EB163" si="1745">EA152/EA$154</f>
        <v>0.18845151992785059</v>
      </c>
      <c r="EB163" s="40">
        <f t="shared" si="1745"/>
        <v>0.19600624837024316</v>
      </c>
      <c r="EC163" s="40">
        <f t="shared" ref="EC163" si="1746">EC152/EC$154</f>
        <v>0.18141396390400014</v>
      </c>
      <c r="EE163" s="40">
        <f t="shared" ref="EE163:EI163" si="1747">EE152/EE$154</f>
        <v>0.14113370128493094</v>
      </c>
      <c r="EF163" s="40">
        <f t="shared" si="1747"/>
        <v>0.14594638093667886</v>
      </c>
      <c r="EG163" s="40">
        <f t="shared" si="1747"/>
        <v>0.14831629689038181</v>
      </c>
      <c r="EH163" s="40">
        <f t="shared" si="1747"/>
        <v>0.15556534066634525</v>
      </c>
      <c r="EI163" s="40">
        <f t="shared" si="1747"/>
        <v>0.16961046279569134</v>
      </c>
      <c r="EJ163" s="40">
        <f t="shared" ref="EJ163:EK163" si="1748">EJ152/EJ$154</f>
        <v>0.17539156974279937</v>
      </c>
      <c r="EK163" s="40">
        <f t="shared" si="1748"/>
        <v>0.18943373399740662</v>
      </c>
    </row>
    <row r="164" spans="1:141" x14ac:dyDescent="0.2">
      <c r="A164" s="9" t="s">
        <v>13</v>
      </c>
      <c r="B164" s="40">
        <f t="shared" ref="B164:AG164" si="1749">B153/B$154</f>
        <v>3.7548552518117367E-2</v>
      </c>
      <c r="C164" s="40">
        <f t="shared" si="1749"/>
        <v>4.0439320449277748E-2</v>
      </c>
      <c r="D164" s="40">
        <f t="shared" si="1749"/>
        <v>3.9700701461325427E-2</v>
      </c>
      <c r="E164" s="40">
        <f t="shared" si="1749"/>
        <v>4.050862459225716E-2</v>
      </c>
      <c r="F164" s="40">
        <f t="shared" si="1749"/>
        <v>3.9375357908871096E-2</v>
      </c>
      <c r="G164" s="40">
        <f t="shared" si="1749"/>
        <v>3.8625796759323101E-2</v>
      </c>
      <c r="H164" s="40">
        <f t="shared" si="1749"/>
        <v>4.0204103849065344E-2</v>
      </c>
      <c r="I164" s="40">
        <f t="shared" si="1749"/>
        <v>3.8696395597323997E-2</v>
      </c>
      <c r="J164" s="40">
        <f t="shared" si="1749"/>
        <v>3.6995301354030993E-2</v>
      </c>
      <c r="K164" s="40">
        <f t="shared" si="1749"/>
        <v>5.0302715814285345E-2</v>
      </c>
      <c r="L164" s="40">
        <f t="shared" si="1749"/>
        <v>3.9233568899478301E-2</v>
      </c>
      <c r="M164" s="40">
        <f t="shared" si="1749"/>
        <v>4.1273120683152698E-2</v>
      </c>
      <c r="N164" s="40">
        <f t="shared" si="1749"/>
        <v>4.4680167148826742E-2</v>
      </c>
      <c r="O164" s="40">
        <f t="shared" si="1749"/>
        <v>4.3682187719932868E-2</v>
      </c>
      <c r="P164" s="40">
        <f t="shared" si="1749"/>
        <v>3.5097245865905354E-2</v>
      </c>
      <c r="Q164" s="40">
        <f t="shared" si="1749"/>
        <v>5.3823427348614832E-2</v>
      </c>
      <c r="R164" s="40">
        <f t="shared" si="1749"/>
        <v>7.1278411456165189E-2</v>
      </c>
      <c r="S164" s="40">
        <f t="shared" si="1749"/>
        <v>4.131644435760163E-2</v>
      </c>
      <c r="T164" s="40">
        <f t="shared" si="1749"/>
        <v>3.6419194696212735E-2</v>
      </c>
      <c r="U164" s="40">
        <f t="shared" si="1749"/>
        <v>4.6070478523550451E-2</v>
      </c>
      <c r="V164" s="40">
        <f t="shared" si="1749"/>
        <v>4.8606169625353357E-2</v>
      </c>
      <c r="W164" s="40">
        <f t="shared" si="1749"/>
        <v>5.8055784060654932E-2</v>
      </c>
      <c r="X164" s="40">
        <f t="shared" si="1749"/>
        <v>4.9832325786522635E-2</v>
      </c>
      <c r="Y164" s="40">
        <f t="shared" si="1749"/>
        <v>4.4150136029123932E-2</v>
      </c>
      <c r="Z164" s="40">
        <f t="shared" si="1749"/>
        <v>5.273539981404169E-2</v>
      </c>
      <c r="AA164" s="40">
        <f t="shared" si="1749"/>
        <v>5.1342893469317377E-2</v>
      </c>
      <c r="AB164" s="40">
        <f t="shared" si="1749"/>
        <v>5.1240284444681164E-2</v>
      </c>
      <c r="AC164" s="40">
        <f t="shared" si="1749"/>
        <v>4.8666052494024337E-2</v>
      </c>
      <c r="AD164" s="40">
        <f t="shared" si="1749"/>
        <v>4.9614064337886288E-2</v>
      </c>
      <c r="AE164" s="40">
        <f t="shared" si="1749"/>
        <v>4.5946348040355203E-2</v>
      </c>
      <c r="AF164" s="40">
        <f t="shared" si="1749"/>
        <v>5.2666453535132253E-2</v>
      </c>
      <c r="AG164" s="40">
        <f t="shared" si="1749"/>
        <v>5.7884812123551635E-2</v>
      </c>
      <c r="AH164" s="40">
        <f t="shared" ref="AH164:BA164" si="1750">AH153/AH$154</f>
        <v>6.1237395134979666E-2</v>
      </c>
      <c r="AI164" s="40">
        <f t="shared" si="1750"/>
        <v>6.9770201946940461E-2</v>
      </c>
      <c r="AJ164" s="40">
        <f t="shared" si="1750"/>
        <v>5.3209210190636742E-2</v>
      </c>
      <c r="AK164" s="40">
        <f t="shared" si="1750"/>
        <v>6.0844325435290308E-2</v>
      </c>
      <c r="AL164" s="40">
        <f t="shared" si="1750"/>
        <v>7.00228265571778E-2</v>
      </c>
      <c r="AM164" s="40">
        <f t="shared" si="1750"/>
        <v>7.3693454475075568E-2</v>
      </c>
      <c r="AN164" s="40">
        <f t="shared" si="1750"/>
        <v>7.9499571072009445E-2</v>
      </c>
      <c r="AO164" s="40">
        <f t="shared" si="1750"/>
        <v>7.6801251932633388E-2</v>
      </c>
      <c r="AP164" s="40">
        <f t="shared" si="1750"/>
        <v>6.7718350399061614E-2</v>
      </c>
      <c r="AQ164" s="40">
        <f t="shared" si="1750"/>
        <v>6.4397973974365239E-2</v>
      </c>
      <c r="AR164" s="40">
        <f t="shared" si="1750"/>
        <v>6.1968964058229555E-2</v>
      </c>
      <c r="AS164" s="40">
        <f t="shared" si="1750"/>
        <v>5.4193197721228992E-2</v>
      </c>
      <c r="AT164" s="40">
        <f t="shared" si="1750"/>
        <v>5.2487297122597719E-2</v>
      </c>
      <c r="AU164" s="40">
        <f t="shared" si="1750"/>
        <v>4.6879686880824063E-2</v>
      </c>
      <c r="AV164" s="40">
        <f t="shared" si="1750"/>
        <v>4.0512123611731773E-2</v>
      </c>
      <c r="AW164" s="40">
        <f t="shared" si="1750"/>
        <v>5.1556695824468972E-2</v>
      </c>
      <c r="AX164" s="40">
        <f t="shared" si="1750"/>
        <v>4.6371307551630873E-2</v>
      </c>
      <c r="AY164" s="40">
        <f t="shared" si="1750"/>
        <v>4.5562808577582582E-2</v>
      </c>
      <c r="AZ164" s="40">
        <f t="shared" si="1750"/>
        <v>5.0008900092849619E-2</v>
      </c>
      <c r="BA164" s="40">
        <f t="shared" si="1750"/>
        <v>4.8912278316932144E-2</v>
      </c>
      <c r="BB164" s="40">
        <f t="shared" ref="BB164:BC164" si="1751">BB153/BB$154</f>
        <v>5.3987402028369436E-2</v>
      </c>
      <c r="BC164" s="40">
        <f t="shared" si="1751"/>
        <v>3.1423433443722948E-2</v>
      </c>
      <c r="BD164" s="40">
        <f t="shared" ref="BD164:BE164" si="1752">BD153/BD$154</f>
        <v>3.6604666201521363E-2</v>
      </c>
      <c r="BE164" s="40">
        <f t="shared" si="1752"/>
        <v>3.6749683069363215E-2</v>
      </c>
      <c r="BF164" s="40">
        <f t="shared" ref="BF164:BG164" si="1753">BF153/BF$154</f>
        <v>3.6097568372925305E-2</v>
      </c>
      <c r="BG164" s="40">
        <f t="shared" si="1753"/>
        <v>3.625193125553846E-2</v>
      </c>
      <c r="BH164" s="40">
        <f t="shared" ref="BH164:BI164" si="1754">BH153/BH$154</f>
        <v>2.9226787673679425E-2</v>
      </c>
      <c r="BI164" s="40">
        <f t="shared" si="1754"/>
        <v>3.9896005315161749E-2</v>
      </c>
      <c r="BJ164" s="20">
        <f t="shared" ref="BJ164:BK164" si="1755">BJ153/BJ$154</f>
        <v>4.2112487345105455E-2</v>
      </c>
      <c r="BK164" s="20">
        <f t="shared" si="1755"/>
        <v>4.2389284581486837E-2</v>
      </c>
      <c r="BL164" s="20">
        <f t="shared" ref="BL164:BM164" si="1756">BL153/BL$154</f>
        <v>6.3736712309890323E-2</v>
      </c>
      <c r="BM164" s="20">
        <f t="shared" si="1756"/>
        <v>3.4117472461239778E-2</v>
      </c>
      <c r="BN164" s="20">
        <f t="shared" ref="BN164:BO164" si="1757">BN153/BN$154</f>
        <v>3.9305425036473232E-2</v>
      </c>
      <c r="BO164" s="20">
        <f t="shared" si="1757"/>
        <v>4.3302744326076885E-2</v>
      </c>
      <c r="BP164" s="20">
        <f t="shared" ref="BP164:BQ164" si="1758">BP153/BP$154</f>
        <v>4.9347387689894398E-2</v>
      </c>
      <c r="BQ164" s="20">
        <f t="shared" si="1758"/>
        <v>4.1499090815827387E-2</v>
      </c>
      <c r="BR164" s="20">
        <f t="shared" ref="BR164" si="1759">BR153/BR$154</f>
        <v>4.5165339693103594E-2</v>
      </c>
      <c r="BS164" s="20">
        <f t="shared" ref="BS164" si="1760">BS153/BS$154</f>
        <v>4.009831799122849E-2</v>
      </c>
      <c r="BT164" s="20">
        <f t="shared" ref="BT164:BU164" si="1761">BT153/BT$154</f>
        <v>2.5664364172530853E-2</v>
      </c>
      <c r="BU164" s="20">
        <f t="shared" si="1761"/>
        <v>3.5256805641222265E-2</v>
      </c>
      <c r="BV164" s="20">
        <f t="shared" ref="BV164:BW164" si="1762">BV153/BV$154</f>
        <v>3.8045662612067127E-2</v>
      </c>
      <c r="BW164" s="20">
        <f t="shared" si="1762"/>
        <v>2.8745707884430087E-2</v>
      </c>
      <c r="BX164" s="20">
        <f t="shared" ref="BX164:BY164" si="1763">BX153/BX$154</f>
        <v>4.1371834751789356E-2</v>
      </c>
      <c r="BY164" s="20">
        <f t="shared" si="1763"/>
        <v>3.1254438044166825E-2</v>
      </c>
      <c r="BZ164" s="20">
        <f t="shared" ref="BZ164" si="1764">BZ153/BZ$154</f>
        <v>3.1301678079614717E-2</v>
      </c>
      <c r="CA164" s="20">
        <f t="shared" ref="CA164:CB164" si="1765">CA153/CA$154</f>
        <v>3.7445629188486623E-2</v>
      </c>
      <c r="CB164" s="20">
        <f t="shared" si="1765"/>
        <v>4.1265242381011091E-2</v>
      </c>
      <c r="CC164" s="20">
        <f t="shared" ref="CC164:CD164" si="1766">CC153/CC$154</f>
        <v>4.4359090714995504E-2</v>
      </c>
      <c r="CD164" s="20">
        <f t="shared" si="1766"/>
        <v>4.3380995865650994E-2</v>
      </c>
      <c r="CE164" s="20">
        <f t="shared" ref="CE164:CF164" si="1767">CE153/CE$154</f>
        <v>2.511737919001731E-2</v>
      </c>
      <c r="CF164" s="20">
        <f t="shared" si="1767"/>
        <v>2.3177393786722025E-2</v>
      </c>
      <c r="CG164" s="20">
        <f t="shared" ref="CG164:CH164" si="1768">CG153/CG$154</f>
        <v>3.7782315469439956E-2</v>
      </c>
      <c r="CH164" s="20">
        <f t="shared" si="1768"/>
        <v>3.1393709324633701E-2</v>
      </c>
      <c r="CI164" s="20">
        <f t="shared" ref="CI164" si="1769">CI153/CI$154</f>
        <v>2.8109365480827944E-2</v>
      </c>
      <c r="CL164" s="40">
        <f t="shared" ref="CL164:CN164" si="1770">CL153/CL$154</f>
        <v>2.9821901245630878E-2</v>
      </c>
      <c r="CM164" s="40">
        <f t="shared" ref="CM164" si="1771">CM153/CM$154</f>
        <v>2.6794631716999105E-2</v>
      </c>
      <c r="CN164" s="40">
        <f t="shared" si="1770"/>
        <v>3.6324006554755581E-2</v>
      </c>
      <c r="CP164" s="21">
        <f t="shared" si="1565"/>
        <v>30.272695286317727</v>
      </c>
      <c r="CQ164" s="21">
        <f t="shared" si="1566"/>
        <v>-65.021053091247026</v>
      </c>
      <c r="CS164" s="8" t="str">
        <f t="shared" si="1595"/>
        <v>-6 bps</v>
      </c>
      <c r="CT164" s="8" t="str">
        <f t="shared" si="1595"/>
        <v>-133 bps</v>
      </c>
      <c r="CU164" s="8">
        <f>ROUND(HLOOKUP(CU$156,$A$156:$CK$165,COUNTA($A$156:$A164),0)*10^4,0)</f>
        <v>287</v>
      </c>
      <c r="CV164" s="8">
        <f>ROUND(HLOOKUP(CV$156,$A$156:$CK$165,COUNTA($A$156:$A164),0)*10^4,0)</f>
        <v>281</v>
      </c>
      <c r="CW164" s="8">
        <f>ROUND(HLOOKUP(CW$156,$A$156:$CK$165,COUNTA($A$156:$A164),0)*10^4,0)</f>
        <v>414</v>
      </c>
      <c r="CX164" s="8"/>
      <c r="CY164" s="8">
        <f t="shared" si="1596"/>
        <v>-6</v>
      </c>
      <c r="CZ164" s="8">
        <f t="shared" si="1597"/>
        <v>-133</v>
      </c>
      <c r="DB164" s="40">
        <f t="shared" si="1567"/>
        <v>3.9195153421215483E-2</v>
      </c>
      <c r="DC164" s="40">
        <f t="shared" si="1567"/>
        <v>3.9502552045117371E-2</v>
      </c>
      <c r="DD164" s="40">
        <f t="shared" si="1567"/>
        <v>3.8746963446278551E-2</v>
      </c>
      <c r="DE164" s="40">
        <f t="shared" si="1567"/>
        <v>4.3369276806784728E-2</v>
      </c>
      <c r="DF164" s="40">
        <f t="shared" si="1567"/>
        <v>4.0414397786616443E-2</v>
      </c>
      <c r="DG164" s="40">
        <f t="shared" si="1567"/>
        <v>4.852800812587732E-2</v>
      </c>
      <c r="DH164" s="40">
        <f t="shared" si="1567"/>
        <v>4.3986217837763089E-2</v>
      </c>
      <c r="DI164" s="40">
        <f t="shared" si="1567"/>
        <v>5.0022187358835422E-2</v>
      </c>
      <c r="DJ164" s="40">
        <f t="shared" si="1567"/>
        <v>5.1787530867443414E-2</v>
      </c>
      <c r="DK164" s="40">
        <f t="shared" si="1567"/>
        <v>4.7666720970339763E-2</v>
      </c>
      <c r="DL164" s="40">
        <f t="shared" si="1567"/>
        <v>5.6928199810096398E-2</v>
      </c>
      <c r="DM164" s="40">
        <f t="shared" si="1567"/>
        <v>6.0334972881851016E-2</v>
      </c>
      <c r="DN164" s="40">
        <f t="shared" si="1567"/>
        <v>7.4608192535234055E-2</v>
      </c>
      <c r="DO164" s="40">
        <f t="shared" si="1567"/>
        <v>6.9755489890366534E-2</v>
      </c>
      <c r="DP164" s="40">
        <f t="shared" si="1567"/>
        <v>5.625431171169102E-2</v>
      </c>
      <c r="DQ164" s="40">
        <f t="shared" si="1567"/>
        <v>4.5501877531422617E-2</v>
      </c>
      <c r="DR164" s="40">
        <f t="shared" si="1567"/>
        <v>4.7438020663948165E-2</v>
      </c>
      <c r="DS164" s="40">
        <f t="shared" si="1567"/>
        <v>4.5109928117990444E-2</v>
      </c>
      <c r="DT164" s="40">
        <f t="shared" si="1567"/>
        <v>3.6477278387923057E-2</v>
      </c>
      <c r="DU164" s="40">
        <f t="shared" si="1567"/>
        <v>3.4232282475145329E-2</v>
      </c>
      <c r="DV164" s="40">
        <f t="shared" si="1567"/>
        <v>4.9676045811195169E-2</v>
      </c>
      <c r="DW164" s="40">
        <f t="shared" ref="DW164:DX164" si="1772">DW153/DW$154</f>
        <v>3.8640454919250611E-2</v>
      </c>
      <c r="DX164" s="40">
        <f t="shared" si="1772"/>
        <v>4.544900743202622E-2</v>
      </c>
      <c r="DY164" s="40">
        <f t="shared" ref="DY164:DZ164" si="1773">DY153/DY$154</f>
        <v>3.2691848057321761E-2</v>
      </c>
      <c r="DZ164" s="40">
        <f t="shared" si="1773"/>
        <v>3.6324006554755581E-2</v>
      </c>
      <c r="EA164" s="40">
        <f t="shared" ref="EA164:EB164" si="1774">EA153/EA$154</f>
        <v>3.3141565197875832E-2</v>
      </c>
      <c r="EB164" s="40">
        <f t="shared" si="1774"/>
        <v>4.3002077677118389E-2</v>
      </c>
      <c r="EC164" s="40">
        <f t="shared" ref="EC164" si="1775">EC153/EC$154</f>
        <v>2.6794631716999105E-2</v>
      </c>
      <c r="EE164" s="40">
        <f t="shared" ref="EE164:EI164" si="1776">EE153/EE$154</f>
        <v>4.0606473491815273E-2</v>
      </c>
      <c r="EF164" s="40">
        <f t="shared" si="1776"/>
        <v>4.8892050447238211E-2</v>
      </c>
      <c r="EG164" s="40">
        <f t="shared" si="1776"/>
        <v>6.0881435196773637E-2</v>
      </c>
      <c r="EH164" s="40">
        <f t="shared" si="1776"/>
        <v>5.4198945578082795E-2</v>
      </c>
      <c r="EI164" s="40">
        <f t="shared" si="1776"/>
        <v>4.1148797006983116E-2</v>
      </c>
      <c r="EJ164" s="40">
        <f t="shared" ref="EJ164:EK164" si="1777">EJ153/EJ$154</f>
        <v>3.7684767929332404E-2</v>
      </c>
      <c r="EK164" s="40">
        <f t="shared" si="1777"/>
        <v>3.2281143544291013E-2</v>
      </c>
    </row>
    <row r="165" spans="1:141" ht="15" x14ac:dyDescent="0.25">
      <c r="A165" s="19" t="s">
        <v>14</v>
      </c>
      <c r="B165" s="41">
        <f t="shared" ref="B165:AG165" si="1778">B154/B$154</f>
        <v>1</v>
      </c>
      <c r="C165" s="41">
        <f t="shared" si="1778"/>
        <v>1</v>
      </c>
      <c r="D165" s="41">
        <f t="shared" si="1778"/>
        <v>1</v>
      </c>
      <c r="E165" s="41">
        <f t="shared" si="1778"/>
        <v>1</v>
      </c>
      <c r="F165" s="41">
        <f t="shared" si="1778"/>
        <v>1</v>
      </c>
      <c r="G165" s="41">
        <f t="shared" si="1778"/>
        <v>1</v>
      </c>
      <c r="H165" s="41">
        <f t="shared" si="1778"/>
        <v>1</v>
      </c>
      <c r="I165" s="41">
        <f t="shared" si="1778"/>
        <v>1</v>
      </c>
      <c r="J165" s="41">
        <f t="shared" si="1778"/>
        <v>1</v>
      </c>
      <c r="K165" s="41">
        <f t="shared" si="1778"/>
        <v>1</v>
      </c>
      <c r="L165" s="41">
        <f t="shared" si="1778"/>
        <v>1</v>
      </c>
      <c r="M165" s="41">
        <f t="shared" si="1778"/>
        <v>1</v>
      </c>
      <c r="N165" s="41">
        <f t="shared" si="1778"/>
        <v>1</v>
      </c>
      <c r="O165" s="41">
        <f t="shared" si="1778"/>
        <v>1</v>
      </c>
      <c r="P165" s="41">
        <f t="shared" si="1778"/>
        <v>1</v>
      </c>
      <c r="Q165" s="41">
        <f t="shared" si="1778"/>
        <v>1</v>
      </c>
      <c r="R165" s="41">
        <f t="shared" si="1778"/>
        <v>1</v>
      </c>
      <c r="S165" s="41">
        <f t="shared" si="1778"/>
        <v>1</v>
      </c>
      <c r="T165" s="41">
        <f t="shared" si="1778"/>
        <v>1</v>
      </c>
      <c r="U165" s="41">
        <f t="shared" si="1778"/>
        <v>1</v>
      </c>
      <c r="V165" s="41">
        <f t="shared" si="1778"/>
        <v>1</v>
      </c>
      <c r="W165" s="41">
        <f t="shared" si="1778"/>
        <v>1</v>
      </c>
      <c r="X165" s="41">
        <f t="shared" si="1778"/>
        <v>1</v>
      </c>
      <c r="Y165" s="41">
        <f t="shared" si="1778"/>
        <v>1</v>
      </c>
      <c r="Z165" s="41">
        <f t="shared" si="1778"/>
        <v>1</v>
      </c>
      <c r="AA165" s="41">
        <f t="shared" si="1778"/>
        <v>1</v>
      </c>
      <c r="AB165" s="41">
        <f t="shared" si="1778"/>
        <v>1</v>
      </c>
      <c r="AC165" s="41">
        <f t="shared" si="1778"/>
        <v>1</v>
      </c>
      <c r="AD165" s="41">
        <f t="shared" si="1778"/>
        <v>1</v>
      </c>
      <c r="AE165" s="41">
        <f t="shared" si="1778"/>
        <v>1</v>
      </c>
      <c r="AF165" s="41">
        <f t="shared" si="1778"/>
        <v>1</v>
      </c>
      <c r="AG165" s="41">
        <f t="shared" si="1778"/>
        <v>1</v>
      </c>
      <c r="AH165" s="41">
        <f t="shared" ref="AH165:BA165" si="1779">AH154/AH$154</f>
        <v>1</v>
      </c>
      <c r="AI165" s="41">
        <f t="shared" si="1779"/>
        <v>1</v>
      </c>
      <c r="AJ165" s="41">
        <f t="shared" si="1779"/>
        <v>1</v>
      </c>
      <c r="AK165" s="41">
        <f t="shared" si="1779"/>
        <v>1</v>
      </c>
      <c r="AL165" s="41">
        <f t="shared" si="1779"/>
        <v>1</v>
      </c>
      <c r="AM165" s="41">
        <f t="shared" si="1779"/>
        <v>1</v>
      </c>
      <c r="AN165" s="41">
        <f t="shared" si="1779"/>
        <v>1</v>
      </c>
      <c r="AO165" s="41">
        <f t="shared" si="1779"/>
        <v>1</v>
      </c>
      <c r="AP165" s="41">
        <f t="shared" si="1779"/>
        <v>1</v>
      </c>
      <c r="AQ165" s="41">
        <f t="shared" si="1779"/>
        <v>1</v>
      </c>
      <c r="AR165" s="41">
        <f t="shared" si="1779"/>
        <v>1</v>
      </c>
      <c r="AS165" s="41">
        <f t="shared" si="1779"/>
        <v>1</v>
      </c>
      <c r="AT165" s="41">
        <f t="shared" si="1779"/>
        <v>1</v>
      </c>
      <c r="AU165" s="41">
        <f t="shared" si="1779"/>
        <v>1</v>
      </c>
      <c r="AV165" s="41">
        <f t="shared" si="1779"/>
        <v>1</v>
      </c>
      <c r="AW165" s="41">
        <f t="shared" si="1779"/>
        <v>1</v>
      </c>
      <c r="AX165" s="41">
        <f t="shared" si="1779"/>
        <v>1</v>
      </c>
      <c r="AY165" s="41">
        <f t="shared" si="1779"/>
        <v>1</v>
      </c>
      <c r="AZ165" s="41">
        <f t="shared" si="1779"/>
        <v>1</v>
      </c>
      <c r="BA165" s="41">
        <f t="shared" si="1779"/>
        <v>1</v>
      </c>
      <c r="BB165" s="41">
        <f t="shared" ref="BB165:BC165" si="1780">BB154/BB$154</f>
        <v>1</v>
      </c>
      <c r="BC165" s="41">
        <f t="shared" si="1780"/>
        <v>1</v>
      </c>
      <c r="BD165" s="41">
        <f t="shared" ref="BD165:BE165" si="1781">BD154/BD$154</f>
        <v>1</v>
      </c>
      <c r="BE165" s="41">
        <f t="shared" si="1781"/>
        <v>1</v>
      </c>
      <c r="BF165" s="41">
        <f t="shared" ref="BF165:BG165" si="1782">BF154/BF$154</f>
        <v>1</v>
      </c>
      <c r="BG165" s="41">
        <f t="shared" si="1782"/>
        <v>1</v>
      </c>
      <c r="BH165" s="41">
        <f t="shared" ref="BH165:BI165" si="1783">BH154/BH$154</f>
        <v>1</v>
      </c>
      <c r="BI165" s="41">
        <f t="shared" si="1783"/>
        <v>1</v>
      </c>
      <c r="BJ165" s="41">
        <f t="shared" ref="BJ165:BK165" si="1784">BJ154/BJ$154</f>
        <v>1</v>
      </c>
      <c r="BK165" s="41">
        <f t="shared" si="1784"/>
        <v>1</v>
      </c>
      <c r="BL165" s="41">
        <f t="shared" ref="BL165:BM165" si="1785">BL154/BL$154</f>
        <v>1</v>
      </c>
      <c r="BM165" s="41">
        <f t="shared" si="1785"/>
        <v>1</v>
      </c>
      <c r="BN165" s="41">
        <f t="shared" ref="BN165:BO165" si="1786">BN154/BN$154</f>
        <v>1</v>
      </c>
      <c r="BO165" s="41">
        <f t="shared" si="1786"/>
        <v>1</v>
      </c>
      <c r="BP165" s="41">
        <f t="shared" ref="BP165:BQ165" si="1787">BP154/BP$154</f>
        <v>1</v>
      </c>
      <c r="BQ165" s="41">
        <f t="shared" si="1787"/>
        <v>1</v>
      </c>
      <c r="BR165" s="41">
        <f t="shared" ref="BR165" si="1788">BR154/BR$154</f>
        <v>1</v>
      </c>
      <c r="BS165" s="41">
        <f t="shared" ref="BS165" si="1789">BS154/BS$154</f>
        <v>1</v>
      </c>
      <c r="BT165" s="41">
        <f t="shared" ref="BT165:BU165" si="1790">BT154/BT$154</f>
        <v>1</v>
      </c>
      <c r="BU165" s="41">
        <f t="shared" si="1790"/>
        <v>1</v>
      </c>
      <c r="BV165" s="41">
        <f t="shared" ref="BV165:BW165" si="1791">BV154/BV$154</f>
        <v>1</v>
      </c>
      <c r="BW165" s="41">
        <f t="shared" si="1791"/>
        <v>1</v>
      </c>
      <c r="BX165" s="41">
        <f t="shared" ref="BX165:BY165" si="1792">BX154/BX$154</f>
        <v>1</v>
      </c>
      <c r="BY165" s="41">
        <f t="shared" si="1792"/>
        <v>1</v>
      </c>
      <c r="BZ165" s="41">
        <f t="shared" ref="BZ165" si="1793">BZ154/BZ$154</f>
        <v>1</v>
      </c>
      <c r="CA165" s="41">
        <f t="shared" ref="CA165:CB165" si="1794">CA154/CA$154</f>
        <v>1</v>
      </c>
      <c r="CB165" s="41">
        <f t="shared" si="1794"/>
        <v>1</v>
      </c>
      <c r="CC165" s="41">
        <f t="shared" ref="CC165:CD165" si="1795">CC154/CC$154</f>
        <v>1</v>
      </c>
      <c r="CD165" s="41">
        <f t="shared" si="1795"/>
        <v>1</v>
      </c>
      <c r="CE165" s="41">
        <f t="shared" ref="CE165:CF165" si="1796">CE154/CE$154</f>
        <v>1</v>
      </c>
      <c r="CF165" s="41">
        <f t="shared" si="1796"/>
        <v>1</v>
      </c>
      <c r="CG165" s="41">
        <f t="shared" ref="CG165:CH165" si="1797">CG154/CG$154</f>
        <v>1</v>
      </c>
      <c r="CH165" s="41">
        <f t="shared" si="1797"/>
        <v>1</v>
      </c>
      <c r="CI165" s="41">
        <f t="shared" ref="CI165" si="1798">CI154/CI$154</f>
        <v>1</v>
      </c>
      <c r="CL165" s="41">
        <f t="shared" ref="CL165:CN165" si="1799">CL154/CL$154</f>
        <v>1</v>
      </c>
      <c r="CM165" s="41">
        <f t="shared" ref="CM165" si="1800">CM154/CM$154</f>
        <v>1</v>
      </c>
      <c r="CN165" s="41">
        <f t="shared" si="1799"/>
        <v>1</v>
      </c>
      <c r="CP165" s="41"/>
      <c r="CQ165" s="41"/>
      <c r="CU165" s="8"/>
      <c r="CV165" s="8"/>
      <c r="CW165" s="8"/>
      <c r="CX165" s="8"/>
      <c r="CY165" s="8"/>
      <c r="CZ165" s="8"/>
      <c r="DB165" s="41">
        <f t="shared" si="1567"/>
        <v>1</v>
      </c>
      <c r="DC165" s="41">
        <f t="shared" si="1567"/>
        <v>1</v>
      </c>
      <c r="DD165" s="41">
        <f t="shared" si="1567"/>
        <v>1</v>
      </c>
      <c r="DE165" s="41">
        <f t="shared" si="1567"/>
        <v>1</v>
      </c>
      <c r="DF165" s="41">
        <f t="shared" si="1567"/>
        <v>1</v>
      </c>
      <c r="DG165" s="41">
        <f t="shared" si="1567"/>
        <v>1</v>
      </c>
      <c r="DH165" s="41">
        <f t="shared" si="1567"/>
        <v>1</v>
      </c>
      <c r="DI165" s="41">
        <f t="shared" si="1567"/>
        <v>1</v>
      </c>
      <c r="DJ165" s="41">
        <f t="shared" si="1567"/>
        <v>1</v>
      </c>
      <c r="DK165" s="41">
        <f t="shared" si="1567"/>
        <v>1</v>
      </c>
      <c r="DL165" s="41">
        <f t="shared" si="1567"/>
        <v>1</v>
      </c>
      <c r="DM165" s="41">
        <f t="shared" si="1567"/>
        <v>1</v>
      </c>
      <c r="DN165" s="41">
        <f t="shared" si="1567"/>
        <v>1</v>
      </c>
      <c r="DO165" s="41">
        <f t="shared" si="1567"/>
        <v>1</v>
      </c>
      <c r="DP165" s="41">
        <f t="shared" si="1567"/>
        <v>1</v>
      </c>
      <c r="DQ165" s="41">
        <f t="shared" si="1567"/>
        <v>1</v>
      </c>
      <c r="DR165" s="41">
        <f t="shared" si="1567"/>
        <v>1</v>
      </c>
      <c r="DS165" s="41">
        <f t="shared" si="1567"/>
        <v>1</v>
      </c>
      <c r="DT165" s="41">
        <f t="shared" si="1567"/>
        <v>1</v>
      </c>
      <c r="DU165" s="41">
        <f t="shared" si="1567"/>
        <v>1</v>
      </c>
      <c r="DV165" s="41">
        <f t="shared" si="1567"/>
        <v>1</v>
      </c>
      <c r="DW165" s="41">
        <f t="shared" ref="DW165:DX165" si="1801">DW154/DW$154</f>
        <v>1</v>
      </c>
      <c r="DX165" s="41">
        <f t="shared" si="1801"/>
        <v>1</v>
      </c>
      <c r="DY165" s="41">
        <f t="shared" ref="DY165:DZ165" si="1802">DY154/DY$154</f>
        <v>1</v>
      </c>
      <c r="DZ165" s="41">
        <f t="shared" si="1802"/>
        <v>1</v>
      </c>
      <c r="EA165" s="41">
        <f t="shared" ref="EA165:EB165" si="1803">EA154/EA$154</f>
        <v>1</v>
      </c>
      <c r="EB165" s="41">
        <f t="shared" si="1803"/>
        <v>1</v>
      </c>
      <c r="EC165" s="41">
        <f t="shared" ref="EC165" si="1804">EC154/EC$154</f>
        <v>1</v>
      </c>
      <c r="EE165" s="41">
        <f t="shared" ref="EE165:EI165" si="1805">EE154/EE$154</f>
        <v>1</v>
      </c>
      <c r="EF165" s="41">
        <f t="shared" si="1805"/>
        <v>1</v>
      </c>
      <c r="EG165" s="41">
        <f t="shared" si="1805"/>
        <v>1</v>
      </c>
      <c r="EH165" s="41">
        <f t="shared" si="1805"/>
        <v>1</v>
      </c>
      <c r="EI165" s="41">
        <f t="shared" si="1805"/>
        <v>1</v>
      </c>
      <c r="EJ165" s="41">
        <f t="shared" ref="EJ165:EK165" si="1806">EJ154/EJ$154</f>
        <v>1</v>
      </c>
      <c r="EK165" s="41">
        <f t="shared" si="1806"/>
        <v>1</v>
      </c>
    </row>
    <row r="166" spans="1:141" ht="15" x14ac:dyDescent="0.25">
      <c r="A166" s="31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3"/>
      <c r="CV166" s="33"/>
      <c r="CW166" s="33"/>
      <c r="CX166" s="33"/>
      <c r="CY166" s="33"/>
      <c r="CZ166" s="33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E166" s="32"/>
      <c r="EF166" s="32"/>
      <c r="EG166" s="32"/>
      <c r="EH166" s="32"/>
      <c r="EI166" s="32"/>
      <c r="EJ166" s="32"/>
      <c r="EK166" s="32"/>
    </row>
    <row r="167" spans="1:141" ht="15" x14ac:dyDescent="0.25">
      <c r="A167" s="19" t="s">
        <v>30</v>
      </c>
      <c r="B167" s="34">
        <f t="shared" ref="B167:CI167" si="1807">B$4</f>
        <v>43466</v>
      </c>
      <c r="C167" s="34">
        <f t="shared" si="1807"/>
        <v>43497</v>
      </c>
      <c r="D167" s="34">
        <f t="shared" si="1807"/>
        <v>43525</v>
      </c>
      <c r="E167" s="34">
        <f t="shared" si="1807"/>
        <v>43556</v>
      </c>
      <c r="F167" s="34">
        <f t="shared" si="1807"/>
        <v>43586</v>
      </c>
      <c r="G167" s="34">
        <f t="shared" si="1807"/>
        <v>43617</v>
      </c>
      <c r="H167" s="34">
        <f t="shared" si="1807"/>
        <v>43647</v>
      </c>
      <c r="I167" s="34">
        <f t="shared" si="1807"/>
        <v>43678</v>
      </c>
      <c r="J167" s="34">
        <f t="shared" si="1807"/>
        <v>43709</v>
      </c>
      <c r="K167" s="34">
        <f t="shared" si="1807"/>
        <v>43739</v>
      </c>
      <c r="L167" s="34">
        <f t="shared" si="1807"/>
        <v>43770</v>
      </c>
      <c r="M167" s="34">
        <f t="shared" si="1807"/>
        <v>43800</v>
      </c>
      <c r="N167" s="34">
        <f t="shared" si="1807"/>
        <v>43831</v>
      </c>
      <c r="O167" s="34">
        <f t="shared" si="1807"/>
        <v>43862</v>
      </c>
      <c r="P167" s="34">
        <f t="shared" si="1807"/>
        <v>43891</v>
      </c>
      <c r="Q167" s="34">
        <f t="shared" si="1807"/>
        <v>43922</v>
      </c>
      <c r="R167" s="34">
        <f t="shared" si="1807"/>
        <v>43952</v>
      </c>
      <c r="S167" s="34">
        <f t="shared" si="1807"/>
        <v>43983</v>
      </c>
      <c r="T167" s="34">
        <f t="shared" si="1807"/>
        <v>44013</v>
      </c>
      <c r="U167" s="34">
        <f t="shared" si="1807"/>
        <v>44044</v>
      </c>
      <c r="V167" s="34">
        <f t="shared" si="1807"/>
        <v>44075</v>
      </c>
      <c r="W167" s="34">
        <f t="shared" si="1807"/>
        <v>44105</v>
      </c>
      <c r="X167" s="34">
        <f t="shared" si="1807"/>
        <v>44136</v>
      </c>
      <c r="Y167" s="34">
        <f t="shared" si="1807"/>
        <v>44166</v>
      </c>
      <c r="Z167" s="34">
        <f t="shared" si="1807"/>
        <v>44197</v>
      </c>
      <c r="AA167" s="34">
        <f t="shared" si="1807"/>
        <v>44228</v>
      </c>
      <c r="AB167" s="34">
        <f t="shared" si="1807"/>
        <v>44256</v>
      </c>
      <c r="AC167" s="34">
        <f t="shared" si="1807"/>
        <v>44287</v>
      </c>
      <c r="AD167" s="34">
        <f t="shared" si="1807"/>
        <v>44317</v>
      </c>
      <c r="AE167" s="34">
        <f t="shared" si="1807"/>
        <v>44348</v>
      </c>
      <c r="AF167" s="34">
        <f t="shared" si="1807"/>
        <v>44378</v>
      </c>
      <c r="AG167" s="34">
        <f t="shared" si="1807"/>
        <v>44409</v>
      </c>
      <c r="AH167" s="34">
        <f t="shared" si="1807"/>
        <v>44440</v>
      </c>
      <c r="AI167" s="34">
        <f t="shared" si="1807"/>
        <v>44470</v>
      </c>
      <c r="AJ167" s="34">
        <f t="shared" si="1807"/>
        <v>44501</v>
      </c>
      <c r="AK167" s="34">
        <f t="shared" si="1807"/>
        <v>44531</v>
      </c>
      <c r="AL167" s="34">
        <f t="shared" si="1807"/>
        <v>44562</v>
      </c>
      <c r="AM167" s="34">
        <f t="shared" si="1807"/>
        <v>44593</v>
      </c>
      <c r="AN167" s="34">
        <f t="shared" si="1807"/>
        <v>44621</v>
      </c>
      <c r="AO167" s="34">
        <f t="shared" si="1807"/>
        <v>44652</v>
      </c>
      <c r="AP167" s="34">
        <f t="shared" si="1807"/>
        <v>44682</v>
      </c>
      <c r="AQ167" s="34">
        <f t="shared" si="1807"/>
        <v>44713</v>
      </c>
      <c r="AR167" s="34">
        <f t="shared" si="1807"/>
        <v>44743</v>
      </c>
      <c r="AS167" s="34">
        <f t="shared" si="1807"/>
        <v>44774</v>
      </c>
      <c r="AT167" s="34">
        <f t="shared" si="1807"/>
        <v>44805</v>
      </c>
      <c r="AU167" s="34">
        <f t="shared" si="1807"/>
        <v>44835</v>
      </c>
      <c r="AV167" s="34">
        <f t="shared" si="1807"/>
        <v>44866</v>
      </c>
      <c r="AW167" s="34">
        <f t="shared" si="1807"/>
        <v>44896</v>
      </c>
      <c r="AX167" s="34">
        <f t="shared" si="1807"/>
        <v>44927</v>
      </c>
      <c r="AY167" s="34">
        <f t="shared" si="1807"/>
        <v>44958</v>
      </c>
      <c r="AZ167" s="34">
        <f t="shared" si="1807"/>
        <v>44986</v>
      </c>
      <c r="BA167" s="34">
        <f t="shared" si="1807"/>
        <v>45017</v>
      </c>
      <c r="BB167" s="34">
        <f t="shared" si="1807"/>
        <v>45047</v>
      </c>
      <c r="BC167" s="34">
        <f t="shared" si="1807"/>
        <v>45078</v>
      </c>
      <c r="BD167" s="34">
        <f t="shared" si="1807"/>
        <v>45108</v>
      </c>
      <c r="BE167" s="34">
        <f t="shared" si="1807"/>
        <v>45139</v>
      </c>
      <c r="BF167" s="34">
        <f t="shared" si="1807"/>
        <v>45170</v>
      </c>
      <c r="BG167" s="34">
        <f t="shared" si="1807"/>
        <v>45200</v>
      </c>
      <c r="BH167" s="34">
        <f t="shared" si="1807"/>
        <v>45231</v>
      </c>
      <c r="BI167" s="34">
        <f t="shared" si="1807"/>
        <v>45261</v>
      </c>
      <c r="BJ167" s="34">
        <f t="shared" si="1807"/>
        <v>45292</v>
      </c>
      <c r="BK167" s="34">
        <f t="shared" si="1807"/>
        <v>45323</v>
      </c>
      <c r="BL167" s="34">
        <f t="shared" si="1807"/>
        <v>45352</v>
      </c>
      <c r="BM167" s="34">
        <f t="shared" si="1807"/>
        <v>45383</v>
      </c>
      <c r="BN167" s="34">
        <f t="shared" si="1807"/>
        <v>45413</v>
      </c>
      <c r="BO167" s="34">
        <f t="shared" si="1807"/>
        <v>45444</v>
      </c>
      <c r="BP167" s="34">
        <f t="shared" si="1807"/>
        <v>45474</v>
      </c>
      <c r="BQ167" s="34">
        <f t="shared" si="1807"/>
        <v>45505</v>
      </c>
      <c r="BR167" s="34">
        <f t="shared" si="1807"/>
        <v>45536</v>
      </c>
      <c r="BS167" s="34">
        <f t="shared" si="1807"/>
        <v>45566</v>
      </c>
      <c r="BT167" s="34">
        <f t="shared" si="1807"/>
        <v>45597</v>
      </c>
      <c r="BU167" s="34">
        <f t="shared" si="1807"/>
        <v>45627</v>
      </c>
      <c r="BV167" s="34">
        <f t="shared" si="1807"/>
        <v>45658</v>
      </c>
      <c r="BW167" s="34">
        <f t="shared" si="1807"/>
        <v>45689</v>
      </c>
      <c r="BX167" s="34">
        <f t="shared" si="1807"/>
        <v>45717</v>
      </c>
      <c r="BY167" s="34">
        <f t="shared" si="1807"/>
        <v>45748</v>
      </c>
      <c r="BZ167" s="34">
        <f t="shared" si="1807"/>
        <v>45778</v>
      </c>
      <c r="CA167" s="34">
        <f t="shared" si="1807"/>
        <v>45809</v>
      </c>
      <c r="CB167" s="34">
        <f t="shared" si="1807"/>
        <v>45839</v>
      </c>
      <c r="CC167" s="34">
        <f t="shared" si="1807"/>
        <v>45870</v>
      </c>
      <c r="CD167" s="34">
        <f t="shared" si="1807"/>
        <v>45901</v>
      </c>
      <c r="CE167" s="34">
        <f t="shared" si="1807"/>
        <v>45931</v>
      </c>
      <c r="CF167" s="34">
        <f t="shared" si="1807"/>
        <v>45962</v>
      </c>
      <c r="CG167" s="34">
        <f t="shared" si="1807"/>
        <v>45992</v>
      </c>
      <c r="CH167" s="34">
        <f t="shared" si="1807"/>
        <v>46023</v>
      </c>
      <c r="CI167" s="34">
        <f t="shared" si="1807"/>
        <v>46054</v>
      </c>
      <c r="CL167" s="35" t="str">
        <f>CL145</f>
        <v>4Q26</v>
      </c>
      <c r="CM167" s="35" t="str">
        <f t="shared" ref="CM167:CQ167" si="1808">CM145</f>
        <v>3Q26</v>
      </c>
      <c r="CN167" s="35" t="str">
        <f t="shared" si="1808"/>
        <v>4Q25</v>
      </c>
      <c r="CP167" s="35" t="str">
        <f t="shared" si="1808"/>
        <v>QoQ Change</v>
      </c>
      <c r="CQ167" s="35" t="str">
        <f t="shared" si="1808"/>
        <v>YoY Change</v>
      </c>
      <c r="CU167" s="8"/>
      <c r="CV167" s="8"/>
      <c r="CW167" s="8"/>
      <c r="CX167" s="8"/>
      <c r="CY167" s="8"/>
      <c r="CZ167" s="8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E167" s="34"/>
      <c r="EF167" s="34"/>
      <c r="EG167" s="34"/>
      <c r="EH167" s="34"/>
      <c r="EI167" s="34"/>
      <c r="EJ167" s="34"/>
      <c r="EK167" s="34"/>
    </row>
    <row r="168" spans="1:141" hidden="1" outlineLevel="1" x14ac:dyDescent="0.2">
      <c r="A168" s="9" t="s">
        <v>39</v>
      </c>
      <c r="B168" s="15">
        <f>'Electric 2W'!C33</f>
        <v>0</v>
      </c>
      <c r="C168" s="15">
        <f>'Electric 2W'!D33</f>
        <v>0</v>
      </c>
      <c r="D168" s="15">
        <f>'Electric 2W'!E33</f>
        <v>0</v>
      </c>
      <c r="E168" s="15">
        <f>'Electric 2W'!F33</f>
        <v>0</v>
      </c>
      <c r="F168" s="15">
        <f>'Electric 2W'!G33</f>
        <v>103</v>
      </c>
      <c r="G168" s="15">
        <f>'Electric 2W'!H33</f>
        <v>107</v>
      </c>
      <c r="H168" s="15">
        <f>'Electric 2W'!I33</f>
        <v>35</v>
      </c>
      <c r="I168" s="15">
        <f>'Electric 2W'!J33</f>
        <v>57</v>
      </c>
      <c r="J168" s="15">
        <f>'Electric 2W'!K33</f>
        <v>155</v>
      </c>
      <c r="K168" s="15">
        <f>'Electric 2W'!L33</f>
        <v>176</v>
      </c>
      <c r="L168" s="15">
        <f>'Electric 2W'!M33</f>
        <v>129</v>
      </c>
      <c r="M168" s="15">
        <f>'Electric 2W'!N33</f>
        <v>434</v>
      </c>
      <c r="N168" s="15">
        <f>'Electric 2W'!O33</f>
        <v>866</v>
      </c>
      <c r="O168" s="15">
        <f>'Electric 2W'!P33</f>
        <v>286</v>
      </c>
      <c r="P168" s="15">
        <f>'Electric 2W'!Q33</f>
        <v>151</v>
      </c>
      <c r="Q168" s="15">
        <f>'Electric 2W'!R33</f>
        <v>4</v>
      </c>
      <c r="R168" s="15">
        <f>'Electric 2W'!S33</f>
        <v>44</v>
      </c>
      <c r="S168" s="15">
        <f>'Electric 2W'!T33</f>
        <v>155</v>
      </c>
      <c r="T168" s="15">
        <f>'Electric 2W'!U33</f>
        <v>199</v>
      </c>
      <c r="U168" s="15">
        <f>'Electric 2W'!V33</f>
        <v>243</v>
      </c>
      <c r="V168" s="15">
        <f>'Electric 2W'!W33</f>
        <v>283</v>
      </c>
      <c r="W168" s="15">
        <f>'Electric 2W'!X33</f>
        <v>776</v>
      </c>
      <c r="X168" s="15">
        <f>'Electric 2W'!Y33</f>
        <v>643</v>
      </c>
      <c r="Y168" s="15">
        <f>'Electric 2W'!Z33</f>
        <v>872</v>
      </c>
      <c r="Z168" s="15">
        <f>'Electric 2W'!AA33</f>
        <v>938</v>
      </c>
      <c r="AA168" s="15">
        <f>'Electric 2W'!AB33</f>
        <v>806</v>
      </c>
      <c r="AB168" s="15">
        <f>'Electric 2W'!AC33</f>
        <v>941</v>
      </c>
      <c r="AC168" s="15">
        <f>'Electric 2W'!AD33</f>
        <v>751</v>
      </c>
      <c r="AD168" s="15">
        <f>'Electric 2W'!AE33</f>
        <v>147</v>
      </c>
      <c r="AE168" s="15">
        <f>'Electric 2W'!AF33</f>
        <v>268</v>
      </c>
      <c r="AF168" s="15">
        <f>'Electric 2W'!AG33</f>
        <v>657</v>
      </c>
      <c r="AG168" s="15">
        <f>'Electric 2W'!AH33</f>
        <v>797</v>
      </c>
      <c r="AH168" s="15">
        <f>'Electric 2W'!AI33</f>
        <v>786</v>
      </c>
      <c r="AI168" s="15">
        <f>'Electric 2W'!AJ33</f>
        <v>1046</v>
      </c>
      <c r="AJ168" s="15">
        <f>'Electric 2W'!AK33</f>
        <v>1990</v>
      </c>
      <c r="AK168" s="15">
        <f>'Electric 2W'!AL33</f>
        <v>3343</v>
      </c>
      <c r="AL168" s="15">
        <f>'Electric 2W'!AM33</f>
        <v>4220</v>
      </c>
      <c r="AM168" s="15">
        <f>'Electric 2W'!AN33</f>
        <v>4306</v>
      </c>
      <c r="AN168" s="15">
        <f>'Electric 2W'!AO33</f>
        <v>6341</v>
      </c>
      <c r="AO168" s="15">
        <f>'Electric 2W'!AP33</f>
        <v>6541</v>
      </c>
      <c r="AP168" s="15">
        <f>'Electric 2W'!AQ33</f>
        <v>5838</v>
      </c>
      <c r="AQ168" s="15">
        <f>'Electric 2W'!AR33</f>
        <v>6543</v>
      </c>
      <c r="AR168" s="15">
        <f>'Electric 2W'!AS33</f>
        <v>6319</v>
      </c>
      <c r="AS168" s="15">
        <f>'Electric 2W'!AT33</f>
        <v>6554</v>
      </c>
      <c r="AT168" s="15">
        <f>'Electric 2W'!AU33</f>
        <v>6465</v>
      </c>
      <c r="AU168" s="15">
        <f>'Electric 2W'!AV33</f>
        <v>10065</v>
      </c>
      <c r="AV168" s="15">
        <f>'Electric 2W'!AW33</f>
        <v>12259</v>
      </c>
      <c r="AW168" s="15">
        <f>'Electric 2W'!AX33</f>
        <v>4410</v>
      </c>
      <c r="AX168" s="15">
        <f>'Electric 2W'!AY33</f>
        <v>4370</v>
      </c>
      <c r="AY168" s="15">
        <f>'Electric 2W'!AZ33</f>
        <v>5851</v>
      </c>
      <c r="AZ168" s="15">
        <f>'Electric 2W'!BA33</f>
        <v>9350</v>
      </c>
      <c r="BA168" s="15">
        <f>'Electric 2W'!BB33</f>
        <v>8324</v>
      </c>
      <c r="BB168" s="15">
        <f>'Electric 2W'!BC33</f>
        <v>9635</v>
      </c>
      <c r="BC168" s="15">
        <f>'Electric 2W'!BD33</f>
        <v>1603</v>
      </c>
      <c r="BD168" s="15">
        <f>'Electric 2W'!BE33</f>
        <v>1414</v>
      </c>
      <c r="BE168" s="15">
        <f>'Electric 2W'!BF33</f>
        <v>773</v>
      </c>
      <c r="BF168" s="15">
        <f>'Electric 2W'!BG33</f>
        <v>586</v>
      </c>
      <c r="BG168" s="15">
        <f>'Electric 2W'!BH33</f>
        <v>358</v>
      </c>
      <c r="BH168" s="15">
        <f>'Electric 2W'!BI33</f>
        <v>281</v>
      </c>
      <c r="BI168" s="15">
        <f>'Electric 2W'!BJ33</f>
        <v>372</v>
      </c>
      <c r="BJ168" s="15">
        <f>'Electric 2W'!BK33</f>
        <v>178</v>
      </c>
      <c r="BK168" s="15">
        <f>'Electric 2W'!BL33</f>
        <v>122</v>
      </c>
      <c r="BL168" s="15">
        <f>'Electric 2W'!BM33</f>
        <v>139</v>
      </c>
      <c r="BM168" s="15">
        <f>'Electric 2W'!BN33</f>
        <v>164</v>
      </c>
      <c r="BN168" s="15">
        <f>'Electric 2W'!BO33</f>
        <v>103</v>
      </c>
      <c r="BO168" s="15">
        <f>'Electric 2W'!BP33</f>
        <v>99</v>
      </c>
      <c r="BP168" s="15">
        <f>'Electric 2W'!BQ33</f>
        <v>44</v>
      </c>
      <c r="BQ168" s="15">
        <f>'Electric 2W'!BR33</f>
        <v>105</v>
      </c>
      <c r="BR168" s="15">
        <f>'Electric 2W'!BS33</f>
        <v>45</v>
      </c>
      <c r="BS168" s="15">
        <f>'Electric 2W'!BT33</f>
        <v>25</v>
      </c>
      <c r="BT168" s="15">
        <f>'Electric 2W'!BU33</f>
        <v>20</v>
      </c>
      <c r="BU168" s="15">
        <f>'Electric 2W'!BV33</f>
        <v>45</v>
      </c>
      <c r="BV168" s="15">
        <f>'Electric 2W'!BW33</f>
        <v>25</v>
      </c>
      <c r="BW168" s="15">
        <f>'Electric 2W'!BX33</f>
        <v>26</v>
      </c>
      <c r="BX168" s="15">
        <f>'Electric 2W'!BY33</f>
        <v>22</v>
      </c>
      <c r="BY168" s="15">
        <f>'Electric 2W'!BZ33</f>
        <v>18</v>
      </c>
      <c r="BZ168" s="15">
        <f>'Electric 2W'!CA33</f>
        <v>6</v>
      </c>
      <c r="CA168" s="15">
        <f>'Electric 2W'!CB33</f>
        <v>24</v>
      </c>
      <c r="CB168" s="15">
        <f>'Electric 2W'!CC33</f>
        <v>5</v>
      </c>
      <c r="CC168" s="15">
        <f>'Electric 2W'!CD33</f>
        <v>10</v>
      </c>
      <c r="CD168" s="15">
        <f>'Electric 2W'!CE33</f>
        <v>7</v>
      </c>
      <c r="CE168" s="15">
        <f>'Electric 2W'!CF33</f>
        <v>6</v>
      </c>
      <c r="CF168" s="15">
        <f>'Electric 2W'!CG33</f>
        <v>1</v>
      </c>
      <c r="CG168" s="15">
        <f>'Electric 2W'!CH33</f>
        <v>2</v>
      </c>
      <c r="CH168" s="15">
        <f>'Electric 2W'!CI33</f>
        <v>1</v>
      </c>
      <c r="CI168" s="15">
        <f>'Electric 2W'!CJ33</f>
        <v>1.2608695652173914</v>
      </c>
      <c r="CL168" s="15">
        <f t="shared" ref="CL168:CL177" si="1809">SUMIFS($C168:$CK168,$C$3:$CK$3,CL$4,$C$1:$CK$1,"&lt;="&amp;_xlfn.XLOOKUP(MAX($C$4:$CK$4),$C$4:$CK$4,$C$1:$CK$1))</f>
        <v>2.2608695652173916</v>
      </c>
      <c r="CM168" s="15">
        <f t="shared" ref="CM168:CN177" si="1810">SUMIF($A$3:$CK$3,CM$4,$A168:$CK168)</f>
        <v>9</v>
      </c>
      <c r="CN168" s="15">
        <f t="shared" si="1810"/>
        <v>73</v>
      </c>
      <c r="CP168" s="17">
        <f t="shared" ref="CP168:CP178" si="1811">CL168/SUMIFS($C168:$CK168,$C$3:$CK$3,CM$4,$C$1:$CK$1,"&lt;="&amp;_xlfn.XLOOKUP(MAX($C$4:$CK$4),$C$4:$CK$4,$C$1:$CK$1))-1</f>
        <v>-0.67701863354037262</v>
      </c>
      <c r="CQ168" s="17">
        <f t="shared" ref="CQ168:CQ178" si="1812">CL168/SUMIFS($C168:$CK168,$C$3:$CK$3,CN$4,$C$1:$CK$1,"&lt;="&amp;_xlfn.XLOOKUP(MAX($C$4:$CK$4),$C$4:$CK$4,$C$1:$CK$1))-1</f>
        <v>-0.95566922421142375</v>
      </c>
      <c r="CU168" s="8"/>
      <c r="CV168" s="8"/>
      <c r="CW168" s="8"/>
      <c r="CX168" s="8"/>
      <c r="CY168" s="8"/>
      <c r="CZ168" s="8"/>
      <c r="DB168" s="15">
        <f t="shared" ref="DB168:DK178" si="1813">SUMIF($B$3:$CK$3,DB$4,$B168:$CK168)</f>
        <v>0</v>
      </c>
      <c r="DC168" s="15">
        <f t="shared" si="1813"/>
        <v>210</v>
      </c>
      <c r="DD168" s="15">
        <f t="shared" si="1813"/>
        <v>247</v>
      </c>
      <c r="DE168" s="15">
        <f t="shared" si="1813"/>
        <v>739</v>
      </c>
      <c r="DF168" s="15">
        <f t="shared" si="1813"/>
        <v>1303</v>
      </c>
      <c r="DG168" s="15">
        <f t="shared" si="1813"/>
        <v>203</v>
      </c>
      <c r="DH168" s="15">
        <f t="shared" si="1813"/>
        <v>725</v>
      </c>
      <c r="DI168" s="15">
        <f t="shared" si="1813"/>
        <v>2291</v>
      </c>
      <c r="DJ168" s="15">
        <f t="shared" si="1813"/>
        <v>2685</v>
      </c>
      <c r="DK168" s="15">
        <f t="shared" si="1813"/>
        <v>1166</v>
      </c>
      <c r="DL168" s="15">
        <f t="shared" ref="DL168:DU178" si="1814">SUMIF($B$3:$CK$3,DL$4,$B168:$CK168)</f>
        <v>2240</v>
      </c>
      <c r="DM168" s="15">
        <f t="shared" si="1814"/>
        <v>6379</v>
      </c>
      <c r="DN168" s="15">
        <f t="shared" si="1814"/>
        <v>14867</v>
      </c>
      <c r="DO168" s="15">
        <f t="shared" si="1814"/>
        <v>18922</v>
      </c>
      <c r="DP168" s="15">
        <f t="shared" si="1814"/>
        <v>19338</v>
      </c>
      <c r="DQ168" s="15">
        <f t="shared" si="1814"/>
        <v>26734</v>
      </c>
      <c r="DR168" s="15">
        <f t="shared" si="1814"/>
        <v>19571</v>
      </c>
      <c r="DS168" s="15">
        <f t="shared" si="1814"/>
        <v>19562</v>
      </c>
      <c r="DT168" s="15">
        <f t="shared" si="1814"/>
        <v>2773</v>
      </c>
      <c r="DU168" s="15">
        <f t="shared" si="1814"/>
        <v>1011</v>
      </c>
      <c r="DV168" s="15">
        <f t="shared" ref="DV168:EC178" si="1815">SUMIF($B$3:$CK$3,DV$4,$B168:$CK168)</f>
        <v>439</v>
      </c>
      <c r="DW168" s="15">
        <f t="shared" si="1815"/>
        <v>366</v>
      </c>
      <c r="DX168" s="15">
        <f t="shared" si="1815"/>
        <v>194</v>
      </c>
      <c r="DY168" s="15">
        <f t="shared" si="1815"/>
        <v>90</v>
      </c>
      <c r="DZ168" s="15">
        <f t="shared" si="1815"/>
        <v>73</v>
      </c>
      <c r="EA168" s="15">
        <f t="shared" si="1815"/>
        <v>48</v>
      </c>
      <c r="EB168" s="15">
        <f t="shared" si="1815"/>
        <v>22</v>
      </c>
      <c r="EC168" s="15">
        <f t="shared" si="1815"/>
        <v>9</v>
      </c>
      <c r="EE168" s="15">
        <f t="shared" ref="EE168:EK178" si="1816">SUMIF($B$2:$CK$2,EE$4,$B168:$CK168)</f>
        <v>2499</v>
      </c>
      <c r="EF168" s="15">
        <f t="shared" si="1816"/>
        <v>5904</v>
      </c>
      <c r="EG168" s="15">
        <f t="shared" si="1816"/>
        <v>24652</v>
      </c>
      <c r="EH168" s="15">
        <f t="shared" si="1816"/>
        <v>84565</v>
      </c>
      <c r="EI168" s="15">
        <f t="shared" si="1816"/>
        <v>23785</v>
      </c>
      <c r="EJ168" s="15">
        <f t="shared" si="1816"/>
        <v>723</v>
      </c>
      <c r="EK168" s="15">
        <f t="shared" si="1816"/>
        <v>81.260869565217391</v>
      </c>
    </row>
    <row r="169" spans="1:141" hidden="1" outlineLevel="1" x14ac:dyDescent="0.2">
      <c r="A169" s="9" t="s">
        <v>40</v>
      </c>
      <c r="B169" s="15">
        <f>'Electric 2W'!C34</f>
        <v>20</v>
      </c>
      <c r="C169" s="15">
        <f>'Electric 2W'!D34</f>
        <v>105</v>
      </c>
      <c r="D169" s="15">
        <f>'Electric 2W'!E34</f>
        <v>205</v>
      </c>
      <c r="E169" s="15">
        <f>'Electric 2W'!F34</f>
        <v>28</v>
      </c>
      <c r="F169" s="15">
        <f>'Electric 2W'!G34</f>
        <v>107</v>
      </c>
      <c r="G169" s="15">
        <f>'Electric 2W'!H34</f>
        <v>464</v>
      </c>
      <c r="H169" s="15">
        <f>'Electric 2W'!I34</f>
        <v>300</v>
      </c>
      <c r="I169" s="15">
        <f>'Electric 2W'!J34</f>
        <v>183</v>
      </c>
      <c r="J169" s="15">
        <f>'Electric 2W'!K34</f>
        <v>96</v>
      </c>
      <c r="K169" s="15">
        <f>'Electric 2W'!L34</f>
        <v>140</v>
      </c>
      <c r="L169" s="15">
        <f>'Electric 2W'!M34</f>
        <v>358</v>
      </c>
      <c r="M169" s="15">
        <f>'Electric 2W'!N34</f>
        <v>282</v>
      </c>
      <c r="N169" s="15">
        <f>'Electric 2W'!O34</f>
        <v>284</v>
      </c>
      <c r="O169" s="15">
        <f>'Electric 2W'!P34</f>
        <v>369</v>
      </c>
      <c r="P169" s="15">
        <f>'Electric 2W'!Q34</f>
        <v>294</v>
      </c>
      <c r="Q169" s="15">
        <f>'Electric 2W'!R34</f>
        <v>0</v>
      </c>
      <c r="R169" s="15">
        <f>'Electric 2W'!S34</f>
        <v>143</v>
      </c>
      <c r="S169" s="15">
        <f>'Electric 2W'!T34</f>
        <v>157</v>
      </c>
      <c r="T169" s="15">
        <f>'Electric 2W'!U34</f>
        <v>144</v>
      </c>
      <c r="U169" s="15">
        <f>'Electric 2W'!V34</f>
        <v>243</v>
      </c>
      <c r="V169" s="15">
        <f>'Electric 2W'!W34</f>
        <v>265</v>
      </c>
      <c r="W169" s="15">
        <f>'Electric 2W'!X34</f>
        <v>258</v>
      </c>
      <c r="X169" s="15">
        <f>'Electric 2W'!Y34</f>
        <v>360</v>
      </c>
      <c r="Y169" s="15">
        <f>'Electric 2W'!Z34</f>
        <v>535</v>
      </c>
      <c r="Z169" s="15">
        <f>'Electric 2W'!AA34</f>
        <v>606</v>
      </c>
      <c r="AA169" s="15">
        <f>'Electric 2W'!AB34</f>
        <v>626</v>
      </c>
      <c r="AB169" s="15">
        <f>'Electric 2W'!AC34</f>
        <v>1064</v>
      </c>
      <c r="AC169" s="15">
        <f>'Electric 2W'!AD34</f>
        <v>903</v>
      </c>
      <c r="AD169" s="15">
        <f>'Electric 2W'!AE34</f>
        <v>160</v>
      </c>
      <c r="AE169" s="15">
        <f>'Electric 2W'!AF34</f>
        <v>319</v>
      </c>
      <c r="AF169" s="15">
        <f>'Electric 2W'!AG34</f>
        <v>1799</v>
      </c>
      <c r="AG169" s="15">
        <f>'Electric 2W'!AH34</f>
        <v>1613</v>
      </c>
      <c r="AH169" s="15">
        <f>'Electric 2W'!AI34</f>
        <v>2175</v>
      </c>
      <c r="AI169" s="15">
        <f>'Electric 2W'!AJ34</f>
        <v>2648</v>
      </c>
      <c r="AJ169" s="15">
        <f>'Electric 2W'!AK34</f>
        <v>2203</v>
      </c>
      <c r="AK169" s="15">
        <f>'Electric 2W'!AL34</f>
        <v>1813</v>
      </c>
      <c r="AL169" s="15">
        <f>'Electric 2W'!AM34</f>
        <v>1881</v>
      </c>
      <c r="AM169" s="15">
        <f>'Electric 2W'!AN34</f>
        <v>2233</v>
      </c>
      <c r="AN169" s="15">
        <f>'Electric 2W'!AO34</f>
        <v>2233</v>
      </c>
      <c r="AO169" s="15">
        <f>'Electric 2W'!AP34</f>
        <v>2451</v>
      </c>
      <c r="AP169" s="15">
        <f>'Electric 2W'!AQ34</f>
        <v>3338</v>
      </c>
      <c r="AQ169" s="15">
        <f>'Electric 2W'!AR34</f>
        <v>3830</v>
      </c>
      <c r="AR169" s="15">
        <f>'Electric 2W'!AS34</f>
        <v>1289</v>
      </c>
      <c r="AS169" s="15">
        <f>'Electric 2W'!AT34</f>
        <v>5379</v>
      </c>
      <c r="AT169" s="15">
        <f>'Electric 2W'!AU34</f>
        <v>6282</v>
      </c>
      <c r="AU169" s="15">
        <f>'Electric 2W'!AV34</f>
        <v>7358</v>
      </c>
      <c r="AV169" s="15">
        <f>'Electric 2W'!AW34</f>
        <v>7841</v>
      </c>
      <c r="AW169" s="15">
        <f>'Electric 2W'!AX34</f>
        <v>7693</v>
      </c>
      <c r="AX169" s="15">
        <f>'Electric 2W'!AY34</f>
        <v>9227</v>
      </c>
      <c r="AY169" s="15">
        <f>'Electric 2W'!AZ34</f>
        <v>10071</v>
      </c>
      <c r="AZ169" s="15">
        <f>'Electric 2W'!BA34</f>
        <v>12183</v>
      </c>
      <c r="BA169" s="15">
        <f>'Electric 2W'!BB34</f>
        <v>7802</v>
      </c>
      <c r="BB169" s="15">
        <f>'Electric 2W'!BC34</f>
        <v>15430</v>
      </c>
      <c r="BC169" s="15">
        <f>'Electric 2W'!BD34</f>
        <v>4603</v>
      </c>
      <c r="BD169" s="15">
        <f>'Electric 2W'!BE34</f>
        <v>6686</v>
      </c>
      <c r="BE169" s="15">
        <f>'Electric 2W'!BF34</f>
        <v>7154</v>
      </c>
      <c r="BF169" s="15">
        <f>'Electric 2W'!BG34</f>
        <v>7194</v>
      </c>
      <c r="BG169" s="15">
        <f>'Electric 2W'!BH34</f>
        <v>8481</v>
      </c>
      <c r="BH169" s="15">
        <f>'Electric 2W'!BI34</f>
        <v>9339</v>
      </c>
      <c r="BI169" s="15">
        <f>'Electric 2W'!BJ34</f>
        <v>6552</v>
      </c>
      <c r="BJ169" s="15">
        <f>'Electric 2W'!BK34</f>
        <v>9378</v>
      </c>
      <c r="BK169" s="15">
        <f>'Electric 2W'!BL34</f>
        <v>9096</v>
      </c>
      <c r="BL169" s="15">
        <f>'Electric 2W'!BM34</f>
        <v>17429</v>
      </c>
      <c r="BM169" s="15">
        <f>'Electric 2W'!BN34</f>
        <v>4143</v>
      </c>
      <c r="BN169" s="15">
        <f>'Electric 2W'!BO34</f>
        <v>6153</v>
      </c>
      <c r="BO169" s="15">
        <f>'Electric 2W'!BP34</f>
        <v>6216</v>
      </c>
      <c r="BP169" s="15">
        <f>'Electric 2W'!BQ34</f>
        <v>10218</v>
      </c>
      <c r="BQ169" s="15">
        <f>'Electric 2W'!BR34</f>
        <v>11044</v>
      </c>
      <c r="BR169" s="15">
        <f>'Electric 2W'!BS34</f>
        <v>12925</v>
      </c>
      <c r="BS169" s="15">
        <f>'Electric 2W'!BT34</f>
        <v>16234</v>
      </c>
      <c r="BT169" s="15">
        <f>'Electric 2W'!BU34</f>
        <v>12912</v>
      </c>
      <c r="BU169" s="15">
        <f>'Electric 2W'!BV34</f>
        <v>10454</v>
      </c>
      <c r="BV169" s="15">
        <f>'Electric 2W'!BW34</f>
        <v>13097</v>
      </c>
      <c r="BW169" s="15">
        <f>'Electric 2W'!BX34</f>
        <v>11978</v>
      </c>
      <c r="BX169" s="15">
        <f>'Electric 2W'!BY34</f>
        <v>15649</v>
      </c>
      <c r="BY169" s="15">
        <f>'Electric 2W'!BZ34</f>
        <v>13331</v>
      </c>
      <c r="BZ169" s="15">
        <f>'Electric 2W'!CA34</f>
        <v>13041</v>
      </c>
      <c r="CA169" s="15">
        <f>'Electric 2W'!CB34</f>
        <v>14708</v>
      </c>
      <c r="CB169" s="15">
        <f>'Electric 2W'!CC34</f>
        <v>16437</v>
      </c>
      <c r="CC169" s="15">
        <f>'Electric 2W'!CD34</f>
        <v>18120</v>
      </c>
      <c r="CD169" s="15">
        <f>'Electric 2W'!CE34</f>
        <v>18411</v>
      </c>
      <c r="CE169" s="15">
        <f>'Electric 2W'!CF34</f>
        <v>28507</v>
      </c>
      <c r="CF169" s="15">
        <f>'Electric 2W'!CG34</f>
        <v>20550</v>
      </c>
      <c r="CG169" s="15">
        <f>'Electric 2W'!CH34</f>
        <v>17191</v>
      </c>
      <c r="CH169" s="15">
        <f>'Electric 2W'!CI34</f>
        <v>22112</v>
      </c>
      <c r="CI169" s="15">
        <f>'Electric 2W'!CJ34</f>
        <v>19974.695652173912</v>
      </c>
      <c r="CL169" s="15">
        <f t="shared" si="1809"/>
        <v>42086.695652173912</v>
      </c>
      <c r="CM169" s="15">
        <f t="shared" si="1810"/>
        <v>66248</v>
      </c>
      <c r="CN169" s="15">
        <f t="shared" si="1810"/>
        <v>40724</v>
      </c>
      <c r="CP169" s="17">
        <f t="shared" si="1811"/>
        <v>-0.1420858256278632</v>
      </c>
      <c r="CQ169" s="17">
        <f t="shared" si="1812"/>
        <v>0.67843252850145208</v>
      </c>
      <c r="CU169" s="8"/>
      <c r="CV169" s="8"/>
      <c r="CW169" s="8"/>
      <c r="CX169" s="8"/>
      <c r="CY169" s="8"/>
      <c r="CZ169" s="8"/>
      <c r="DB169" s="15">
        <f t="shared" si="1813"/>
        <v>330</v>
      </c>
      <c r="DC169" s="15">
        <f t="shared" si="1813"/>
        <v>599</v>
      </c>
      <c r="DD169" s="15">
        <f t="shared" si="1813"/>
        <v>579</v>
      </c>
      <c r="DE169" s="15">
        <f t="shared" si="1813"/>
        <v>780</v>
      </c>
      <c r="DF169" s="15">
        <f t="shared" si="1813"/>
        <v>947</v>
      </c>
      <c r="DG169" s="15">
        <f t="shared" si="1813"/>
        <v>300</v>
      </c>
      <c r="DH169" s="15">
        <f t="shared" si="1813"/>
        <v>652</v>
      </c>
      <c r="DI169" s="15">
        <f t="shared" si="1813"/>
        <v>1153</v>
      </c>
      <c r="DJ169" s="15">
        <f t="shared" si="1813"/>
        <v>2296</v>
      </c>
      <c r="DK169" s="15">
        <f t="shared" si="1813"/>
        <v>1382</v>
      </c>
      <c r="DL169" s="15">
        <f t="shared" si="1814"/>
        <v>5587</v>
      </c>
      <c r="DM169" s="15">
        <f t="shared" si="1814"/>
        <v>6664</v>
      </c>
      <c r="DN169" s="15">
        <f t="shared" si="1814"/>
        <v>6347</v>
      </c>
      <c r="DO169" s="15">
        <f t="shared" si="1814"/>
        <v>9619</v>
      </c>
      <c r="DP169" s="15">
        <f t="shared" si="1814"/>
        <v>12950</v>
      </c>
      <c r="DQ169" s="15">
        <f t="shared" si="1814"/>
        <v>22892</v>
      </c>
      <c r="DR169" s="15">
        <f t="shared" si="1814"/>
        <v>31481</v>
      </c>
      <c r="DS169" s="15">
        <f t="shared" si="1814"/>
        <v>27835</v>
      </c>
      <c r="DT169" s="15">
        <f t="shared" si="1814"/>
        <v>21034</v>
      </c>
      <c r="DU169" s="15">
        <f t="shared" si="1814"/>
        <v>24372</v>
      </c>
      <c r="DV169" s="15">
        <f t="shared" si="1815"/>
        <v>35903</v>
      </c>
      <c r="DW169" s="15">
        <f t="shared" si="1815"/>
        <v>16512</v>
      </c>
      <c r="DX169" s="15">
        <f t="shared" si="1815"/>
        <v>34187</v>
      </c>
      <c r="DY169" s="15">
        <f t="shared" si="1815"/>
        <v>39600</v>
      </c>
      <c r="DZ169" s="15">
        <f t="shared" si="1815"/>
        <v>40724</v>
      </c>
      <c r="EA169" s="15">
        <f t="shared" si="1815"/>
        <v>41080</v>
      </c>
      <c r="EB169" s="15">
        <f t="shared" si="1815"/>
        <v>52968</v>
      </c>
      <c r="EC169" s="15">
        <f t="shared" si="1815"/>
        <v>66248</v>
      </c>
      <c r="EE169" s="15">
        <f t="shared" si="1816"/>
        <v>2905</v>
      </c>
      <c r="EF169" s="15">
        <f t="shared" si="1816"/>
        <v>4401</v>
      </c>
      <c r="EG169" s="15">
        <f t="shared" si="1816"/>
        <v>19980</v>
      </c>
      <c r="EH169" s="15">
        <f t="shared" si="1816"/>
        <v>76942</v>
      </c>
      <c r="EI169" s="15">
        <f t="shared" si="1816"/>
        <v>109144</v>
      </c>
      <c r="EJ169" s="15">
        <f t="shared" si="1816"/>
        <v>131023</v>
      </c>
      <c r="EK169" s="15">
        <f t="shared" si="1816"/>
        <v>202382.69565217392</v>
      </c>
    </row>
    <row r="170" spans="1:141" hidden="1" outlineLevel="1" x14ac:dyDescent="0.2">
      <c r="A170" s="9" t="s">
        <v>24</v>
      </c>
      <c r="B170" s="15">
        <f>'Electric 2W'!C35</f>
        <v>0</v>
      </c>
      <c r="C170" s="15">
        <f>'Electric 2W'!D35</f>
        <v>0</v>
      </c>
      <c r="D170" s="15">
        <f>'Electric 2W'!E35</f>
        <v>2</v>
      </c>
      <c r="E170" s="15">
        <f>'Electric 2W'!F35</f>
        <v>2</v>
      </c>
      <c r="F170" s="15">
        <f>'Electric 2W'!G35</f>
        <v>0</v>
      </c>
      <c r="G170" s="15">
        <f>'Electric 2W'!H35</f>
        <v>0</v>
      </c>
      <c r="H170" s="15">
        <f>'Electric 2W'!I35</f>
        <v>0</v>
      </c>
      <c r="I170" s="15">
        <f>'Electric 2W'!J35</f>
        <v>1</v>
      </c>
      <c r="J170" s="15">
        <f>'Electric 2W'!K35</f>
        <v>0</v>
      </c>
      <c r="K170" s="15">
        <f>'Electric 2W'!L35</f>
        <v>0</v>
      </c>
      <c r="L170" s="15">
        <f>'Electric 2W'!M35</f>
        <v>2</v>
      </c>
      <c r="M170" s="15">
        <f>'Electric 2W'!N35</f>
        <v>0</v>
      </c>
      <c r="N170" s="15">
        <f>'Electric 2W'!O35</f>
        <v>12</v>
      </c>
      <c r="O170" s="15">
        <f>'Electric 2W'!P35</f>
        <v>25</v>
      </c>
      <c r="P170" s="15">
        <f>'Electric 2W'!Q35</f>
        <v>93</v>
      </c>
      <c r="Q170" s="15">
        <f>'Electric 2W'!R35</f>
        <v>0</v>
      </c>
      <c r="R170" s="15">
        <f>'Electric 2W'!S35</f>
        <v>28</v>
      </c>
      <c r="S170" s="15">
        <f>'Electric 2W'!T35</f>
        <v>67</v>
      </c>
      <c r="T170" s="15">
        <f>'Electric 2W'!U35</f>
        <v>32</v>
      </c>
      <c r="U170" s="15">
        <f>'Electric 2W'!V35</f>
        <v>96</v>
      </c>
      <c r="V170" s="15">
        <f>'Electric 2W'!W35</f>
        <v>231</v>
      </c>
      <c r="W170" s="15">
        <f>'Electric 2W'!X35</f>
        <v>222</v>
      </c>
      <c r="X170" s="15">
        <f>'Electric 2W'!Y35</f>
        <v>253</v>
      </c>
      <c r="Y170" s="15">
        <f>'Electric 2W'!Z35</f>
        <v>184</v>
      </c>
      <c r="Z170" s="15">
        <f>'Electric 2W'!AA35</f>
        <v>100</v>
      </c>
      <c r="AA170" s="15">
        <f>'Electric 2W'!AB35</f>
        <v>111</v>
      </c>
      <c r="AB170" s="15">
        <f>'Electric 2W'!AC35</f>
        <v>146</v>
      </c>
      <c r="AC170" s="15">
        <f>'Electric 2W'!AD35</f>
        <v>48</v>
      </c>
      <c r="AD170" s="15">
        <f>'Electric 2W'!AE35</f>
        <v>20</v>
      </c>
      <c r="AE170" s="15">
        <f>'Electric 2W'!AF35</f>
        <v>176</v>
      </c>
      <c r="AF170" s="15">
        <f>'Electric 2W'!AG35</f>
        <v>729</v>
      </c>
      <c r="AG170" s="15">
        <f>'Electric 2W'!AH35</f>
        <v>796</v>
      </c>
      <c r="AH170" s="15">
        <f>'Electric 2W'!AI35</f>
        <v>381</v>
      </c>
      <c r="AI170" s="15">
        <f>'Electric 2W'!AJ35</f>
        <v>754</v>
      </c>
      <c r="AJ170" s="15">
        <f>'Electric 2W'!AK35</f>
        <v>728</v>
      </c>
      <c r="AK170" s="15">
        <f>'Electric 2W'!AL35</f>
        <v>642</v>
      </c>
      <c r="AL170" s="15">
        <f>'Electric 2W'!AM35</f>
        <v>612</v>
      </c>
      <c r="AM170" s="15">
        <f>'Electric 2W'!AN35</f>
        <v>1372</v>
      </c>
      <c r="AN170" s="15">
        <f>'Electric 2W'!AO35</f>
        <v>855</v>
      </c>
      <c r="AO170" s="15">
        <f>'Electric 2W'!AP35</f>
        <v>1223</v>
      </c>
      <c r="AP170" s="15">
        <f>'Electric 2W'!AQ35</f>
        <v>1812</v>
      </c>
      <c r="AQ170" s="15">
        <f>'Electric 2W'!AR35</f>
        <v>1824</v>
      </c>
      <c r="AR170" s="15">
        <f>'Electric 2W'!AS35</f>
        <v>2483</v>
      </c>
      <c r="AS170" s="15">
        <f>'Electric 2W'!AT35</f>
        <v>2620</v>
      </c>
      <c r="AT170" s="15">
        <f>'Electric 2W'!AU35</f>
        <v>2623</v>
      </c>
      <c r="AU170" s="15">
        <f>'Electric 2W'!AV35</f>
        <v>3496</v>
      </c>
      <c r="AV170" s="15">
        <f>'Electric 2W'!AW35</f>
        <v>3034</v>
      </c>
      <c r="AW170" s="15">
        <f>'Electric 2W'!AX35</f>
        <v>3232</v>
      </c>
      <c r="AX170" s="15">
        <f>'Electric 2W'!AY35</f>
        <v>3259</v>
      </c>
      <c r="AY170" s="15">
        <f>'Electric 2W'!AZ35</f>
        <v>2538</v>
      </c>
      <c r="AZ170" s="15">
        <f>'Electric 2W'!BA35</f>
        <v>4553</v>
      </c>
      <c r="BA170" s="15">
        <f>'Electric 2W'!BB35</f>
        <v>4093</v>
      </c>
      <c r="BB170" s="15">
        <f>'Electric 2W'!BC35</f>
        <v>10098</v>
      </c>
      <c r="BC170" s="15">
        <f>'Electric 2W'!BD35</f>
        <v>3011</v>
      </c>
      <c r="BD170" s="15">
        <f>'Electric 2W'!BE35</f>
        <v>4131</v>
      </c>
      <c r="BE170" s="15">
        <f>'Electric 2W'!BF35</f>
        <v>6588</v>
      </c>
      <c r="BF170" s="15">
        <f>'Electric 2W'!BG35</f>
        <v>7105</v>
      </c>
      <c r="BG170" s="15">
        <f>'Electric 2W'!BH35</f>
        <v>9071</v>
      </c>
      <c r="BH170" s="15">
        <f>'Electric 2W'!BI35</f>
        <v>11914</v>
      </c>
      <c r="BI170" s="15">
        <f>'Electric 2W'!BJ35</f>
        <v>10419</v>
      </c>
      <c r="BJ170" s="15">
        <f>'Electric 2W'!BK35</f>
        <v>10892</v>
      </c>
      <c r="BK170" s="15">
        <f>'Electric 2W'!BL35</f>
        <v>11764</v>
      </c>
      <c r="BL170" s="15">
        <f>'Electric 2W'!BM35</f>
        <v>18090</v>
      </c>
      <c r="BM170" s="15">
        <f>'Electric 2W'!BN35</f>
        <v>7559</v>
      </c>
      <c r="BN170" s="15">
        <f>'Electric 2W'!BO35</f>
        <v>9249</v>
      </c>
      <c r="BO170" s="15">
        <f>'Electric 2W'!BP35</f>
        <v>9050</v>
      </c>
      <c r="BP170" s="15">
        <f>'Electric 2W'!BQ35</f>
        <v>17765</v>
      </c>
      <c r="BQ170" s="15">
        <f>'Electric 2W'!BR35</f>
        <v>16814</v>
      </c>
      <c r="BR170" s="15">
        <f>'Electric 2W'!BS35</f>
        <v>19213</v>
      </c>
      <c r="BS170" s="15">
        <f>'Electric 2W'!BT35</f>
        <v>28417</v>
      </c>
      <c r="BT170" s="15">
        <f>'Electric 2W'!BU35</f>
        <v>26363</v>
      </c>
      <c r="BU170" s="15">
        <f>'Electric 2W'!BV35</f>
        <v>18311</v>
      </c>
      <c r="BV170" s="15">
        <f>'Electric 2W'!BW35</f>
        <v>21470</v>
      </c>
      <c r="BW170" s="15">
        <f>'Electric 2W'!BX35</f>
        <v>21570</v>
      </c>
      <c r="BX170" s="15">
        <f>'Electric 2W'!BY35</f>
        <v>35213</v>
      </c>
      <c r="BY170" s="15">
        <f>'Electric 2W'!BZ35</f>
        <v>19156</v>
      </c>
      <c r="BZ170" s="15">
        <f>'Electric 2W'!CA35</f>
        <v>21961</v>
      </c>
      <c r="CA170" s="15">
        <f>'Electric 2W'!CB35</f>
        <v>23173</v>
      </c>
      <c r="CB170" s="15">
        <f>'Electric 2W'!CC35</f>
        <v>19787</v>
      </c>
      <c r="CC170" s="15">
        <f>'Electric 2W'!CD35</f>
        <v>11831</v>
      </c>
      <c r="CD170" s="15">
        <f>'Electric 2W'!CE35</f>
        <v>19720</v>
      </c>
      <c r="CE170" s="15">
        <f>'Electric 2W'!CF35</f>
        <v>31455</v>
      </c>
      <c r="CF170" s="15">
        <f>'Electric 2W'!CG35</f>
        <v>25757</v>
      </c>
      <c r="CG170" s="15">
        <f>'Electric 2W'!CH35</f>
        <v>18934</v>
      </c>
      <c r="CH170" s="15">
        <f>'Electric 2W'!CI35</f>
        <v>25701</v>
      </c>
      <c r="CI170" s="15">
        <f>'Electric 2W'!CJ35</f>
        <v>24598.304347826088</v>
      </c>
      <c r="CL170" s="15">
        <f t="shared" si="1809"/>
        <v>50299.304347826088</v>
      </c>
      <c r="CM170" s="15">
        <f t="shared" si="1810"/>
        <v>76146</v>
      </c>
      <c r="CN170" s="15">
        <f t="shared" si="1810"/>
        <v>78253</v>
      </c>
      <c r="CP170" s="17">
        <f t="shared" si="1811"/>
        <v>-0.12082597448391796</v>
      </c>
      <c r="CQ170" s="17">
        <f t="shared" si="1812"/>
        <v>0.16866413447551309</v>
      </c>
      <c r="CU170" s="8"/>
      <c r="CV170" s="8"/>
      <c r="CW170" s="8"/>
      <c r="CX170" s="8"/>
      <c r="CY170" s="8"/>
      <c r="CZ170" s="8"/>
      <c r="DB170" s="15">
        <f t="shared" si="1813"/>
        <v>2</v>
      </c>
      <c r="DC170" s="15">
        <f t="shared" si="1813"/>
        <v>2</v>
      </c>
      <c r="DD170" s="15">
        <f t="shared" si="1813"/>
        <v>1</v>
      </c>
      <c r="DE170" s="15">
        <f t="shared" si="1813"/>
        <v>2</v>
      </c>
      <c r="DF170" s="15">
        <f t="shared" si="1813"/>
        <v>130</v>
      </c>
      <c r="DG170" s="15">
        <f t="shared" si="1813"/>
        <v>95</v>
      </c>
      <c r="DH170" s="15">
        <f t="shared" si="1813"/>
        <v>359</v>
      </c>
      <c r="DI170" s="15">
        <f t="shared" si="1813"/>
        <v>659</v>
      </c>
      <c r="DJ170" s="15">
        <f t="shared" si="1813"/>
        <v>357</v>
      </c>
      <c r="DK170" s="15">
        <f t="shared" si="1813"/>
        <v>244</v>
      </c>
      <c r="DL170" s="15">
        <f t="shared" si="1814"/>
        <v>1906</v>
      </c>
      <c r="DM170" s="15">
        <f t="shared" si="1814"/>
        <v>2124</v>
      </c>
      <c r="DN170" s="15">
        <f t="shared" si="1814"/>
        <v>2839</v>
      </c>
      <c r="DO170" s="15">
        <f t="shared" si="1814"/>
        <v>4859</v>
      </c>
      <c r="DP170" s="15">
        <f t="shared" si="1814"/>
        <v>7726</v>
      </c>
      <c r="DQ170" s="15">
        <f t="shared" si="1814"/>
        <v>9762</v>
      </c>
      <c r="DR170" s="15">
        <f t="shared" si="1814"/>
        <v>10350</v>
      </c>
      <c r="DS170" s="15">
        <f t="shared" si="1814"/>
        <v>17202</v>
      </c>
      <c r="DT170" s="15">
        <f t="shared" si="1814"/>
        <v>17824</v>
      </c>
      <c r="DU170" s="15">
        <f t="shared" si="1814"/>
        <v>31404</v>
      </c>
      <c r="DV170" s="15">
        <f t="shared" si="1815"/>
        <v>40746</v>
      </c>
      <c r="DW170" s="15">
        <f t="shared" si="1815"/>
        <v>25858</v>
      </c>
      <c r="DX170" s="15">
        <f t="shared" si="1815"/>
        <v>53792</v>
      </c>
      <c r="DY170" s="15">
        <f t="shared" si="1815"/>
        <v>73091</v>
      </c>
      <c r="DZ170" s="15">
        <f t="shared" si="1815"/>
        <v>78253</v>
      </c>
      <c r="EA170" s="15">
        <f t="shared" si="1815"/>
        <v>64290</v>
      </c>
      <c r="EB170" s="15">
        <f t="shared" si="1815"/>
        <v>51338</v>
      </c>
      <c r="EC170" s="15">
        <f t="shared" si="1815"/>
        <v>76146</v>
      </c>
      <c r="EE170" s="15">
        <f t="shared" si="1816"/>
        <v>135</v>
      </c>
      <c r="EF170" s="15">
        <f t="shared" si="1816"/>
        <v>1470</v>
      </c>
      <c r="EG170" s="15">
        <f t="shared" si="1816"/>
        <v>7113</v>
      </c>
      <c r="EH170" s="15">
        <f t="shared" si="1816"/>
        <v>32697</v>
      </c>
      <c r="EI170" s="15">
        <f t="shared" si="1816"/>
        <v>107176</v>
      </c>
      <c r="EJ170" s="15">
        <f t="shared" si="1816"/>
        <v>230994</v>
      </c>
      <c r="EK170" s="15">
        <f t="shared" si="1816"/>
        <v>242073.30434782608</v>
      </c>
    </row>
    <row r="171" spans="1:141" hidden="1" outlineLevel="1" x14ac:dyDescent="0.2">
      <c r="A171" s="9" t="s">
        <v>41</v>
      </c>
      <c r="B171" s="15">
        <f>'Electric 2W'!C36</f>
        <v>1270</v>
      </c>
      <c r="C171" s="15">
        <f>'Electric 2W'!D36</f>
        <v>1545</v>
      </c>
      <c r="D171" s="15">
        <f>'Electric 2W'!E36</f>
        <v>3858</v>
      </c>
      <c r="E171" s="15">
        <f>'Electric 2W'!F36</f>
        <v>1776</v>
      </c>
      <c r="F171" s="15">
        <f>'Electric 2W'!G36</f>
        <v>455</v>
      </c>
      <c r="G171" s="15">
        <f>'Electric 2W'!H36</f>
        <v>329</v>
      </c>
      <c r="H171" s="15">
        <f>'Electric 2W'!I36</f>
        <v>260</v>
      </c>
      <c r="I171" s="15">
        <f>'Electric 2W'!J36</f>
        <v>249</v>
      </c>
      <c r="J171" s="15">
        <f>'Electric 2W'!K36</f>
        <v>245</v>
      </c>
      <c r="K171" s="15">
        <f>'Electric 2W'!L36</f>
        <v>541</v>
      </c>
      <c r="L171" s="15">
        <f>'Electric 2W'!M36</f>
        <v>859</v>
      </c>
      <c r="M171" s="15">
        <f>'Electric 2W'!N36</f>
        <v>459</v>
      </c>
      <c r="N171" s="15">
        <f>'Electric 2W'!O36</f>
        <v>616</v>
      </c>
      <c r="O171" s="15">
        <f>'Electric 2W'!P36</f>
        <v>648</v>
      </c>
      <c r="P171" s="15">
        <f>'Electric 2W'!Q36</f>
        <v>1428</v>
      </c>
      <c r="Q171" s="15">
        <f>'Electric 2W'!R36</f>
        <v>39</v>
      </c>
      <c r="R171" s="15">
        <f>'Electric 2W'!S36</f>
        <v>200</v>
      </c>
      <c r="S171" s="15">
        <f>'Electric 2W'!T36</f>
        <v>530</v>
      </c>
      <c r="T171" s="15">
        <f>'Electric 2W'!U36</f>
        <v>421</v>
      </c>
      <c r="U171" s="15">
        <f>'Electric 2W'!V36</f>
        <v>581</v>
      </c>
      <c r="V171" s="15">
        <f>'Electric 2W'!W36</f>
        <v>1102</v>
      </c>
      <c r="W171" s="15">
        <f>'Electric 2W'!X36</f>
        <v>355</v>
      </c>
      <c r="X171" s="15">
        <f>'Electric 2W'!Y36</f>
        <v>1219</v>
      </c>
      <c r="Y171" s="15">
        <f>'Electric 2W'!Z36</f>
        <v>1701</v>
      </c>
      <c r="Z171" s="15">
        <f>'Electric 2W'!AA36</f>
        <v>1788</v>
      </c>
      <c r="AA171" s="15">
        <f>'Electric 2W'!AB36</f>
        <v>2308</v>
      </c>
      <c r="AB171" s="15">
        <f>'Electric 2W'!AC36</f>
        <v>5712</v>
      </c>
      <c r="AC171" s="15">
        <f>'Electric 2W'!AD36</f>
        <v>759</v>
      </c>
      <c r="AD171" s="15">
        <f>'Electric 2W'!AE36</f>
        <v>170</v>
      </c>
      <c r="AE171" s="15">
        <f>'Electric 2W'!AF36</f>
        <v>1337</v>
      </c>
      <c r="AF171" s="15">
        <f>'Electric 2W'!AG36</f>
        <v>4572</v>
      </c>
      <c r="AG171" s="15">
        <f>'Electric 2W'!AH36</f>
        <v>5475</v>
      </c>
      <c r="AH171" s="15">
        <f>'Electric 2W'!AI36</f>
        <v>6652</v>
      </c>
      <c r="AI171" s="15">
        <f>'Electric 2W'!AJ36</f>
        <v>6687</v>
      </c>
      <c r="AJ171" s="15">
        <f>'Electric 2W'!AK36</f>
        <v>7457</v>
      </c>
      <c r="AK171" s="15">
        <f>'Electric 2W'!AL36</f>
        <v>6407</v>
      </c>
      <c r="AL171" s="15">
        <f>'Electric 2W'!AM36</f>
        <v>8153</v>
      </c>
      <c r="AM171" s="15">
        <f>'Electric 2W'!AN36</f>
        <v>7704</v>
      </c>
      <c r="AN171" s="15">
        <f>'Electric 2W'!AO36</f>
        <v>13562</v>
      </c>
      <c r="AO171" s="15">
        <f>'Electric 2W'!AP36</f>
        <v>6804</v>
      </c>
      <c r="AP171" s="15">
        <f>'Electric 2W'!AQ36</f>
        <v>2971</v>
      </c>
      <c r="AQ171" s="15">
        <f>'Electric 2W'!AR36</f>
        <v>6837</v>
      </c>
      <c r="AR171" s="15">
        <f>'Electric 2W'!AS36</f>
        <v>9306</v>
      </c>
      <c r="AS171" s="15">
        <f>'Electric 2W'!AT36</f>
        <v>10820</v>
      </c>
      <c r="AT171" s="15">
        <f>'Electric 2W'!AU36</f>
        <v>8210</v>
      </c>
      <c r="AU171" s="15">
        <f>'Electric 2W'!AV36</f>
        <v>8869</v>
      </c>
      <c r="AV171" s="15">
        <f>'Electric 2W'!AW36</f>
        <v>9028</v>
      </c>
      <c r="AW171" s="15">
        <f>'Electric 2W'!AX36</f>
        <v>8102</v>
      </c>
      <c r="AX171" s="15">
        <f>'Electric 2W'!AY36</f>
        <v>6400</v>
      </c>
      <c r="AY171" s="15">
        <f>'Electric 2W'!AZ36</f>
        <v>5864</v>
      </c>
      <c r="AZ171" s="15">
        <f>'Electric 2W'!BA36</f>
        <v>6670</v>
      </c>
      <c r="BA171" s="15">
        <f>'Electric 2W'!BB36</f>
        <v>3333</v>
      </c>
      <c r="BB171" s="15">
        <f>'Electric 2W'!BC36</f>
        <v>2110</v>
      </c>
      <c r="BC171" s="15">
        <f>'Electric 2W'!BD36</f>
        <v>1137</v>
      </c>
      <c r="BD171" s="15">
        <f>'Electric 2W'!BE36</f>
        <v>779</v>
      </c>
      <c r="BE171" s="15">
        <f>'Electric 2W'!BF36</f>
        <v>783</v>
      </c>
      <c r="BF171" s="15">
        <f>'Electric 2W'!BG36</f>
        <v>845</v>
      </c>
      <c r="BG171" s="15">
        <f>'Electric 2W'!BH36</f>
        <v>666</v>
      </c>
      <c r="BH171" s="15">
        <f>'Electric 2W'!BI36</f>
        <v>824</v>
      </c>
      <c r="BI171" s="15">
        <f>'Electric 2W'!BJ36</f>
        <v>552</v>
      </c>
      <c r="BJ171" s="15">
        <f>'Electric 2W'!BK36</f>
        <v>419</v>
      </c>
      <c r="BK171" s="15">
        <f>'Electric 2W'!BL36</f>
        <v>327</v>
      </c>
      <c r="BL171" s="15">
        <f>'Electric 2W'!BM36</f>
        <v>321</v>
      </c>
      <c r="BM171" s="15">
        <f>'Electric 2W'!BN36</f>
        <v>279</v>
      </c>
      <c r="BN171" s="15">
        <f>'Electric 2W'!BO36</f>
        <v>279</v>
      </c>
      <c r="BO171" s="15">
        <f>'Electric 2W'!BP36</f>
        <v>283</v>
      </c>
      <c r="BP171" s="15">
        <f>'Electric 2W'!BQ36</f>
        <v>286</v>
      </c>
      <c r="BQ171" s="15">
        <f>'Electric 2W'!BR36</f>
        <v>194</v>
      </c>
      <c r="BR171" s="15">
        <f>'Electric 2W'!BS36</f>
        <v>160</v>
      </c>
      <c r="BS171" s="15">
        <f>'Electric 2W'!BT36</f>
        <v>151</v>
      </c>
      <c r="BT171" s="15">
        <f>'Electric 2W'!BU36</f>
        <v>159</v>
      </c>
      <c r="BU171" s="15">
        <f>'Electric 2W'!BV36</f>
        <v>58</v>
      </c>
      <c r="BV171" s="15">
        <f>'Electric 2W'!BW36</f>
        <v>82</v>
      </c>
      <c r="BW171" s="15">
        <f>'Electric 2W'!BX36</f>
        <v>49</v>
      </c>
      <c r="BX171" s="15">
        <f>'Electric 2W'!BY36</f>
        <v>74</v>
      </c>
      <c r="BY171" s="15">
        <f>'Electric 2W'!BZ36</f>
        <v>55</v>
      </c>
      <c r="BZ171" s="15">
        <f>'Electric 2W'!CA36</f>
        <v>67</v>
      </c>
      <c r="CA171" s="15">
        <f>'Electric 2W'!CB36</f>
        <v>41</v>
      </c>
      <c r="CB171" s="15">
        <f>'Electric 2W'!CC36</f>
        <v>38</v>
      </c>
      <c r="CC171" s="15">
        <f>'Electric 2W'!CD36</f>
        <v>23</v>
      </c>
      <c r="CD171" s="15">
        <f>'Electric 2W'!CE36</f>
        <v>54</v>
      </c>
      <c r="CE171" s="15">
        <f>'Electric 2W'!CF36</f>
        <v>12</v>
      </c>
      <c r="CF171" s="15">
        <f>'Electric 2W'!CG36</f>
        <v>12</v>
      </c>
      <c r="CG171" s="15">
        <f>'Electric 2W'!CH36</f>
        <v>12</v>
      </c>
      <c r="CH171" s="15">
        <f>'Electric 2W'!CI36</f>
        <v>9</v>
      </c>
      <c r="CI171" s="15">
        <f>'Electric 2W'!CJ36</f>
        <v>3.7826086956521738</v>
      </c>
      <c r="CL171" s="15">
        <f t="shared" si="1809"/>
        <v>12.782608695652174</v>
      </c>
      <c r="CM171" s="15">
        <f t="shared" si="1810"/>
        <v>36</v>
      </c>
      <c r="CN171" s="15">
        <f t="shared" si="1810"/>
        <v>205</v>
      </c>
      <c r="CP171" s="17">
        <f t="shared" si="1811"/>
        <v>-0.46739130434782605</v>
      </c>
      <c r="CQ171" s="17">
        <f t="shared" si="1812"/>
        <v>-0.90242283438433457</v>
      </c>
      <c r="CU171" s="8"/>
      <c r="CV171" s="8"/>
      <c r="CW171" s="8"/>
      <c r="CX171" s="8"/>
      <c r="CY171" s="8"/>
      <c r="CZ171" s="8"/>
      <c r="DB171" s="15">
        <f t="shared" si="1813"/>
        <v>6673</v>
      </c>
      <c r="DC171" s="15">
        <f t="shared" si="1813"/>
        <v>2560</v>
      </c>
      <c r="DD171" s="15">
        <f t="shared" si="1813"/>
        <v>754</v>
      </c>
      <c r="DE171" s="15">
        <f t="shared" si="1813"/>
        <v>1859</v>
      </c>
      <c r="DF171" s="15">
        <f t="shared" si="1813"/>
        <v>2692</v>
      </c>
      <c r="DG171" s="15">
        <f t="shared" si="1813"/>
        <v>769</v>
      </c>
      <c r="DH171" s="15">
        <f t="shared" si="1813"/>
        <v>2104</v>
      </c>
      <c r="DI171" s="15">
        <f t="shared" si="1813"/>
        <v>3275</v>
      </c>
      <c r="DJ171" s="15">
        <f t="shared" si="1813"/>
        <v>9808</v>
      </c>
      <c r="DK171" s="15">
        <f t="shared" si="1813"/>
        <v>2266</v>
      </c>
      <c r="DL171" s="15">
        <f t="shared" si="1814"/>
        <v>16699</v>
      </c>
      <c r="DM171" s="15">
        <f t="shared" si="1814"/>
        <v>20551</v>
      </c>
      <c r="DN171" s="15">
        <f t="shared" si="1814"/>
        <v>29419</v>
      </c>
      <c r="DO171" s="15">
        <f t="shared" si="1814"/>
        <v>16612</v>
      </c>
      <c r="DP171" s="15">
        <f t="shared" si="1814"/>
        <v>28336</v>
      </c>
      <c r="DQ171" s="15">
        <f t="shared" si="1814"/>
        <v>25999</v>
      </c>
      <c r="DR171" s="15">
        <f t="shared" si="1814"/>
        <v>18934</v>
      </c>
      <c r="DS171" s="15">
        <f t="shared" si="1814"/>
        <v>6580</v>
      </c>
      <c r="DT171" s="15">
        <f t="shared" si="1814"/>
        <v>2407</v>
      </c>
      <c r="DU171" s="15">
        <f t="shared" si="1814"/>
        <v>2042</v>
      </c>
      <c r="DV171" s="15">
        <f t="shared" si="1815"/>
        <v>1067</v>
      </c>
      <c r="DW171" s="15">
        <f t="shared" si="1815"/>
        <v>841</v>
      </c>
      <c r="DX171" s="15">
        <f t="shared" si="1815"/>
        <v>640</v>
      </c>
      <c r="DY171" s="15">
        <f t="shared" si="1815"/>
        <v>368</v>
      </c>
      <c r="DZ171" s="15">
        <f t="shared" si="1815"/>
        <v>205</v>
      </c>
      <c r="EA171" s="15">
        <f t="shared" si="1815"/>
        <v>163</v>
      </c>
      <c r="EB171" s="15">
        <f t="shared" si="1815"/>
        <v>115</v>
      </c>
      <c r="EC171" s="15">
        <f t="shared" si="1815"/>
        <v>36</v>
      </c>
      <c r="EE171" s="15">
        <f t="shared" si="1816"/>
        <v>7865</v>
      </c>
      <c r="EF171" s="15">
        <f t="shared" si="1816"/>
        <v>15956</v>
      </c>
      <c r="EG171" s="15">
        <f t="shared" si="1816"/>
        <v>68935</v>
      </c>
      <c r="EH171" s="15">
        <f t="shared" si="1816"/>
        <v>89881</v>
      </c>
      <c r="EI171" s="15">
        <f t="shared" si="1816"/>
        <v>12096</v>
      </c>
      <c r="EJ171" s="15">
        <f t="shared" si="1816"/>
        <v>2054</v>
      </c>
      <c r="EK171" s="15">
        <f t="shared" si="1816"/>
        <v>326.78260869565219</v>
      </c>
    </row>
    <row r="172" spans="1:141" hidden="1" outlineLevel="1" x14ac:dyDescent="0.2">
      <c r="A172" s="9" t="s">
        <v>42</v>
      </c>
      <c r="B172" s="15">
        <f>'Electric 2W'!C37</f>
        <v>1004</v>
      </c>
      <c r="C172" s="15">
        <f>'Electric 2W'!D37</f>
        <v>1171</v>
      </c>
      <c r="D172" s="15">
        <f>'Electric 2W'!E37</f>
        <v>876</v>
      </c>
      <c r="E172" s="15">
        <f>'Electric 2W'!F37</f>
        <v>928</v>
      </c>
      <c r="F172" s="15">
        <f>'Electric 2W'!G37</f>
        <v>847</v>
      </c>
      <c r="G172" s="15">
        <f>'Electric 2W'!H37</f>
        <v>688</v>
      </c>
      <c r="H172" s="15">
        <f>'Electric 2W'!I37</f>
        <v>824</v>
      </c>
      <c r="I172" s="15">
        <f>'Electric 2W'!J37</f>
        <v>818</v>
      </c>
      <c r="J172" s="15">
        <f>'Electric 2W'!K37</f>
        <v>914</v>
      </c>
      <c r="K172" s="15">
        <f>'Electric 2W'!L37</f>
        <v>1006</v>
      </c>
      <c r="L172" s="15">
        <f>'Electric 2W'!M37</f>
        <v>1394</v>
      </c>
      <c r="M172" s="15">
        <f>'Electric 2W'!N37</f>
        <v>762</v>
      </c>
      <c r="N172" s="15">
        <f>'Electric 2W'!O37</f>
        <v>715</v>
      </c>
      <c r="O172" s="15">
        <f>'Electric 2W'!P37</f>
        <v>664</v>
      </c>
      <c r="P172" s="15">
        <f>'Electric 2W'!Q37</f>
        <v>575</v>
      </c>
      <c r="Q172" s="15">
        <f>'Electric 2W'!R37</f>
        <v>27</v>
      </c>
      <c r="R172" s="15">
        <f>'Electric 2W'!S37</f>
        <v>90</v>
      </c>
      <c r="S172" s="15">
        <f>'Electric 2W'!T37</f>
        <v>356</v>
      </c>
      <c r="T172" s="15">
        <f>'Electric 2W'!U37</f>
        <v>409</v>
      </c>
      <c r="U172" s="15">
        <f>'Electric 2W'!V37</f>
        <v>413</v>
      </c>
      <c r="V172" s="15">
        <f>'Electric 2W'!W37</f>
        <v>552</v>
      </c>
      <c r="W172" s="15">
        <f>'Electric 2W'!X37</f>
        <v>548</v>
      </c>
      <c r="X172" s="15">
        <f>'Electric 2W'!Y37</f>
        <v>642</v>
      </c>
      <c r="Y172" s="15">
        <f>'Electric 2W'!Z37</f>
        <v>613</v>
      </c>
      <c r="Z172" s="15">
        <f>'Electric 2W'!AA37</f>
        <v>725</v>
      </c>
      <c r="AA172" s="15">
        <f>'Electric 2W'!AB37</f>
        <v>1067</v>
      </c>
      <c r="AB172" s="15">
        <f>'Electric 2W'!AC37</f>
        <v>1530</v>
      </c>
      <c r="AC172" s="15">
        <f>'Electric 2W'!AD37</f>
        <v>1193</v>
      </c>
      <c r="AD172" s="15">
        <f>'Electric 2W'!AE37</f>
        <v>217</v>
      </c>
      <c r="AE172" s="15">
        <f>'Electric 2W'!AF37</f>
        <v>959</v>
      </c>
      <c r="AF172" s="15">
        <f>'Electric 2W'!AG37</f>
        <v>2580</v>
      </c>
      <c r="AG172" s="15">
        <f>'Electric 2W'!AH37</f>
        <v>2855</v>
      </c>
      <c r="AH172" s="15">
        <f>'Electric 2W'!AI37</f>
        <v>3266</v>
      </c>
      <c r="AI172" s="15">
        <f>'Electric 2W'!AJ37</f>
        <v>4085</v>
      </c>
      <c r="AJ172" s="15">
        <f>'Electric 2W'!AK37</f>
        <v>5371</v>
      </c>
      <c r="AK172" s="15">
        <f>'Electric 2W'!AL37</f>
        <v>6101</v>
      </c>
      <c r="AL172" s="15">
        <f>'Electric 2W'!AM37</f>
        <v>5614</v>
      </c>
      <c r="AM172" s="15">
        <f>'Electric 2W'!AN37</f>
        <v>5924</v>
      </c>
      <c r="AN172" s="15">
        <f>'Electric 2W'!AO37</f>
        <v>8285</v>
      </c>
      <c r="AO172" s="15">
        <f>'Electric 2W'!AP37</f>
        <v>11010</v>
      </c>
      <c r="AP172" s="15">
        <f>'Electric 2W'!AQ37</f>
        <v>9305</v>
      </c>
      <c r="AQ172" s="15">
        <f>'Electric 2W'!AR37</f>
        <v>6984</v>
      </c>
      <c r="AR172" s="15">
        <f>'Electric 2W'!AS37</f>
        <v>8098</v>
      </c>
      <c r="AS172" s="15">
        <f>'Electric 2W'!AT37</f>
        <v>8679</v>
      </c>
      <c r="AT172" s="15">
        <f>'Electric 2W'!AU37</f>
        <v>8498</v>
      </c>
      <c r="AU172" s="15">
        <f>'Electric 2W'!AV37</f>
        <v>14946</v>
      </c>
      <c r="AV172" s="15">
        <f>'Electric 2W'!AW37</f>
        <v>9065</v>
      </c>
      <c r="AW172" s="15">
        <f>'Electric 2W'!AX37</f>
        <v>5282</v>
      </c>
      <c r="AX172" s="15">
        <f>'Electric 2W'!AY37</f>
        <v>4408</v>
      </c>
      <c r="AY172" s="15">
        <f>'Electric 2W'!AZ37</f>
        <v>3850</v>
      </c>
      <c r="AZ172" s="15">
        <f>'Electric 2W'!BA37</f>
        <v>4511</v>
      </c>
      <c r="BA172" s="15">
        <f>'Electric 2W'!BB37</f>
        <v>3218</v>
      </c>
      <c r="BB172" s="15">
        <f>'Electric 2W'!BC37</f>
        <v>2908</v>
      </c>
      <c r="BC172" s="15">
        <f>'Electric 2W'!BD37</f>
        <v>2620</v>
      </c>
      <c r="BD172" s="15">
        <f>'Electric 2W'!BE37</f>
        <v>2265</v>
      </c>
      <c r="BE172" s="15">
        <f>'Electric 2W'!BF37</f>
        <v>2001</v>
      </c>
      <c r="BF172" s="15">
        <f>'Electric 2W'!BG37</f>
        <v>1791</v>
      </c>
      <c r="BG172" s="15">
        <f>'Electric 2W'!BH37</f>
        <v>1475</v>
      </c>
      <c r="BH172" s="15">
        <f>'Electric 2W'!BI37</f>
        <v>1606</v>
      </c>
      <c r="BI172" s="15">
        <f>'Electric 2W'!BJ37</f>
        <v>965</v>
      </c>
      <c r="BJ172" s="15">
        <f>'Electric 2W'!BK37</f>
        <v>683</v>
      </c>
      <c r="BK172" s="15">
        <f>'Electric 2W'!BL37</f>
        <v>660</v>
      </c>
      <c r="BL172" s="15">
        <f>'Electric 2W'!BM37</f>
        <v>680</v>
      </c>
      <c r="BM172" s="15">
        <f>'Electric 2W'!BN37</f>
        <v>593</v>
      </c>
      <c r="BN172" s="15">
        <f>'Electric 2W'!BO37</f>
        <v>491</v>
      </c>
      <c r="BO172" s="15">
        <f>'Electric 2W'!BP37</f>
        <v>374</v>
      </c>
      <c r="BP172" s="15">
        <f>'Electric 2W'!BQ37</f>
        <v>374</v>
      </c>
      <c r="BQ172" s="15">
        <f>'Electric 2W'!BR37</f>
        <v>203</v>
      </c>
      <c r="BR172" s="15">
        <f>'Electric 2W'!BS37</f>
        <v>146</v>
      </c>
      <c r="BS172" s="15">
        <f>'Electric 2W'!BT37</f>
        <v>232</v>
      </c>
      <c r="BT172" s="15">
        <f>'Electric 2W'!BU37</f>
        <v>235</v>
      </c>
      <c r="BU172" s="15">
        <f>'Electric 2W'!BV37</f>
        <v>184</v>
      </c>
      <c r="BV172" s="15">
        <f>'Electric 2W'!BW37</f>
        <v>255</v>
      </c>
      <c r="BW172" s="15">
        <f>'Electric 2W'!BX37</f>
        <v>197</v>
      </c>
      <c r="BX172" s="15">
        <f>'Electric 2W'!BY37</f>
        <v>264</v>
      </c>
      <c r="BY172" s="15">
        <f>'Electric 2W'!BZ37</f>
        <v>219</v>
      </c>
      <c r="BZ172" s="15">
        <f>'Electric 2W'!CA37</f>
        <v>246</v>
      </c>
      <c r="CA172" s="15">
        <f>'Electric 2W'!CB37</f>
        <v>159</v>
      </c>
      <c r="CB172" s="15">
        <f>'Electric 2W'!CC37</f>
        <v>183</v>
      </c>
      <c r="CC172" s="15">
        <f>'Electric 2W'!CD37</f>
        <v>168</v>
      </c>
      <c r="CD172" s="15">
        <f>'Electric 2W'!CE37</f>
        <v>105</v>
      </c>
      <c r="CE172" s="15">
        <f>'Electric 2W'!CF37</f>
        <v>178</v>
      </c>
      <c r="CF172" s="15">
        <f>'Electric 2W'!CG37</f>
        <v>150</v>
      </c>
      <c r="CG172" s="15">
        <f>'Electric 2W'!CH37</f>
        <v>97</v>
      </c>
      <c r="CH172" s="15">
        <f>'Electric 2W'!CI37</f>
        <v>128</v>
      </c>
      <c r="CI172" s="15">
        <f>'Electric 2W'!CJ37</f>
        <v>117.26086956521739</v>
      </c>
      <c r="CL172" s="15">
        <f t="shared" si="1809"/>
        <v>245.26086956521738</v>
      </c>
      <c r="CM172" s="15">
        <f t="shared" si="1810"/>
        <v>425</v>
      </c>
      <c r="CN172" s="15">
        <f t="shared" si="1810"/>
        <v>716</v>
      </c>
      <c r="CP172" s="17">
        <f t="shared" si="1811"/>
        <v>-0.25225344644750802</v>
      </c>
      <c r="CQ172" s="17">
        <f t="shared" si="1812"/>
        <v>-0.45738745671412084</v>
      </c>
      <c r="CU172" s="8"/>
      <c r="CV172" s="8"/>
      <c r="CW172" s="8"/>
      <c r="CX172" s="8"/>
      <c r="CY172" s="8"/>
      <c r="CZ172" s="8"/>
      <c r="DB172" s="15">
        <f t="shared" si="1813"/>
        <v>3051</v>
      </c>
      <c r="DC172" s="15">
        <f t="shared" si="1813"/>
        <v>2463</v>
      </c>
      <c r="DD172" s="15">
        <f t="shared" si="1813"/>
        <v>2556</v>
      </c>
      <c r="DE172" s="15">
        <f t="shared" si="1813"/>
        <v>3162</v>
      </c>
      <c r="DF172" s="15">
        <f t="shared" si="1813"/>
        <v>1954</v>
      </c>
      <c r="DG172" s="15">
        <f t="shared" si="1813"/>
        <v>473</v>
      </c>
      <c r="DH172" s="15">
        <f t="shared" si="1813"/>
        <v>1374</v>
      </c>
      <c r="DI172" s="15">
        <f t="shared" si="1813"/>
        <v>1803</v>
      </c>
      <c r="DJ172" s="15">
        <f t="shared" si="1813"/>
        <v>3322</v>
      </c>
      <c r="DK172" s="15">
        <f t="shared" si="1813"/>
        <v>2369</v>
      </c>
      <c r="DL172" s="15">
        <f t="shared" si="1814"/>
        <v>8701</v>
      </c>
      <c r="DM172" s="15">
        <f t="shared" si="1814"/>
        <v>15557</v>
      </c>
      <c r="DN172" s="15">
        <f t="shared" si="1814"/>
        <v>19823</v>
      </c>
      <c r="DO172" s="15">
        <f t="shared" si="1814"/>
        <v>27299</v>
      </c>
      <c r="DP172" s="15">
        <f t="shared" si="1814"/>
        <v>25275</v>
      </c>
      <c r="DQ172" s="15">
        <f t="shared" si="1814"/>
        <v>29293</v>
      </c>
      <c r="DR172" s="15">
        <f t="shared" si="1814"/>
        <v>12769</v>
      </c>
      <c r="DS172" s="15">
        <f t="shared" si="1814"/>
        <v>8746</v>
      </c>
      <c r="DT172" s="15">
        <f t="shared" si="1814"/>
        <v>6057</v>
      </c>
      <c r="DU172" s="15">
        <f t="shared" si="1814"/>
        <v>4046</v>
      </c>
      <c r="DV172" s="15">
        <f t="shared" si="1815"/>
        <v>2023</v>
      </c>
      <c r="DW172" s="15">
        <f t="shared" si="1815"/>
        <v>1458</v>
      </c>
      <c r="DX172" s="15">
        <f t="shared" si="1815"/>
        <v>723</v>
      </c>
      <c r="DY172" s="15">
        <f t="shared" si="1815"/>
        <v>651</v>
      </c>
      <c r="DZ172" s="15">
        <f t="shared" si="1815"/>
        <v>716</v>
      </c>
      <c r="EA172" s="15">
        <f t="shared" si="1815"/>
        <v>624</v>
      </c>
      <c r="EB172" s="15">
        <f t="shared" si="1815"/>
        <v>456</v>
      </c>
      <c r="EC172" s="15">
        <f t="shared" si="1815"/>
        <v>425</v>
      </c>
      <c r="EE172" s="15">
        <f t="shared" si="1816"/>
        <v>10135</v>
      </c>
      <c r="EF172" s="15">
        <f t="shared" si="1816"/>
        <v>6972</v>
      </c>
      <c r="EG172" s="15">
        <f t="shared" si="1816"/>
        <v>46450</v>
      </c>
      <c r="EH172" s="15">
        <f t="shared" si="1816"/>
        <v>94636</v>
      </c>
      <c r="EI172" s="15">
        <f t="shared" si="1816"/>
        <v>20872</v>
      </c>
      <c r="EJ172" s="15">
        <f t="shared" si="1816"/>
        <v>3548</v>
      </c>
      <c r="EK172" s="15">
        <f t="shared" si="1816"/>
        <v>1750.2608695652175</v>
      </c>
    </row>
    <row r="173" spans="1:141" hidden="1" outlineLevel="1" x14ac:dyDescent="0.2">
      <c r="A173" s="9" t="s">
        <v>43</v>
      </c>
      <c r="B173" s="15">
        <f>'Electric 2W'!C38</f>
        <v>0</v>
      </c>
      <c r="C173" s="15">
        <f>'Electric 2W'!D38</f>
        <v>0</v>
      </c>
      <c r="D173" s="15">
        <f>'Electric 2W'!E38</f>
        <v>0</v>
      </c>
      <c r="E173" s="15">
        <f>'Electric 2W'!F38</f>
        <v>0</v>
      </c>
      <c r="F173" s="15">
        <f>'Electric 2W'!G38</f>
        <v>0</v>
      </c>
      <c r="G173" s="15">
        <f>'Electric 2W'!H38</f>
        <v>0</v>
      </c>
      <c r="H173" s="15">
        <f>'Electric 2W'!I38</f>
        <v>0</v>
      </c>
      <c r="I173" s="15">
        <f>'Electric 2W'!J38</f>
        <v>0</v>
      </c>
      <c r="J173" s="15">
        <f>'Electric 2W'!K38</f>
        <v>0</v>
      </c>
      <c r="K173" s="15">
        <f>'Electric 2W'!L38</f>
        <v>0</v>
      </c>
      <c r="L173" s="15">
        <f>'Electric 2W'!M38</f>
        <v>0</v>
      </c>
      <c r="M173" s="15">
        <f>'Electric 2W'!N38</f>
        <v>0</v>
      </c>
      <c r="N173" s="15">
        <f>'Electric 2W'!O38</f>
        <v>0</v>
      </c>
      <c r="O173" s="15">
        <f>'Electric 2W'!P38</f>
        <v>0</v>
      </c>
      <c r="P173" s="15">
        <f>'Electric 2W'!Q38</f>
        <v>0</v>
      </c>
      <c r="Q173" s="15">
        <f>'Electric 2W'!R38</f>
        <v>0</v>
      </c>
      <c r="R173" s="15">
        <f>'Electric 2W'!S38</f>
        <v>0</v>
      </c>
      <c r="S173" s="15">
        <f>'Electric 2W'!T38</f>
        <v>0</v>
      </c>
      <c r="T173" s="15">
        <f>'Electric 2W'!U38</f>
        <v>0</v>
      </c>
      <c r="U173" s="15">
        <f>'Electric 2W'!V38</f>
        <v>0</v>
      </c>
      <c r="V173" s="15">
        <f>'Electric 2W'!W38</f>
        <v>0</v>
      </c>
      <c r="W173" s="15">
        <f>'Electric 2W'!X38</f>
        <v>0</v>
      </c>
      <c r="X173" s="15">
        <f>'Electric 2W'!Y38</f>
        <v>0</v>
      </c>
      <c r="Y173" s="15">
        <f>'Electric 2W'!Z38</f>
        <v>0</v>
      </c>
      <c r="Z173" s="15">
        <f>'Electric 2W'!AA38</f>
        <v>0</v>
      </c>
      <c r="AA173" s="15">
        <f>'Electric 2W'!AB38</f>
        <v>0</v>
      </c>
      <c r="AB173" s="15">
        <f>'Electric 2W'!AC38</f>
        <v>0</v>
      </c>
      <c r="AC173" s="15">
        <f>'Electric 2W'!AD38</f>
        <v>0</v>
      </c>
      <c r="AD173" s="15">
        <f>'Electric 2W'!AE38</f>
        <v>0</v>
      </c>
      <c r="AE173" s="15">
        <f>'Electric 2W'!AF38</f>
        <v>0</v>
      </c>
      <c r="AF173" s="15">
        <f>'Electric 2W'!AG38</f>
        <v>0</v>
      </c>
      <c r="AG173" s="15">
        <f>'Electric 2W'!AH38</f>
        <v>0</v>
      </c>
      <c r="AH173" s="15">
        <f>'Electric 2W'!AI38</f>
        <v>0</v>
      </c>
      <c r="AI173" s="15">
        <f>'Electric 2W'!AJ38</f>
        <v>0</v>
      </c>
      <c r="AJ173" s="15">
        <f>'Electric 2W'!AK38</f>
        <v>0</v>
      </c>
      <c r="AK173" s="15">
        <f>'Electric 2W'!AL38</f>
        <v>240</v>
      </c>
      <c r="AL173" s="15">
        <f>'Electric 2W'!AM38</f>
        <v>1106</v>
      </c>
      <c r="AM173" s="15">
        <f>'Electric 2W'!AN38</f>
        <v>3911</v>
      </c>
      <c r="AN173" s="15">
        <f>'Electric 2W'!AO38</f>
        <v>9145</v>
      </c>
      <c r="AO173" s="15">
        <f>'Electric 2W'!AP38</f>
        <v>12708</v>
      </c>
      <c r="AP173" s="15">
        <f>'Electric 2W'!AQ38</f>
        <v>9268</v>
      </c>
      <c r="AQ173" s="15">
        <f>'Electric 2W'!AR38</f>
        <v>5898</v>
      </c>
      <c r="AR173" s="15">
        <f>'Electric 2W'!AS38</f>
        <v>3864</v>
      </c>
      <c r="AS173" s="15">
        <f>'Electric 2W'!AT38</f>
        <v>3476</v>
      </c>
      <c r="AT173" s="15">
        <f>'Electric 2W'!AU38</f>
        <v>9896</v>
      </c>
      <c r="AU173" s="15">
        <f>'Electric 2W'!AV38</f>
        <v>16354</v>
      </c>
      <c r="AV173" s="15">
        <f>'Electric 2W'!AW38</f>
        <v>16385</v>
      </c>
      <c r="AW173" s="15">
        <f>'Electric 2W'!AX38</f>
        <v>17365</v>
      </c>
      <c r="AX173" s="15">
        <f>'Electric 2W'!AY38</f>
        <v>18354</v>
      </c>
      <c r="AY173" s="15">
        <f>'Electric 2W'!AZ38</f>
        <v>17773</v>
      </c>
      <c r="AZ173" s="15">
        <f>'Electric 2W'!BA38</f>
        <v>21436</v>
      </c>
      <c r="BA173" s="15">
        <f>'Electric 2W'!BB38</f>
        <v>22068</v>
      </c>
      <c r="BB173" s="15">
        <f>'Electric 2W'!BC38</f>
        <v>28743</v>
      </c>
      <c r="BC173" s="15">
        <f>'Electric 2W'!BD38</f>
        <v>17688</v>
      </c>
      <c r="BD173" s="15">
        <f>'Electric 2W'!BE38</f>
        <v>19405</v>
      </c>
      <c r="BE173" s="15">
        <f>'Electric 2W'!BF38</f>
        <v>18745</v>
      </c>
      <c r="BF173" s="15">
        <f>'Electric 2W'!BG38</f>
        <v>18709</v>
      </c>
      <c r="BG173" s="15">
        <f>'Electric 2W'!BH38</f>
        <v>23875</v>
      </c>
      <c r="BH173" s="15">
        <f>'Electric 2W'!BI38</f>
        <v>30031</v>
      </c>
      <c r="BI173" s="15">
        <f>'Electric 2W'!BJ38</f>
        <v>30421</v>
      </c>
      <c r="BJ173" s="15">
        <f>'Electric 2W'!BK38</f>
        <v>32424</v>
      </c>
      <c r="BK173" s="15">
        <f>'Electric 2W'!BL38</f>
        <v>34063</v>
      </c>
      <c r="BL173" s="15">
        <f>'Electric 2W'!BM38</f>
        <v>53643</v>
      </c>
      <c r="BM173" s="15">
        <f>'Electric 2W'!BN38</f>
        <v>34162</v>
      </c>
      <c r="BN173" s="15">
        <f>'Electric 2W'!BO38</f>
        <v>37387</v>
      </c>
      <c r="BO173" s="15">
        <f>'Electric 2W'!BP38</f>
        <v>36858</v>
      </c>
      <c r="BP173" s="15">
        <f>'Electric 2W'!BQ38</f>
        <v>41800</v>
      </c>
      <c r="BQ173" s="15">
        <f>'Electric 2W'!BR38</f>
        <v>27623</v>
      </c>
      <c r="BR173" s="15">
        <f>'Electric 2W'!BS38</f>
        <v>24748</v>
      </c>
      <c r="BS173" s="15">
        <f>'Electric 2W'!BT38</f>
        <v>41821</v>
      </c>
      <c r="BT173" s="15">
        <f>'Electric 2W'!BU38</f>
        <v>29270</v>
      </c>
      <c r="BU173" s="15">
        <f>'Electric 2W'!BV38</f>
        <v>13773</v>
      </c>
      <c r="BV173" s="15">
        <f>'Electric 2W'!BW38</f>
        <v>24409</v>
      </c>
      <c r="BW173" s="15">
        <f>'Electric 2W'!BX38</f>
        <v>8668</v>
      </c>
      <c r="BX173" s="15">
        <f>'Electric 2W'!BY38</f>
        <v>23597</v>
      </c>
      <c r="BY173" s="15">
        <f>'Electric 2W'!BZ38</f>
        <v>19808</v>
      </c>
      <c r="BZ173" s="15">
        <f>'Electric 2W'!CA38</f>
        <v>18558</v>
      </c>
      <c r="CA173" s="15">
        <f>'Electric 2W'!CB38</f>
        <v>20284</v>
      </c>
      <c r="CB173" s="15">
        <f>'Electric 2W'!CC38</f>
        <v>17911</v>
      </c>
      <c r="CC173" s="15">
        <f>'Electric 2W'!CD38</f>
        <v>19057</v>
      </c>
      <c r="CD173" s="15">
        <f>'Electric 2W'!CE38</f>
        <v>13438</v>
      </c>
      <c r="CE173" s="15">
        <f>'Electric 2W'!CF38</f>
        <v>16059</v>
      </c>
      <c r="CF173" s="15">
        <f>'Electric 2W'!CG38</f>
        <v>8441</v>
      </c>
      <c r="CG173" s="15">
        <f>'Electric 2W'!CH38</f>
        <v>9026</v>
      </c>
      <c r="CH173" s="15">
        <f>'Electric 2W'!CI38</f>
        <v>7526</v>
      </c>
      <c r="CI173" s="15">
        <f>'Electric 2W'!CJ38</f>
        <v>4305.869565217391</v>
      </c>
      <c r="CL173" s="15">
        <f t="shared" si="1809"/>
        <v>11831.869565217392</v>
      </c>
      <c r="CM173" s="15">
        <f t="shared" si="1810"/>
        <v>33526</v>
      </c>
      <c r="CN173" s="15">
        <f t="shared" si="1810"/>
        <v>56674</v>
      </c>
      <c r="CP173" s="17">
        <f t="shared" si="1811"/>
        <v>-0.51706654835847377</v>
      </c>
      <c r="CQ173" s="17">
        <f t="shared" si="1812"/>
        <v>-0.64229314734657339</v>
      </c>
      <c r="CU173" s="8"/>
      <c r="CV173" s="8"/>
      <c r="CW173" s="8"/>
      <c r="CX173" s="8"/>
      <c r="CY173" s="8"/>
      <c r="CZ173" s="8"/>
      <c r="DB173" s="15">
        <f t="shared" si="1813"/>
        <v>0</v>
      </c>
      <c r="DC173" s="15">
        <f t="shared" si="1813"/>
        <v>0</v>
      </c>
      <c r="DD173" s="15">
        <f t="shared" si="1813"/>
        <v>0</v>
      </c>
      <c r="DE173" s="15">
        <f t="shared" si="1813"/>
        <v>0</v>
      </c>
      <c r="DF173" s="15">
        <f t="shared" si="1813"/>
        <v>0</v>
      </c>
      <c r="DG173" s="15">
        <f t="shared" si="1813"/>
        <v>0</v>
      </c>
      <c r="DH173" s="15">
        <f t="shared" si="1813"/>
        <v>0</v>
      </c>
      <c r="DI173" s="15">
        <f t="shared" si="1813"/>
        <v>0</v>
      </c>
      <c r="DJ173" s="15">
        <f t="shared" si="1813"/>
        <v>0</v>
      </c>
      <c r="DK173" s="15">
        <f t="shared" si="1813"/>
        <v>0</v>
      </c>
      <c r="DL173" s="15">
        <f t="shared" si="1814"/>
        <v>0</v>
      </c>
      <c r="DM173" s="15">
        <f t="shared" si="1814"/>
        <v>240</v>
      </c>
      <c r="DN173" s="15">
        <f t="shared" si="1814"/>
        <v>14162</v>
      </c>
      <c r="DO173" s="15">
        <f t="shared" si="1814"/>
        <v>27874</v>
      </c>
      <c r="DP173" s="15">
        <f t="shared" si="1814"/>
        <v>17236</v>
      </c>
      <c r="DQ173" s="15">
        <f t="shared" si="1814"/>
        <v>50104</v>
      </c>
      <c r="DR173" s="15">
        <f t="shared" si="1814"/>
        <v>57563</v>
      </c>
      <c r="DS173" s="15">
        <f t="shared" si="1814"/>
        <v>68499</v>
      </c>
      <c r="DT173" s="15">
        <f t="shared" si="1814"/>
        <v>56859</v>
      </c>
      <c r="DU173" s="15">
        <f t="shared" si="1814"/>
        <v>84327</v>
      </c>
      <c r="DV173" s="15">
        <f t="shared" si="1815"/>
        <v>120130</v>
      </c>
      <c r="DW173" s="15">
        <f t="shared" si="1815"/>
        <v>108407</v>
      </c>
      <c r="DX173" s="15">
        <f t="shared" si="1815"/>
        <v>94171</v>
      </c>
      <c r="DY173" s="15">
        <f t="shared" si="1815"/>
        <v>84864</v>
      </c>
      <c r="DZ173" s="15">
        <f t="shared" si="1815"/>
        <v>56674</v>
      </c>
      <c r="EA173" s="15">
        <f t="shared" si="1815"/>
        <v>58650</v>
      </c>
      <c r="EB173" s="15">
        <f t="shared" si="1815"/>
        <v>50406</v>
      </c>
      <c r="EC173" s="15">
        <f t="shared" si="1815"/>
        <v>33526</v>
      </c>
      <c r="EE173" s="15">
        <f t="shared" si="1816"/>
        <v>0</v>
      </c>
      <c r="EF173" s="15">
        <f t="shared" si="1816"/>
        <v>0</v>
      </c>
      <c r="EG173" s="15">
        <f t="shared" si="1816"/>
        <v>14402</v>
      </c>
      <c r="EH173" s="15">
        <f t="shared" si="1816"/>
        <v>152777</v>
      </c>
      <c r="EI173" s="15">
        <f t="shared" si="1816"/>
        <v>329815</v>
      </c>
      <c r="EJ173" s="15">
        <f t="shared" si="1816"/>
        <v>344116</v>
      </c>
      <c r="EK173" s="15">
        <f t="shared" si="1816"/>
        <v>154413.86956521738</v>
      </c>
    </row>
    <row r="174" spans="1:141" hidden="1" outlineLevel="1" x14ac:dyDescent="0.2">
      <c r="A174" s="9" t="s">
        <v>26</v>
      </c>
      <c r="B174" s="15">
        <f>'Electric 2W'!C39</f>
        <v>0</v>
      </c>
      <c r="C174" s="15">
        <f>'Electric 2W'!D39</f>
        <v>5</v>
      </c>
      <c r="D174" s="15">
        <f>'Electric 2W'!E39</f>
        <v>4</v>
      </c>
      <c r="E174" s="15">
        <f>'Electric 2W'!F39</f>
        <v>0</v>
      </c>
      <c r="F174" s="15">
        <f>'Electric 2W'!G39</f>
        <v>1</v>
      </c>
      <c r="G174" s="15">
        <f>'Electric 2W'!H39</f>
        <v>0</v>
      </c>
      <c r="H174" s="15">
        <f>'Electric 2W'!I39</f>
        <v>2</v>
      </c>
      <c r="I174" s="15">
        <f>'Electric 2W'!J39</f>
        <v>7</v>
      </c>
      <c r="J174" s="15">
        <f>'Electric 2W'!K39</f>
        <v>1</v>
      </c>
      <c r="K174" s="15">
        <f>'Electric 2W'!L39</f>
        <v>6</v>
      </c>
      <c r="L174" s="15">
        <f>'Electric 2W'!M39</f>
        <v>2</v>
      </c>
      <c r="M174" s="15">
        <f>'Electric 2W'!N39</f>
        <v>1</v>
      </c>
      <c r="N174" s="15">
        <f>'Electric 2W'!O39</f>
        <v>0</v>
      </c>
      <c r="O174" s="15">
        <f>'Electric 2W'!P39</f>
        <v>0</v>
      </c>
      <c r="P174" s="15">
        <f>'Electric 2W'!Q39</f>
        <v>19</v>
      </c>
      <c r="Q174" s="15">
        <f>'Electric 2W'!R39</f>
        <v>0</v>
      </c>
      <c r="R174" s="15">
        <f>'Electric 2W'!S39</f>
        <v>19</v>
      </c>
      <c r="S174" s="15">
        <f>'Electric 2W'!T39</f>
        <v>28</v>
      </c>
      <c r="T174" s="15">
        <f>'Electric 2W'!U39</f>
        <v>26</v>
      </c>
      <c r="U174" s="15">
        <f>'Electric 2W'!V39</f>
        <v>22</v>
      </c>
      <c r="V174" s="15">
        <f>'Electric 2W'!W39</f>
        <v>25</v>
      </c>
      <c r="W174" s="15">
        <f>'Electric 2W'!X39</f>
        <v>26</v>
      </c>
      <c r="X174" s="15">
        <f>'Electric 2W'!Y39</f>
        <v>26</v>
      </c>
      <c r="Y174" s="15">
        <f>'Electric 2W'!Z39</f>
        <v>42</v>
      </c>
      <c r="Z174" s="15">
        <f>'Electric 2W'!AA39</f>
        <v>149</v>
      </c>
      <c r="AA174" s="15">
        <f>'Electric 2W'!AB39</f>
        <v>208</v>
      </c>
      <c r="AB174" s="15">
        <f>'Electric 2W'!AC39</f>
        <v>267</v>
      </c>
      <c r="AC174" s="15">
        <f>'Electric 2W'!AD39</f>
        <v>302</v>
      </c>
      <c r="AD174" s="15">
        <f>'Electric 2W'!AE39</f>
        <v>9</v>
      </c>
      <c r="AE174" s="15">
        <f>'Electric 2W'!AF39</f>
        <v>208</v>
      </c>
      <c r="AF174" s="15">
        <f>'Electric 2W'!AG39</f>
        <v>648</v>
      </c>
      <c r="AG174" s="15">
        <f>'Electric 2W'!AH39</f>
        <v>651</v>
      </c>
      <c r="AH174" s="15">
        <f>'Electric 2W'!AI39</f>
        <v>688</v>
      </c>
      <c r="AI174" s="15">
        <f>'Electric 2W'!AJ39</f>
        <v>486</v>
      </c>
      <c r="AJ174" s="15">
        <f>'Electric 2W'!AK39</f>
        <v>522</v>
      </c>
      <c r="AK174" s="15">
        <f>'Electric 2W'!AL39</f>
        <v>1119</v>
      </c>
      <c r="AL174" s="15">
        <f>'Electric 2W'!AM39</f>
        <v>1157</v>
      </c>
      <c r="AM174" s="15">
        <f>'Electric 2W'!AN39</f>
        <v>1555</v>
      </c>
      <c r="AN174" s="15">
        <f>'Electric 2W'!AO39</f>
        <v>2392</v>
      </c>
      <c r="AO174" s="15">
        <f>'Electric 2W'!AP39</f>
        <v>1498</v>
      </c>
      <c r="AP174" s="15">
        <f>'Electric 2W'!AQ39</f>
        <v>481</v>
      </c>
      <c r="AQ174" s="15">
        <f>'Electric 2W'!AR39</f>
        <v>1980</v>
      </c>
      <c r="AR174" s="15">
        <f>'Electric 2W'!AS39</f>
        <v>4349</v>
      </c>
      <c r="AS174" s="15">
        <f>'Electric 2W'!AT39</f>
        <v>6428</v>
      </c>
      <c r="AT174" s="15">
        <f>'Electric 2W'!AU39</f>
        <v>4000</v>
      </c>
      <c r="AU174" s="15">
        <f>'Electric 2W'!AV39</f>
        <v>5816</v>
      </c>
      <c r="AV174" s="15">
        <f>'Electric 2W'!AW39</f>
        <v>8138</v>
      </c>
      <c r="AW174" s="15">
        <f>'Electric 2W'!AX39</f>
        <v>9360</v>
      </c>
      <c r="AX174" s="15">
        <f>'Electric 2W'!AY39</f>
        <v>10464</v>
      </c>
      <c r="AY174" s="15">
        <f>'Electric 2W'!AZ39</f>
        <v>12675</v>
      </c>
      <c r="AZ174" s="15">
        <f>'Electric 2W'!BA39</f>
        <v>16901</v>
      </c>
      <c r="BA174" s="15">
        <f>'Electric 2W'!BB39</f>
        <v>8760</v>
      </c>
      <c r="BB174" s="15">
        <f>'Electric 2W'!BC39</f>
        <v>20435</v>
      </c>
      <c r="BC174" s="15">
        <f>'Electric 2W'!BD39</f>
        <v>7867</v>
      </c>
      <c r="BD174" s="15">
        <f>'Electric 2W'!BE39</f>
        <v>10398</v>
      </c>
      <c r="BE174" s="15">
        <f>'Electric 2W'!BF39</f>
        <v>15484</v>
      </c>
      <c r="BF174" s="15">
        <f>'Electric 2W'!BG39</f>
        <v>15616</v>
      </c>
      <c r="BG174" s="15">
        <f>'Electric 2W'!BH39</f>
        <v>16508</v>
      </c>
      <c r="BH174" s="15">
        <f>'Electric 2W'!BI39</f>
        <v>19161</v>
      </c>
      <c r="BI174" s="15">
        <f>'Electric 2W'!BJ39</f>
        <v>12326</v>
      </c>
      <c r="BJ174" s="15">
        <f>'Electric 2W'!BK39</f>
        <v>15358</v>
      </c>
      <c r="BK174" s="15">
        <f>'Electric 2W'!BL39</f>
        <v>14639</v>
      </c>
      <c r="BL174" s="15">
        <f>'Electric 2W'!BM39</f>
        <v>26645</v>
      </c>
      <c r="BM174" s="15">
        <f>'Electric 2W'!BN39</f>
        <v>7762</v>
      </c>
      <c r="BN174" s="15">
        <f>'Electric 2W'!BO39</f>
        <v>11868</v>
      </c>
      <c r="BO174" s="15">
        <f>'Electric 2W'!BP39</f>
        <v>14030</v>
      </c>
      <c r="BP174" s="15">
        <f>'Electric 2W'!BQ39</f>
        <v>19655</v>
      </c>
      <c r="BQ174" s="15">
        <f>'Electric 2W'!BR39</f>
        <v>17667</v>
      </c>
      <c r="BR174" s="15">
        <f>'Electric 2W'!BS39</f>
        <v>18255</v>
      </c>
      <c r="BS174" s="15">
        <f>'Electric 2W'!BT39</f>
        <v>30199</v>
      </c>
      <c r="BT174" s="15">
        <f>'Electric 2W'!BU39</f>
        <v>27234</v>
      </c>
      <c r="BU174" s="15">
        <f>'Electric 2W'!BV39</f>
        <v>17250</v>
      </c>
      <c r="BV174" s="15">
        <f>'Electric 2W'!BW39</f>
        <v>24028</v>
      </c>
      <c r="BW174" s="15">
        <f>'Electric 2W'!BX39</f>
        <v>18955</v>
      </c>
      <c r="BX174" s="15">
        <f>'Electric 2W'!BY39</f>
        <v>30768</v>
      </c>
      <c r="BY174" s="15">
        <f>'Electric 2W'!BZ39</f>
        <v>19975</v>
      </c>
      <c r="BZ174" s="15">
        <f>'Electric 2W'!CA39</f>
        <v>24774</v>
      </c>
      <c r="CA174" s="15">
        <f>'Electric 2W'!CB39</f>
        <v>25502</v>
      </c>
      <c r="CB174" s="15">
        <f>'Electric 2W'!CC39</f>
        <v>22441</v>
      </c>
      <c r="CC174" s="15">
        <f>'Electric 2W'!CD39</f>
        <v>24317</v>
      </c>
      <c r="CD174" s="15">
        <f>'Electric 2W'!CE39</f>
        <v>22730</v>
      </c>
      <c r="CE174" s="15">
        <f>'Electric 2W'!CF39</f>
        <v>29787</v>
      </c>
      <c r="CF174" s="15">
        <f>'Electric 2W'!CG39</f>
        <v>30663</v>
      </c>
      <c r="CG174" s="15">
        <f>'Electric 2W'!CH39</f>
        <v>25212</v>
      </c>
      <c r="CH174" s="15">
        <f>'Electric 2W'!CI39</f>
        <v>34709</v>
      </c>
      <c r="CI174" s="15">
        <f>'Electric 2W'!CJ39</f>
        <v>31791.565217391304</v>
      </c>
      <c r="CL174" s="15">
        <f t="shared" si="1809"/>
        <v>66500.565217391297</v>
      </c>
      <c r="CM174" s="15">
        <f t="shared" si="1810"/>
        <v>85662</v>
      </c>
      <c r="CN174" s="15">
        <f t="shared" si="1810"/>
        <v>73751</v>
      </c>
      <c r="CP174" s="17">
        <f t="shared" si="1811"/>
        <v>0.10009206314956653</v>
      </c>
      <c r="CQ174" s="17">
        <f t="shared" si="1812"/>
        <v>0.54713643108650611</v>
      </c>
      <c r="CU174" s="8"/>
      <c r="CV174" s="8"/>
      <c r="CW174" s="8"/>
      <c r="CX174" s="8"/>
      <c r="CY174" s="8"/>
      <c r="CZ174" s="8"/>
      <c r="DB174" s="15">
        <f t="shared" si="1813"/>
        <v>9</v>
      </c>
      <c r="DC174" s="15">
        <f t="shared" si="1813"/>
        <v>1</v>
      </c>
      <c r="DD174" s="15">
        <f t="shared" si="1813"/>
        <v>10</v>
      </c>
      <c r="DE174" s="15">
        <f t="shared" si="1813"/>
        <v>9</v>
      </c>
      <c r="DF174" s="15">
        <f t="shared" si="1813"/>
        <v>19</v>
      </c>
      <c r="DG174" s="15">
        <f t="shared" si="1813"/>
        <v>47</v>
      </c>
      <c r="DH174" s="15">
        <f t="shared" si="1813"/>
        <v>73</v>
      </c>
      <c r="DI174" s="15">
        <f t="shared" si="1813"/>
        <v>94</v>
      </c>
      <c r="DJ174" s="15">
        <f t="shared" si="1813"/>
        <v>624</v>
      </c>
      <c r="DK174" s="15">
        <f t="shared" si="1813"/>
        <v>519</v>
      </c>
      <c r="DL174" s="15">
        <f t="shared" si="1814"/>
        <v>1987</v>
      </c>
      <c r="DM174" s="15">
        <f t="shared" si="1814"/>
        <v>2127</v>
      </c>
      <c r="DN174" s="15">
        <f t="shared" si="1814"/>
        <v>5104</v>
      </c>
      <c r="DO174" s="15">
        <f t="shared" si="1814"/>
        <v>3959</v>
      </c>
      <c r="DP174" s="15">
        <f t="shared" si="1814"/>
        <v>14777</v>
      </c>
      <c r="DQ174" s="15">
        <f t="shared" si="1814"/>
        <v>23314</v>
      </c>
      <c r="DR174" s="15">
        <f t="shared" si="1814"/>
        <v>40040</v>
      </c>
      <c r="DS174" s="15">
        <f t="shared" si="1814"/>
        <v>37062</v>
      </c>
      <c r="DT174" s="15">
        <f t="shared" si="1814"/>
        <v>41498</v>
      </c>
      <c r="DU174" s="15">
        <f t="shared" si="1814"/>
        <v>47995</v>
      </c>
      <c r="DV174" s="15">
        <f t="shared" si="1815"/>
        <v>56642</v>
      </c>
      <c r="DW174" s="15">
        <f t="shared" si="1815"/>
        <v>33660</v>
      </c>
      <c r="DX174" s="15">
        <f t="shared" si="1815"/>
        <v>55577</v>
      </c>
      <c r="DY174" s="15">
        <f t="shared" si="1815"/>
        <v>74683</v>
      </c>
      <c r="DZ174" s="15">
        <f t="shared" si="1815"/>
        <v>73751</v>
      </c>
      <c r="EA174" s="15">
        <f t="shared" si="1815"/>
        <v>70251</v>
      </c>
      <c r="EB174" s="15">
        <f t="shared" si="1815"/>
        <v>69488</v>
      </c>
      <c r="EC174" s="15">
        <f t="shared" si="1815"/>
        <v>85662</v>
      </c>
      <c r="EE174" s="15">
        <f t="shared" si="1816"/>
        <v>39</v>
      </c>
      <c r="EF174" s="15">
        <f t="shared" si="1816"/>
        <v>838</v>
      </c>
      <c r="EG174" s="15">
        <f t="shared" si="1816"/>
        <v>9737</v>
      </c>
      <c r="EH174" s="15">
        <f t="shared" si="1816"/>
        <v>82090</v>
      </c>
      <c r="EI174" s="15">
        <f t="shared" si="1816"/>
        <v>183197</v>
      </c>
      <c r="EJ174" s="15">
        <f t="shared" si="1816"/>
        <v>237671</v>
      </c>
      <c r="EK174" s="15">
        <f t="shared" si="1816"/>
        <v>291901.5652173913</v>
      </c>
    </row>
    <row r="175" spans="1:141" hidden="1" outlineLevel="1" x14ac:dyDescent="0.2">
      <c r="A175" s="9" t="s">
        <v>56</v>
      </c>
      <c r="B175" s="15">
        <f>'Electric 2W'!C40</f>
        <v>5</v>
      </c>
      <c r="C175" s="15">
        <f>'Electric 2W'!D40</f>
        <v>3</v>
      </c>
      <c r="D175" s="15">
        <f>'Electric 2W'!E40</f>
        <v>2</v>
      </c>
      <c r="E175" s="15">
        <f>'Electric 2W'!F40</f>
        <v>5</v>
      </c>
      <c r="F175" s="15">
        <f>'Electric 2W'!G40</f>
        <v>1</v>
      </c>
      <c r="G175" s="15">
        <f>'Electric 2W'!H40</f>
        <v>4</v>
      </c>
      <c r="H175" s="15">
        <f>'Electric 2W'!I40</f>
        <v>1</v>
      </c>
      <c r="I175" s="15">
        <f>'Electric 2W'!J40</f>
        <v>1</v>
      </c>
      <c r="J175" s="15">
        <f>'Electric 2W'!K40</f>
        <v>1</v>
      </c>
      <c r="K175" s="15">
        <f>'Electric 2W'!L40</f>
        <v>3</v>
      </c>
      <c r="L175" s="15">
        <f>'Electric 2W'!M40</f>
        <v>4</v>
      </c>
      <c r="M175" s="15">
        <f>'Electric 2W'!N40</f>
        <v>3</v>
      </c>
      <c r="N175" s="15">
        <f>'Electric 2W'!O40</f>
        <v>0</v>
      </c>
      <c r="O175" s="15">
        <f>'Electric 2W'!P40</f>
        <v>0</v>
      </c>
      <c r="P175" s="15">
        <f>'Electric 2W'!Q40</f>
        <v>0</v>
      </c>
      <c r="Q175" s="15">
        <f>'Electric 2W'!R40</f>
        <v>0</v>
      </c>
      <c r="R175" s="15">
        <f>'Electric 2W'!S40</f>
        <v>0</v>
      </c>
      <c r="S175" s="15">
        <f>'Electric 2W'!T40</f>
        <v>0</v>
      </c>
      <c r="T175" s="15">
        <f>'Electric 2W'!U40</f>
        <v>0</v>
      </c>
      <c r="U175" s="15">
        <f>'Electric 2W'!V40</f>
        <v>0</v>
      </c>
      <c r="V175" s="15">
        <f>'Electric 2W'!W40</f>
        <v>0</v>
      </c>
      <c r="W175" s="15">
        <f>'Electric 2W'!X40</f>
        <v>0</v>
      </c>
      <c r="X175" s="15">
        <f>'Electric 2W'!Y40</f>
        <v>0</v>
      </c>
      <c r="Y175" s="15">
        <f>'Electric 2W'!Z40</f>
        <v>0</v>
      </c>
      <c r="Z175" s="15">
        <f>'Electric 2W'!AA40</f>
        <v>0</v>
      </c>
      <c r="AA175" s="15">
        <f>'Electric 2W'!AB40</f>
        <v>0</v>
      </c>
      <c r="AB175" s="15">
        <f>'Electric 2W'!AC40</f>
        <v>0</v>
      </c>
      <c r="AC175" s="15">
        <f>'Electric 2W'!AD40</f>
        <v>0</v>
      </c>
      <c r="AD175" s="15">
        <f>'Electric 2W'!AE40</f>
        <v>0</v>
      </c>
      <c r="AE175" s="15">
        <f>'Electric 2W'!AF40</f>
        <v>0</v>
      </c>
      <c r="AF175" s="15">
        <f>'Electric 2W'!AG40</f>
        <v>0</v>
      </c>
      <c r="AG175" s="15">
        <f>'Electric 2W'!AH40</f>
        <v>0</v>
      </c>
      <c r="AH175" s="15">
        <f>'Electric 2W'!AI40</f>
        <v>0</v>
      </c>
      <c r="AI175" s="15">
        <f>'Electric 2W'!AJ40</f>
        <v>0</v>
      </c>
      <c r="AJ175" s="15">
        <f>'Electric 2W'!AK40</f>
        <v>0</v>
      </c>
      <c r="AK175" s="15">
        <f>'Electric 2W'!AL40</f>
        <v>0</v>
      </c>
      <c r="AL175" s="15">
        <f>'Electric 2W'!AM40</f>
        <v>0</v>
      </c>
      <c r="AM175" s="15">
        <f>'Electric 2W'!AN40</f>
        <v>0</v>
      </c>
      <c r="AN175" s="15">
        <f>'Electric 2W'!AO40</f>
        <v>0</v>
      </c>
      <c r="AO175" s="15">
        <f>'Electric 2W'!AP40</f>
        <v>0</v>
      </c>
      <c r="AP175" s="15">
        <f>'Electric 2W'!AQ40</f>
        <v>0</v>
      </c>
      <c r="AQ175" s="15">
        <f>'Electric 2W'!AR40</f>
        <v>0</v>
      </c>
      <c r="AR175" s="15">
        <f>'Electric 2W'!AS40</f>
        <v>0</v>
      </c>
      <c r="AS175" s="15">
        <f>'Electric 2W'!AT40</f>
        <v>0</v>
      </c>
      <c r="AT175" s="15">
        <f>'Electric 2W'!AU40</f>
        <v>0</v>
      </c>
      <c r="AU175" s="15">
        <f>'Electric 2W'!AV40</f>
        <v>0</v>
      </c>
      <c r="AV175" s="15">
        <f>'Electric 2W'!AW40</f>
        <v>52</v>
      </c>
      <c r="AW175" s="15">
        <f>'Electric 2W'!AX40</f>
        <v>130</v>
      </c>
      <c r="AX175" s="15">
        <f>'Electric 2W'!AY40</f>
        <v>157</v>
      </c>
      <c r="AY175" s="15">
        <f>'Electric 2W'!AZ40</f>
        <v>304</v>
      </c>
      <c r="AZ175" s="15">
        <f>'Electric 2W'!BA40</f>
        <v>298</v>
      </c>
      <c r="BA175" s="15">
        <f>'Electric 2W'!BB40</f>
        <v>145</v>
      </c>
      <c r="BB175" s="15">
        <f>'Electric 2W'!BC40</f>
        <v>751</v>
      </c>
      <c r="BC175" s="15">
        <f>'Electric 2W'!BD40</f>
        <v>465</v>
      </c>
      <c r="BD175" s="15">
        <f>'Electric 2W'!BE40</f>
        <v>990</v>
      </c>
      <c r="BE175" s="15">
        <f>'Electric 2W'!BF40</f>
        <v>915</v>
      </c>
      <c r="BF175" s="15">
        <f>'Electric 2W'!BG40</f>
        <v>534</v>
      </c>
      <c r="BG175" s="15">
        <f>'Electric 2W'!BH40</f>
        <v>1937</v>
      </c>
      <c r="BH175" s="15">
        <f>'Electric 2W'!BI40</f>
        <v>3046</v>
      </c>
      <c r="BI175" s="15">
        <f>'Electric 2W'!BJ40</f>
        <v>1599</v>
      </c>
      <c r="BJ175" s="15">
        <f>'Electric 2W'!BK40</f>
        <v>1496</v>
      </c>
      <c r="BK175" s="15">
        <f>'Electric 2W'!BL40</f>
        <v>1757</v>
      </c>
      <c r="BL175" s="15">
        <f>'Electric 2W'!BM40</f>
        <v>4084</v>
      </c>
      <c r="BM175" s="15">
        <f>'Electric 2W'!BN40</f>
        <v>956</v>
      </c>
      <c r="BN175" s="15">
        <f>'Electric 2W'!BO40</f>
        <v>2460</v>
      </c>
      <c r="BO175" s="15">
        <f>'Electric 2W'!BP40</f>
        <v>3081</v>
      </c>
      <c r="BP175" s="15">
        <f>'Electric 2W'!BQ40</f>
        <v>5066</v>
      </c>
      <c r="BQ175" s="15">
        <f>'Electric 2W'!BR40</f>
        <v>4760</v>
      </c>
      <c r="BR175" s="15">
        <f>'Electric 2W'!BS40</f>
        <v>4320</v>
      </c>
      <c r="BS175" s="15">
        <f>'Electric 2W'!BT40</f>
        <v>7352</v>
      </c>
      <c r="BT175" s="15">
        <f>'Electric 2W'!BU40</f>
        <v>7344</v>
      </c>
      <c r="BU175" s="15">
        <f>'Electric 2W'!BV40</f>
        <v>1020</v>
      </c>
      <c r="BV175" s="15">
        <f>'Electric 2W'!BW40</f>
        <v>1626</v>
      </c>
      <c r="BW175" s="15">
        <f>'Electric 2W'!BX40</f>
        <v>2696</v>
      </c>
      <c r="BX175" s="15">
        <f>'Electric 2W'!BY40</f>
        <v>8046</v>
      </c>
      <c r="BY175" s="15">
        <f>'Electric 2W'!BZ40</f>
        <v>6151</v>
      </c>
      <c r="BZ175" s="15">
        <f>'Electric 2W'!CA40</f>
        <v>7188</v>
      </c>
      <c r="CA175" s="15">
        <f>'Electric 2W'!CB40</f>
        <v>7704</v>
      </c>
      <c r="CB175" s="15">
        <f>'Electric 2W'!CC40</f>
        <v>10548</v>
      </c>
      <c r="CC175" s="15">
        <f>'Electric 2W'!CD40</f>
        <v>13381</v>
      </c>
      <c r="CD175" s="15">
        <f>'Electric 2W'!CE40</f>
        <v>12833</v>
      </c>
      <c r="CE175" s="15">
        <f>'Electric 2W'!CF40</f>
        <v>16031</v>
      </c>
      <c r="CF175" s="15">
        <f>'Electric 2W'!CG40</f>
        <v>12287</v>
      </c>
      <c r="CG175" s="15">
        <f>'Electric 2W'!CH40</f>
        <v>10759</v>
      </c>
      <c r="CH175" s="15">
        <f>'Electric 2W'!CI40</f>
        <v>13338</v>
      </c>
      <c r="CI175" s="15">
        <f>'Electric 2W'!CJ40</f>
        <v>12217.826086956522</v>
      </c>
      <c r="CL175" s="15">
        <f t="shared" si="1809"/>
        <v>25555.82608695652</v>
      </c>
      <c r="CM175" s="15">
        <f t="shared" si="1810"/>
        <v>39077</v>
      </c>
      <c r="CN175" s="15">
        <f t="shared" si="1810"/>
        <v>12368</v>
      </c>
      <c r="CP175" s="17">
        <f t="shared" si="1811"/>
        <v>-9.7541278093208561E-2</v>
      </c>
      <c r="CQ175" s="17">
        <f t="shared" si="1812"/>
        <v>4.912963000221314</v>
      </c>
      <c r="CU175" s="8"/>
      <c r="CV175" s="8"/>
      <c r="CW175" s="8"/>
      <c r="CX175" s="8"/>
      <c r="CY175" s="8"/>
      <c r="CZ175" s="8"/>
      <c r="DB175" s="15">
        <f t="shared" si="1813"/>
        <v>10</v>
      </c>
      <c r="DC175" s="15">
        <f t="shared" si="1813"/>
        <v>10</v>
      </c>
      <c r="DD175" s="15">
        <f t="shared" si="1813"/>
        <v>3</v>
      </c>
      <c r="DE175" s="15">
        <f t="shared" si="1813"/>
        <v>10</v>
      </c>
      <c r="DF175" s="15">
        <f t="shared" si="1813"/>
        <v>0</v>
      </c>
      <c r="DG175" s="15">
        <f t="shared" si="1813"/>
        <v>0</v>
      </c>
      <c r="DH175" s="15">
        <f t="shared" si="1813"/>
        <v>0</v>
      </c>
      <c r="DI175" s="15">
        <f t="shared" si="1813"/>
        <v>0</v>
      </c>
      <c r="DJ175" s="15">
        <f t="shared" si="1813"/>
        <v>0</v>
      </c>
      <c r="DK175" s="15">
        <f t="shared" si="1813"/>
        <v>0</v>
      </c>
      <c r="DL175" s="15">
        <f t="shared" si="1814"/>
        <v>0</v>
      </c>
      <c r="DM175" s="15">
        <f t="shared" si="1814"/>
        <v>0</v>
      </c>
      <c r="DN175" s="15">
        <f t="shared" si="1814"/>
        <v>0</v>
      </c>
      <c r="DO175" s="15">
        <f t="shared" si="1814"/>
        <v>0</v>
      </c>
      <c r="DP175" s="15">
        <f t="shared" si="1814"/>
        <v>0</v>
      </c>
      <c r="DQ175" s="15">
        <f t="shared" si="1814"/>
        <v>182</v>
      </c>
      <c r="DR175" s="15">
        <f t="shared" si="1814"/>
        <v>759</v>
      </c>
      <c r="DS175" s="15">
        <f t="shared" si="1814"/>
        <v>1361</v>
      </c>
      <c r="DT175" s="15">
        <f t="shared" si="1814"/>
        <v>2439</v>
      </c>
      <c r="DU175" s="15">
        <f t="shared" si="1814"/>
        <v>6582</v>
      </c>
      <c r="DV175" s="15">
        <f t="shared" si="1815"/>
        <v>7337</v>
      </c>
      <c r="DW175" s="15">
        <f t="shared" si="1815"/>
        <v>6497</v>
      </c>
      <c r="DX175" s="15">
        <f t="shared" si="1815"/>
        <v>14146</v>
      </c>
      <c r="DY175" s="15">
        <f t="shared" si="1815"/>
        <v>15716</v>
      </c>
      <c r="DZ175" s="15">
        <f t="shared" si="1815"/>
        <v>12368</v>
      </c>
      <c r="EA175" s="15">
        <f t="shared" si="1815"/>
        <v>21043</v>
      </c>
      <c r="EB175" s="15">
        <f t="shared" si="1815"/>
        <v>36762</v>
      </c>
      <c r="EC175" s="15">
        <f t="shared" si="1815"/>
        <v>39077</v>
      </c>
      <c r="EE175" s="15">
        <f t="shared" si="1816"/>
        <v>23</v>
      </c>
      <c r="EF175" s="15">
        <f t="shared" si="1816"/>
        <v>0</v>
      </c>
      <c r="EG175" s="15">
        <f t="shared" si="1816"/>
        <v>0</v>
      </c>
      <c r="EH175" s="15">
        <f t="shared" si="1816"/>
        <v>941</v>
      </c>
      <c r="EI175" s="15">
        <f t="shared" si="1816"/>
        <v>17719</v>
      </c>
      <c r="EJ175" s="15">
        <f t="shared" si="1816"/>
        <v>48727</v>
      </c>
      <c r="EK175" s="15">
        <f t="shared" si="1816"/>
        <v>122437.82608695653</v>
      </c>
    </row>
    <row r="176" spans="1:141" hidden="1" outlineLevel="1" x14ac:dyDescent="0.2">
      <c r="A176" s="67" t="s">
        <v>8</v>
      </c>
      <c r="B176" s="15">
        <f>'Electric 2W'!C41</f>
        <v>0</v>
      </c>
      <c r="C176" s="15">
        <f>'Electric 2W'!D41</f>
        <v>0</v>
      </c>
      <c r="D176" s="15">
        <f>'Electric 2W'!E41</f>
        <v>0</v>
      </c>
      <c r="E176" s="15">
        <f>'Electric 2W'!F41</f>
        <v>0</v>
      </c>
      <c r="F176" s="15">
        <f>'Electric 2W'!G41</f>
        <v>0</v>
      </c>
      <c r="G176" s="15">
        <f>'Electric 2W'!H41</f>
        <v>0</v>
      </c>
      <c r="H176" s="15">
        <f>'Electric 2W'!I41</f>
        <v>0</v>
      </c>
      <c r="I176" s="15">
        <f>'Electric 2W'!J41</f>
        <v>0</v>
      </c>
      <c r="J176" s="15">
        <f>'Electric 2W'!K41</f>
        <v>0</v>
      </c>
      <c r="K176" s="15">
        <f>'Electric 2W'!L41</f>
        <v>0</v>
      </c>
      <c r="L176" s="15">
        <f>'Electric 2W'!M41</f>
        <v>0</v>
      </c>
      <c r="M176" s="15">
        <f>'Electric 2W'!N41</f>
        <v>0</v>
      </c>
      <c r="N176" s="15">
        <f>'Electric 2W'!O41</f>
        <v>0</v>
      </c>
      <c r="O176" s="15">
        <f>'Electric 2W'!P41</f>
        <v>0</v>
      </c>
      <c r="P176" s="15">
        <f>'Electric 2W'!Q41</f>
        <v>0</v>
      </c>
      <c r="Q176" s="15">
        <f>'Electric 2W'!R41</f>
        <v>0</v>
      </c>
      <c r="R176" s="15">
        <f>'Electric 2W'!S41</f>
        <v>0</v>
      </c>
      <c r="S176" s="15">
        <f>'Electric 2W'!T41</f>
        <v>0</v>
      </c>
      <c r="T176" s="15">
        <f>'Electric 2W'!U41</f>
        <v>0</v>
      </c>
      <c r="U176" s="15">
        <f>'Electric 2W'!V41</f>
        <v>0</v>
      </c>
      <c r="V176" s="15">
        <f>'Electric 2W'!W41</f>
        <v>0</v>
      </c>
      <c r="W176" s="15">
        <f>'Electric 2W'!X41</f>
        <v>0</v>
      </c>
      <c r="X176" s="15">
        <f>'Electric 2W'!Y41</f>
        <v>0</v>
      </c>
      <c r="Y176" s="15">
        <f>'Electric 2W'!Z41</f>
        <v>0</v>
      </c>
      <c r="Z176" s="15">
        <f>'Electric 2W'!AA41</f>
        <v>0</v>
      </c>
      <c r="AA176" s="15">
        <f>'Electric 2W'!AB41</f>
        <v>0</v>
      </c>
      <c r="AB176" s="15">
        <f>'Electric 2W'!AC41</f>
        <v>0</v>
      </c>
      <c r="AC176" s="15">
        <f>'Electric 2W'!AD41</f>
        <v>0</v>
      </c>
      <c r="AD176" s="15">
        <f>'Electric 2W'!AE41</f>
        <v>0</v>
      </c>
      <c r="AE176" s="15">
        <f>'Electric 2W'!AF41</f>
        <v>0</v>
      </c>
      <c r="AF176" s="15">
        <f>'Electric 2W'!AG41</f>
        <v>0</v>
      </c>
      <c r="AG176" s="15">
        <f>'Electric 2W'!AH41</f>
        <v>0</v>
      </c>
      <c r="AH176" s="15">
        <f>'Electric 2W'!AI41</f>
        <v>0</v>
      </c>
      <c r="AI176" s="15">
        <f>'Electric 2W'!AJ41</f>
        <v>0</v>
      </c>
      <c r="AJ176" s="15">
        <f>'Electric 2W'!AK41</f>
        <v>0</v>
      </c>
      <c r="AK176" s="15">
        <f>'Electric 2W'!AL41</f>
        <v>0</v>
      </c>
      <c r="AL176" s="15">
        <f>'Electric 2W'!AM41</f>
        <v>0</v>
      </c>
      <c r="AM176" s="15">
        <f>'Electric 2W'!AN41</f>
        <v>0</v>
      </c>
      <c r="AN176" s="15">
        <f>'Electric 2W'!AO41</f>
        <v>0</v>
      </c>
      <c r="AO176" s="15">
        <f>'Electric 2W'!AP41</f>
        <v>0</v>
      </c>
      <c r="AP176" s="15">
        <f>'Electric 2W'!AQ41</f>
        <v>0</v>
      </c>
      <c r="AQ176" s="15">
        <f>'Electric 2W'!AR41</f>
        <v>0</v>
      </c>
      <c r="AR176" s="15">
        <f>'Electric 2W'!AS41</f>
        <v>0</v>
      </c>
      <c r="AS176" s="15">
        <f>'Electric 2W'!AT41</f>
        <v>0</v>
      </c>
      <c r="AT176" s="15">
        <f>'Electric 2W'!AU41</f>
        <v>0</v>
      </c>
      <c r="AU176" s="15">
        <f>'Electric 2W'!AV41</f>
        <v>0</v>
      </c>
      <c r="AV176" s="15">
        <f>'Electric 2W'!AW41</f>
        <v>0</v>
      </c>
      <c r="AW176" s="15">
        <f>'Electric 2W'!AX41</f>
        <v>0</v>
      </c>
      <c r="AX176" s="15">
        <f>'Electric 2W'!AY41</f>
        <v>0</v>
      </c>
      <c r="AY176" s="15">
        <f>'Electric 2W'!AZ41</f>
        <v>0</v>
      </c>
      <c r="AZ176" s="15">
        <f>'Electric 2W'!BA41</f>
        <v>0</v>
      </c>
      <c r="BA176" s="15">
        <f>'Electric 2W'!BB41</f>
        <v>0</v>
      </c>
      <c r="BB176" s="15">
        <f>'Electric 2W'!BC41</f>
        <v>0</v>
      </c>
      <c r="BC176" s="15">
        <f>'Electric 2W'!BD41</f>
        <v>0</v>
      </c>
      <c r="BD176" s="15">
        <f>'Electric 2W'!BE41</f>
        <v>0</v>
      </c>
      <c r="BE176" s="15">
        <f>'Electric 2W'!BF41</f>
        <v>0</v>
      </c>
      <c r="BF176" s="15">
        <f>'Electric 2W'!BG41</f>
        <v>0</v>
      </c>
      <c r="BG176" s="15">
        <f>'Electric 2W'!BH41</f>
        <v>0</v>
      </c>
      <c r="BH176" s="15">
        <f>'Electric 2W'!BI41</f>
        <v>0</v>
      </c>
      <c r="BI176" s="15">
        <f>'Electric 2W'!BJ41</f>
        <v>0</v>
      </c>
      <c r="BJ176" s="15">
        <f>'Electric 2W'!BK41</f>
        <v>0</v>
      </c>
      <c r="BK176" s="15">
        <f>'Electric 2W'!BL41</f>
        <v>0</v>
      </c>
      <c r="BL176" s="15">
        <f>'Electric 2W'!BM41</f>
        <v>0</v>
      </c>
      <c r="BM176" s="15">
        <f>'Electric 2W'!BN41</f>
        <v>0</v>
      </c>
      <c r="BN176" s="15">
        <f>'Electric 2W'!BO41</f>
        <v>0</v>
      </c>
      <c r="BO176" s="15">
        <f>'Electric 2W'!BP41</f>
        <v>0</v>
      </c>
      <c r="BP176" s="15">
        <f>'Electric 2W'!BQ41</f>
        <v>0</v>
      </c>
      <c r="BQ176" s="15">
        <f>'Electric 2W'!BR41</f>
        <v>0</v>
      </c>
      <c r="BR176" s="15">
        <f>'Electric 2W'!BS41</f>
        <v>0</v>
      </c>
      <c r="BS176" s="15">
        <f>'Electric 2W'!BT41</f>
        <v>0</v>
      </c>
      <c r="BT176" s="15">
        <f>'Electric 2W'!BU41</f>
        <v>0</v>
      </c>
      <c r="BU176" s="15">
        <f>'Electric 2W'!BV41</f>
        <v>0</v>
      </c>
      <c r="BV176" s="15">
        <f>'Electric 2W'!BW41</f>
        <v>0</v>
      </c>
      <c r="BW176" s="15">
        <f>'Electric 2W'!BX41</f>
        <v>6</v>
      </c>
      <c r="BX176" s="15">
        <f>'Electric 2W'!BY41</f>
        <v>195</v>
      </c>
      <c r="BY176" s="15">
        <f>'Electric 2W'!BZ41</f>
        <v>317</v>
      </c>
      <c r="BZ176" s="15">
        <f>'Electric 2W'!CA41</f>
        <v>336</v>
      </c>
      <c r="CA176" s="15">
        <f>'Electric 2W'!CB41</f>
        <v>400</v>
      </c>
      <c r="CB176" s="15">
        <f>'Electric 2W'!CC41</f>
        <v>411</v>
      </c>
      <c r="CC176" s="15">
        <f>'Electric 2W'!CD41</f>
        <v>378</v>
      </c>
      <c r="CD176" s="15">
        <f>'Electric 2W'!CE41</f>
        <v>351</v>
      </c>
      <c r="CE176" s="15">
        <f>'Electric 2W'!CF41</f>
        <v>402</v>
      </c>
      <c r="CF176" s="15">
        <f>'Electric 2W'!CG41</f>
        <v>382</v>
      </c>
      <c r="CG176" s="15">
        <f>'Electric 2W'!CH41</f>
        <v>271</v>
      </c>
      <c r="CH176" s="15">
        <f>'Electric 2W'!CI41</f>
        <v>272</v>
      </c>
      <c r="CI176" s="15">
        <f>'Electric 2W'!CJ41</f>
        <v>219.39130434782609</v>
      </c>
      <c r="CL176" s="15">
        <f t="shared" si="1809"/>
        <v>491.39130434782612</v>
      </c>
      <c r="CM176" s="15">
        <f t="shared" si="1810"/>
        <v>1055</v>
      </c>
      <c r="CN176" s="15">
        <f t="shared" si="1810"/>
        <v>201</v>
      </c>
      <c r="CP176" s="17">
        <f t="shared" si="1811"/>
        <v>-0.37322537710736459</v>
      </c>
      <c r="CQ176" s="17">
        <f t="shared" si="1812"/>
        <v>80.898550724637687</v>
      </c>
      <c r="CU176" s="8"/>
      <c r="CV176" s="8"/>
      <c r="CW176" s="8"/>
      <c r="CX176" s="8"/>
      <c r="CY176" s="8"/>
      <c r="CZ176" s="8"/>
      <c r="DB176" s="15">
        <f t="shared" si="1813"/>
        <v>0</v>
      </c>
      <c r="DC176" s="15">
        <f t="shared" si="1813"/>
        <v>0</v>
      </c>
      <c r="DD176" s="15">
        <f t="shared" si="1813"/>
        <v>0</v>
      </c>
      <c r="DE176" s="15">
        <f t="shared" si="1813"/>
        <v>0</v>
      </c>
      <c r="DF176" s="15">
        <f t="shared" si="1813"/>
        <v>0</v>
      </c>
      <c r="DG176" s="15">
        <f t="shared" si="1813"/>
        <v>0</v>
      </c>
      <c r="DH176" s="15">
        <f t="shared" si="1813"/>
        <v>0</v>
      </c>
      <c r="DI176" s="15">
        <f t="shared" si="1813"/>
        <v>0</v>
      </c>
      <c r="DJ176" s="15">
        <f t="shared" si="1813"/>
        <v>0</v>
      </c>
      <c r="DK176" s="15">
        <f t="shared" si="1813"/>
        <v>0</v>
      </c>
      <c r="DL176" s="15">
        <f t="shared" si="1814"/>
        <v>0</v>
      </c>
      <c r="DM176" s="15">
        <f t="shared" si="1814"/>
        <v>0</v>
      </c>
      <c r="DN176" s="15">
        <f t="shared" si="1814"/>
        <v>0</v>
      </c>
      <c r="DO176" s="15">
        <f t="shared" si="1814"/>
        <v>0</v>
      </c>
      <c r="DP176" s="15">
        <f t="shared" si="1814"/>
        <v>0</v>
      </c>
      <c r="DQ176" s="15">
        <f t="shared" si="1814"/>
        <v>0</v>
      </c>
      <c r="DR176" s="15">
        <f t="shared" si="1814"/>
        <v>0</v>
      </c>
      <c r="DS176" s="15">
        <f t="shared" si="1814"/>
        <v>0</v>
      </c>
      <c r="DT176" s="15">
        <f t="shared" si="1814"/>
        <v>0</v>
      </c>
      <c r="DU176" s="15">
        <f t="shared" si="1814"/>
        <v>0</v>
      </c>
      <c r="DV176" s="15">
        <f t="shared" si="1815"/>
        <v>0</v>
      </c>
      <c r="DW176" s="15">
        <f t="shared" si="1815"/>
        <v>0</v>
      </c>
      <c r="DX176" s="15">
        <f t="shared" si="1815"/>
        <v>0</v>
      </c>
      <c r="DY176" s="15">
        <f t="shared" si="1815"/>
        <v>0</v>
      </c>
      <c r="DZ176" s="15">
        <f t="shared" si="1815"/>
        <v>201</v>
      </c>
      <c r="EA176" s="15">
        <f t="shared" si="1815"/>
        <v>1053</v>
      </c>
      <c r="EB176" s="15">
        <f t="shared" si="1815"/>
        <v>1140</v>
      </c>
      <c r="EC176" s="15">
        <f t="shared" si="1815"/>
        <v>1055</v>
      </c>
      <c r="EE176" s="15">
        <f t="shared" si="1816"/>
        <v>0</v>
      </c>
      <c r="EF176" s="15">
        <f t="shared" si="1816"/>
        <v>0</v>
      </c>
      <c r="EG176" s="15">
        <f t="shared" si="1816"/>
        <v>0</v>
      </c>
      <c r="EH176" s="15">
        <f t="shared" si="1816"/>
        <v>0</v>
      </c>
      <c r="EI176" s="15">
        <f t="shared" si="1816"/>
        <v>0</v>
      </c>
      <c r="EJ176" s="15">
        <f t="shared" si="1816"/>
        <v>201</v>
      </c>
      <c r="EK176" s="15">
        <f t="shared" si="1816"/>
        <v>3739.391304347826</v>
      </c>
    </row>
    <row r="177" spans="1:141" hidden="1" outlineLevel="1" x14ac:dyDescent="0.2">
      <c r="A177" s="9" t="s">
        <v>13</v>
      </c>
      <c r="B177" s="15">
        <f t="shared" ref="B177" si="1817">B178-SUM(B168:B175)</f>
        <v>446</v>
      </c>
      <c r="C177" s="15">
        <f>C178-SUM(C168:C176)</f>
        <v>294</v>
      </c>
      <c r="D177" s="15">
        <f t="shared" ref="D177:BO177" si="1818">D178-SUM(D168:D176)</f>
        <v>921</v>
      </c>
      <c r="E177" s="15">
        <f t="shared" si="1818"/>
        <v>337</v>
      </c>
      <c r="F177" s="15">
        <f t="shared" si="1818"/>
        <v>154</v>
      </c>
      <c r="G177" s="15">
        <f t="shared" si="1818"/>
        <v>165</v>
      </c>
      <c r="H177" s="15">
        <f t="shared" si="1818"/>
        <v>147</v>
      </c>
      <c r="I177" s="15">
        <f t="shared" si="1818"/>
        <v>190</v>
      </c>
      <c r="J177" s="15">
        <f t="shared" si="1818"/>
        <v>146</v>
      </c>
      <c r="K177" s="15">
        <f t="shared" si="1818"/>
        <v>266</v>
      </c>
      <c r="L177" s="15">
        <f t="shared" si="1818"/>
        <v>397</v>
      </c>
      <c r="M177" s="15">
        <f t="shared" si="1818"/>
        <v>295</v>
      </c>
      <c r="N177" s="15">
        <f t="shared" si="1818"/>
        <v>448</v>
      </c>
      <c r="O177" s="15">
        <f t="shared" si="1818"/>
        <v>361</v>
      </c>
      <c r="P177" s="15">
        <f t="shared" si="1818"/>
        <v>323</v>
      </c>
      <c r="Q177" s="15">
        <f t="shared" si="1818"/>
        <v>15</v>
      </c>
      <c r="R177" s="15">
        <f t="shared" si="1818"/>
        <v>34</v>
      </c>
      <c r="S177" s="15">
        <f t="shared" si="1818"/>
        <v>218</v>
      </c>
      <c r="T177" s="15">
        <f t="shared" si="1818"/>
        <v>257</v>
      </c>
      <c r="U177" s="15">
        <f t="shared" si="1818"/>
        <v>517</v>
      </c>
      <c r="V177" s="15">
        <f t="shared" si="1818"/>
        <v>631</v>
      </c>
      <c r="W177" s="15">
        <f t="shared" si="1818"/>
        <v>766</v>
      </c>
      <c r="X177" s="15">
        <f t="shared" si="1818"/>
        <v>1047</v>
      </c>
      <c r="Y177" s="15">
        <f t="shared" si="1818"/>
        <v>1000</v>
      </c>
      <c r="Z177" s="15">
        <f t="shared" si="1818"/>
        <v>1013</v>
      </c>
      <c r="AA177" s="15">
        <f t="shared" si="1818"/>
        <v>1456</v>
      </c>
      <c r="AB177" s="15">
        <f t="shared" si="1818"/>
        <v>2304</v>
      </c>
      <c r="AC177" s="15">
        <f t="shared" si="1818"/>
        <v>1738</v>
      </c>
      <c r="AD177" s="15">
        <f t="shared" si="1818"/>
        <v>520</v>
      </c>
      <c r="AE177" s="15">
        <f t="shared" si="1818"/>
        <v>1400</v>
      </c>
      <c r="AF177" s="15">
        <f t="shared" si="1818"/>
        <v>3690</v>
      </c>
      <c r="AG177" s="15">
        <f t="shared" si="1818"/>
        <v>3860</v>
      </c>
      <c r="AH177" s="15">
        <f t="shared" si="1818"/>
        <v>4082</v>
      </c>
      <c r="AI177" s="15">
        <f t="shared" si="1818"/>
        <v>5105</v>
      </c>
      <c r="AJ177" s="15">
        <f t="shared" si="1818"/>
        <v>6260</v>
      </c>
      <c r="AK177" s="15">
        <f t="shared" si="1818"/>
        <v>6964</v>
      </c>
      <c r="AL177" s="15">
        <f t="shared" si="1818"/>
        <v>7377</v>
      </c>
      <c r="AM177" s="15">
        <f t="shared" si="1818"/>
        <v>8706</v>
      </c>
      <c r="AN177" s="15">
        <f t="shared" si="1818"/>
        <v>11583</v>
      </c>
      <c r="AO177" s="15">
        <f t="shared" si="1818"/>
        <v>11034</v>
      </c>
      <c r="AP177" s="15">
        <f t="shared" si="1818"/>
        <v>9403</v>
      </c>
      <c r="AQ177" s="15">
        <f t="shared" si="1818"/>
        <v>10479</v>
      </c>
      <c r="AR177" s="15">
        <f t="shared" si="1818"/>
        <v>10898</v>
      </c>
      <c r="AS177" s="15">
        <f t="shared" si="1818"/>
        <v>8272</v>
      </c>
      <c r="AT177" s="15">
        <f t="shared" si="1818"/>
        <v>7275</v>
      </c>
      <c r="AU177" s="15">
        <f t="shared" si="1818"/>
        <v>10275</v>
      </c>
      <c r="AV177" s="15">
        <f t="shared" si="1818"/>
        <v>10924</v>
      </c>
      <c r="AW177" s="15">
        <f t="shared" si="1818"/>
        <v>9032</v>
      </c>
      <c r="AX177" s="15">
        <f t="shared" si="1818"/>
        <v>8062</v>
      </c>
      <c r="AY177" s="15">
        <f t="shared" si="1818"/>
        <v>7168</v>
      </c>
      <c r="AZ177" s="15">
        <f t="shared" si="1818"/>
        <v>10466</v>
      </c>
      <c r="BA177" s="15">
        <f t="shared" si="1818"/>
        <v>9132</v>
      </c>
      <c r="BB177" s="15">
        <f t="shared" si="1818"/>
        <v>15472</v>
      </c>
      <c r="BC177" s="15">
        <f t="shared" si="1818"/>
        <v>7111</v>
      </c>
      <c r="BD177" s="15">
        <f t="shared" si="1818"/>
        <v>8548</v>
      </c>
      <c r="BE177" s="15">
        <f t="shared" si="1818"/>
        <v>10327</v>
      </c>
      <c r="BF177" s="15">
        <f t="shared" si="1818"/>
        <v>11702</v>
      </c>
      <c r="BG177" s="15">
        <f t="shared" si="1818"/>
        <v>12784</v>
      </c>
      <c r="BH177" s="15">
        <f t="shared" si="1818"/>
        <v>15867</v>
      </c>
      <c r="BI177" s="15">
        <f t="shared" si="1818"/>
        <v>12681</v>
      </c>
      <c r="BJ177" s="15">
        <f t="shared" si="1818"/>
        <v>11319</v>
      </c>
      <c r="BK177" s="15">
        <f t="shared" si="1818"/>
        <v>10315</v>
      </c>
      <c r="BL177" s="15">
        <f t="shared" si="1818"/>
        <v>19309</v>
      </c>
      <c r="BM177" s="15">
        <f t="shared" si="1818"/>
        <v>9933</v>
      </c>
      <c r="BN177" s="15">
        <f t="shared" si="1818"/>
        <v>9339</v>
      </c>
      <c r="BO177" s="15">
        <f t="shared" si="1818"/>
        <v>10010</v>
      </c>
      <c r="BP177" s="15">
        <f t="shared" ref="BP177:CC177" si="1819">BP178-SUM(BP168:BP176)</f>
        <v>12443</v>
      </c>
      <c r="BQ177" s="15">
        <f t="shared" si="1819"/>
        <v>10660</v>
      </c>
      <c r="BR177" s="15">
        <f t="shared" si="1819"/>
        <v>10725</v>
      </c>
      <c r="BS177" s="15">
        <f t="shared" ref="BS177" si="1820">BS178-SUM(BS168:BS176)</f>
        <v>15684</v>
      </c>
      <c r="BT177" s="15">
        <f t="shared" si="1819"/>
        <v>16174</v>
      </c>
      <c r="BU177" s="15">
        <f t="shared" si="1819"/>
        <v>12331</v>
      </c>
      <c r="BV177" s="15">
        <f t="shared" si="1819"/>
        <v>13431</v>
      </c>
      <c r="BW177" s="15">
        <f t="shared" si="1819"/>
        <v>12567</v>
      </c>
      <c r="BX177" s="15">
        <f t="shared" si="1819"/>
        <v>17602</v>
      </c>
      <c r="BY177" s="15">
        <f t="shared" si="1819"/>
        <v>13482</v>
      </c>
      <c r="BZ177" s="15">
        <f t="shared" si="1819"/>
        <v>14825</v>
      </c>
      <c r="CA177" s="15">
        <f t="shared" si="1819"/>
        <v>14068</v>
      </c>
      <c r="CB177" s="15">
        <f t="shared" si="1819"/>
        <v>15851</v>
      </c>
      <c r="CC177" s="15">
        <f t="shared" si="1819"/>
        <v>17835</v>
      </c>
      <c r="CD177" s="15">
        <f t="shared" ref="CD177:CG177" si="1821">CD178-SUM(CD168:CD176)</f>
        <v>17395</v>
      </c>
      <c r="CE177" s="15">
        <f t="shared" si="1821"/>
        <v>22540</v>
      </c>
      <c r="CF177" s="15">
        <f t="shared" si="1821"/>
        <v>19624</v>
      </c>
      <c r="CG177" s="15">
        <f t="shared" si="1821"/>
        <v>16455</v>
      </c>
      <c r="CH177" s="15">
        <f t="shared" ref="CH177" si="1822">CH178-SUM(CH168:CH176)</f>
        <v>19487</v>
      </c>
      <c r="CI177" s="15">
        <f t="shared" ref="CI177" si="1823">CI178-SUM(CI168:CI176)</f>
        <v>15544</v>
      </c>
      <c r="CL177" s="15">
        <f t="shared" si="1809"/>
        <v>35031</v>
      </c>
      <c r="CM177" s="15">
        <f t="shared" si="1810"/>
        <v>58619</v>
      </c>
      <c r="CN177" s="15">
        <f t="shared" si="1810"/>
        <v>43600</v>
      </c>
      <c r="CP177" s="17">
        <f t="shared" si="1811"/>
        <v>-0.16917275400815857</v>
      </c>
      <c r="CQ177" s="17">
        <f t="shared" si="1812"/>
        <v>0.34744980383106383</v>
      </c>
      <c r="CU177" s="8"/>
      <c r="CV177" s="8"/>
      <c r="CW177" s="8"/>
      <c r="CX177" s="8"/>
      <c r="CY177" s="8"/>
      <c r="CZ177" s="8"/>
      <c r="DB177" s="15">
        <f t="shared" si="1813"/>
        <v>1661</v>
      </c>
      <c r="DC177" s="15">
        <f t="shared" si="1813"/>
        <v>656</v>
      </c>
      <c r="DD177" s="15">
        <f t="shared" si="1813"/>
        <v>483</v>
      </c>
      <c r="DE177" s="15">
        <f t="shared" si="1813"/>
        <v>958</v>
      </c>
      <c r="DF177" s="15">
        <f t="shared" si="1813"/>
        <v>1132</v>
      </c>
      <c r="DG177" s="15">
        <f t="shared" si="1813"/>
        <v>267</v>
      </c>
      <c r="DH177" s="15">
        <f t="shared" si="1813"/>
        <v>1405</v>
      </c>
      <c r="DI177" s="15">
        <f t="shared" si="1813"/>
        <v>2813</v>
      </c>
      <c r="DJ177" s="15">
        <f t="shared" si="1813"/>
        <v>4773</v>
      </c>
      <c r="DK177" s="15">
        <f t="shared" si="1813"/>
        <v>3658</v>
      </c>
      <c r="DL177" s="15">
        <f t="shared" si="1814"/>
        <v>11632</v>
      </c>
      <c r="DM177" s="15">
        <f t="shared" si="1814"/>
        <v>18329</v>
      </c>
      <c r="DN177" s="15">
        <f t="shared" si="1814"/>
        <v>27666</v>
      </c>
      <c r="DO177" s="15">
        <f t="shared" si="1814"/>
        <v>30916</v>
      </c>
      <c r="DP177" s="15">
        <f t="shared" si="1814"/>
        <v>26445</v>
      </c>
      <c r="DQ177" s="15">
        <f t="shared" si="1814"/>
        <v>30231</v>
      </c>
      <c r="DR177" s="15">
        <f t="shared" si="1814"/>
        <v>25696</v>
      </c>
      <c r="DS177" s="15">
        <f t="shared" si="1814"/>
        <v>31715</v>
      </c>
      <c r="DT177" s="15">
        <f t="shared" si="1814"/>
        <v>30577</v>
      </c>
      <c r="DU177" s="15">
        <f t="shared" si="1814"/>
        <v>41332</v>
      </c>
      <c r="DV177" s="15">
        <f t="shared" si="1815"/>
        <v>40943</v>
      </c>
      <c r="DW177" s="15">
        <f t="shared" si="1815"/>
        <v>29282</v>
      </c>
      <c r="DX177" s="15">
        <f t="shared" si="1815"/>
        <v>33828</v>
      </c>
      <c r="DY177" s="15">
        <f t="shared" si="1815"/>
        <v>44189</v>
      </c>
      <c r="DZ177" s="15">
        <f t="shared" si="1815"/>
        <v>43600</v>
      </c>
      <c r="EA177" s="15">
        <f t="shared" si="1815"/>
        <v>42375</v>
      </c>
      <c r="EB177" s="15">
        <f t="shared" si="1815"/>
        <v>51081</v>
      </c>
      <c r="EC177" s="15">
        <f t="shared" si="1815"/>
        <v>58619</v>
      </c>
      <c r="EE177" s="15">
        <f t="shared" si="1816"/>
        <v>3229</v>
      </c>
      <c r="EF177" s="15">
        <f t="shared" si="1816"/>
        <v>9258</v>
      </c>
      <c r="EG177" s="15">
        <f t="shared" si="1816"/>
        <v>61285</v>
      </c>
      <c r="EH177" s="15">
        <f t="shared" si="1816"/>
        <v>113288</v>
      </c>
      <c r="EI177" s="15">
        <f t="shared" si="1816"/>
        <v>144567</v>
      </c>
      <c r="EJ177" s="15">
        <f t="shared" si="1816"/>
        <v>150899</v>
      </c>
      <c r="EK177" s="15">
        <f t="shared" si="1816"/>
        <v>187106</v>
      </c>
    </row>
    <row r="178" spans="1:141" ht="15" hidden="1" outlineLevel="1" x14ac:dyDescent="0.25">
      <c r="A178" s="19" t="s">
        <v>14</v>
      </c>
      <c r="B178" s="25">
        <f>'Electric 2W'!C29</f>
        <v>2745</v>
      </c>
      <c r="C178" s="25">
        <f>'Electric 2W'!D29</f>
        <v>3123</v>
      </c>
      <c r="D178" s="25">
        <f>'Electric 2W'!E29</f>
        <v>5868</v>
      </c>
      <c r="E178" s="25">
        <f>'Electric 2W'!F29</f>
        <v>3076</v>
      </c>
      <c r="F178" s="25">
        <f>'Electric 2W'!G29</f>
        <v>1668</v>
      </c>
      <c r="G178" s="25">
        <f>'Electric 2W'!H29</f>
        <v>1757</v>
      </c>
      <c r="H178" s="25">
        <f>'Electric 2W'!I29</f>
        <v>1569</v>
      </c>
      <c r="I178" s="25">
        <f>'Electric 2W'!J29</f>
        <v>1506</v>
      </c>
      <c r="J178" s="25">
        <f>'Electric 2W'!K29</f>
        <v>1558</v>
      </c>
      <c r="K178" s="25">
        <f>'Electric 2W'!L29</f>
        <v>2138</v>
      </c>
      <c r="L178" s="25">
        <f>'Electric 2W'!M29</f>
        <v>3145</v>
      </c>
      <c r="M178" s="25">
        <f>'Electric 2W'!N29</f>
        <v>2236</v>
      </c>
      <c r="N178" s="25">
        <f>'Electric 2W'!O29</f>
        <v>2941</v>
      </c>
      <c r="O178" s="25">
        <f>'Electric 2W'!P29</f>
        <v>2353</v>
      </c>
      <c r="P178" s="25">
        <f>'Electric 2W'!Q29</f>
        <v>2883</v>
      </c>
      <c r="Q178" s="25">
        <f>'Electric 2W'!R29</f>
        <v>85</v>
      </c>
      <c r="R178" s="25">
        <f>'Electric 2W'!S29</f>
        <v>558</v>
      </c>
      <c r="S178" s="25">
        <f>'Electric 2W'!T29</f>
        <v>1511</v>
      </c>
      <c r="T178" s="25">
        <f>'Electric 2W'!U29</f>
        <v>1488</v>
      </c>
      <c r="U178" s="25">
        <f>'Electric 2W'!V29</f>
        <v>2115</v>
      </c>
      <c r="V178" s="25">
        <f>'Electric 2W'!W29</f>
        <v>3089</v>
      </c>
      <c r="W178" s="25">
        <f>'Electric 2W'!X29</f>
        <v>2951</v>
      </c>
      <c r="X178" s="25">
        <f>'Electric 2W'!Y29</f>
        <v>4190</v>
      </c>
      <c r="Y178" s="25">
        <f>'Electric 2W'!Z29</f>
        <v>4947</v>
      </c>
      <c r="Z178" s="25">
        <f>'Electric 2W'!AA29</f>
        <v>5319</v>
      </c>
      <c r="AA178" s="25">
        <f>'Electric 2W'!AB29</f>
        <v>6582</v>
      </c>
      <c r="AB178" s="25">
        <f>'Electric 2W'!AC29</f>
        <v>11964</v>
      </c>
      <c r="AC178" s="25">
        <f>'Electric 2W'!AD29</f>
        <v>5694</v>
      </c>
      <c r="AD178" s="25">
        <f>'Electric 2W'!AE29</f>
        <v>1243</v>
      </c>
      <c r="AE178" s="25">
        <f>'Electric 2W'!AF29</f>
        <v>4667</v>
      </c>
      <c r="AF178" s="25">
        <f>'Electric 2W'!AG29</f>
        <v>14675</v>
      </c>
      <c r="AG178" s="25">
        <f>'Electric 2W'!AH29</f>
        <v>16047</v>
      </c>
      <c r="AH178" s="25">
        <f>'Electric 2W'!AI29</f>
        <v>18030</v>
      </c>
      <c r="AI178" s="25">
        <f>'Electric 2W'!AJ29</f>
        <v>20811</v>
      </c>
      <c r="AJ178" s="25">
        <f>'Electric 2W'!AK29</f>
        <v>24531</v>
      </c>
      <c r="AK178" s="25">
        <f>'Electric 2W'!AL29</f>
        <v>26629</v>
      </c>
      <c r="AL178" s="25">
        <f>'Electric 2W'!AM29</f>
        <v>30120</v>
      </c>
      <c r="AM178" s="25">
        <f>'Electric 2W'!AN29</f>
        <v>35711</v>
      </c>
      <c r="AN178" s="25">
        <f>'Electric 2W'!AO29</f>
        <v>54396</v>
      </c>
      <c r="AO178" s="25">
        <f>'Electric 2W'!AP29</f>
        <v>53269</v>
      </c>
      <c r="AP178" s="25">
        <f>'Electric 2W'!AQ29</f>
        <v>42416</v>
      </c>
      <c r="AQ178" s="25">
        <f>'Electric 2W'!AR29</f>
        <v>44375</v>
      </c>
      <c r="AR178" s="25">
        <f>'Electric 2W'!AS29</f>
        <v>46606</v>
      </c>
      <c r="AS178" s="25">
        <f>'Electric 2W'!AT29</f>
        <v>52228</v>
      </c>
      <c r="AT178" s="25">
        <f>'Electric 2W'!AU29</f>
        <v>53249</v>
      </c>
      <c r="AU178" s="25">
        <f>'Electric 2W'!AV29</f>
        <v>77179</v>
      </c>
      <c r="AV178" s="25">
        <f>'Electric 2W'!AW29</f>
        <v>76726</v>
      </c>
      <c r="AW178" s="25">
        <f>'Electric 2W'!AX29</f>
        <v>64606</v>
      </c>
      <c r="AX178" s="25">
        <f>'Electric 2W'!AY29</f>
        <v>64701</v>
      </c>
      <c r="AY178" s="25">
        <f>'Electric 2W'!AZ29</f>
        <v>66094</v>
      </c>
      <c r="AZ178" s="25">
        <f>'Electric 2W'!BA29</f>
        <v>86368</v>
      </c>
      <c r="BA178" s="25">
        <f>'Electric 2W'!BB29</f>
        <v>66875</v>
      </c>
      <c r="BB178" s="25">
        <f>'Electric 2W'!BC29</f>
        <v>105582</v>
      </c>
      <c r="BC178" s="25">
        <f>'Electric 2W'!BD29</f>
        <v>46105</v>
      </c>
      <c r="BD178" s="25">
        <f>'Electric 2W'!BE29</f>
        <v>54616</v>
      </c>
      <c r="BE178" s="25">
        <f>'Electric 2W'!BF29</f>
        <v>62770</v>
      </c>
      <c r="BF178" s="25">
        <f>'Electric 2W'!BG29</f>
        <v>64082</v>
      </c>
      <c r="BG178" s="25">
        <f>'Electric 2W'!BH29</f>
        <v>75155</v>
      </c>
      <c r="BH178" s="25">
        <f>'Electric 2W'!BI29</f>
        <v>92069</v>
      </c>
      <c r="BI178" s="25">
        <f>'Electric 2W'!BJ29</f>
        <v>75887</v>
      </c>
      <c r="BJ178" s="25">
        <f>'Electric 2W'!BK29</f>
        <v>82147</v>
      </c>
      <c r="BK178" s="25">
        <f>'Electric 2W'!BL29</f>
        <v>82743</v>
      </c>
      <c r="BL178" s="25">
        <f>'Electric 2W'!BM29</f>
        <v>140340</v>
      </c>
      <c r="BM178" s="25">
        <f>'Electric 2W'!BN29</f>
        <v>65551</v>
      </c>
      <c r="BN178" s="25">
        <f>'Electric 2W'!BO29</f>
        <v>77329</v>
      </c>
      <c r="BO178" s="25">
        <f>'Electric 2W'!BP29</f>
        <v>80001</v>
      </c>
      <c r="BP178" s="25">
        <f>'Electric 2W'!BQ29</f>
        <v>107651</v>
      </c>
      <c r="BQ178" s="25">
        <f>'Electric 2W'!BR29</f>
        <v>89070</v>
      </c>
      <c r="BR178" s="25">
        <f>'Electric 2W'!BS29</f>
        <v>90537</v>
      </c>
      <c r="BS178" s="25">
        <f>'Electric 2W'!BT29</f>
        <v>140115</v>
      </c>
      <c r="BT178" s="25">
        <f>'Electric 2W'!BU29</f>
        <v>119711</v>
      </c>
      <c r="BU178" s="25">
        <f>'Electric 2W'!BV29</f>
        <v>73426</v>
      </c>
      <c r="BV178" s="25">
        <f>'Electric 2W'!BW29</f>
        <v>98423</v>
      </c>
      <c r="BW178" s="25">
        <f>'Electric 2W'!BX29</f>
        <v>76712</v>
      </c>
      <c r="BX178" s="25">
        <f>'Electric 2W'!BY29</f>
        <v>131430</v>
      </c>
      <c r="BY178" s="25">
        <f>'Electric 2W'!BZ29</f>
        <v>92512</v>
      </c>
      <c r="BZ178" s="25">
        <f>'Electric 2W'!CA29</f>
        <v>101002</v>
      </c>
      <c r="CA178" s="25">
        <f>'Electric 2W'!CB29</f>
        <v>106063</v>
      </c>
      <c r="CB178" s="25">
        <f>'Electric 2W'!CC29</f>
        <v>103612</v>
      </c>
      <c r="CC178" s="25">
        <f>'Electric 2W'!CD29</f>
        <v>105120</v>
      </c>
      <c r="CD178" s="25">
        <f>'Electric 2W'!CE29</f>
        <v>105044</v>
      </c>
      <c r="CE178" s="25">
        <f>'Electric 2W'!CF29</f>
        <v>144977</v>
      </c>
      <c r="CF178" s="25">
        <f>'Electric 2W'!CG29</f>
        <v>117867</v>
      </c>
      <c r="CG178" s="25">
        <f>'Electric 2W'!CH29</f>
        <v>97959</v>
      </c>
      <c r="CH178" s="25">
        <f>'Electric 2W'!CI29</f>
        <v>123283</v>
      </c>
      <c r="CI178" s="25">
        <f>'Electric 2W'!CJ29</f>
        <v>108773.95652173914</v>
      </c>
      <c r="CL178" s="25">
        <f>SUM(CL168:CL177)</f>
        <v>232056.95652173911</v>
      </c>
      <c r="CM178" s="25">
        <f>SUM(CM168:CM177)</f>
        <v>360803</v>
      </c>
      <c r="CN178" s="25">
        <f>SUM(CN168:CN177)</f>
        <v>306565</v>
      </c>
      <c r="CP178" s="26">
        <f t="shared" si="1811"/>
        <v>-0.11713047845208902</v>
      </c>
      <c r="CQ178" s="26">
        <f t="shared" si="1812"/>
        <v>0.32501759512227202</v>
      </c>
      <c r="CU178" s="8"/>
      <c r="CV178" s="8"/>
      <c r="CW178" s="8"/>
      <c r="CX178" s="8"/>
      <c r="CY178" s="8"/>
      <c r="CZ178" s="8"/>
      <c r="DB178" s="25">
        <f t="shared" si="1813"/>
        <v>11736</v>
      </c>
      <c r="DC178" s="25">
        <f t="shared" si="1813"/>
        <v>6501</v>
      </c>
      <c r="DD178" s="25">
        <f t="shared" si="1813"/>
        <v>4633</v>
      </c>
      <c r="DE178" s="25">
        <f t="shared" si="1813"/>
        <v>7519</v>
      </c>
      <c r="DF178" s="25">
        <f t="shared" si="1813"/>
        <v>8177</v>
      </c>
      <c r="DG178" s="25">
        <f t="shared" si="1813"/>
        <v>2154</v>
      </c>
      <c r="DH178" s="25">
        <f t="shared" si="1813"/>
        <v>6692</v>
      </c>
      <c r="DI178" s="25">
        <f t="shared" si="1813"/>
        <v>12088</v>
      </c>
      <c r="DJ178" s="25">
        <f t="shared" si="1813"/>
        <v>23865</v>
      </c>
      <c r="DK178" s="25">
        <f t="shared" si="1813"/>
        <v>11604</v>
      </c>
      <c r="DL178" s="25">
        <f t="shared" si="1814"/>
        <v>48752</v>
      </c>
      <c r="DM178" s="25">
        <f t="shared" si="1814"/>
        <v>71971</v>
      </c>
      <c r="DN178" s="25">
        <f t="shared" si="1814"/>
        <v>120227</v>
      </c>
      <c r="DO178" s="25">
        <f t="shared" si="1814"/>
        <v>140060</v>
      </c>
      <c r="DP178" s="25">
        <f t="shared" si="1814"/>
        <v>152083</v>
      </c>
      <c r="DQ178" s="25">
        <f t="shared" si="1814"/>
        <v>218511</v>
      </c>
      <c r="DR178" s="25">
        <f t="shared" si="1814"/>
        <v>217163</v>
      </c>
      <c r="DS178" s="25">
        <f t="shared" si="1814"/>
        <v>218562</v>
      </c>
      <c r="DT178" s="25">
        <f t="shared" si="1814"/>
        <v>181468</v>
      </c>
      <c r="DU178" s="25">
        <f t="shared" si="1814"/>
        <v>243111</v>
      </c>
      <c r="DV178" s="25">
        <f t="shared" si="1815"/>
        <v>305230</v>
      </c>
      <c r="DW178" s="25">
        <f t="shared" si="1815"/>
        <v>222881</v>
      </c>
      <c r="DX178" s="25">
        <f t="shared" si="1815"/>
        <v>287258</v>
      </c>
      <c r="DY178" s="25">
        <f t="shared" si="1815"/>
        <v>333252</v>
      </c>
      <c r="DZ178" s="25">
        <f t="shared" si="1815"/>
        <v>306565</v>
      </c>
      <c r="EA178" s="25">
        <f t="shared" si="1815"/>
        <v>299577</v>
      </c>
      <c r="EB178" s="25">
        <f t="shared" si="1815"/>
        <v>313776</v>
      </c>
      <c r="EC178" s="25">
        <f t="shared" si="1815"/>
        <v>360803</v>
      </c>
      <c r="EE178" s="25">
        <f t="shared" si="1816"/>
        <v>26830</v>
      </c>
      <c r="EF178" s="25">
        <f t="shared" si="1816"/>
        <v>44799</v>
      </c>
      <c r="EG178" s="25">
        <f t="shared" si="1816"/>
        <v>252554</v>
      </c>
      <c r="EH178" s="25">
        <f t="shared" si="1816"/>
        <v>727817</v>
      </c>
      <c r="EI178" s="25">
        <f t="shared" si="1816"/>
        <v>948371</v>
      </c>
      <c r="EJ178" s="25">
        <f t="shared" si="1816"/>
        <v>1149956</v>
      </c>
      <c r="EK178" s="25">
        <f t="shared" si="1816"/>
        <v>1206212.9565217393</v>
      </c>
    </row>
    <row r="179" spans="1:141" hidden="1" outlineLevel="1" x14ac:dyDescent="0.2">
      <c r="CU179" s="8"/>
      <c r="CV179" s="8"/>
      <c r="CW179" s="8"/>
      <c r="CX179" s="8"/>
      <c r="CY179" s="8"/>
      <c r="CZ179" s="8"/>
    </row>
    <row r="180" spans="1:141" ht="15" hidden="1" outlineLevel="1" x14ac:dyDescent="0.25">
      <c r="A180" s="19" t="s">
        <v>38</v>
      </c>
      <c r="B180" s="34">
        <f t="shared" ref="B180:AG180" si="1824">B$4</f>
        <v>43466</v>
      </c>
      <c r="C180" s="34">
        <f t="shared" si="1824"/>
        <v>43497</v>
      </c>
      <c r="D180" s="34">
        <f t="shared" si="1824"/>
        <v>43525</v>
      </c>
      <c r="E180" s="34">
        <f t="shared" si="1824"/>
        <v>43556</v>
      </c>
      <c r="F180" s="34">
        <f t="shared" si="1824"/>
        <v>43586</v>
      </c>
      <c r="G180" s="34">
        <f t="shared" si="1824"/>
        <v>43617</v>
      </c>
      <c r="H180" s="34">
        <f t="shared" si="1824"/>
        <v>43647</v>
      </c>
      <c r="I180" s="34">
        <f t="shared" si="1824"/>
        <v>43678</v>
      </c>
      <c r="J180" s="34">
        <f t="shared" si="1824"/>
        <v>43709</v>
      </c>
      <c r="K180" s="34">
        <f t="shared" si="1824"/>
        <v>43739</v>
      </c>
      <c r="L180" s="34">
        <f t="shared" si="1824"/>
        <v>43770</v>
      </c>
      <c r="M180" s="34">
        <f t="shared" si="1824"/>
        <v>43800</v>
      </c>
      <c r="N180" s="34">
        <f t="shared" si="1824"/>
        <v>43831</v>
      </c>
      <c r="O180" s="34">
        <f t="shared" si="1824"/>
        <v>43862</v>
      </c>
      <c r="P180" s="34">
        <f t="shared" si="1824"/>
        <v>43891</v>
      </c>
      <c r="Q180" s="34">
        <f t="shared" si="1824"/>
        <v>43922</v>
      </c>
      <c r="R180" s="34">
        <f t="shared" si="1824"/>
        <v>43952</v>
      </c>
      <c r="S180" s="34">
        <f t="shared" si="1824"/>
        <v>43983</v>
      </c>
      <c r="T180" s="34">
        <f t="shared" si="1824"/>
        <v>44013</v>
      </c>
      <c r="U180" s="34">
        <f t="shared" si="1824"/>
        <v>44044</v>
      </c>
      <c r="V180" s="34">
        <f t="shared" si="1824"/>
        <v>44075</v>
      </c>
      <c r="W180" s="34">
        <f t="shared" si="1824"/>
        <v>44105</v>
      </c>
      <c r="X180" s="34">
        <f t="shared" si="1824"/>
        <v>44136</v>
      </c>
      <c r="Y180" s="34">
        <f t="shared" si="1824"/>
        <v>44166</v>
      </c>
      <c r="Z180" s="34">
        <f t="shared" si="1824"/>
        <v>44197</v>
      </c>
      <c r="AA180" s="34">
        <f t="shared" si="1824"/>
        <v>44228</v>
      </c>
      <c r="AB180" s="34">
        <f t="shared" si="1824"/>
        <v>44256</v>
      </c>
      <c r="AC180" s="34">
        <f t="shared" si="1824"/>
        <v>44287</v>
      </c>
      <c r="AD180" s="34">
        <f t="shared" si="1824"/>
        <v>44317</v>
      </c>
      <c r="AE180" s="34">
        <f t="shared" si="1824"/>
        <v>44348</v>
      </c>
      <c r="AF180" s="34">
        <f t="shared" si="1824"/>
        <v>44378</v>
      </c>
      <c r="AG180" s="34">
        <f t="shared" si="1824"/>
        <v>44409</v>
      </c>
      <c r="AH180" s="34">
        <f t="shared" ref="AH180:CI180" si="1825">AH$4</f>
        <v>44440</v>
      </c>
      <c r="AI180" s="34">
        <f t="shared" si="1825"/>
        <v>44470</v>
      </c>
      <c r="AJ180" s="34">
        <f t="shared" si="1825"/>
        <v>44501</v>
      </c>
      <c r="AK180" s="34">
        <f t="shared" si="1825"/>
        <v>44531</v>
      </c>
      <c r="AL180" s="34">
        <f t="shared" si="1825"/>
        <v>44562</v>
      </c>
      <c r="AM180" s="34">
        <f t="shared" si="1825"/>
        <v>44593</v>
      </c>
      <c r="AN180" s="34">
        <f t="shared" si="1825"/>
        <v>44621</v>
      </c>
      <c r="AO180" s="34">
        <f t="shared" si="1825"/>
        <v>44652</v>
      </c>
      <c r="AP180" s="34">
        <f t="shared" si="1825"/>
        <v>44682</v>
      </c>
      <c r="AQ180" s="34">
        <f t="shared" si="1825"/>
        <v>44713</v>
      </c>
      <c r="AR180" s="34">
        <f t="shared" si="1825"/>
        <v>44743</v>
      </c>
      <c r="AS180" s="34">
        <f t="shared" si="1825"/>
        <v>44774</v>
      </c>
      <c r="AT180" s="34">
        <f t="shared" si="1825"/>
        <v>44805</v>
      </c>
      <c r="AU180" s="34">
        <f t="shared" si="1825"/>
        <v>44835</v>
      </c>
      <c r="AV180" s="34">
        <f t="shared" si="1825"/>
        <v>44866</v>
      </c>
      <c r="AW180" s="34">
        <f t="shared" si="1825"/>
        <v>44896</v>
      </c>
      <c r="AX180" s="34">
        <f t="shared" si="1825"/>
        <v>44927</v>
      </c>
      <c r="AY180" s="34">
        <f t="shared" si="1825"/>
        <v>44958</v>
      </c>
      <c r="AZ180" s="34">
        <f t="shared" si="1825"/>
        <v>44986</v>
      </c>
      <c r="BA180" s="34">
        <f t="shared" si="1825"/>
        <v>45017</v>
      </c>
      <c r="BB180" s="34">
        <f t="shared" si="1825"/>
        <v>45047</v>
      </c>
      <c r="BC180" s="34">
        <f t="shared" si="1825"/>
        <v>45078</v>
      </c>
      <c r="BD180" s="34">
        <f t="shared" si="1825"/>
        <v>45108</v>
      </c>
      <c r="BE180" s="34">
        <f t="shared" si="1825"/>
        <v>45139</v>
      </c>
      <c r="BF180" s="34">
        <f t="shared" si="1825"/>
        <v>45170</v>
      </c>
      <c r="BG180" s="34">
        <f t="shared" si="1825"/>
        <v>45200</v>
      </c>
      <c r="BH180" s="34">
        <f t="shared" si="1825"/>
        <v>45231</v>
      </c>
      <c r="BI180" s="34">
        <f t="shared" si="1825"/>
        <v>45261</v>
      </c>
      <c r="BJ180" s="34">
        <f t="shared" si="1825"/>
        <v>45292</v>
      </c>
      <c r="BK180" s="34">
        <f t="shared" si="1825"/>
        <v>45323</v>
      </c>
      <c r="BL180" s="34">
        <f t="shared" si="1825"/>
        <v>45352</v>
      </c>
      <c r="BM180" s="34">
        <f t="shared" si="1825"/>
        <v>45383</v>
      </c>
      <c r="BN180" s="34">
        <f t="shared" si="1825"/>
        <v>45413</v>
      </c>
      <c r="BO180" s="34">
        <f t="shared" si="1825"/>
        <v>45444</v>
      </c>
      <c r="BP180" s="34">
        <f t="shared" si="1825"/>
        <v>45474</v>
      </c>
      <c r="BQ180" s="34">
        <f t="shared" si="1825"/>
        <v>45505</v>
      </c>
      <c r="BR180" s="34">
        <f t="shared" si="1825"/>
        <v>45536</v>
      </c>
      <c r="BS180" s="34">
        <f t="shared" si="1825"/>
        <v>45566</v>
      </c>
      <c r="BT180" s="34">
        <f t="shared" si="1825"/>
        <v>45597</v>
      </c>
      <c r="BU180" s="34">
        <f t="shared" si="1825"/>
        <v>45627</v>
      </c>
      <c r="BV180" s="34">
        <f t="shared" si="1825"/>
        <v>45658</v>
      </c>
      <c r="BW180" s="34">
        <f t="shared" si="1825"/>
        <v>45689</v>
      </c>
      <c r="BX180" s="34">
        <f t="shared" si="1825"/>
        <v>45717</v>
      </c>
      <c r="BY180" s="34">
        <f t="shared" si="1825"/>
        <v>45748</v>
      </c>
      <c r="BZ180" s="34">
        <f t="shared" si="1825"/>
        <v>45778</v>
      </c>
      <c r="CA180" s="34">
        <f t="shared" si="1825"/>
        <v>45809</v>
      </c>
      <c r="CB180" s="34">
        <f t="shared" si="1825"/>
        <v>45839</v>
      </c>
      <c r="CC180" s="34">
        <f t="shared" si="1825"/>
        <v>45870</v>
      </c>
      <c r="CD180" s="34">
        <f t="shared" si="1825"/>
        <v>45901</v>
      </c>
      <c r="CE180" s="34">
        <f t="shared" si="1825"/>
        <v>45931</v>
      </c>
      <c r="CF180" s="34">
        <f t="shared" si="1825"/>
        <v>45962</v>
      </c>
      <c r="CG180" s="34">
        <f t="shared" si="1825"/>
        <v>45992</v>
      </c>
      <c r="CH180" s="34">
        <f t="shared" si="1825"/>
        <v>46023</v>
      </c>
      <c r="CI180" s="34">
        <f t="shared" si="1825"/>
        <v>46054</v>
      </c>
      <c r="CL180" s="35" t="str">
        <f>CL156</f>
        <v>4Q26</v>
      </c>
      <c r="CM180" s="35" t="str">
        <f>CM156</f>
        <v>3Q26</v>
      </c>
      <c r="CN180" s="35" t="str">
        <f>CN156</f>
        <v>4Q25</v>
      </c>
      <c r="CP180" s="35" t="str">
        <f>CP156</f>
        <v>QoQ Change</v>
      </c>
      <c r="CQ180" s="35" t="str">
        <f>CQ156</f>
        <v>YoY Change</v>
      </c>
      <c r="CS180" s="35" t="str">
        <f>CS$4</f>
        <v>Feb-26 vs Feb-25</v>
      </c>
      <c r="CT180" s="35" t="str">
        <f>CT$4</f>
        <v>Feb-26 vs Mar-25</v>
      </c>
      <c r="CU180" s="39">
        <f>CU156</f>
        <v>45689</v>
      </c>
      <c r="CV180" s="39">
        <f t="shared" ref="CV180:CW180" si="1826">CV156</f>
        <v>46054</v>
      </c>
      <c r="CW180" s="39">
        <f t="shared" si="1826"/>
        <v>45717</v>
      </c>
      <c r="CX180" s="8"/>
      <c r="CY180" s="8"/>
      <c r="CZ180" s="8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E180" s="34"/>
      <c r="EF180" s="34"/>
      <c r="EG180" s="34"/>
      <c r="EH180" s="34"/>
      <c r="EI180" s="34"/>
      <c r="EJ180" s="34"/>
      <c r="EK180" s="34"/>
    </row>
    <row r="181" spans="1:141" collapsed="1" x14ac:dyDescent="0.2">
      <c r="A181" s="9" t="s">
        <v>39</v>
      </c>
      <c r="B181" s="40">
        <f t="shared" ref="B181:AG181" si="1827">B168/B$178</f>
        <v>0</v>
      </c>
      <c r="C181" s="40">
        <f t="shared" si="1827"/>
        <v>0</v>
      </c>
      <c r="D181" s="40">
        <f t="shared" si="1827"/>
        <v>0</v>
      </c>
      <c r="E181" s="40">
        <f t="shared" si="1827"/>
        <v>0</v>
      </c>
      <c r="F181" s="40">
        <f t="shared" si="1827"/>
        <v>6.1750599520383691E-2</v>
      </c>
      <c r="G181" s="40">
        <f t="shared" si="1827"/>
        <v>6.0899260102447353E-2</v>
      </c>
      <c r="H181" s="40">
        <f t="shared" si="1827"/>
        <v>2.2307202039515615E-2</v>
      </c>
      <c r="I181" s="40">
        <f t="shared" si="1827"/>
        <v>3.7848605577689244E-2</v>
      </c>
      <c r="J181" s="40">
        <f t="shared" si="1827"/>
        <v>9.9486521181001278E-2</v>
      </c>
      <c r="K181" s="40">
        <f t="shared" si="1827"/>
        <v>8.2319925163704399E-2</v>
      </c>
      <c r="L181" s="40">
        <f t="shared" si="1827"/>
        <v>4.1017488076311608E-2</v>
      </c>
      <c r="M181" s="40">
        <f t="shared" si="1827"/>
        <v>0.19409660107334525</v>
      </c>
      <c r="N181" s="40">
        <f t="shared" si="1827"/>
        <v>0.29445766746004759</v>
      </c>
      <c r="O181" s="40">
        <f t="shared" si="1827"/>
        <v>0.12154696132596685</v>
      </c>
      <c r="P181" s="40">
        <f t="shared" si="1827"/>
        <v>5.2375997225112728E-2</v>
      </c>
      <c r="Q181" s="40">
        <f t="shared" si="1827"/>
        <v>4.7058823529411764E-2</v>
      </c>
      <c r="R181" s="40">
        <f t="shared" si="1827"/>
        <v>7.8853046594982074E-2</v>
      </c>
      <c r="S181" s="40">
        <f t="shared" si="1827"/>
        <v>0.10258107213765719</v>
      </c>
      <c r="T181" s="40">
        <f t="shared" si="1827"/>
        <v>0.13373655913978494</v>
      </c>
      <c r="U181" s="40">
        <f t="shared" si="1827"/>
        <v>0.1148936170212766</v>
      </c>
      <c r="V181" s="40">
        <f t="shared" si="1827"/>
        <v>9.1615409517643256E-2</v>
      </c>
      <c r="W181" s="40">
        <f t="shared" si="1827"/>
        <v>0.26296170789562862</v>
      </c>
      <c r="X181" s="40">
        <f t="shared" si="1827"/>
        <v>0.15346062052505965</v>
      </c>
      <c r="Y181" s="40">
        <f t="shared" si="1827"/>
        <v>0.17626844552253892</v>
      </c>
      <c r="Z181" s="40">
        <f t="shared" si="1827"/>
        <v>0.17634893777025756</v>
      </c>
      <c r="AA181" s="40">
        <f t="shared" si="1827"/>
        <v>0.1224551807961106</v>
      </c>
      <c r="AB181" s="40">
        <f t="shared" si="1827"/>
        <v>7.8652624540287527E-2</v>
      </c>
      <c r="AC181" s="40">
        <f t="shared" si="1827"/>
        <v>0.13189322093431682</v>
      </c>
      <c r="AD181" s="40">
        <f t="shared" si="1827"/>
        <v>0.11826226870474658</v>
      </c>
      <c r="AE181" s="40">
        <f t="shared" si="1827"/>
        <v>5.7424469680737091E-2</v>
      </c>
      <c r="AF181" s="40">
        <f t="shared" si="1827"/>
        <v>4.4770017035775128E-2</v>
      </c>
      <c r="AG181" s="40">
        <f t="shared" si="1827"/>
        <v>4.9666604349722691E-2</v>
      </c>
      <c r="AH181" s="40">
        <f t="shared" ref="AH181:BA181" si="1828">AH168/AH$178</f>
        <v>4.3594009983361062E-2</v>
      </c>
      <c r="AI181" s="40">
        <f t="shared" si="1828"/>
        <v>5.026188073614915E-2</v>
      </c>
      <c r="AJ181" s="40">
        <f t="shared" si="1828"/>
        <v>8.1121845827728176E-2</v>
      </c>
      <c r="AK181" s="40">
        <f t="shared" si="1828"/>
        <v>0.12553982500281649</v>
      </c>
      <c r="AL181" s="40">
        <f t="shared" si="1828"/>
        <v>0.14010624169986718</v>
      </c>
      <c r="AM181" s="40">
        <f t="shared" si="1828"/>
        <v>0.12057909327658145</v>
      </c>
      <c r="AN181" s="40">
        <f t="shared" si="1828"/>
        <v>0.11657107140230899</v>
      </c>
      <c r="AO181" s="40">
        <f t="shared" si="1828"/>
        <v>0.12279186769040154</v>
      </c>
      <c r="AP181" s="40">
        <f t="shared" si="1828"/>
        <v>0.13763674085250849</v>
      </c>
      <c r="AQ181" s="40">
        <f t="shared" si="1828"/>
        <v>0.14744788732394365</v>
      </c>
      <c r="AR181" s="40">
        <f t="shared" si="1828"/>
        <v>0.1355834012788053</v>
      </c>
      <c r="AS181" s="40">
        <f t="shared" si="1828"/>
        <v>0.12548824385387147</v>
      </c>
      <c r="AT181" s="40">
        <f t="shared" si="1828"/>
        <v>0.12141073071794775</v>
      </c>
      <c r="AU181" s="40">
        <f t="shared" si="1828"/>
        <v>0.1304111221964524</v>
      </c>
      <c r="AV181" s="40">
        <f t="shared" si="1828"/>
        <v>0.15977634700101662</v>
      </c>
      <c r="AW181" s="40">
        <f t="shared" si="1828"/>
        <v>6.8259913939881747E-2</v>
      </c>
      <c r="AX181" s="40">
        <f t="shared" si="1828"/>
        <v>6.7541459946523233E-2</v>
      </c>
      <c r="AY181" s="40">
        <f t="shared" si="1828"/>
        <v>8.8525433473537682E-2</v>
      </c>
      <c r="AZ181" s="40">
        <f t="shared" si="1828"/>
        <v>0.10825768803260467</v>
      </c>
      <c r="BA181" s="40">
        <f t="shared" si="1828"/>
        <v>0.12447102803738318</v>
      </c>
      <c r="BB181" s="40">
        <f t="shared" ref="BB181:BC181" si="1829">BB168/BB$178</f>
        <v>9.1256085317573066E-2</v>
      </c>
      <c r="BC181" s="40">
        <f t="shared" si="1829"/>
        <v>3.4768463290315584E-2</v>
      </c>
      <c r="BD181" s="40">
        <f t="shared" ref="BD181:BE181" si="1830">BD168/BD$178</f>
        <v>2.5889849128460523E-2</v>
      </c>
      <c r="BE181" s="40">
        <f t="shared" si="1830"/>
        <v>1.2314800063724709E-2</v>
      </c>
      <c r="BF181" s="40">
        <f t="shared" ref="BF181:BG181" si="1831">BF168/BF$178</f>
        <v>9.1445335663680911E-3</v>
      </c>
      <c r="BG181" s="40">
        <f t="shared" si="1831"/>
        <v>4.7634887898343426E-3</v>
      </c>
      <c r="BH181" s="40">
        <f t="shared" ref="BH181:BI181" si="1832">BH168/BH$178</f>
        <v>3.052058782000456E-3</v>
      </c>
      <c r="BI181" s="40">
        <f t="shared" si="1832"/>
        <v>4.9020253798410796E-3</v>
      </c>
      <c r="BJ181" s="20">
        <f t="shared" ref="BJ181:BK181" si="1833">BJ168/BJ$178</f>
        <v>2.1668472372697724E-3</v>
      </c>
      <c r="BK181" s="20">
        <f t="shared" si="1833"/>
        <v>1.4744449681544057E-3</v>
      </c>
      <c r="BL181" s="20">
        <f t="shared" ref="BL181:BM181" si="1834">BL168/BL$178</f>
        <v>9.9045176001140087E-4</v>
      </c>
      <c r="BM181" s="20">
        <f t="shared" si="1834"/>
        <v>2.5018687739317477E-3</v>
      </c>
      <c r="BN181" s="20">
        <f t="shared" ref="BN181:BO181" si="1835">BN168/BN$178</f>
        <v>1.3319711880407092E-3</v>
      </c>
      <c r="BO181" s="20">
        <f t="shared" si="1835"/>
        <v>1.2374845314433571E-3</v>
      </c>
      <c r="BP181" s="20">
        <f t="shared" ref="BP181:BQ181" si="1836">BP168/BP$178</f>
        <v>4.0872820503293049E-4</v>
      </c>
      <c r="BQ181" s="20">
        <f t="shared" si="1836"/>
        <v>1.1788480970023577E-3</v>
      </c>
      <c r="BR181" s="20">
        <f t="shared" ref="BR181" si="1837">BR168/BR$178</f>
        <v>4.9703436164220158E-4</v>
      </c>
      <c r="BS181" s="20">
        <f t="shared" ref="BS181" si="1838">BS168/BS$178</f>
        <v>1.7842486528922672E-4</v>
      </c>
      <c r="BT181" s="20">
        <f t="shared" ref="BT181:BU181" si="1839">BT168/BT$178</f>
        <v>1.6706902456750008E-4</v>
      </c>
      <c r="BU181" s="20">
        <f t="shared" si="1839"/>
        <v>6.128619290169695E-4</v>
      </c>
      <c r="BV181" s="20">
        <f t="shared" ref="BV181:BW181" si="1840">BV168/BV$178</f>
        <v>2.5400566940654118E-4</v>
      </c>
      <c r="BW181" s="20">
        <f t="shared" si="1840"/>
        <v>3.3893002398581706E-4</v>
      </c>
      <c r="BX181" s="20">
        <f t="shared" ref="BX181:BY181" si="1841">BX168/BX$178</f>
        <v>1.673894848969033E-4</v>
      </c>
      <c r="BY181" s="20">
        <f t="shared" si="1841"/>
        <v>1.9456935316499482E-4</v>
      </c>
      <c r="BZ181" s="20">
        <f t="shared" ref="BZ181" si="1842">BZ168/BZ$178</f>
        <v>5.9404764262093819E-5</v>
      </c>
      <c r="CA181" s="20">
        <f t="shared" ref="CA181:CB181" si="1843">CA168/CA$178</f>
        <v>2.262806068091606E-4</v>
      </c>
      <c r="CB181" s="20">
        <f t="shared" si="1843"/>
        <v>4.8256958653437828E-5</v>
      </c>
      <c r="CC181" s="20">
        <f t="shared" ref="CC181:CD181" si="1844">CC168/CC$178</f>
        <v>9.5129375951293754E-5</v>
      </c>
      <c r="CD181" s="20">
        <f t="shared" si="1844"/>
        <v>6.6638741860553668E-5</v>
      </c>
      <c r="CE181" s="20">
        <f t="shared" ref="CE181:CF181" si="1845">CE168/CE$178</f>
        <v>4.1385875000862203E-5</v>
      </c>
      <c r="CF181" s="20">
        <f t="shared" si="1845"/>
        <v>8.4841389023221094E-6</v>
      </c>
      <c r="CG181" s="20">
        <f t="shared" ref="CG181:CH181" si="1846">CG168/CG$178</f>
        <v>2.0416704947988444E-5</v>
      </c>
      <c r="CH181" s="20">
        <f t="shared" si="1846"/>
        <v>8.1114184437432571E-6</v>
      </c>
      <c r="CI181" s="20">
        <f t="shared" ref="CI181" si="1847">CI168/CI$178</f>
        <v>1.1591649375789681E-5</v>
      </c>
      <c r="CL181" s="40">
        <f>CL168/CL$178</f>
        <v>9.7427355727885426E-6</v>
      </c>
      <c r="CM181" s="40">
        <f>CM168/CM$178</f>
        <v>2.4944360218734324E-5</v>
      </c>
      <c r="CN181" s="40">
        <f t="shared" ref="CN181" si="1848">CN168/CN$178</f>
        <v>2.3812242102001207E-4</v>
      </c>
      <c r="CP181" s="21">
        <f t="shared" ref="CP181:CP190" si="1849">(CL181-CM181)*10000</f>
        <v>-0.15201624645945783</v>
      </c>
      <c r="CQ181" s="21">
        <f t="shared" ref="CQ181:CQ190" si="1850">(CL181-CN181)*10000</f>
        <v>-2.2837968544722353</v>
      </c>
      <c r="CS181" s="8" t="str">
        <f>CY181&amp;" bps"</f>
        <v>-3 bps</v>
      </c>
      <c r="CT181" s="8" t="str">
        <f>CZ181&amp;" bps"</f>
        <v>-2 bps</v>
      </c>
      <c r="CU181" s="8">
        <f>ROUND(HLOOKUP(CU$180,$A$180:$CK$191,COUNTA($A$180:$A181),0)*10^4,0)</f>
        <v>3</v>
      </c>
      <c r="CV181" s="8">
        <f>ROUND(HLOOKUP(CV$180,$A$180:$CK$191,COUNTA($A$180:$A181),0)*10^4,0)</f>
        <v>0</v>
      </c>
      <c r="CW181" s="8">
        <f>ROUND(HLOOKUP(CW$180,$A$180:$CK$191,COUNTA($A$180:$A181),0)*10^4,0)</f>
        <v>2</v>
      </c>
      <c r="CX181" s="8"/>
      <c r="CY181" s="8">
        <f>CV181-CU181</f>
        <v>-3</v>
      </c>
      <c r="CZ181" s="8">
        <f>CV181-CW181</f>
        <v>-2</v>
      </c>
      <c r="DB181" s="40">
        <f t="shared" ref="DB181:DV181" si="1851">DB168/DB$178</f>
        <v>0</v>
      </c>
      <c r="DC181" s="40">
        <f t="shared" si="1851"/>
        <v>3.2302722658052604E-2</v>
      </c>
      <c r="DD181" s="40">
        <f t="shared" si="1851"/>
        <v>5.3313187999136626E-2</v>
      </c>
      <c r="DE181" s="40">
        <f t="shared" si="1851"/>
        <v>9.8284346322649291E-2</v>
      </c>
      <c r="DF181" s="40">
        <f t="shared" si="1851"/>
        <v>0.1593493946435123</v>
      </c>
      <c r="DG181" s="40">
        <f t="shared" si="1851"/>
        <v>9.4243268337975861E-2</v>
      </c>
      <c r="DH181" s="40">
        <f t="shared" si="1851"/>
        <v>0.10833831440526001</v>
      </c>
      <c r="DI181" s="40">
        <f t="shared" si="1851"/>
        <v>0.18952680344142953</v>
      </c>
      <c r="DJ181" s="40">
        <f t="shared" si="1851"/>
        <v>0.1125078566939032</v>
      </c>
      <c r="DK181" s="40">
        <f t="shared" si="1851"/>
        <v>0.1004825922095829</v>
      </c>
      <c r="DL181" s="40">
        <f t="shared" si="1851"/>
        <v>4.5946832950443058E-2</v>
      </c>
      <c r="DM181" s="40">
        <f t="shared" si="1851"/>
        <v>8.8632921593419567E-2</v>
      </c>
      <c r="DN181" s="40">
        <f t="shared" si="1851"/>
        <v>0.12365774742778245</v>
      </c>
      <c r="DO181" s="40">
        <f t="shared" si="1851"/>
        <v>0.13509924318149363</v>
      </c>
      <c r="DP181" s="40">
        <f t="shared" si="1851"/>
        <v>0.12715425129698915</v>
      </c>
      <c r="DQ181" s="40">
        <f t="shared" si="1851"/>
        <v>0.12234624343854543</v>
      </c>
      <c r="DR181" s="40">
        <f t="shared" si="1851"/>
        <v>9.012124533184751E-2</v>
      </c>
      <c r="DS181" s="40">
        <f t="shared" si="1851"/>
        <v>8.9503207327897807E-2</v>
      </c>
      <c r="DT181" s="40">
        <f t="shared" si="1851"/>
        <v>1.5280931073247074E-2</v>
      </c>
      <c r="DU181" s="40">
        <f t="shared" si="1851"/>
        <v>4.1585942223922407E-3</v>
      </c>
      <c r="DV181" s="40">
        <f t="shared" si="1851"/>
        <v>1.4382596730334503E-3</v>
      </c>
      <c r="DW181" s="40">
        <f t="shared" ref="DW181:DX181" si="1852">DW168/DW$178</f>
        <v>1.642131899982502E-3</v>
      </c>
      <c r="DX181" s="40">
        <f t="shared" si="1852"/>
        <v>6.7535107812489125E-4</v>
      </c>
      <c r="DY181" s="40">
        <f t="shared" ref="DY181:DZ181" si="1853">DY168/DY$178</f>
        <v>2.700658960786432E-4</v>
      </c>
      <c r="DZ181" s="40">
        <f t="shared" si="1853"/>
        <v>2.3812242102001207E-4</v>
      </c>
      <c r="EA181" s="40">
        <f t="shared" ref="EA181:EB181" si="1854">EA168/EA$178</f>
        <v>1.6022591854514867E-4</v>
      </c>
      <c r="EB181" s="40">
        <f t="shared" si="1854"/>
        <v>7.0113711692417521E-5</v>
      </c>
      <c r="EC181" s="40">
        <f t="shared" ref="EC181" si="1855">EC168/EC$178</f>
        <v>2.4944360218734324E-5</v>
      </c>
      <c r="EE181" s="40">
        <f t="shared" ref="EE181:EI181" si="1856">EE168/EE$178</f>
        <v>9.3142005218039503E-2</v>
      </c>
      <c r="EF181" s="40">
        <f t="shared" si="1856"/>
        <v>0.13178865599678563</v>
      </c>
      <c r="EG181" s="40">
        <f t="shared" si="1856"/>
        <v>9.7610807985618914E-2</v>
      </c>
      <c r="EH181" s="40">
        <f t="shared" si="1856"/>
        <v>0.11618992136759652</v>
      </c>
      <c r="EI181" s="40">
        <f t="shared" si="1856"/>
        <v>2.5079847443669197E-2</v>
      </c>
      <c r="EJ181" s="40">
        <f t="shared" ref="EJ181:EK181" si="1857">EJ168/EJ$178</f>
        <v>6.2871970753663618E-4</v>
      </c>
      <c r="EK181" s="40">
        <f t="shared" si="1857"/>
        <v>6.7368592855728332E-5</v>
      </c>
    </row>
    <row r="182" spans="1:141" x14ac:dyDescent="0.2">
      <c r="A182" s="9" t="s">
        <v>40</v>
      </c>
      <c r="B182" s="40">
        <f t="shared" ref="B182:AG182" si="1858">B169/B$178</f>
        <v>7.2859744990892532E-3</v>
      </c>
      <c r="C182" s="40">
        <f t="shared" si="1858"/>
        <v>3.3621517771373677E-2</v>
      </c>
      <c r="D182" s="40">
        <f t="shared" si="1858"/>
        <v>3.4935241990456715E-2</v>
      </c>
      <c r="E182" s="40">
        <f t="shared" si="1858"/>
        <v>9.1027308192457735E-3</v>
      </c>
      <c r="F182" s="40">
        <f t="shared" si="1858"/>
        <v>6.4148681055155879E-2</v>
      </c>
      <c r="G182" s="40">
        <f t="shared" si="1858"/>
        <v>0.26408651109846332</v>
      </c>
      <c r="H182" s="40">
        <f t="shared" si="1858"/>
        <v>0.19120458891013384</v>
      </c>
      <c r="I182" s="40">
        <f t="shared" si="1858"/>
        <v>0.12151394422310757</v>
      </c>
      <c r="J182" s="40">
        <f t="shared" si="1858"/>
        <v>6.1617458279845959E-2</v>
      </c>
      <c r="K182" s="40">
        <f t="shared" si="1858"/>
        <v>6.5481758652946684E-2</v>
      </c>
      <c r="L182" s="40">
        <f t="shared" si="1858"/>
        <v>0.11383147853736089</v>
      </c>
      <c r="M182" s="40">
        <f t="shared" si="1858"/>
        <v>0.12611806797853309</v>
      </c>
      <c r="N182" s="40">
        <f t="shared" si="1858"/>
        <v>9.6565793947636855E-2</v>
      </c>
      <c r="O182" s="40">
        <f t="shared" si="1858"/>
        <v>0.15682107947301319</v>
      </c>
      <c r="P182" s="40">
        <f t="shared" si="1858"/>
        <v>0.10197710718002082</v>
      </c>
      <c r="Q182" s="40">
        <f t="shared" si="1858"/>
        <v>0</v>
      </c>
      <c r="R182" s="40">
        <f t="shared" si="1858"/>
        <v>0.25627240143369173</v>
      </c>
      <c r="S182" s="40">
        <f t="shared" si="1858"/>
        <v>0.10390469887491727</v>
      </c>
      <c r="T182" s="40">
        <f t="shared" si="1858"/>
        <v>9.6774193548387094E-2</v>
      </c>
      <c r="U182" s="40">
        <f t="shared" si="1858"/>
        <v>0.1148936170212766</v>
      </c>
      <c r="V182" s="40">
        <f t="shared" si="1858"/>
        <v>8.5788280997086436E-2</v>
      </c>
      <c r="W182" s="40">
        <f t="shared" si="1858"/>
        <v>8.7427990511690951E-2</v>
      </c>
      <c r="X182" s="40">
        <f t="shared" si="1858"/>
        <v>8.5918854415274457E-2</v>
      </c>
      <c r="Y182" s="40">
        <f t="shared" si="1858"/>
        <v>0.10814635132403477</v>
      </c>
      <c r="Z182" s="40">
        <f t="shared" si="1858"/>
        <v>0.11393119007332206</v>
      </c>
      <c r="AA182" s="40">
        <f t="shared" si="1858"/>
        <v>9.510786994834397E-2</v>
      </c>
      <c r="AB182" s="40">
        <f t="shared" si="1858"/>
        <v>8.8933467067870281E-2</v>
      </c>
      <c r="AC182" s="40">
        <f t="shared" si="1858"/>
        <v>0.15858798735511065</v>
      </c>
      <c r="AD182" s="40">
        <f t="shared" si="1858"/>
        <v>0.12872083668543846</v>
      </c>
      <c r="AE182" s="40">
        <f t="shared" si="1858"/>
        <v>6.8352260552817651E-2</v>
      </c>
      <c r="AF182" s="40">
        <f t="shared" si="1858"/>
        <v>0.12258943781942078</v>
      </c>
      <c r="AG182" s="40">
        <f t="shared" si="1858"/>
        <v>0.10051723063500966</v>
      </c>
      <c r="AH182" s="40">
        <f t="shared" ref="AH182:BA182" si="1859">AH169/AH$178</f>
        <v>0.12063227953410982</v>
      </c>
      <c r="AI182" s="40">
        <f t="shared" si="1859"/>
        <v>0.1272404017106338</v>
      </c>
      <c r="AJ182" s="40">
        <f t="shared" si="1859"/>
        <v>8.98047368635604E-2</v>
      </c>
      <c r="AK182" s="40">
        <f t="shared" si="1859"/>
        <v>6.8083668181306095E-2</v>
      </c>
      <c r="AL182" s="40">
        <f t="shared" si="1859"/>
        <v>6.245019920318725E-2</v>
      </c>
      <c r="AM182" s="40">
        <f t="shared" si="1859"/>
        <v>6.2529752737251823E-2</v>
      </c>
      <c r="AN182" s="40">
        <f t="shared" si="1859"/>
        <v>4.1050812559747039E-2</v>
      </c>
      <c r="AO182" s="40">
        <f t="shared" si="1859"/>
        <v>4.6011751675458519E-2</v>
      </c>
      <c r="AP182" s="40">
        <f t="shared" si="1859"/>
        <v>7.8696718219539802E-2</v>
      </c>
      <c r="AQ182" s="40">
        <f t="shared" si="1859"/>
        <v>8.6309859154929572E-2</v>
      </c>
      <c r="AR182" s="40">
        <f t="shared" si="1859"/>
        <v>2.7657383169548987E-2</v>
      </c>
      <c r="AS182" s="40">
        <f t="shared" si="1859"/>
        <v>0.10299073294018535</v>
      </c>
      <c r="AT182" s="40">
        <f t="shared" si="1859"/>
        <v>0.1179740464609664</v>
      </c>
      <c r="AU182" s="40">
        <f t="shared" si="1859"/>
        <v>9.533681441842988E-2</v>
      </c>
      <c r="AV182" s="40">
        <f t="shared" si="1859"/>
        <v>0.10219482313687668</v>
      </c>
      <c r="AW182" s="40">
        <f t="shared" si="1859"/>
        <v>0.11907562765068259</v>
      </c>
      <c r="AX182" s="40">
        <f t="shared" si="1859"/>
        <v>0.14260985147061098</v>
      </c>
      <c r="AY182" s="40">
        <f t="shared" si="1859"/>
        <v>0.15237389172996035</v>
      </c>
      <c r="AZ182" s="40">
        <f t="shared" si="1859"/>
        <v>0.14105918858836605</v>
      </c>
      <c r="BA182" s="40">
        <f t="shared" si="1859"/>
        <v>0.11666542056074766</v>
      </c>
      <c r="BB182" s="40">
        <f t="shared" ref="BB182:BC182" si="1860">BB169/BB$178</f>
        <v>0.14614233486768577</v>
      </c>
      <c r="BC182" s="40">
        <f t="shared" si="1860"/>
        <v>9.9837327838629211E-2</v>
      </c>
      <c r="BD182" s="40">
        <f t="shared" ref="BD182:BE182" si="1861">BD169/BD$178</f>
        <v>0.12241833894829354</v>
      </c>
      <c r="BE182" s="40">
        <f t="shared" si="1861"/>
        <v>0.11397164250438108</v>
      </c>
      <c r="BF182" s="40">
        <f t="shared" ref="BF182:BG182" si="1862">BF169/BF$178</f>
        <v>0.11226241378234138</v>
      </c>
      <c r="BG182" s="40">
        <f t="shared" si="1862"/>
        <v>0.1128467833144834</v>
      </c>
      <c r="BH182" s="40">
        <f t="shared" ref="BH182:BI182" si="1863">BH169/BH$178</f>
        <v>0.1014347934701148</v>
      </c>
      <c r="BI182" s="40">
        <f t="shared" si="1863"/>
        <v>8.6338898625588051E-2</v>
      </c>
      <c r="BJ182" s="20">
        <f t="shared" ref="BJ182:BK182" si="1864">BJ169/BJ$178</f>
        <v>0.11416119882649396</v>
      </c>
      <c r="BK182" s="20">
        <f t="shared" si="1864"/>
        <v>0.10993074942895471</v>
      </c>
      <c r="BL182" s="20">
        <f t="shared" ref="BL182:BM182" si="1865">BL169/BL$178</f>
        <v>0.12419124982186119</v>
      </c>
      <c r="BM182" s="20">
        <f t="shared" si="1865"/>
        <v>6.3202697136580679E-2</v>
      </c>
      <c r="BN182" s="20">
        <f t="shared" ref="BN182:BO182" si="1866">BN169/BN$178</f>
        <v>7.9569113786548379E-2</v>
      </c>
      <c r="BO182" s="20">
        <f t="shared" si="1866"/>
        <v>7.7699028762140479E-2</v>
      </c>
      <c r="BP182" s="20">
        <f t="shared" ref="BP182:BQ182" si="1867">BP169/BP$178</f>
        <v>9.4917836341510992E-2</v>
      </c>
      <c r="BQ182" s="20">
        <f t="shared" si="1867"/>
        <v>0.12399236555518132</v>
      </c>
      <c r="BR182" s="20">
        <f t="shared" ref="BR182" si="1868">BR169/BR$178</f>
        <v>0.14275931387167679</v>
      </c>
      <c r="BS182" s="20">
        <f t="shared" ref="BS182" si="1869">BS169/BS$178</f>
        <v>0.11586197052421225</v>
      </c>
      <c r="BT182" s="20">
        <f t="shared" ref="BT182:BU182" si="1870">BT169/BT$178</f>
        <v>0.10785976226077804</v>
      </c>
      <c r="BU182" s="20">
        <f t="shared" si="1870"/>
        <v>0.14237463568763109</v>
      </c>
      <c r="BV182" s="20">
        <f t="shared" ref="BV182:BW182" si="1871">BV169/BV$178</f>
        <v>0.13306849008869878</v>
      </c>
      <c r="BW182" s="20">
        <f t="shared" si="1871"/>
        <v>0.15614245489623527</v>
      </c>
      <c r="BX182" s="20">
        <f t="shared" ref="BX182:BY182" si="1872">BX169/BX$178</f>
        <v>0.11906718405234726</v>
      </c>
      <c r="BY182" s="20">
        <f t="shared" si="1872"/>
        <v>0.14410022483569698</v>
      </c>
      <c r="BZ182" s="20">
        <f t="shared" ref="BZ182" si="1873">BZ169/BZ$178</f>
        <v>0.12911625512366093</v>
      </c>
      <c r="CA182" s="20">
        <f t="shared" ref="CA182:CB182" si="1874">CA169/CA$178</f>
        <v>0.13867229853954724</v>
      </c>
      <c r="CB182" s="20">
        <f t="shared" si="1874"/>
        <v>0.15863992587731152</v>
      </c>
      <c r="CC182" s="20">
        <f t="shared" ref="CC182:CD182" si="1875">CC169/CC$178</f>
        <v>0.1723744292237443</v>
      </c>
      <c r="CD182" s="20">
        <f t="shared" si="1875"/>
        <v>0.17526941091352194</v>
      </c>
      <c r="CE182" s="20">
        <f t="shared" ref="CE182:CF182" si="1876">CE169/CE$178</f>
        <v>0.19663118977492983</v>
      </c>
      <c r="CF182" s="20">
        <f t="shared" si="1876"/>
        <v>0.17434905444271934</v>
      </c>
      <c r="CG182" s="20">
        <f t="shared" ref="CG182:CH182" si="1877">CG169/CG$178</f>
        <v>0.17549178738043467</v>
      </c>
      <c r="CH182" s="20">
        <f t="shared" si="1877"/>
        <v>0.17935968462805091</v>
      </c>
      <c r="CI182" s="20">
        <f t="shared" ref="CI182" si="1878">CI169/CI$178</f>
        <v>0.18363490941126012</v>
      </c>
      <c r="CL182" s="40">
        <f t="shared" ref="CL182:CL190" si="1879">CL169/CL$178</f>
        <v>0.18136364573165134</v>
      </c>
      <c r="CM182" s="40">
        <f t="shared" ref="CM182" si="1880">CM169/CM$178</f>
        <v>0.1836126639745235</v>
      </c>
      <c r="CN182" s="40">
        <f t="shared" ref="CN182" si="1881">CN169/CN$178</f>
        <v>0.13283969141943797</v>
      </c>
      <c r="CP182" s="21">
        <f t="shared" si="1849"/>
        <v>-22.490182428721582</v>
      </c>
      <c r="CQ182" s="21">
        <f t="shared" si="1850"/>
        <v>485.23954312213374</v>
      </c>
      <c r="CS182" s="8" t="str">
        <f t="shared" ref="CS182:CT190" si="1882">CY182&amp;" bps"</f>
        <v>275 bps</v>
      </c>
      <c r="CT182" s="8" t="str">
        <f t="shared" si="1882"/>
        <v>645 bps</v>
      </c>
      <c r="CU182" s="8">
        <f>ROUND(HLOOKUP(CU$180,$A$180:$CK$191,COUNTA($A$180:$A182),0)*10^4,0)</f>
        <v>1561</v>
      </c>
      <c r="CV182" s="8">
        <f>ROUND(HLOOKUP(CV$180,$A$180:$CK$191,COUNTA($A$180:$A182),0)*10^4,0)</f>
        <v>1836</v>
      </c>
      <c r="CW182" s="8">
        <f>ROUND(HLOOKUP(CW$180,$A$180:$CK$191,COUNTA($A$180:$A182),0)*10^4,0)</f>
        <v>1191</v>
      </c>
      <c r="CX182" s="8"/>
      <c r="CY182" s="8">
        <f t="shared" ref="CY182:CY190" si="1883">CV182-CU182</f>
        <v>275</v>
      </c>
      <c r="CZ182" s="8">
        <f t="shared" ref="CZ182:CZ190" si="1884">CV182-CW182</f>
        <v>645</v>
      </c>
      <c r="DB182" s="40">
        <f t="shared" ref="DB182:DV182" si="1885">DB169/DB$178</f>
        <v>2.8118609406952964E-2</v>
      </c>
      <c r="DC182" s="40">
        <f t="shared" si="1885"/>
        <v>9.213967081987387E-2</v>
      </c>
      <c r="DD182" s="40">
        <f t="shared" si="1885"/>
        <v>0.12497301964170084</v>
      </c>
      <c r="DE182" s="40">
        <f t="shared" si="1885"/>
        <v>0.10373719909562441</v>
      </c>
      <c r="DF182" s="40">
        <f t="shared" si="1885"/>
        <v>0.11581264522440993</v>
      </c>
      <c r="DG182" s="40">
        <f t="shared" si="1885"/>
        <v>0.1392757660167131</v>
      </c>
      <c r="DH182" s="40">
        <f t="shared" si="1885"/>
        <v>9.7429766885833838E-2</v>
      </c>
      <c r="DI182" s="40">
        <f t="shared" si="1885"/>
        <v>9.5383851753805426E-2</v>
      </c>
      <c r="DJ182" s="40">
        <f t="shared" si="1885"/>
        <v>9.6207835742719461E-2</v>
      </c>
      <c r="DK182" s="40">
        <f t="shared" si="1885"/>
        <v>0.11909686315063771</v>
      </c>
      <c r="DL182" s="40">
        <f t="shared" si="1885"/>
        <v>0.11460042664916312</v>
      </c>
      <c r="DM182" s="40">
        <f t="shared" si="1885"/>
        <v>9.2592849897875529E-2</v>
      </c>
      <c r="DN182" s="40">
        <f t="shared" si="1885"/>
        <v>5.2791802174220435E-2</v>
      </c>
      <c r="DO182" s="40">
        <f t="shared" si="1885"/>
        <v>6.8677709553048694E-2</v>
      </c>
      <c r="DP182" s="40">
        <f t="shared" si="1885"/>
        <v>8.5150871563554109E-2</v>
      </c>
      <c r="DQ182" s="40">
        <f t="shared" si="1885"/>
        <v>0.10476360457825921</v>
      </c>
      <c r="DR182" s="40">
        <f t="shared" si="1885"/>
        <v>0.14496484207714944</v>
      </c>
      <c r="DS182" s="40">
        <f t="shared" si="1885"/>
        <v>0.12735516695491439</v>
      </c>
      <c r="DT182" s="40">
        <f t="shared" si="1885"/>
        <v>0.11591024312826503</v>
      </c>
      <c r="DU182" s="40">
        <f t="shared" si="1885"/>
        <v>0.10025050285671977</v>
      </c>
      <c r="DV182" s="40">
        <f t="shared" si="1885"/>
        <v>0.1176260524850113</v>
      </c>
      <c r="DW182" s="40">
        <f t="shared" ref="DW182:DX182" si="1886">DW169/DW$178</f>
        <v>7.4084376864784349E-2</v>
      </c>
      <c r="DX182" s="40">
        <f t="shared" si="1886"/>
        <v>0.11901148096832813</v>
      </c>
      <c r="DY182" s="40">
        <f t="shared" ref="DY182:DZ182" si="1887">DY169/DY$178</f>
        <v>0.118828994274603</v>
      </c>
      <c r="DZ182" s="40">
        <f t="shared" si="1887"/>
        <v>0.13283969141943797</v>
      </c>
      <c r="EA182" s="40">
        <f t="shared" ref="EA182:EB182" si="1888">EA169/EA$178</f>
        <v>0.13712668195488972</v>
      </c>
      <c r="EB182" s="40">
        <f t="shared" si="1888"/>
        <v>0.16880832186018052</v>
      </c>
      <c r="EC182" s="40">
        <f t="shared" ref="EC182" si="1889">EC169/EC$178</f>
        <v>0.1836126639745235</v>
      </c>
      <c r="EE182" s="40">
        <f t="shared" ref="EE182:EI182" si="1890">EE169/EE$178</f>
        <v>0.10827431979127843</v>
      </c>
      <c r="EF182" s="40">
        <f t="shared" si="1890"/>
        <v>9.8238799973213692E-2</v>
      </c>
      <c r="EG182" s="40">
        <f t="shared" si="1890"/>
        <v>7.9111793913380898E-2</v>
      </c>
      <c r="EH182" s="40">
        <f t="shared" si="1890"/>
        <v>0.10571613468770309</v>
      </c>
      <c r="EI182" s="40">
        <f t="shared" si="1890"/>
        <v>0.11508576285019259</v>
      </c>
      <c r="EJ182" s="40">
        <f t="shared" ref="EJ182:EK182" si="1891">EJ169/EJ$178</f>
        <v>0.11393740282236886</v>
      </c>
      <c r="EK182" s="40">
        <f t="shared" si="1891"/>
        <v>0.16778355310970036</v>
      </c>
    </row>
    <row r="183" spans="1:141" x14ac:dyDescent="0.2">
      <c r="A183" s="9" t="s">
        <v>24</v>
      </c>
      <c r="B183" s="40">
        <f t="shared" ref="B183:AG183" si="1892">B170/B$178</f>
        <v>0</v>
      </c>
      <c r="C183" s="40">
        <f t="shared" si="1892"/>
        <v>0</v>
      </c>
      <c r="D183" s="40">
        <f t="shared" si="1892"/>
        <v>3.4083162917518747E-4</v>
      </c>
      <c r="E183" s="40">
        <f t="shared" si="1892"/>
        <v>6.5019505851755528E-4</v>
      </c>
      <c r="F183" s="40">
        <f t="shared" si="1892"/>
        <v>0</v>
      </c>
      <c r="G183" s="40">
        <f t="shared" si="1892"/>
        <v>0</v>
      </c>
      <c r="H183" s="40">
        <f t="shared" si="1892"/>
        <v>0</v>
      </c>
      <c r="I183" s="40">
        <f t="shared" si="1892"/>
        <v>6.6401062416998667E-4</v>
      </c>
      <c r="J183" s="40">
        <f t="shared" si="1892"/>
        <v>0</v>
      </c>
      <c r="K183" s="40">
        <f t="shared" si="1892"/>
        <v>0</v>
      </c>
      <c r="L183" s="40">
        <f t="shared" si="1892"/>
        <v>6.3593004769475357E-4</v>
      </c>
      <c r="M183" s="40">
        <f t="shared" si="1892"/>
        <v>0</v>
      </c>
      <c r="N183" s="40">
        <f t="shared" si="1892"/>
        <v>4.0802448146888817E-3</v>
      </c>
      <c r="O183" s="40">
        <f t="shared" si="1892"/>
        <v>1.0624734381640459E-2</v>
      </c>
      <c r="P183" s="40">
        <f t="shared" si="1892"/>
        <v>3.2258064516129031E-2</v>
      </c>
      <c r="Q183" s="40">
        <f t="shared" si="1892"/>
        <v>0</v>
      </c>
      <c r="R183" s="40">
        <f t="shared" si="1892"/>
        <v>5.0179211469534052E-2</v>
      </c>
      <c r="S183" s="40">
        <f t="shared" si="1892"/>
        <v>4.4341495698213107E-2</v>
      </c>
      <c r="T183" s="40">
        <f t="shared" si="1892"/>
        <v>2.1505376344086023E-2</v>
      </c>
      <c r="U183" s="40">
        <f t="shared" si="1892"/>
        <v>4.5390070921985819E-2</v>
      </c>
      <c r="V183" s="40">
        <f t="shared" si="1892"/>
        <v>7.4781482680479114E-2</v>
      </c>
      <c r="W183" s="40">
        <f t="shared" si="1892"/>
        <v>7.5228736021687559E-2</v>
      </c>
      <c r="X183" s="40">
        <f t="shared" si="1892"/>
        <v>6.0381861575178997E-2</v>
      </c>
      <c r="Y183" s="40">
        <f t="shared" si="1892"/>
        <v>3.7194259146957752E-2</v>
      </c>
      <c r="Z183" s="40">
        <f t="shared" si="1892"/>
        <v>1.8800526414739612E-2</v>
      </c>
      <c r="AA183" s="40">
        <f t="shared" si="1892"/>
        <v>1.6864175022789425E-2</v>
      </c>
      <c r="AB183" s="40">
        <f t="shared" si="1892"/>
        <v>1.2203276496155132E-2</v>
      </c>
      <c r="AC183" s="40">
        <f t="shared" si="1892"/>
        <v>8.4299262381454156E-3</v>
      </c>
      <c r="AD183" s="40">
        <f t="shared" si="1892"/>
        <v>1.6090104585679808E-2</v>
      </c>
      <c r="AE183" s="40">
        <f t="shared" si="1892"/>
        <v>3.7711592029140775E-2</v>
      </c>
      <c r="AF183" s="40">
        <f t="shared" si="1892"/>
        <v>4.9676320272572405E-2</v>
      </c>
      <c r="AG183" s="40">
        <f t="shared" si="1892"/>
        <v>4.9604287405745622E-2</v>
      </c>
      <c r="AH183" s="40">
        <f t="shared" ref="AH183:BA183" si="1893">AH170/AH$178</f>
        <v>2.1131447587354409E-2</v>
      </c>
      <c r="AI183" s="40">
        <f t="shared" si="1893"/>
        <v>3.6230839459901014E-2</v>
      </c>
      <c r="AJ183" s="40">
        <f t="shared" si="1893"/>
        <v>2.96767355590885E-2</v>
      </c>
      <c r="AK183" s="40">
        <f t="shared" si="1893"/>
        <v>2.4109054038829847E-2</v>
      </c>
      <c r="AL183" s="40">
        <f t="shared" si="1893"/>
        <v>2.0318725099601594E-2</v>
      </c>
      <c r="AM183" s="40">
        <f t="shared" si="1893"/>
        <v>3.841953459718294E-2</v>
      </c>
      <c r="AN183" s="40">
        <f t="shared" si="1893"/>
        <v>1.5718067504963601E-2</v>
      </c>
      <c r="AO183" s="40">
        <f t="shared" si="1893"/>
        <v>2.2958944226473182E-2</v>
      </c>
      <c r="AP183" s="40">
        <f t="shared" si="1893"/>
        <v>4.2719728404375705E-2</v>
      </c>
      <c r="AQ183" s="40">
        <f t="shared" si="1893"/>
        <v>4.1104225352112674E-2</v>
      </c>
      <c r="AR183" s="40">
        <f t="shared" si="1893"/>
        <v>5.3276402179976826E-2</v>
      </c>
      <c r="AS183" s="40">
        <f t="shared" si="1893"/>
        <v>5.0164662633070387E-2</v>
      </c>
      <c r="AT183" s="40">
        <f t="shared" si="1893"/>
        <v>4.9259141016732712E-2</v>
      </c>
      <c r="AU183" s="40">
        <f t="shared" si="1893"/>
        <v>4.5297295896552174E-2</v>
      </c>
      <c r="AV183" s="40">
        <f t="shared" si="1893"/>
        <v>3.9543309960117824E-2</v>
      </c>
      <c r="AW183" s="40">
        <f t="shared" si="1893"/>
        <v>5.0026313345509707E-2</v>
      </c>
      <c r="AX183" s="40">
        <f t="shared" si="1893"/>
        <v>5.0370164294214925E-2</v>
      </c>
      <c r="AY183" s="40">
        <f t="shared" si="1893"/>
        <v>3.8399854752322451E-2</v>
      </c>
      <c r="AZ183" s="40">
        <f t="shared" si="1893"/>
        <v>5.2716283808818078E-2</v>
      </c>
      <c r="BA183" s="40">
        <f t="shared" si="1893"/>
        <v>6.1203738317757009E-2</v>
      </c>
      <c r="BB183" s="40">
        <f t="shared" ref="BB183:BC183" si="1894">BB170/BB$178</f>
        <v>9.5641302494743424E-2</v>
      </c>
      <c r="BC183" s="40">
        <f t="shared" si="1894"/>
        <v>6.5307450384990778E-2</v>
      </c>
      <c r="BD183" s="40">
        <f t="shared" ref="BD183:BE183" si="1895">BD170/BD$178</f>
        <v>7.5637175919144567E-2</v>
      </c>
      <c r="BE183" s="40">
        <f t="shared" si="1895"/>
        <v>0.10495459614465509</v>
      </c>
      <c r="BF183" s="40">
        <f t="shared" ref="BF183:BG183" si="1896">BF170/BF$178</f>
        <v>0.11087356824069161</v>
      </c>
      <c r="BG183" s="40">
        <f t="shared" si="1896"/>
        <v>0.12069722573348413</v>
      </c>
      <c r="BH183" s="40">
        <f t="shared" ref="BH183:BI183" si="1897">BH170/BH$178</f>
        <v>0.12940294778915812</v>
      </c>
      <c r="BI183" s="40">
        <f t="shared" si="1897"/>
        <v>0.13729624309829089</v>
      </c>
      <c r="BJ183" s="20">
        <f t="shared" ref="BJ183:BK183" si="1898">BJ170/BJ$178</f>
        <v>0.13259157364237281</v>
      </c>
      <c r="BK183" s="20">
        <f t="shared" si="1898"/>
        <v>0.14217516889646253</v>
      </c>
      <c r="BL183" s="20">
        <f t="shared" ref="BL183:BM183" si="1899">BL170/BL$178</f>
        <v>0.12890123984608806</v>
      </c>
      <c r="BM183" s="20">
        <f t="shared" si="1899"/>
        <v>0.11531479306189074</v>
      </c>
      <c r="BN183" s="20">
        <f t="shared" ref="BN183:BO183" si="1900">BN170/BN$178</f>
        <v>0.11960583998241281</v>
      </c>
      <c r="BO183" s="20">
        <f t="shared" si="1900"/>
        <v>0.11312358595517556</v>
      </c>
      <c r="BP183" s="20">
        <f t="shared" ref="BP183:BQ183" si="1901">BP170/BP$178</f>
        <v>0.16502401278204568</v>
      </c>
      <c r="BQ183" s="20">
        <f t="shared" si="1901"/>
        <v>0.18877287526664421</v>
      </c>
      <c r="BR183" s="20">
        <f t="shared" ref="BR183" si="1902">BR170/BR$178</f>
        <v>0.21221158200514706</v>
      </c>
      <c r="BS183" s="20">
        <f t="shared" ref="BS183" si="1903">BS170/BS$178</f>
        <v>0.20281197587695821</v>
      </c>
      <c r="BT183" s="20">
        <f t="shared" ref="BT183:BU183" si="1904">BT170/BT$178</f>
        <v>0.22022203473365021</v>
      </c>
      <c r="BU183" s="20">
        <f t="shared" si="1904"/>
        <v>0.24938032849399394</v>
      </c>
      <c r="BV183" s="20">
        <f t="shared" ref="BV183:BW183" si="1905">BV170/BV$178</f>
        <v>0.21814006888633755</v>
      </c>
      <c r="BW183" s="20">
        <f t="shared" si="1905"/>
        <v>0.28118156220669516</v>
      </c>
      <c r="BX183" s="20">
        <f t="shared" ref="BX183:BY183" si="1906">BX170/BX$178</f>
        <v>0.26792208780339344</v>
      </c>
      <c r="BY183" s="20">
        <f t="shared" si="1906"/>
        <v>0.20706502940159113</v>
      </c>
      <c r="BZ183" s="20">
        <f t="shared" ref="BZ183" si="1907">BZ170/BZ$178</f>
        <v>0.21743133799330705</v>
      </c>
      <c r="CA183" s="20">
        <f t="shared" ref="CA183:CB183" si="1908">CA170/CA$178</f>
        <v>0.21848335423286161</v>
      </c>
      <c r="CB183" s="20">
        <f t="shared" si="1908"/>
        <v>0.19097208817511485</v>
      </c>
      <c r="CC183" s="20">
        <f t="shared" ref="CC183:CD183" si="1909">CC170/CC$178</f>
        <v>0.11254756468797565</v>
      </c>
      <c r="CD183" s="20">
        <f t="shared" si="1909"/>
        <v>0.18773085564144548</v>
      </c>
      <c r="CE183" s="20">
        <f t="shared" ref="CE183:CF183" si="1910">CE170/CE$178</f>
        <v>0.21696544969202011</v>
      </c>
      <c r="CF183" s="20">
        <f t="shared" si="1910"/>
        <v>0.21852596570711055</v>
      </c>
      <c r="CG183" s="20">
        <f t="shared" ref="CG183:CH183" si="1911">CG170/CG$178</f>
        <v>0.1932849457426066</v>
      </c>
      <c r="CH183" s="20">
        <f t="shared" si="1911"/>
        <v>0.20847156542264547</v>
      </c>
      <c r="CI183" s="20">
        <f t="shared" ref="CI183" si="1912">CI170/CI$178</f>
        <v>0.2261414876722809</v>
      </c>
      <c r="CL183" s="40">
        <f t="shared" si="1879"/>
        <v>0.21675413269980573</v>
      </c>
      <c r="CM183" s="40">
        <f t="shared" ref="CM183" si="1913">CM170/CM$178</f>
        <v>0.21104591702397152</v>
      </c>
      <c r="CN183" s="40">
        <f t="shared" ref="CN183" si="1914">CN170/CN$178</f>
        <v>0.2552574494805343</v>
      </c>
      <c r="CP183" s="21">
        <f t="shared" si="1849"/>
        <v>57.082156758342109</v>
      </c>
      <c r="CQ183" s="21">
        <f t="shared" si="1850"/>
        <v>-385.03316780728574</v>
      </c>
      <c r="CS183" s="8" t="str">
        <f t="shared" si="1882"/>
        <v>-551 bps</v>
      </c>
      <c r="CT183" s="8" t="str">
        <f t="shared" si="1882"/>
        <v>-418 bps</v>
      </c>
      <c r="CU183" s="8">
        <f>ROUND(HLOOKUP(CU$180,$A$180:$CK$191,COUNTA($A$180:$A183),0)*10^4,0)</f>
        <v>2812</v>
      </c>
      <c r="CV183" s="8">
        <f>ROUND(HLOOKUP(CV$180,$A$180:$CK$191,COUNTA($A$180:$A183),0)*10^4,0)</f>
        <v>2261</v>
      </c>
      <c r="CW183" s="8">
        <f>ROUND(HLOOKUP(CW$180,$A$180:$CK$191,COUNTA($A$180:$A183),0)*10^4,0)</f>
        <v>2679</v>
      </c>
      <c r="CX183" s="8"/>
      <c r="CY183" s="8">
        <f t="shared" si="1883"/>
        <v>-551</v>
      </c>
      <c r="CZ183" s="8">
        <f t="shared" si="1884"/>
        <v>-418</v>
      </c>
      <c r="DB183" s="40">
        <f t="shared" ref="DB183:DV183" si="1915">DB170/DB$178</f>
        <v>1.7041581458759374E-4</v>
      </c>
      <c r="DC183" s="40">
        <f t="shared" si="1915"/>
        <v>3.0764497769573913E-4</v>
      </c>
      <c r="DD183" s="40">
        <f t="shared" si="1915"/>
        <v>2.1584286639326569E-4</v>
      </c>
      <c r="DE183" s="40">
        <f t="shared" si="1915"/>
        <v>2.6599281819390878E-4</v>
      </c>
      <c r="DF183" s="40">
        <f t="shared" si="1915"/>
        <v>1.5898251192368838E-2</v>
      </c>
      <c r="DG183" s="40">
        <f t="shared" si="1915"/>
        <v>4.4103992571959148E-2</v>
      </c>
      <c r="DH183" s="40">
        <f t="shared" si="1915"/>
        <v>5.3646144650328749E-2</v>
      </c>
      <c r="DI183" s="40">
        <f t="shared" si="1915"/>
        <v>5.451687624090007E-2</v>
      </c>
      <c r="DJ183" s="40">
        <f t="shared" si="1915"/>
        <v>1.495914519170333E-2</v>
      </c>
      <c r="DK183" s="40">
        <f t="shared" si="1915"/>
        <v>2.102723198896932E-2</v>
      </c>
      <c r="DL183" s="40">
        <f t="shared" si="1915"/>
        <v>3.9095831965868064E-2</v>
      </c>
      <c r="DM183" s="40">
        <f t="shared" si="1915"/>
        <v>2.9511886732156007E-2</v>
      </c>
      <c r="DN183" s="40">
        <f t="shared" si="1915"/>
        <v>2.3613664151979172E-2</v>
      </c>
      <c r="DO183" s="40">
        <f t="shared" si="1915"/>
        <v>3.46922747393974E-2</v>
      </c>
      <c r="DP183" s="40">
        <f t="shared" si="1915"/>
        <v>5.0801207235522707E-2</v>
      </c>
      <c r="DQ183" s="40">
        <f t="shared" si="1915"/>
        <v>4.4675096448233725E-2</v>
      </c>
      <c r="DR183" s="40">
        <f t="shared" si="1915"/>
        <v>4.7660052587227109E-2</v>
      </c>
      <c r="DS183" s="40">
        <f t="shared" si="1915"/>
        <v>7.8705355917314077E-2</v>
      </c>
      <c r="DT183" s="40">
        <f t="shared" si="1915"/>
        <v>9.8221173981087581E-2</v>
      </c>
      <c r="DU183" s="40">
        <f t="shared" si="1915"/>
        <v>0.12917556178042128</v>
      </c>
      <c r="DV183" s="40">
        <f t="shared" si="1915"/>
        <v>0.13349277593945549</v>
      </c>
      <c r="DW183" s="40">
        <f t="shared" ref="DW183:DX183" si="1916">DW170/DW$178</f>
        <v>0.11601706740368178</v>
      </c>
      <c r="DX183" s="40">
        <f t="shared" si="1916"/>
        <v>0.18726023296131003</v>
      </c>
      <c r="DY183" s="40">
        <f t="shared" ref="DY183:DZ183" si="1917">DY170/DY$178</f>
        <v>0.21932651566982345</v>
      </c>
      <c r="DZ183" s="40">
        <f t="shared" si="1917"/>
        <v>0.2552574494805343</v>
      </c>
      <c r="EA183" s="40">
        <f t="shared" ref="EA183:EB183" si="1918">EA170/EA$178</f>
        <v>0.21460258965140849</v>
      </c>
      <c r="EB183" s="40">
        <f t="shared" si="1918"/>
        <v>0.16361353322115141</v>
      </c>
      <c r="EC183" s="40">
        <f t="shared" ref="EC183" si="1919">EC170/EC$178</f>
        <v>0.21104591702397152</v>
      </c>
      <c r="EE183" s="40">
        <f t="shared" ref="EE183:EI183" si="1920">EE170/EE$178</f>
        <v>5.0316809541557954E-3</v>
      </c>
      <c r="EF183" s="40">
        <f t="shared" si="1920"/>
        <v>3.2813232438224066E-2</v>
      </c>
      <c r="EG183" s="40">
        <f t="shared" si="1920"/>
        <v>2.816427377907299E-2</v>
      </c>
      <c r="EH183" s="40">
        <f t="shared" si="1920"/>
        <v>4.4924754436898286E-2</v>
      </c>
      <c r="EI183" s="40">
        <f t="shared" si="1920"/>
        <v>0.11301062558850913</v>
      </c>
      <c r="EJ183" s="40">
        <f t="shared" ref="EJ183:EK183" si="1921">EJ170/EJ$178</f>
        <v>0.20087203336475482</v>
      </c>
      <c r="EK183" s="40">
        <f t="shared" si="1921"/>
        <v>0.20068869517524807</v>
      </c>
    </row>
    <row r="184" spans="1:141" x14ac:dyDescent="0.2">
      <c r="A184" s="9" t="s">
        <v>41</v>
      </c>
      <c r="B184" s="40">
        <f t="shared" ref="B184:AG184" si="1922">B171/B$178</f>
        <v>0.46265938069216755</v>
      </c>
      <c r="C184" s="40">
        <f t="shared" si="1922"/>
        <v>0.49471661863592697</v>
      </c>
      <c r="D184" s="40">
        <f t="shared" si="1922"/>
        <v>0.65746421267893662</v>
      </c>
      <c r="E184" s="40">
        <f t="shared" si="1922"/>
        <v>0.57737321196358904</v>
      </c>
      <c r="F184" s="40">
        <f t="shared" si="1922"/>
        <v>0.27278177458033576</v>
      </c>
      <c r="G184" s="40">
        <f t="shared" si="1922"/>
        <v>0.18725099601593626</v>
      </c>
      <c r="H184" s="40">
        <f t="shared" si="1922"/>
        <v>0.165710643722116</v>
      </c>
      <c r="I184" s="40">
        <f t="shared" si="1922"/>
        <v>0.16533864541832669</v>
      </c>
      <c r="J184" s="40">
        <f t="shared" si="1922"/>
        <v>0.15725288831835688</v>
      </c>
      <c r="K184" s="40">
        <f t="shared" si="1922"/>
        <v>0.2530402245088868</v>
      </c>
      <c r="L184" s="40">
        <f t="shared" si="1922"/>
        <v>0.27313195548489666</v>
      </c>
      <c r="M184" s="40">
        <f t="shared" si="1922"/>
        <v>0.20527728085867622</v>
      </c>
      <c r="N184" s="40">
        <f t="shared" si="1922"/>
        <v>0.20945256715402924</v>
      </c>
      <c r="O184" s="40">
        <f t="shared" si="1922"/>
        <v>0.27539311517212067</v>
      </c>
      <c r="P184" s="40">
        <f t="shared" si="1922"/>
        <v>0.49531737773152967</v>
      </c>
      <c r="Q184" s="40">
        <f t="shared" si="1922"/>
        <v>0.45882352941176469</v>
      </c>
      <c r="R184" s="40">
        <f t="shared" si="1922"/>
        <v>0.35842293906810035</v>
      </c>
      <c r="S184" s="40">
        <f t="shared" si="1922"/>
        <v>0.35076108537392453</v>
      </c>
      <c r="T184" s="40">
        <f t="shared" si="1922"/>
        <v>0.28293010752688175</v>
      </c>
      <c r="U184" s="40">
        <f t="shared" si="1922"/>
        <v>0.27470449172576833</v>
      </c>
      <c r="V184" s="40">
        <f t="shared" si="1922"/>
        <v>0.3567497572029783</v>
      </c>
      <c r="W184" s="40">
        <f t="shared" si="1922"/>
        <v>0.12029820399864452</v>
      </c>
      <c r="X184" s="40">
        <f t="shared" si="1922"/>
        <v>0.29093078758949881</v>
      </c>
      <c r="Y184" s="40">
        <f t="shared" si="1922"/>
        <v>0.343844754396604</v>
      </c>
      <c r="Z184" s="40">
        <f t="shared" si="1922"/>
        <v>0.3361534122955443</v>
      </c>
      <c r="AA184" s="40">
        <f t="shared" si="1922"/>
        <v>0.35065329687025221</v>
      </c>
      <c r="AB184" s="40">
        <f t="shared" si="1922"/>
        <v>0.47743229689067201</v>
      </c>
      <c r="AC184" s="40">
        <f t="shared" si="1922"/>
        <v>0.1332982086406744</v>
      </c>
      <c r="AD184" s="40">
        <f t="shared" si="1922"/>
        <v>0.13676588897827835</v>
      </c>
      <c r="AE184" s="40">
        <f t="shared" si="1922"/>
        <v>0.28647953717591601</v>
      </c>
      <c r="AF184" s="40">
        <f t="shared" si="1922"/>
        <v>0.31155025553662691</v>
      </c>
      <c r="AG184" s="40">
        <f t="shared" si="1922"/>
        <v>0.34118526827444384</v>
      </c>
      <c r="AH184" s="40">
        <f t="shared" ref="AH184:BA184" si="1923">AH171/AH$178</f>
        <v>0.36894065446478091</v>
      </c>
      <c r="AI184" s="40">
        <f t="shared" si="1923"/>
        <v>0.32132045552832639</v>
      </c>
      <c r="AJ184" s="40">
        <f t="shared" si="1923"/>
        <v>0.30398271574742164</v>
      </c>
      <c r="AK184" s="40">
        <f t="shared" si="1923"/>
        <v>0.24060235082053399</v>
      </c>
      <c r="AL184" s="40">
        <f t="shared" si="1923"/>
        <v>0.27068393094289511</v>
      </c>
      <c r="AM184" s="40">
        <f t="shared" si="1923"/>
        <v>0.21573184732995435</v>
      </c>
      <c r="AN184" s="40">
        <f t="shared" si="1923"/>
        <v>0.24931980292668579</v>
      </c>
      <c r="AO184" s="40">
        <f t="shared" si="1923"/>
        <v>0.12772907319454091</v>
      </c>
      <c r="AP184" s="40">
        <f t="shared" si="1923"/>
        <v>7.0044322897019992E-2</v>
      </c>
      <c r="AQ184" s="40">
        <f t="shared" si="1923"/>
        <v>0.15407323943661971</v>
      </c>
      <c r="AR184" s="40">
        <f t="shared" si="1923"/>
        <v>0.19967386173454063</v>
      </c>
      <c r="AS184" s="40">
        <f t="shared" si="1923"/>
        <v>0.20716856858390137</v>
      </c>
      <c r="AT184" s="40">
        <f t="shared" si="1923"/>
        <v>0.15418129917932732</v>
      </c>
      <c r="AU184" s="40">
        <f t="shared" si="1923"/>
        <v>0.1149146788634214</v>
      </c>
      <c r="AV184" s="40">
        <f t="shared" si="1923"/>
        <v>0.11766545890571645</v>
      </c>
      <c r="AW184" s="40">
        <f t="shared" si="1923"/>
        <v>0.12540630901154692</v>
      </c>
      <c r="AX184" s="40">
        <f t="shared" si="1923"/>
        <v>9.891655461275714E-2</v>
      </c>
      <c r="AY184" s="40">
        <f t="shared" si="1923"/>
        <v>8.8722123036886855E-2</v>
      </c>
      <c r="AZ184" s="40">
        <f t="shared" si="1923"/>
        <v>7.7227676917376809E-2</v>
      </c>
      <c r="BA184" s="40">
        <f t="shared" si="1923"/>
        <v>4.9839252336448599E-2</v>
      </c>
      <c r="BB184" s="40">
        <f t="shared" ref="BB184:BC184" si="1924">BB171/BB$178</f>
        <v>1.9984467049307647E-2</v>
      </c>
      <c r="BC184" s="40">
        <f t="shared" si="1924"/>
        <v>2.4661099663810866E-2</v>
      </c>
      <c r="BD184" s="40">
        <f t="shared" ref="BD184:BE184" si="1925">BD171/BD$178</f>
        <v>1.4263219569356965E-2</v>
      </c>
      <c r="BE184" s="40">
        <f t="shared" si="1925"/>
        <v>1.2474111836864744E-2</v>
      </c>
      <c r="BF184" s="40">
        <f t="shared" ref="BF184:BG184" si="1926">BF171/BF$178</f>
        <v>1.3186230142629755E-2</v>
      </c>
      <c r="BG184" s="40">
        <f t="shared" si="1926"/>
        <v>8.8616858492448942E-3</v>
      </c>
      <c r="BH184" s="40">
        <f t="shared" ref="BH184:BI184" si="1927">BH171/BH$178</f>
        <v>8.9498093820938648E-3</v>
      </c>
      <c r="BI184" s="40">
        <f t="shared" si="1927"/>
        <v>7.2739731442803112E-3</v>
      </c>
      <c r="BJ184" s="20">
        <f t="shared" ref="BJ184:BK184" si="1928">BJ171/BJ$178</f>
        <v>5.1006123169440153E-3</v>
      </c>
      <c r="BK184" s="20">
        <f t="shared" si="1928"/>
        <v>3.9519959392335302E-3</v>
      </c>
      <c r="BL184" s="20">
        <f t="shared" ref="BL184:BM184" si="1929">BL171/BL$178</f>
        <v>2.2873022659256094E-3</v>
      </c>
      <c r="BM184" s="20">
        <f t="shared" si="1929"/>
        <v>4.2562279751643759E-3</v>
      </c>
      <c r="BN184" s="20">
        <f t="shared" ref="BN184:BO184" si="1930">BN171/BN$178</f>
        <v>3.6079607909063872E-3</v>
      </c>
      <c r="BO184" s="20">
        <f t="shared" si="1930"/>
        <v>3.5374557818027273E-3</v>
      </c>
      <c r="BP184" s="20">
        <f t="shared" ref="BP184:BQ184" si="1931">BP171/BP$178</f>
        <v>2.6567333327140483E-3</v>
      </c>
      <c r="BQ184" s="20">
        <f t="shared" si="1931"/>
        <v>2.178062198271023E-3</v>
      </c>
      <c r="BR184" s="20">
        <f t="shared" ref="BR184" si="1932">BR171/BR$178</f>
        <v>1.7672332858389387E-3</v>
      </c>
      <c r="BS184" s="20">
        <f t="shared" ref="BS184" si="1933">BS171/BS$178</f>
        <v>1.0776861863469292E-3</v>
      </c>
      <c r="BT184" s="20">
        <f t="shared" ref="BT184:BU184" si="1934">BT171/BT$178</f>
        <v>1.3281987453116254E-3</v>
      </c>
      <c r="BU184" s="20">
        <f t="shared" si="1934"/>
        <v>7.8991093073298288E-4</v>
      </c>
      <c r="BV184" s="20">
        <f t="shared" ref="BV184:BW184" si="1935">BV171/BV$178</f>
        <v>8.3313859565345503E-4</v>
      </c>
      <c r="BW184" s="20">
        <f t="shared" si="1935"/>
        <v>6.3875273751173216E-4</v>
      </c>
      <c r="BX184" s="20">
        <f t="shared" ref="BX184:BY184" si="1936">BX171/BX$178</f>
        <v>5.6303735828958383E-4</v>
      </c>
      <c r="BY184" s="20">
        <f t="shared" si="1936"/>
        <v>5.9451746800415076E-4</v>
      </c>
      <c r="BZ184" s="20">
        <f t="shared" ref="BZ184" si="1937">BZ171/BZ$178</f>
        <v>6.6335320092671428E-4</v>
      </c>
      <c r="CA184" s="20">
        <f t="shared" ref="CA184:CB184" si="1938">CA171/CA$178</f>
        <v>3.8656270329898265E-4</v>
      </c>
      <c r="CB184" s="20">
        <f t="shared" si="1938"/>
        <v>3.6675288576612747E-4</v>
      </c>
      <c r="CC184" s="20">
        <f t="shared" ref="CC184:CD184" si="1939">CC171/CC$178</f>
        <v>2.1879756468797565E-4</v>
      </c>
      <c r="CD184" s="20">
        <f t="shared" si="1939"/>
        <v>5.140702943528426E-4</v>
      </c>
      <c r="CE184" s="20">
        <f t="shared" ref="CE184:CF184" si="1940">CE171/CE$178</f>
        <v>8.2771750001724406E-5</v>
      </c>
      <c r="CF184" s="20">
        <f t="shared" si="1940"/>
        <v>1.0180966682786531E-4</v>
      </c>
      <c r="CG184" s="20">
        <f t="shared" ref="CG184:CH184" si="1941">CG171/CG$178</f>
        <v>1.2250022968793067E-4</v>
      </c>
      <c r="CH184" s="20">
        <f t="shared" si="1941"/>
        <v>7.3002765993689312E-5</v>
      </c>
      <c r="CI184" s="20">
        <f t="shared" ref="CI184" si="1942">CI171/CI$178</f>
        <v>3.4774948127369038E-5</v>
      </c>
      <c r="CL184" s="40">
        <f t="shared" si="1879"/>
        <v>5.5083928046150596E-5</v>
      </c>
      <c r="CM184" s="40">
        <f t="shared" ref="CM184" si="1943">CM171/CM$178</f>
        <v>9.9777440874937296E-5</v>
      </c>
      <c r="CN184" s="40">
        <f t="shared" ref="CN184" si="1944">CN171/CN$178</f>
        <v>6.6869994943975991E-4</v>
      </c>
      <c r="CP184" s="21">
        <f t="shared" si="1849"/>
        <v>-0.44693512828786702</v>
      </c>
      <c r="CQ184" s="21">
        <f t="shared" si="1850"/>
        <v>-6.1361602139360931</v>
      </c>
      <c r="CS184" s="8" t="str">
        <f t="shared" si="1882"/>
        <v>-6 bps</v>
      </c>
      <c r="CT184" s="8" t="str">
        <f t="shared" si="1882"/>
        <v>-6 bps</v>
      </c>
      <c r="CU184" s="8">
        <f>ROUND(HLOOKUP(CU$180,$A$180:$CK$191,COUNTA($A$180:$A184),0)*10^4,0)</f>
        <v>6</v>
      </c>
      <c r="CV184" s="8">
        <f>ROUND(HLOOKUP(CV$180,$A$180:$CK$191,COUNTA($A$180:$A184),0)*10^4,0)</f>
        <v>0</v>
      </c>
      <c r="CW184" s="8">
        <f>ROUND(HLOOKUP(CW$180,$A$180:$CK$191,COUNTA($A$180:$A184),0)*10^4,0)</f>
        <v>6</v>
      </c>
      <c r="CX184" s="8"/>
      <c r="CY184" s="8">
        <f t="shared" si="1883"/>
        <v>-6</v>
      </c>
      <c r="CZ184" s="8">
        <f t="shared" si="1884"/>
        <v>-6</v>
      </c>
      <c r="DB184" s="40">
        <f t="shared" ref="DB184:DV184" si="1945">DB171/DB$178</f>
        <v>0.56859236537150648</v>
      </c>
      <c r="DC184" s="40">
        <f t="shared" si="1945"/>
        <v>0.39378557145054605</v>
      </c>
      <c r="DD184" s="40">
        <f t="shared" si="1945"/>
        <v>0.16274552126052233</v>
      </c>
      <c r="DE184" s="40">
        <f t="shared" si="1945"/>
        <v>0.2472403245112382</v>
      </c>
      <c r="DF184" s="40">
        <f t="shared" si="1945"/>
        <v>0.32921609392197626</v>
      </c>
      <c r="DG184" s="40">
        <f t="shared" si="1945"/>
        <v>0.35701021355617457</v>
      </c>
      <c r="DH184" s="40">
        <f t="shared" si="1945"/>
        <v>0.31440526001195457</v>
      </c>
      <c r="DI184" s="40">
        <f t="shared" si="1945"/>
        <v>0.27092984778292523</v>
      </c>
      <c r="DJ184" s="40">
        <f t="shared" si="1945"/>
        <v>0.41097842028074588</v>
      </c>
      <c r="DK184" s="40">
        <f t="shared" si="1945"/>
        <v>0.19527749052051016</v>
      </c>
      <c r="DL184" s="40">
        <f t="shared" si="1945"/>
        <v>0.34252953724975388</v>
      </c>
      <c r="DM184" s="40">
        <f t="shared" si="1945"/>
        <v>0.28554556696447181</v>
      </c>
      <c r="DN184" s="40">
        <f t="shared" si="1945"/>
        <v>0.24469545110499305</v>
      </c>
      <c r="DO184" s="40">
        <f t="shared" si="1945"/>
        <v>0.11860631158075111</v>
      </c>
      <c r="DP184" s="40">
        <f t="shared" si="1945"/>
        <v>0.1863193124806849</v>
      </c>
      <c r="DQ184" s="40">
        <f t="shared" si="1945"/>
        <v>0.11898256838328505</v>
      </c>
      <c r="DR184" s="40">
        <f t="shared" si="1945"/>
        <v>8.7187964800633622E-2</v>
      </c>
      <c r="DS184" s="40">
        <f t="shared" si="1945"/>
        <v>3.0105873848152928E-2</v>
      </c>
      <c r="DT184" s="40">
        <f t="shared" si="1945"/>
        <v>1.3264046553662354E-2</v>
      </c>
      <c r="DU184" s="40">
        <f t="shared" si="1945"/>
        <v>8.3994553928041105E-3</v>
      </c>
      <c r="DV184" s="40">
        <f t="shared" si="1945"/>
        <v>3.4957245355961078E-3</v>
      </c>
      <c r="DW184" s="40">
        <f t="shared" ref="DW184:DX184" si="1946">DW171/DW$178</f>
        <v>3.7733140106155304E-3</v>
      </c>
      <c r="DX184" s="40">
        <f t="shared" si="1946"/>
        <v>2.2279623195872698E-3</v>
      </c>
      <c r="DY184" s="40">
        <f t="shared" ref="DY184:DZ184" si="1947">DY171/DY$178</f>
        <v>1.1042694417437854E-3</v>
      </c>
      <c r="DZ184" s="40">
        <f t="shared" si="1947"/>
        <v>6.6869994943975991E-4</v>
      </c>
      <c r="EA184" s="40">
        <f t="shared" ref="EA184:EB184" si="1948">EA171/EA$178</f>
        <v>5.4410051505956731E-4</v>
      </c>
      <c r="EB184" s="40">
        <f t="shared" si="1948"/>
        <v>3.6650349293763706E-4</v>
      </c>
      <c r="EC184" s="40">
        <f t="shared" ref="EC184" si="1949">EC171/EC$178</f>
        <v>9.9777440874937296E-5</v>
      </c>
      <c r="EE184" s="40">
        <f t="shared" ref="EE184:EI184" si="1950">EE171/EE$178</f>
        <v>0.29314200521803951</v>
      </c>
      <c r="EF184" s="40">
        <f t="shared" si="1950"/>
        <v>0.35616866447911782</v>
      </c>
      <c r="EG184" s="40">
        <f t="shared" si="1950"/>
        <v>0.27295152719814375</v>
      </c>
      <c r="EH184" s="40">
        <f t="shared" si="1950"/>
        <v>0.12349395521126877</v>
      </c>
      <c r="EI184" s="40">
        <f t="shared" si="1950"/>
        <v>1.2754502193761725E-2</v>
      </c>
      <c r="EJ184" s="40">
        <f t="shared" ref="EJ184:EK184" si="1951">EJ171/EJ$178</f>
        <v>1.786155296376557E-3</v>
      </c>
      <c r="EK184" s="40">
        <f t="shared" si="1951"/>
        <v>2.7091618186391342E-4</v>
      </c>
    </row>
    <row r="185" spans="1:141" x14ac:dyDescent="0.2">
      <c r="A185" s="9" t="s">
        <v>42</v>
      </c>
      <c r="B185" s="40">
        <f t="shared" ref="B185:AG185" si="1952">B172/B$178</f>
        <v>0.36575591985428052</v>
      </c>
      <c r="C185" s="40">
        <f t="shared" si="1952"/>
        <v>0.37495997438360551</v>
      </c>
      <c r="D185" s="40">
        <f t="shared" si="1952"/>
        <v>0.1492842535787321</v>
      </c>
      <c r="E185" s="40">
        <f t="shared" si="1952"/>
        <v>0.30169050715214563</v>
      </c>
      <c r="F185" s="40">
        <f t="shared" si="1952"/>
        <v>0.50779376498800954</v>
      </c>
      <c r="G185" s="40">
        <f t="shared" si="1952"/>
        <v>0.39157655093910076</v>
      </c>
      <c r="H185" s="40">
        <f t="shared" si="1952"/>
        <v>0.52517527087316762</v>
      </c>
      <c r="I185" s="40">
        <f t="shared" si="1952"/>
        <v>0.5431606905710491</v>
      </c>
      <c r="J185" s="40">
        <f t="shared" si="1952"/>
        <v>0.58664955070603342</v>
      </c>
      <c r="K185" s="40">
        <f t="shared" si="1952"/>
        <v>0.47053320860617398</v>
      </c>
      <c r="L185" s="40">
        <f t="shared" si="1952"/>
        <v>0.44324324324324327</v>
      </c>
      <c r="M185" s="40">
        <f t="shared" si="1952"/>
        <v>0.34078711985688731</v>
      </c>
      <c r="N185" s="40">
        <f t="shared" si="1952"/>
        <v>0.24311458687521251</v>
      </c>
      <c r="O185" s="40">
        <f t="shared" si="1952"/>
        <v>0.28219294517637061</v>
      </c>
      <c r="P185" s="40">
        <f t="shared" si="1952"/>
        <v>0.19944502254595908</v>
      </c>
      <c r="Q185" s="40">
        <f t="shared" si="1952"/>
        <v>0.31764705882352939</v>
      </c>
      <c r="R185" s="40">
        <f t="shared" si="1952"/>
        <v>0.16129032258064516</v>
      </c>
      <c r="S185" s="40">
        <f t="shared" si="1952"/>
        <v>0.23560555923229648</v>
      </c>
      <c r="T185" s="40">
        <f t="shared" si="1952"/>
        <v>0.27486559139784944</v>
      </c>
      <c r="U185" s="40">
        <f t="shared" si="1952"/>
        <v>0.19527186761229315</v>
      </c>
      <c r="V185" s="40">
        <f t="shared" si="1952"/>
        <v>0.17869860796374232</v>
      </c>
      <c r="W185" s="40">
        <f t="shared" si="1952"/>
        <v>0.18569976279227379</v>
      </c>
      <c r="X185" s="40">
        <f t="shared" si="1952"/>
        <v>0.15322195704057279</v>
      </c>
      <c r="Y185" s="40">
        <f t="shared" si="1952"/>
        <v>0.12391348291894078</v>
      </c>
      <c r="Z185" s="40">
        <f t="shared" si="1952"/>
        <v>0.13630381650686219</v>
      </c>
      <c r="AA185" s="40">
        <f t="shared" si="1952"/>
        <v>0.16210878152537223</v>
      </c>
      <c r="AB185" s="40">
        <f t="shared" si="1952"/>
        <v>0.12788365095285859</v>
      </c>
      <c r="AC185" s="40">
        <f t="shared" si="1952"/>
        <v>0.20951879171057253</v>
      </c>
      <c r="AD185" s="40">
        <f t="shared" si="1952"/>
        <v>0.1745776347546259</v>
      </c>
      <c r="AE185" s="40">
        <f t="shared" si="1952"/>
        <v>0.20548532247696594</v>
      </c>
      <c r="AF185" s="40">
        <f t="shared" si="1952"/>
        <v>0.175809199318569</v>
      </c>
      <c r="AG185" s="40">
        <f t="shared" si="1952"/>
        <v>0.17791487505452733</v>
      </c>
      <c r="AH185" s="40">
        <f t="shared" ref="AH185:BA185" si="1953">AH172/AH$178</f>
        <v>0.18114254021075984</v>
      </c>
      <c r="AI185" s="40">
        <f t="shared" si="1953"/>
        <v>0.19629042333381386</v>
      </c>
      <c r="AJ185" s="40">
        <f t="shared" si="1953"/>
        <v>0.21894745424157189</v>
      </c>
      <c r="AK185" s="40">
        <f t="shared" si="1953"/>
        <v>0.22911111945623192</v>
      </c>
      <c r="AL185" s="40">
        <f t="shared" si="1953"/>
        <v>0.18638778220451527</v>
      </c>
      <c r="AM185" s="40">
        <f t="shared" si="1953"/>
        <v>0.16588726162806977</v>
      </c>
      <c r="AN185" s="40">
        <f t="shared" si="1953"/>
        <v>0.1523089933083315</v>
      </c>
      <c r="AO185" s="40">
        <f t="shared" si="1953"/>
        <v>0.20668681597176594</v>
      </c>
      <c r="AP185" s="40">
        <f t="shared" si="1953"/>
        <v>0.21937476423990948</v>
      </c>
      <c r="AQ185" s="40">
        <f t="shared" si="1953"/>
        <v>0.15738591549295775</v>
      </c>
      <c r="AR185" s="40">
        <f t="shared" si="1953"/>
        <v>0.1737544522164528</v>
      </c>
      <c r="AS185" s="40">
        <f t="shared" si="1953"/>
        <v>0.16617523167649537</v>
      </c>
      <c r="AT185" s="40">
        <f t="shared" si="1953"/>
        <v>0.15958985145260943</v>
      </c>
      <c r="AU185" s="40">
        <f t="shared" si="1953"/>
        <v>0.19365371409321189</v>
      </c>
      <c r="AV185" s="40">
        <f t="shared" si="1953"/>
        <v>0.11814769439303495</v>
      </c>
      <c r="AW185" s="40">
        <f t="shared" si="1953"/>
        <v>8.1757112342506891E-2</v>
      </c>
      <c r="AX185" s="40">
        <f t="shared" si="1953"/>
        <v>6.8128776989536483E-2</v>
      </c>
      <c r="AY185" s="40">
        <f t="shared" si="1953"/>
        <v>5.8250370684177079E-2</v>
      </c>
      <c r="AZ185" s="40">
        <f t="shared" si="1953"/>
        <v>5.222999258984809E-2</v>
      </c>
      <c r="BA185" s="40">
        <f t="shared" si="1953"/>
        <v>4.8119626168224301E-2</v>
      </c>
      <c r="BB185" s="40">
        <f t="shared" ref="BB185:BC185" si="1954">BB172/BB$178</f>
        <v>2.7542573544733003E-2</v>
      </c>
      <c r="BC185" s="40">
        <f t="shared" si="1954"/>
        <v>5.6826808372193907E-2</v>
      </c>
      <c r="BD185" s="40">
        <f t="shared" ref="BD185:BE185" si="1955">BD172/BD$178</f>
        <v>4.1471363702944193E-2</v>
      </c>
      <c r="BE185" s="40">
        <f t="shared" si="1955"/>
        <v>3.1878285805321011E-2</v>
      </c>
      <c r="BF185" s="40">
        <f t="shared" ref="BF185:BG185" si="1956">BF172/BF$178</f>
        <v>2.79485658999407E-2</v>
      </c>
      <c r="BG185" s="40">
        <f t="shared" si="1956"/>
        <v>1.962610604750183E-2</v>
      </c>
      <c r="BH185" s="40">
        <f t="shared" ref="BH185:BI185" si="1957">BH172/BH$178</f>
        <v>1.7443439159760616E-2</v>
      </c>
      <c r="BI185" s="40">
        <f t="shared" si="1957"/>
        <v>1.2716275514910327E-2</v>
      </c>
      <c r="BJ185" s="20">
        <f t="shared" ref="BJ185:BK185" si="1958">BJ172/BJ$178</f>
        <v>8.3143632755913188E-3</v>
      </c>
      <c r="BK185" s="20">
        <f t="shared" si="1958"/>
        <v>7.9765055654254739E-3</v>
      </c>
      <c r="BL185" s="20">
        <f t="shared" ref="BL185:BM185" si="1959">BL172/BL$178</f>
        <v>4.8453755166025366E-3</v>
      </c>
      <c r="BM185" s="20">
        <f t="shared" si="1959"/>
        <v>9.0463913593995509E-3</v>
      </c>
      <c r="BN185" s="20">
        <f t="shared" ref="BN185:BO185" si="1960">BN172/BN$178</f>
        <v>6.3494937216309532E-3</v>
      </c>
      <c r="BO185" s="20">
        <f t="shared" si="1960"/>
        <v>4.6749415632304598E-3</v>
      </c>
      <c r="BP185" s="20">
        <f t="shared" ref="BP185:BQ185" si="1961">BP172/BP$178</f>
        <v>3.4741897427799091E-3</v>
      </c>
      <c r="BQ185" s="20">
        <f t="shared" si="1961"/>
        <v>2.2791063208712249E-3</v>
      </c>
      <c r="BR185" s="20">
        <f t="shared" ref="BR185" si="1962">BR172/BR$178</f>
        <v>1.6126003733280317E-3</v>
      </c>
      <c r="BS185" s="20">
        <f t="shared" ref="BS185" si="1963">BS172/BS$178</f>
        <v>1.6557827498840238E-3</v>
      </c>
      <c r="BT185" s="20">
        <f t="shared" ref="BT185:BU185" si="1964">BT172/BT$178</f>
        <v>1.9630610386681259E-3</v>
      </c>
      <c r="BU185" s="20">
        <f t="shared" si="1964"/>
        <v>2.5059243319804974E-3</v>
      </c>
      <c r="BV185" s="20">
        <f t="shared" ref="BV185:BW185" si="1965">BV172/BV$178</f>
        <v>2.5908578279467197E-3</v>
      </c>
      <c r="BW185" s="20">
        <f t="shared" si="1965"/>
        <v>2.5680467202002294E-3</v>
      </c>
      <c r="BX185" s="20">
        <f t="shared" ref="BX185:BY185" si="1966">BX172/BX$178</f>
        <v>2.0086738187628395E-3</v>
      </c>
      <c r="BY185" s="20">
        <f t="shared" si="1966"/>
        <v>2.3672604635074368E-3</v>
      </c>
      <c r="BZ185" s="20">
        <f t="shared" ref="BZ185" si="1967">BZ172/BZ$178</f>
        <v>2.4355953347458465E-3</v>
      </c>
      <c r="CA185" s="20">
        <f t="shared" ref="CA185:CB185" si="1968">CA172/CA$178</f>
        <v>1.4991090201106889E-3</v>
      </c>
      <c r="CB185" s="20">
        <f t="shared" si="1968"/>
        <v>1.7662046867158243E-3</v>
      </c>
      <c r="CC185" s="20">
        <f t="shared" ref="CC185:CD185" si="1969">CC172/CC$178</f>
        <v>1.5981735159817352E-3</v>
      </c>
      <c r="CD185" s="20">
        <f t="shared" si="1969"/>
        <v>9.9958112790830508E-4</v>
      </c>
      <c r="CE185" s="20">
        <f t="shared" ref="CE185:CF185" si="1970">CE172/CE$178</f>
        <v>1.2277809583589121E-3</v>
      </c>
      <c r="CF185" s="20">
        <f t="shared" si="1970"/>
        <v>1.2726208353483163E-3</v>
      </c>
      <c r="CG185" s="20">
        <f t="shared" ref="CG185:CH185" si="1971">CG172/CG$178</f>
        <v>9.9021018997743964E-4</v>
      </c>
      <c r="CH185" s="20">
        <f t="shared" si="1971"/>
        <v>1.0382615607991369E-3</v>
      </c>
      <c r="CI185" s="20">
        <f t="shared" ref="CI185" si="1972">CI172/CI$178</f>
        <v>1.0780233919484403E-3</v>
      </c>
      <c r="CL185" s="40">
        <f t="shared" si="1879"/>
        <v>1.0568994493480798E-3</v>
      </c>
      <c r="CM185" s="40">
        <f t="shared" ref="CM185" si="1973">CM172/CM$178</f>
        <v>1.177928121440232E-3</v>
      </c>
      <c r="CN185" s="40">
        <f t="shared" ref="CN185" si="1974">CN172/CN$178</f>
        <v>2.3355568965798446E-3</v>
      </c>
      <c r="CP185" s="21">
        <f t="shared" si="1849"/>
        <v>-1.2102867209215213</v>
      </c>
      <c r="CQ185" s="21">
        <f t="shared" si="1850"/>
        <v>-12.786574472317648</v>
      </c>
      <c r="CS185" s="8" t="str">
        <f t="shared" si="1882"/>
        <v>-15 bps</v>
      </c>
      <c r="CT185" s="8" t="str">
        <f t="shared" si="1882"/>
        <v>-9 bps</v>
      </c>
      <c r="CU185" s="8">
        <f>ROUND(HLOOKUP(CU$180,$A$180:$CK$191,COUNTA($A$180:$A185),0)*10^4,0)</f>
        <v>26</v>
      </c>
      <c r="CV185" s="8">
        <f>ROUND(HLOOKUP(CV$180,$A$180:$CK$191,COUNTA($A$180:$A185),0)*10^4,0)</f>
        <v>11</v>
      </c>
      <c r="CW185" s="8">
        <f>ROUND(HLOOKUP(CW$180,$A$180:$CK$191,COUNTA($A$180:$A185),0)*10^4,0)</f>
        <v>20</v>
      </c>
      <c r="CX185" s="8"/>
      <c r="CY185" s="8">
        <f t="shared" si="1883"/>
        <v>-15</v>
      </c>
      <c r="CZ185" s="8">
        <f t="shared" si="1884"/>
        <v>-9</v>
      </c>
      <c r="DB185" s="40">
        <f t="shared" ref="DB185:DV185" si="1975">DB172/DB$178</f>
        <v>0.25996932515337423</v>
      </c>
      <c r="DC185" s="40">
        <f t="shared" si="1975"/>
        <v>0.37886479003230272</v>
      </c>
      <c r="DD185" s="40">
        <f t="shared" si="1975"/>
        <v>0.55169436650118708</v>
      </c>
      <c r="DE185" s="40">
        <f t="shared" si="1975"/>
        <v>0.42053464556456976</v>
      </c>
      <c r="DF185" s="40">
        <f t="shared" si="1975"/>
        <v>0.23896294484529779</v>
      </c>
      <c r="DG185" s="40">
        <f t="shared" si="1975"/>
        <v>0.21959145775301764</v>
      </c>
      <c r="DH185" s="40">
        <f t="shared" si="1975"/>
        <v>0.20531978481769278</v>
      </c>
      <c r="DI185" s="40">
        <f t="shared" si="1975"/>
        <v>0.14915618795499669</v>
      </c>
      <c r="DJ185" s="40">
        <f t="shared" si="1975"/>
        <v>0.13919966478106013</v>
      </c>
      <c r="DK185" s="40">
        <f t="shared" si="1975"/>
        <v>0.20415374008962428</v>
      </c>
      <c r="DL185" s="40">
        <f t="shared" si="1975"/>
        <v>0.17847472924187727</v>
      </c>
      <c r="DM185" s="40">
        <f t="shared" si="1975"/>
        <v>0.21615650748218032</v>
      </c>
      <c r="DN185" s="40">
        <f t="shared" si="1975"/>
        <v>0.16487976910344598</v>
      </c>
      <c r="DO185" s="40">
        <f t="shared" si="1975"/>
        <v>0.19490932457518206</v>
      </c>
      <c r="DP185" s="40">
        <f t="shared" si="1975"/>
        <v>0.16619214507867414</v>
      </c>
      <c r="DQ185" s="40">
        <f t="shared" si="1975"/>
        <v>0.13405732434522746</v>
      </c>
      <c r="DR185" s="40">
        <f t="shared" si="1975"/>
        <v>5.8799150868241827E-2</v>
      </c>
      <c r="DS185" s="40">
        <f t="shared" si="1975"/>
        <v>4.0016105269900529E-2</v>
      </c>
      <c r="DT185" s="40">
        <f t="shared" si="1975"/>
        <v>3.337778561509467E-2</v>
      </c>
      <c r="DU185" s="40">
        <f t="shared" si="1975"/>
        <v>1.6642603584370926E-2</v>
      </c>
      <c r="DV185" s="40">
        <f t="shared" si="1975"/>
        <v>6.6277888805163316E-3</v>
      </c>
      <c r="DW185" s="40">
        <f t="shared" ref="DW185:DX185" si="1976">DW172/DW$178</f>
        <v>6.5416074048483272E-3</v>
      </c>
      <c r="DX185" s="40">
        <f t="shared" si="1976"/>
        <v>2.5169011829087439E-3</v>
      </c>
      <c r="DY185" s="40">
        <f t="shared" ref="DY185:DZ185" si="1977">DY172/DY$178</f>
        <v>1.9534766483021858E-3</v>
      </c>
      <c r="DZ185" s="40">
        <f t="shared" si="1977"/>
        <v>2.3355568965798446E-3</v>
      </c>
      <c r="EA185" s="40">
        <f t="shared" ref="EA185:EB185" si="1978">EA172/EA$178</f>
        <v>2.0829369410869324E-3</v>
      </c>
      <c r="EB185" s="40">
        <f t="shared" si="1978"/>
        <v>1.4532660241701086E-3</v>
      </c>
      <c r="EC185" s="40">
        <f t="shared" ref="EC185" si="1979">EC172/EC$178</f>
        <v>1.177928121440232E-3</v>
      </c>
      <c r="EE185" s="40">
        <f t="shared" ref="EE185:EI185" si="1980">EE172/EE$178</f>
        <v>0.37774878866939993</v>
      </c>
      <c r="EF185" s="40">
        <f t="shared" si="1980"/>
        <v>0.15562847384986273</v>
      </c>
      <c r="EG185" s="40">
        <f t="shared" si="1980"/>
        <v>0.18392106242625339</v>
      </c>
      <c r="EH185" s="40">
        <f t="shared" si="1980"/>
        <v>0.13002719090100945</v>
      </c>
      <c r="EI185" s="40">
        <f t="shared" si="1980"/>
        <v>2.2008264698098107E-2</v>
      </c>
      <c r="EJ185" s="40">
        <f t="shared" ref="EJ185:EK185" si="1981">EJ172/EJ$178</f>
        <v>3.0853354389211414E-3</v>
      </c>
      <c r="EK185" s="40">
        <f t="shared" si="1981"/>
        <v>1.4510380278224717E-3</v>
      </c>
    </row>
    <row r="186" spans="1:141" x14ac:dyDescent="0.2">
      <c r="A186" s="9" t="s">
        <v>43</v>
      </c>
      <c r="B186" s="40">
        <f t="shared" ref="B186:AG186" si="1982">B173/B$178</f>
        <v>0</v>
      </c>
      <c r="C186" s="40">
        <f t="shared" si="1982"/>
        <v>0</v>
      </c>
      <c r="D186" s="40">
        <f t="shared" si="1982"/>
        <v>0</v>
      </c>
      <c r="E186" s="40">
        <f t="shared" si="1982"/>
        <v>0</v>
      </c>
      <c r="F186" s="40">
        <f t="shared" si="1982"/>
        <v>0</v>
      </c>
      <c r="G186" s="40">
        <f t="shared" si="1982"/>
        <v>0</v>
      </c>
      <c r="H186" s="40">
        <f t="shared" si="1982"/>
        <v>0</v>
      </c>
      <c r="I186" s="40">
        <f t="shared" si="1982"/>
        <v>0</v>
      </c>
      <c r="J186" s="40">
        <f t="shared" si="1982"/>
        <v>0</v>
      </c>
      <c r="K186" s="40">
        <f t="shared" si="1982"/>
        <v>0</v>
      </c>
      <c r="L186" s="40">
        <f t="shared" si="1982"/>
        <v>0</v>
      </c>
      <c r="M186" s="40">
        <f t="shared" si="1982"/>
        <v>0</v>
      </c>
      <c r="N186" s="40">
        <f t="shared" si="1982"/>
        <v>0</v>
      </c>
      <c r="O186" s="40">
        <f t="shared" si="1982"/>
        <v>0</v>
      </c>
      <c r="P186" s="40">
        <f t="shared" si="1982"/>
        <v>0</v>
      </c>
      <c r="Q186" s="40">
        <f t="shared" si="1982"/>
        <v>0</v>
      </c>
      <c r="R186" s="40">
        <f t="shared" si="1982"/>
        <v>0</v>
      </c>
      <c r="S186" s="40">
        <f t="shared" si="1982"/>
        <v>0</v>
      </c>
      <c r="T186" s="40">
        <f t="shared" si="1982"/>
        <v>0</v>
      </c>
      <c r="U186" s="40">
        <f t="shared" si="1982"/>
        <v>0</v>
      </c>
      <c r="V186" s="40">
        <f t="shared" si="1982"/>
        <v>0</v>
      </c>
      <c r="W186" s="40">
        <f t="shared" si="1982"/>
        <v>0</v>
      </c>
      <c r="X186" s="40">
        <f t="shared" si="1982"/>
        <v>0</v>
      </c>
      <c r="Y186" s="40">
        <f t="shared" si="1982"/>
        <v>0</v>
      </c>
      <c r="Z186" s="40">
        <f t="shared" si="1982"/>
        <v>0</v>
      </c>
      <c r="AA186" s="40">
        <f t="shared" si="1982"/>
        <v>0</v>
      </c>
      <c r="AB186" s="40">
        <f t="shared" si="1982"/>
        <v>0</v>
      </c>
      <c r="AC186" s="40">
        <f t="shared" si="1982"/>
        <v>0</v>
      </c>
      <c r="AD186" s="40">
        <f t="shared" si="1982"/>
        <v>0</v>
      </c>
      <c r="AE186" s="40">
        <f t="shared" si="1982"/>
        <v>0</v>
      </c>
      <c r="AF186" s="40">
        <f t="shared" si="1982"/>
        <v>0</v>
      </c>
      <c r="AG186" s="40">
        <f t="shared" si="1982"/>
        <v>0</v>
      </c>
      <c r="AH186" s="40">
        <f t="shared" ref="AH186:BA186" si="1983">AH173/AH$178</f>
        <v>0</v>
      </c>
      <c r="AI186" s="40">
        <f t="shared" si="1983"/>
        <v>0</v>
      </c>
      <c r="AJ186" s="40">
        <f t="shared" si="1983"/>
        <v>0</v>
      </c>
      <c r="AK186" s="40">
        <f t="shared" si="1983"/>
        <v>9.0127304818055504E-3</v>
      </c>
      <c r="AL186" s="40">
        <f t="shared" si="1983"/>
        <v>3.6719787516600266E-2</v>
      </c>
      <c r="AM186" s="40">
        <f t="shared" si="1983"/>
        <v>0.109518075662961</v>
      </c>
      <c r="AN186" s="40">
        <f t="shared" si="1983"/>
        <v>0.16811897933671593</v>
      </c>
      <c r="AO186" s="40">
        <f t="shared" si="1983"/>
        <v>0.23856276633689388</v>
      </c>
      <c r="AP186" s="40">
        <f t="shared" si="1983"/>
        <v>0.21850245190494152</v>
      </c>
      <c r="AQ186" s="40">
        <f t="shared" si="1983"/>
        <v>0.13291267605633802</v>
      </c>
      <c r="AR186" s="40">
        <f t="shared" si="1983"/>
        <v>8.2907780114148399E-2</v>
      </c>
      <c r="AS186" s="40">
        <f t="shared" si="1983"/>
        <v>6.6554338668913221E-2</v>
      </c>
      <c r="AT186" s="40">
        <f t="shared" si="1983"/>
        <v>0.18584386561249977</v>
      </c>
      <c r="AU186" s="40">
        <f t="shared" si="1983"/>
        <v>0.21189701861905441</v>
      </c>
      <c r="AV186" s="40">
        <f t="shared" si="1983"/>
        <v>0.21355212053280503</v>
      </c>
      <c r="AW186" s="40">
        <f t="shared" si="1983"/>
        <v>0.26878308516236882</v>
      </c>
      <c r="AX186" s="40">
        <f t="shared" si="1983"/>
        <v>0.28367413177539758</v>
      </c>
      <c r="AY186" s="40">
        <f t="shared" si="1983"/>
        <v>0.26890489303113746</v>
      </c>
      <c r="AZ186" s="40">
        <f t="shared" si="1983"/>
        <v>0.24819377547239718</v>
      </c>
      <c r="BA186" s="40">
        <f t="shared" si="1983"/>
        <v>0.32998878504672896</v>
      </c>
      <c r="BB186" s="40">
        <f t="shared" ref="BB186:BC186" si="1984">BB173/BB$178</f>
        <v>0.27223390350627946</v>
      </c>
      <c r="BC186" s="40">
        <f t="shared" si="1984"/>
        <v>0.38364602537685716</v>
      </c>
      <c r="BD186" s="40">
        <f t="shared" ref="BD186:BE186" si="1985">BD173/BD$178</f>
        <v>0.35529881353449538</v>
      </c>
      <c r="BE186" s="40">
        <f t="shared" si="1985"/>
        <v>0.2986299187509957</v>
      </c>
      <c r="BF186" s="40">
        <f t="shared" ref="BF186:BG186" si="1986">BF173/BF$178</f>
        <v>0.29195405886208298</v>
      </c>
      <c r="BG186" s="40">
        <f t="shared" si="1986"/>
        <v>0.31767680127736014</v>
      </c>
      <c r="BH186" s="40">
        <f t="shared" ref="BH186:BI186" si="1987">BH173/BH$178</f>
        <v>0.32617927858453988</v>
      </c>
      <c r="BI186" s="40">
        <f t="shared" si="1987"/>
        <v>0.40087234967781044</v>
      </c>
      <c r="BJ186" s="20">
        <f t="shared" ref="BJ186:BK186" si="1988">BJ173/BJ$178</f>
        <v>0.39470704955750058</v>
      </c>
      <c r="BK186" s="20">
        <f t="shared" si="1988"/>
        <v>0.41167228647740595</v>
      </c>
      <c r="BL186" s="20">
        <f t="shared" ref="BL186:BM186" si="1989">BL173/BL$178</f>
        <v>0.38223599828986748</v>
      </c>
      <c r="BM186" s="20">
        <f t="shared" si="1989"/>
        <v>0.52115146984790472</v>
      </c>
      <c r="BN186" s="20">
        <f t="shared" ref="BN186:BO186" si="1990">BN173/BN$178</f>
        <v>0.48347967774056305</v>
      </c>
      <c r="BO186" s="20">
        <f t="shared" si="1990"/>
        <v>0.46071924100948736</v>
      </c>
      <c r="BP186" s="20">
        <f t="shared" ref="BP186:BQ186" si="1991">BP173/BP$178</f>
        <v>0.38829179478128395</v>
      </c>
      <c r="BQ186" s="20">
        <f t="shared" si="1991"/>
        <v>0.3101268665094869</v>
      </c>
      <c r="BR186" s="20">
        <f t="shared" ref="BR186" si="1992">BR173/BR$178</f>
        <v>0.27334680848713788</v>
      </c>
      <c r="BS186" s="20">
        <f t="shared" ref="BS186" si="1993">BS173/BS$178</f>
        <v>0.29847625165043001</v>
      </c>
      <c r="BT186" s="20">
        <f t="shared" ref="BT186:BU186" si="1994">BT173/BT$178</f>
        <v>0.24450551745453633</v>
      </c>
      <c r="BU186" s="20">
        <f t="shared" si="1994"/>
        <v>0.18757660774112711</v>
      </c>
      <c r="BV186" s="20">
        <f t="shared" ref="BV186:BW186" si="1995">BV173/BV$178</f>
        <v>0.24800097538177052</v>
      </c>
      <c r="BW186" s="20">
        <f t="shared" si="1995"/>
        <v>0.11299405568881009</v>
      </c>
      <c r="BX186" s="20">
        <f t="shared" ref="BX186:BY186" si="1996">BX173/BX$178</f>
        <v>0.17954043977782849</v>
      </c>
      <c r="BY186" s="20">
        <f t="shared" si="1996"/>
        <v>0.21411276374956761</v>
      </c>
      <c r="BZ186" s="20">
        <f t="shared" ref="BZ186" si="1997">BZ173/BZ$178</f>
        <v>0.18373893586265619</v>
      </c>
      <c r="CA186" s="20">
        <f t="shared" ref="CA186:CB186" si="1998">CA173/CA$178</f>
        <v>0.1912448261882089</v>
      </c>
      <c r="CB186" s="20">
        <f t="shared" si="1998"/>
        <v>0.17286607728834497</v>
      </c>
      <c r="CC186" s="20">
        <f t="shared" ref="CC186:CD186" si="1999">CC173/CC$178</f>
        <v>0.18128805175038051</v>
      </c>
      <c r="CD186" s="20">
        <f t="shared" si="1999"/>
        <v>0.12792734473173145</v>
      </c>
      <c r="CE186" s="20">
        <f t="shared" ref="CE186:CF186" si="2000">CE173/CE$178</f>
        <v>0.11076929443980769</v>
      </c>
      <c r="CF186" s="20">
        <f t="shared" si="2000"/>
        <v>7.1614616474500917E-2</v>
      </c>
      <c r="CG186" s="20">
        <f t="shared" ref="CG186:CH186" si="2001">CG173/CG$178</f>
        <v>9.2140589430271855E-2</v>
      </c>
      <c r="CH186" s="20">
        <f t="shared" si="2001"/>
        <v>6.1046535207611753E-2</v>
      </c>
      <c r="CI186" s="20">
        <f t="shared" ref="CI186" si="2002">CI173/CI$178</f>
        <v>3.958548261832176E-2</v>
      </c>
      <c r="CL186" s="40">
        <f t="shared" si="1879"/>
        <v>5.0986920377493541E-2</v>
      </c>
      <c r="CM186" s="40">
        <f t="shared" ref="CM186" si="2003">CM173/CM$178</f>
        <v>9.292051341036521E-2</v>
      </c>
      <c r="CN186" s="40">
        <f t="shared" ref="CN186" si="2004">CN173/CN$178</f>
        <v>0.18486780943682415</v>
      </c>
      <c r="CP186" s="21">
        <f t="shared" si="1849"/>
        <v>-419.3359303287167</v>
      </c>
      <c r="CQ186" s="21">
        <f t="shared" si="1850"/>
        <v>-1338.8088905933059</v>
      </c>
      <c r="CS186" s="8" t="str">
        <f t="shared" si="1882"/>
        <v>-734 bps</v>
      </c>
      <c r="CT186" s="8" t="str">
        <f t="shared" si="1882"/>
        <v>-1399 bps</v>
      </c>
      <c r="CU186" s="8">
        <f>ROUND(HLOOKUP(CU$180,$A$180:$CK$191,COUNTA($A$180:$A186),0)*10^4,0)</f>
        <v>1130</v>
      </c>
      <c r="CV186" s="8">
        <f>ROUND(HLOOKUP(CV$180,$A$180:$CK$191,COUNTA($A$180:$A186),0)*10^4,0)</f>
        <v>396</v>
      </c>
      <c r="CW186" s="8">
        <f>ROUND(HLOOKUP(CW$180,$A$180:$CK$191,COUNTA($A$180:$A186),0)*10^4,0)</f>
        <v>1795</v>
      </c>
      <c r="CX186" s="8"/>
      <c r="CY186" s="8">
        <f t="shared" si="1883"/>
        <v>-734</v>
      </c>
      <c r="CZ186" s="8">
        <f t="shared" si="1884"/>
        <v>-1399</v>
      </c>
      <c r="DB186" s="40">
        <f t="shared" ref="DB186:DV186" si="2005">DB173/DB$178</f>
        <v>0</v>
      </c>
      <c r="DC186" s="40">
        <f t="shared" si="2005"/>
        <v>0</v>
      </c>
      <c r="DD186" s="40">
        <f t="shared" si="2005"/>
        <v>0</v>
      </c>
      <c r="DE186" s="40">
        <f t="shared" si="2005"/>
        <v>0</v>
      </c>
      <c r="DF186" s="40">
        <f t="shared" si="2005"/>
        <v>0</v>
      </c>
      <c r="DG186" s="40">
        <f t="shared" si="2005"/>
        <v>0</v>
      </c>
      <c r="DH186" s="40">
        <f t="shared" si="2005"/>
        <v>0</v>
      </c>
      <c r="DI186" s="40">
        <f t="shared" si="2005"/>
        <v>0</v>
      </c>
      <c r="DJ186" s="40">
        <f t="shared" si="2005"/>
        <v>0</v>
      </c>
      <c r="DK186" s="40">
        <f t="shared" si="2005"/>
        <v>0</v>
      </c>
      <c r="DL186" s="40">
        <f t="shared" si="2005"/>
        <v>0</v>
      </c>
      <c r="DM186" s="40">
        <f t="shared" si="2005"/>
        <v>3.3346764669102834E-3</v>
      </c>
      <c r="DN186" s="40">
        <f t="shared" si="2005"/>
        <v>0.11779383998602644</v>
      </c>
      <c r="DO186" s="40">
        <f t="shared" si="2005"/>
        <v>0.19901470798229332</v>
      </c>
      <c r="DP186" s="40">
        <f t="shared" si="2005"/>
        <v>0.11333285114049566</v>
      </c>
      <c r="DQ186" s="40">
        <f t="shared" si="2005"/>
        <v>0.22929738090988555</v>
      </c>
      <c r="DR186" s="40">
        <f t="shared" si="2005"/>
        <v>0.26506817459696175</v>
      </c>
      <c r="DS186" s="40">
        <f t="shared" si="2005"/>
        <v>0.31340763719219261</v>
      </c>
      <c r="DT186" s="40">
        <f t="shared" si="2005"/>
        <v>0.31332796966958359</v>
      </c>
      <c r="DU186" s="40">
        <f t="shared" si="2005"/>
        <v>0.3468662462825623</v>
      </c>
      <c r="DV186" s="40">
        <f t="shared" si="2005"/>
        <v>0.39357206041345871</v>
      </c>
      <c r="DW186" s="40">
        <f t="shared" ref="DW186:DX186" si="2006">DW173/DW$178</f>
        <v>0.48638959803662046</v>
      </c>
      <c r="DX186" s="40">
        <f t="shared" si="2006"/>
        <v>0.32782724937164498</v>
      </c>
      <c r="DY186" s="40">
        <f t="shared" ref="DY186:DZ186" si="2007">DY173/DY$178</f>
        <v>0.25465413560908862</v>
      </c>
      <c r="DZ186" s="40">
        <f t="shared" si="2007"/>
        <v>0.18486780943682415</v>
      </c>
      <c r="EA186" s="40">
        <f t="shared" ref="EA186:EB186" si="2008">EA173/EA$178</f>
        <v>0.19577604422235351</v>
      </c>
      <c r="EB186" s="40">
        <f t="shared" si="2008"/>
        <v>0.16064326143490898</v>
      </c>
      <c r="EC186" s="40">
        <f t="shared" ref="EC186" si="2009">EC173/EC$178</f>
        <v>9.292051341036521E-2</v>
      </c>
      <c r="EE186" s="40">
        <f t="shared" ref="EE186:EI186" si="2010">EE173/EE$178</f>
        <v>0</v>
      </c>
      <c r="EF186" s="40">
        <f t="shared" si="2010"/>
        <v>0</v>
      </c>
      <c r="EG186" s="40">
        <f t="shared" si="2010"/>
        <v>5.7025428225250835E-2</v>
      </c>
      <c r="EH186" s="40">
        <f t="shared" si="2010"/>
        <v>0.20991128264385142</v>
      </c>
      <c r="EI186" s="40">
        <f t="shared" si="2010"/>
        <v>0.3477700182734394</v>
      </c>
      <c r="EJ186" s="40">
        <f t="shared" ref="EJ186:EK186" si="2011">EJ173/EJ$178</f>
        <v>0.29924275363579128</v>
      </c>
      <c r="EK186" s="40">
        <f t="shared" si="2011"/>
        <v>0.12801542939025329</v>
      </c>
    </row>
    <row r="187" spans="1:141" x14ac:dyDescent="0.2">
      <c r="A187" s="9" t="s">
        <v>26</v>
      </c>
      <c r="B187" s="40">
        <f t="shared" ref="B187:AG187" si="2012">B174/B$178</f>
        <v>0</v>
      </c>
      <c r="C187" s="40">
        <f t="shared" si="2012"/>
        <v>1.6010246557796989E-3</v>
      </c>
      <c r="D187" s="40">
        <f t="shared" si="2012"/>
        <v>6.8166325835037494E-4</v>
      </c>
      <c r="E187" s="40">
        <f t="shared" si="2012"/>
        <v>0</v>
      </c>
      <c r="F187" s="40">
        <f t="shared" si="2012"/>
        <v>5.9952038369304552E-4</v>
      </c>
      <c r="G187" s="40">
        <f t="shared" si="2012"/>
        <v>0</v>
      </c>
      <c r="H187" s="40">
        <f t="shared" si="2012"/>
        <v>1.2746972594008922E-3</v>
      </c>
      <c r="I187" s="40">
        <f t="shared" si="2012"/>
        <v>4.6480743691899072E-3</v>
      </c>
      <c r="J187" s="40">
        <f t="shared" si="2012"/>
        <v>6.4184852374839533E-4</v>
      </c>
      <c r="K187" s="40">
        <f t="shared" si="2012"/>
        <v>2.8063610851262861E-3</v>
      </c>
      <c r="L187" s="40">
        <f t="shared" si="2012"/>
        <v>6.3593004769475357E-4</v>
      </c>
      <c r="M187" s="40">
        <f t="shared" si="2012"/>
        <v>4.4722719141323793E-4</v>
      </c>
      <c r="N187" s="40">
        <f t="shared" si="2012"/>
        <v>0</v>
      </c>
      <c r="O187" s="40">
        <f t="shared" si="2012"/>
        <v>0</v>
      </c>
      <c r="P187" s="40">
        <f t="shared" si="2012"/>
        <v>6.5903572667360385E-3</v>
      </c>
      <c r="Q187" s="40">
        <f t="shared" si="2012"/>
        <v>0</v>
      </c>
      <c r="R187" s="40">
        <f t="shared" si="2012"/>
        <v>3.4050179211469536E-2</v>
      </c>
      <c r="S187" s="40">
        <f t="shared" si="2012"/>
        <v>1.8530774321641297E-2</v>
      </c>
      <c r="T187" s="40">
        <f t="shared" si="2012"/>
        <v>1.7473118279569891E-2</v>
      </c>
      <c r="U187" s="40">
        <f t="shared" si="2012"/>
        <v>1.0401891252955082E-2</v>
      </c>
      <c r="V187" s="40">
        <f t="shared" si="2012"/>
        <v>8.0932340563289098E-3</v>
      </c>
      <c r="W187" s="40">
        <f t="shared" si="2012"/>
        <v>8.8105726872246704E-3</v>
      </c>
      <c r="X187" s="40">
        <f t="shared" si="2012"/>
        <v>6.205250596658711E-3</v>
      </c>
      <c r="Y187" s="40">
        <f t="shared" si="2012"/>
        <v>8.4899939357186167E-3</v>
      </c>
      <c r="Z187" s="40">
        <f t="shared" si="2012"/>
        <v>2.8012784357962024E-2</v>
      </c>
      <c r="AA187" s="40">
        <f t="shared" si="2012"/>
        <v>3.1601336979641445E-2</v>
      </c>
      <c r="AB187" s="40">
        <f t="shared" si="2012"/>
        <v>2.2316950852557672E-2</v>
      </c>
      <c r="AC187" s="40">
        <f t="shared" si="2012"/>
        <v>5.3038285914998241E-2</v>
      </c>
      <c r="AD187" s="40">
        <f t="shared" si="2012"/>
        <v>7.2405470635559131E-3</v>
      </c>
      <c r="AE187" s="40">
        <f t="shared" si="2012"/>
        <v>4.456824512534819E-2</v>
      </c>
      <c r="AF187" s="40">
        <f t="shared" si="2012"/>
        <v>4.4156729131175465E-2</v>
      </c>
      <c r="AG187" s="40">
        <f t="shared" si="2012"/>
        <v>4.0568330529070856E-2</v>
      </c>
      <c r="AH187" s="40">
        <f t="shared" ref="AH187:BK187" si="2013">AH174/AH$178</f>
        <v>3.8158624514697724E-2</v>
      </c>
      <c r="AI187" s="40">
        <f t="shared" si="2013"/>
        <v>2.3353034452933543E-2</v>
      </c>
      <c r="AJ187" s="40">
        <f t="shared" si="2013"/>
        <v>2.1279197749785986E-2</v>
      </c>
      <c r="AK187" s="40">
        <f t="shared" si="2013"/>
        <v>4.2021855871418379E-2</v>
      </c>
      <c r="AL187" s="40">
        <f t="shared" si="2013"/>
        <v>3.841301460823373E-2</v>
      </c>
      <c r="AM187" s="40">
        <f t="shared" si="2013"/>
        <v>4.3544006048556468E-2</v>
      </c>
      <c r="AN187" s="40">
        <f t="shared" si="2013"/>
        <v>4.3973821604529742E-2</v>
      </c>
      <c r="AO187" s="40">
        <f t="shared" si="2013"/>
        <v>2.8121421464641725E-2</v>
      </c>
      <c r="AP187" s="40">
        <f t="shared" si="2013"/>
        <v>1.1340060354583176E-2</v>
      </c>
      <c r="AQ187" s="40">
        <f t="shared" si="2013"/>
        <v>4.4619718309859155E-2</v>
      </c>
      <c r="AR187" s="40">
        <f t="shared" si="2013"/>
        <v>9.3314165558082654E-2</v>
      </c>
      <c r="AS187" s="40">
        <f t="shared" si="2013"/>
        <v>0.12307574481121238</v>
      </c>
      <c r="AT187" s="40">
        <f t="shared" si="2013"/>
        <v>7.5118781573362881E-2</v>
      </c>
      <c r="AU187" s="40">
        <f t="shared" si="2013"/>
        <v>7.5357286308451787E-2</v>
      </c>
      <c r="AV187" s="40">
        <f t="shared" si="2013"/>
        <v>0.10606574042697391</v>
      </c>
      <c r="AW187" s="40">
        <f t="shared" si="2013"/>
        <v>0.1448781846887286</v>
      </c>
      <c r="AX187" s="40">
        <f t="shared" si="2013"/>
        <v>0.16172856679185793</v>
      </c>
      <c r="AY187" s="40">
        <f t="shared" si="2013"/>
        <v>0.19177232426544014</v>
      </c>
      <c r="AZ187" s="40">
        <f t="shared" si="2013"/>
        <v>0.19568590218599483</v>
      </c>
      <c r="BA187" s="40">
        <f t="shared" si="2013"/>
        <v>0.13099065420560749</v>
      </c>
      <c r="BB187" s="40">
        <f t="shared" si="2013"/>
        <v>0.19354624841355533</v>
      </c>
      <c r="BC187" s="40">
        <f t="shared" si="2013"/>
        <v>0.17063225246719443</v>
      </c>
      <c r="BD187" s="40">
        <f t="shared" si="2013"/>
        <v>0.19038377032371467</v>
      </c>
      <c r="BE187" s="40">
        <f t="shared" si="2013"/>
        <v>0.24667834953003026</v>
      </c>
      <c r="BF187" s="40">
        <f t="shared" si="2013"/>
        <v>0.24368777503823227</v>
      </c>
      <c r="BG187" s="40">
        <f t="shared" si="2013"/>
        <v>0.21965271771671879</v>
      </c>
      <c r="BH187" s="40">
        <f t="shared" si="2013"/>
        <v>0.20811565239114144</v>
      </c>
      <c r="BI187" s="40">
        <f t="shared" si="2013"/>
        <v>0.16242571191376654</v>
      </c>
      <c r="BJ187" s="20">
        <f t="shared" si="2013"/>
        <v>0.1869575273594897</v>
      </c>
      <c r="BK187" s="20">
        <f t="shared" si="2013"/>
        <v>0.17692131056403562</v>
      </c>
      <c r="BL187" s="20">
        <f t="shared" ref="BL187:BM187" si="2014">BL174/BL$178</f>
        <v>0.18986033917628617</v>
      </c>
      <c r="BM187" s="20">
        <f t="shared" si="2014"/>
        <v>0.11841161843450138</v>
      </c>
      <c r="BN187" s="20">
        <f t="shared" ref="BN187:BO187" si="2015">BN174/BN$178</f>
        <v>0.15347411708414696</v>
      </c>
      <c r="BO187" s="20">
        <f t="shared" si="2015"/>
        <v>0.175372807839902</v>
      </c>
      <c r="BP187" s="20">
        <f t="shared" ref="BP187:BQ187" si="2016">BP174/BP$178</f>
        <v>0.18258074704368746</v>
      </c>
      <c r="BQ187" s="20">
        <f t="shared" si="2016"/>
        <v>0.19834961266419671</v>
      </c>
      <c r="BR187" s="20">
        <f t="shared" ref="BR187" si="2017">BR174/BR$178</f>
        <v>0.20163027270618641</v>
      </c>
      <c r="BS187" s="20">
        <f t="shared" ref="BS187" si="2018">BS174/BS$178</f>
        <v>0.21553010027477429</v>
      </c>
      <c r="BT187" s="20">
        <f t="shared" ref="BT187:BU187" si="2019">BT174/BT$178</f>
        <v>0.22749789075356483</v>
      </c>
      <c r="BU187" s="20">
        <f t="shared" si="2019"/>
        <v>0.23493040612317162</v>
      </c>
      <c r="BV187" s="20">
        <f t="shared" ref="BV187:BW187" si="2020">BV174/BV$178</f>
        <v>0.24412992898001484</v>
      </c>
      <c r="BW187" s="20">
        <f t="shared" si="2020"/>
        <v>0.24709302325581395</v>
      </c>
      <c r="BX187" s="20">
        <f t="shared" ref="BX187:BY187" si="2021">BX174/BX$178</f>
        <v>0.23410180324126911</v>
      </c>
      <c r="BY187" s="20">
        <f t="shared" si="2021"/>
        <v>0.21591793497059841</v>
      </c>
      <c r="BZ187" s="20">
        <f t="shared" ref="BZ187" si="2022">BZ174/BZ$178</f>
        <v>0.24528227163818539</v>
      </c>
      <c r="CA187" s="20">
        <f t="shared" ref="CA187:CB187" si="2023">CA174/CA$178</f>
        <v>0.24044200145196723</v>
      </c>
      <c r="CB187" s="20">
        <f t="shared" si="2023"/>
        <v>0.21658688182835964</v>
      </c>
      <c r="CC187" s="20">
        <f t="shared" ref="CC187:CD187" si="2024">CC174/CC$178</f>
        <v>0.23132610350076105</v>
      </c>
      <c r="CD187" s="20">
        <f t="shared" si="2024"/>
        <v>0.21638551464148356</v>
      </c>
      <c r="CE187" s="20">
        <f t="shared" ref="CE187:CF187" si="2025">CE174/CE$178</f>
        <v>0.20546017644178041</v>
      </c>
      <c r="CF187" s="20">
        <f t="shared" si="2025"/>
        <v>0.26014915116190285</v>
      </c>
      <c r="CG187" s="20">
        <f t="shared" ref="CG187:CH187" si="2026">CG174/CG$178</f>
        <v>0.25737298257434232</v>
      </c>
      <c r="CH187" s="20">
        <f t="shared" si="2026"/>
        <v>0.28153922276388471</v>
      </c>
      <c r="CI187" s="20">
        <f t="shared" ref="CI187" si="2027">CI174/CI$178</f>
        <v>0.29227184736116102</v>
      </c>
      <c r="CL187" s="40">
        <f t="shared" si="1879"/>
        <v>0.28657001373350993</v>
      </c>
      <c r="CM187" s="40">
        <f t="shared" ref="CM187:CN189" si="2028">CM174/CM$178</f>
        <v>0.23742042056191329</v>
      </c>
      <c r="CN187" s="40">
        <f t="shared" si="2028"/>
        <v>0.2405721462006426</v>
      </c>
      <c r="CP187" s="21">
        <f t="shared" si="1849"/>
        <v>491.49593171596644</v>
      </c>
      <c r="CQ187" s="21">
        <f t="shared" si="1850"/>
        <v>459.97867532867332</v>
      </c>
      <c r="CS187" s="8" t="str">
        <f t="shared" si="1882"/>
        <v>452 bps</v>
      </c>
      <c r="CT187" s="8" t="str">
        <f t="shared" si="1882"/>
        <v>582 bps</v>
      </c>
      <c r="CU187" s="8">
        <f>ROUND(HLOOKUP(CU$180,$A$180:$CK$191,COUNTA($A$180:$A187),0)*10^4,0)</f>
        <v>2471</v>
      </c>
      <c r="CV187" s="8">
        <f>ROUND(HLOOKUP(CV$180,$A$180:$CK$191,COUNTA($A$180:$A187),0)*10^4,0)</f>
        <v>2923</v>
      </c>
      <c r="CW187" s="8">
        <f>ROUND(HLOOKUP(CW$180,$A$180:$CK$191,COUNTA($A$180:$A187),0)*10^4,0)</f>
        <v>2341</v>
      </c>
      <c r="CX187" s="8"/>
      <c r="CY187" s="8">
        <f t="shared" si="1883"/>
        <v>452</v>
      </c>
      <c r="CZ187" s="8">
        <f t="shared" si="1884"/>
        <v>582</v>
      </c>
      <c r="DB187" s="40">
        <f t="shared" ref="DB187:DV187" si="2029">DB174/DB$178</f>
        <v>7.668711656441718E-4</v>
      </c>
      <c r="DC187" s="40">
        <f t="shared" si="2029"/>
        <v>1.5382248884786957E-4</v>
      </c>
      <c r="DD187" s="40">
        <f t="shared" si="2029"/>
        <v>2.1584286639326571E-3</v>
      </c>
      <c r="DE187" s="40">
        <f t="shared" si="2029"/>
        <v>1.1969676818725894E-3</v>
      </c>
      <c r="DF187" s="40">
        <f t="shared" si="2029"/>
        <v>2.3235905588846763E-3</v>
      </c>
      <c r="DG187" s="40">
        <f t="shared" si="2029"/>
        <v>2.181987000928505E-2</v>
      </c>
      <c r="DH187" s="40">
        <f t="shared" si="2029"/>
        <v>1.090854751942618E-2</v>
      </c>
      <c r="DI187" s="40">
        <f t="shared" si="2029"/>
        <v>7.7763070814030446E-3</v>
      </c>
      <c r="DJ187" s="40">
        <f t="shared" si="2029"/>
        <v>2.6147077309868007E-2</v>
      </c>
      <c r="DK187" s="40">
        <f t="shared" si="2029"/>
        <v>4.4725956566701135E-2</v>
      </c>
      <c r="DL187" s="40">
        <f t="shared" si="2029"/>
        <v>4.0757302264522483E-2</v>
      </c>
      <c r="DM187" s="40">
        <f t="shared" si="2029"/>
        <v>2.9553570187992387E-2</v>
      </c>
      <c r="DN187" s="40">
        <f t="shared" si="2029"/>
        <v>4.2453026358471889E-2</v>
      </c>
      <c r="DO187" s="40">
        <f t="shared" si="2029"/>
        <v>2.8266457232614593E-2</v>
      </c>
      <c r="DP187" s="40">
        <f t="shared" si="2029"/>
        <v>9.7164048578736617E-2</v>
      </c>
      <c r="DQ187" s="40">
        <f t="shared" si="2029"/>
        <v>0.1066948574671298</v>
      </c>
      <c r="DR187" s="40">
        <f t="shared" si="2029"/>
        <v>0.1843776333905868</v>
      </c>
      <c r="DS187" s="40">
        <f t="shared" si="2029"/>
        <v>0.16957202075383643</v>
      </c>
      <c r="DT187" s="40">
        <f t="shared" si="2029"/>
        <v>0.22867943659488174</v>
      </c>
      <c r="DU187" s="40">
        <f t="shared" si="2029"/>
        <v>0.19742010851010444</v>
      </c>
      <c r="DV187" s="40">
        <f t="shared" si="2029"/>
        <v>0.18557153621858927</v>
      </c>
      <c r="DW187" s="40">
        <f t="shared" ref="DW187:DX187" si="2030">DW174/DW$178</f>
        <v>0.15102229440822681</v>
      </c>
      <c r="DX187" s="40">
        <f t="shared" si="2030"/>
        <v>0.19347415911828392</v>
      </c>
      <c r="DY187" s="40">
        <f t="shared" ref="DY187:DZ187" si="2031">DY174/DY$178</f>
        <v>0.22410368129823677</v>
      </c>
      <c r="DZ187" s="40">
        <f t="shared" si="2031"/>
        <v>0.2405721462006426</v>
      </c>
      <c r="EA187" s="40">
        <f t="shared" ref="EA187:EB187" si="2032">EA174/EA$178</f>
        <v>0.23450064591073413</v>
      </c>
      <c r="EB187" s="40">
        <f t="shared" si="2032"/>
        <v>0.22145734536739584</v>
      </c>
      <c r="EC187" s="40">
        <f t="shared" ref="EC187" si="2033">EC174/EC$178</f>
        <v>0.23742042056191329</v>
      </c>
      <c r="EE187" s="40">
        <f t="shared" ref="EE187:EI187" si="2034">EE174/EE$178</f>
        <v>1.4535967200894522E-3</v>
      </c>
      <c r="EF187" s="40">
        <f t="shared" si="2034"/>
        <v>1.8705774682470592E-2</v>
      </c>
      <c r="EG187" s="40">
        <f t="shared" si="2034"/>
        <v>3.8554130997727219E-2</v>
      </c>
      <c r="EH187" s="40">
        <f t="shared" si="2034"/>
        <v>0.11278934127672204</v>
      </c>
      <c r="EI187" s="40">
        <f t="shared" si="2034"/>
        <v>0.19317018339869102</v>
      </c>
      <c r="EJ187" s="40">
        <f t="shared" ref="EJ187:EK187" si="2035">EJ174/EJ$178</f>
        <v>0.20667834247571212</v>
      </c>
      <c r="EK187" s="40">
        <f t="shared" si="2035"/>
        <v>0.24199836657295137</v>
      </c>
    </row>
    <row r="188" spans="1:141" x14ac:dyDescent="0.2">
      <c r="A188" s="9" t="s">
        <v>56</v>
      </c>
      <c r="B188" s="40">
        <f t="shared" ref="B188:AG188" si="2036">B175/B$178</f>
        <v>1.8214936247723133E-3</v>
      </c>
      <c r="C188" s="40">
        <f t="shared" si="2036"/>
        <v>9.6061479346781938E-4</v>
      </c>
      <c r="D188" s="40">
        <f t="shared" si="2036"/>
        <v>3.4083162917518747E-4</v>
      </c>
      <c r="E188" s="40">
        <f t="shared" si="2036"/>
        <v>1.6254876462938881E-3</v>
      </c>
      <c r="F188" s="40">
        <f t="shared" si="2036"/>
        <v>5.9952038369304552E-4</v>
      </c>
      <c r="G188" s="40">
        <f t="shared" si="2036"/>
        <v>2.2766078542970974E-3</v>
      </c>
      <c r="H188" s="40">
        <f t="shared" si="2036"/>
        <v>6.3734862970044612E-4</v>
      </c>
      <c r="I188" s="40">
        <f t="shared" si="2036"/>
        <v>6.6401062416998667E-4</v>
      </c>
      <c r="J188" s="40">
        <f t="shared" si="2036"/>
        <v>6.4184852374839533E-4</v>
      </c>
      <c r="K188" s="40">
        <f t="shared" si="2036"/>
        <v>1.403180542563143E-3</v>
      </c>
      <c r="L188" s="40">
        <f t="shared" si="2036"/>
        <v>1.2718600953895071E-3</v>
      </c>
      <c r="M188" s="40">
        <f t="shared" si="2036"/>
        <v>1.3416815742397137E-3</v>
      </c>
      <c r="N188" s="40">
        <f t="shared" si="2036"/>
        <v>0</v>
      </c>
      <c r="O188" s="40">
        <f t="shared" si="2036"/>
        <v>0</v>
      </c>
      <c r="P188" s="40">
        <f t="shared" si="2036"/>
        <v>0</v>
      </c>
      <c r="Q188" s="40">
        <f t="shared" si="2036"/>
        <v>0</v>
      </c>
      <c r="R188" s="40">
        <f t="shared" si="2036"/>
        <v>0</v>
      </c>
      <c r="S188" s="40">
        <f t="shared" si="2036"/>
        <v>0</v>
      </c>
      <c r="T188" s="40">
        <f t="shared" si="2036"/>
        <v>0</v>
      </c>
      <c r="U188" s="40">
        <f t="shared" si="2036"/>
        <v>0</v>
      </c>
      <c r="V188" s="40">
        <f t="shared" si="2036"/>
        <v>0</v>
      </c>
      <c r="W188" s="40">
        <f t="shared" si="2036"/>
        <v>0</v>
      </c>
      <c r="X188" s="40">
        <f t="shared" si="2036"/>
        <v>0</v>
      </c>
      <c r="Y188" s="40">
        <f t="shared" si="2036"/>
        <v>0</v>
      </c>
      <c r="Z188" s="40">
        <f t="shared" si="2036"/>
        <v>0</v>
      </c>
      <c r="AA188" s="40">
        <f t="shared" si="2036"/>
        <v>0</v>
      </c>
      <c r="AB188" s="40">
        <f t="shared" si="2036"/>
        <v>0</v>
      </c>
      <c r="AC188" s="40">
        <f t="shared" si="2036"/>
        <v>0</v>
      </c>
      <c r="AD188" s="40">
        <f t="shared" si="2036"/>
        <v>0</v>
      </c>
      <c r="AE188" s="40">
        <f t="shared" si="2036"/>
        <v>0</v>
      </c>
      <c r="AF188" s="40">
        <f t="shared" si="2036"/>
        <v>0</v>
      </c>
      <c r="AG188" s="40">
        <f t="shared" si="2036"/>
        <v>0</v>
      </c>
      <c r="AH188" s="40">
        <f t="shared" ref="AH188:BK188" si="2037">AH175/AH$178</f>
        <v>0</v>
      </c>
      <c r="AI188" s="40">
        <f t="shared" si="2037"/>
        <v>0</v>
      </c>
      <c r="AJ188" s="40">
        <f t="shared" si="2037"/>
        <v>0</v>
      </c>
      <c r="AK188" s="40">
        <f t="shared" si="2037"/>
        <v>0</v>
      </c>
      <c r="AL188" s="40">
        <f t="shared" si="2037"/>
        <v>0</v>
      </c>
      <c r="AM188" s="40">
        <f t="shared" si="2037"/>
        <v>0</v>
      </c>
      <c r="AN188" s="40">
        <f t="shared" si="2037"/>
        <v>0</v>
      </c>
      <c r="AO188" s="40">
        <f t="shared" si="2037"/>
        <v>0</v>
      </c>
      <c r="AP188" s="40">
        <f t="shared" si="2037"/>
        <v>0</v>
      </c>
      <c r="AQ188" s="40">
        <f t="shared" si="2037"/>
        <v>0</v>
      </c>
      <c r="AR188" s="40">
        <f t="shared" si="2037"/>
        <v>0</v>
      </c>
      <c r="AS188" s="40">
        <f t="shared" si="2037"/>
        <v>0</v>
      </c>
      <c r="AT188" s="40">
        <f t="shared" si="2037"/>
        <v>0</v>
      </c>
      <c r="AU188" s="40">
        <f t="shared" si="2037"/>
        <v>0</v>
      </c>
      <c r="AV188" s="40">
        <f t="shared" si="2037"/>
        <v>6.7773636055574386E-4</v>
      </c>
      <c r="AW188" s="40">
        <f t="shared" si="2037"/>
        <v>2.0121970095656749E-3</v>
      </c>
      <c r="AX188" s="40">
        <f t="shared" si="2037"/>
        <v>2.4265467303441987E-3</v>
      </c>
      <c r="AY188" s="40">
        <f t="shared" si="2037"/>
        <v>4.5995097890882686E-3</v>
      </c>
      <c r="AZ188" s="40">
        <f t="shared" si="2037"/>
        <v>3.4503519822156356E-3</v>
      </c>
      <c r="BA188" s="40">
        <f t="shared" si="2037"/>
        <v>2.1682242990654207E-3</v>
      </c>
      <c r="BB188" s="40">
        <f t="shared" si="2037"/>
        <v>7.1129548597298779E-3</v>
      </c>
      <c r="BC188" s="40">
        <f t="shared" si="2037"/>
        <v>1.0085674004988613E-2</v>
      </c>
      <c r="BD188" s="40">
        <f t="shared" si="2037"/>
        <v>1.8126556320492163E-2</v>
      </c>
      <c r="BE188" s="40">
        <f t="shared" si="2037"/>
        <v>1.4577027242313207E-2</v>
      </c>
      <c r="BF188" s="40">
        <f t="shared" si="2037"/>
        <v>8.333073249898567E-3</v>
      </c>
      <c r="BG188" s="40">
        <f t="shared" si="2037"/>
        <v>2.5773401636617656E-2</v>
      </c>
      <c r="BH188" s="40">
        <f t="shared" si="2037"/>
        <v>3.3083882740118822E-2</v>
      </c>
      <c r="BI188" s="40">
        <f t="shared" si="2037"/>
        <v>2.1070802640768511E-2</v>
      </c>
      <c r="BJ188" s="20">
        <f t="shared" si="2037"/>
        <v>1.8211255432334716E-2</v>
      </c>
      <c r="BK188" s="20">
        <f t="shared" si="2037"/>
        <v>2.1234424664322057E-2</v>
      </c>
      <c r="BL188" s="20">
        <f t="shared" ref="BL188:BM188" si="2038">BL175/BL$178</f>
        <v>2.9100755308536411E-2</v>
      </c>
      <c r="BM188" s="20">
        <f t="shared" si="2038"/>
        <v>1.4584064316333847E-2</v>
      </c>
      <c r="BN188" s="20">
        <f t="shared" ref="BN188:BO188" si="2039">BN175/BN$178</f>
        <v>3.1812127403690722E-2</v>
      </c>
      <c r="BO188" s="20">
        <f t="shared" si="2039"/>
        <v>3.8512018599767502E-2</v>
      </c>
      <c r="BP188" s="20">
        <f t="shared" ref="BP188:BQ188" si="2040">BP175/BP$178</f>
        <v>4.705947924310968E-2</v>
      </c>
      <c r="BQ188" s="20">
        <f t="shared" si="2040"/>
        <v>5.3441113730773551E-2</v>
      </c>
      <c r="BR188" s="20">
        <f t="shared" ref="BR188" si="2041">BR175/BR$178</f>
        <v>4.7715298717651344E-2</v>
      </c>
      <c r="BS188" s="20">
        <f t="shared" ref="BS188" si="2042">BS175/BS$178</f>
        <v>5.2471184384255791E-2</v>
      </c>
      <c r="BT188" s="20">
        <f t="shared" ref="BT188:BU188" si="2043">BT175/BT$178</f>
        <v>6.1347745821186024E-2</v>
      </c>
      <c r="BU188" s="20">
        <f t="shared" si="2043"/>
        <v>1.3891537057717975E-2</v>
      </c>
      <c r="BV188" s="20">
        <f t="shared" ref="BV188:BW188" si="2044">BV175/BV$178</f>
        <v>1.6520528738201437E-2</v>
      </c>
      <c r="BW188" s="20">
        <f t="shared" si="2044"/>
        <v>3.514443633329857E-2</v>
      </c>
      <c r="BX188" s="20">
        <f t="shared" ref="BX188:BY188" si="2045">BX175/BX$178</f>
        <v>6.1218899794567454E-2</v>
      </c>
      <c r="BY188" s="20">
        <f t="shared" si="2045"/>
        <v>6.6488671739882391E-2</v>
      </c>
      <c r="BZ188" s="20">
        <f t="shared" ref="BZ188:CB189" si="2046">BZ175/BZ$178</f>
        <v>7.1166907585988398E-2</v>
      </c>
      <c r="CA188" s="20">
        <f t="shared" ref="CA188:CB188" si="2047">CA175/CA$178</f>
        <v>7.2636074785740551E-2</v>
      </c>
      <c r="CB188" s="20">
        <f t="shared" si="2047"/>
        <v>0.10180287997529244</v>
      </c>
      <c r="CC188" s="20">
        <f t="shared" ref="CC188:CD190" si="2048">CC175/CC$178</f>
        <v>0.12729261796042618</v>
      </c>
      <c r="CD188" s="20">
        <f t="shared" si="2048"/>
        <v>0.12216785347092647</v>
      </c>
      <c r="CE188" s="20">
        <f t="shared" ref="CE188:CF188" si="2049">CE175/CE$178</f>
        <v>0.11057616035647033</v>
      </c>
      <c r="CF188" s="20">
        <f t="shared" si="2049"/>
        <v>0.10424461469283175</v>
      </c>
      <c r="CG188" s="20">
        <f t="shared" ref="CG188:CH188" si="2050">CG175/CG$178</f>
        <v>0.10983166426770384</v>
      </c>
      <c r="CH188" s="20">
        <f t="shared" si="2050"/>
        <v>0.10819009920264756</v>
      </c>
      <c r="CI188" s="20">
        <f t="shared" ref="CI188" si="2051">CI175/CI$178</f>
        <v>0.112323082451402</v>
      </c>
      <c r="CL188" s="40">
        <f t="shared" si="1879"/>
        <v>0.11012738626761422</v>
      </c>
      <c r="CM188" s="40">
        <f t="shared" si="2028"/>
        <v>0.10830564047416458</v>
      </c>
      <c r="CN188" s="40">
        <f t="shared" si="2028"/>
        <v>4.0343809632541222E-2</v>
      </c>
      <c r="CP188" s="21">
        <f t="shared" ref="CP188" si="2052">(CL188-CM188)*10000</f>
        <v>18.217457934496391</v>
      </c>
      <c r="CQ188" s="21">
        <f t="shared" ref="CQ188" si="2053">(CL188-CN188)*10000</f>
        <v>697.83576635072995</v>
      </c>
      <c r="CS188" s="8" t="str">
        <f t="shared" ref="CS188" si="2054">CY188&amp;" bps"</f>
        <v>772 bps</v>
      </c>
      <c r="CT188" s="8" t="str">
        <f t="shared" ref="CT188" si="2055">CZ188&amp;" bps"</f>
        <v>511 bps</v>
      </c>
      <c r="CU188" s="8">
        <f>ROUND(HLOOKUP(CU$180,$A$180:$CK$191,COUNTA($A$180:$A188),0)*10^4,0)</f>
        <v>351</v>
      </c>
      <c r="CV188" s="8">
        <f>ROUND(HLOOKUP(CV$180,$A$180:$CK$191,COUNTA($A$180:$A188),0)*10^4,0)</f>
        <v>1123</v>
      </c>
      <c r="CW188" s="8">
        <f>ROUND(HLOOKUP(CW$180,$A$180:$CK$191,COUNTA($A$180:$A188),0)*10^4,0)</f>
        <v>612</v>
      </c>
      <c r="CX188" s="8"/>
      <c r="CY188" s="8">
        <f t="shared" ref="CY188" si="2056">CV188-CU188</f>
        <v>772</v>
      </c>
      <c r="CZ188" s="8">
        <f t="shared" ref="CZ188" si="2057">CV188-CW188</f>
        <v>511</v>
      </c>
      <c r="DB188" s="40">
        <f t="shared" ref="DB188:DV188" si="2058">DB175/DB$178</f>
        <v>8.5207907293796865E-4</v>
      </c>
      <c r="DC188" s="40">
        <f t="shared" si="2058"/>
        <v>1.5382248884786955E-3</v>
      </c>
      <c r="DD188" s="40">
        <f t="shared" si="2058"/>
        <v>6.4752859917979711E-4</v>
      </c>
      <c r="DE188" s="40">
        <f t="shared" si="2058"/>
        <v>1.3299640909695438E-3</v>
      </c>
      <c r="DF188" s="40">
        <f t="shared" si="2058"/>
        <v>0</v>
      </c>
      <c r="DG188" s="40">
        <f t="shared" si="2058"/>
        <v>0</v>
      </c>
      <c r="DH188" s="40">
        <f t="shared" si="2058"/>
        <v>0</v>
      </c>
      <c r="DI188" s="40">
        <f t="shared" si="2058"/>
        <v>0</v>
      </c>
      <c r="DJ188" s="40">
        <f t="shared" si="2058"/>
        <v>0</v>
      </c>
      <c r="DK188" s="40">
        <f t="shared" si="2058"/>
        <v>0</v>
      </c>
      <c r="DL188" s="40">
        <f t="shared" si="2058"/>
        <v>0</v>
      </c>
      <c r="DM188" s="40">
        <f t="shared" si="2058"/>
        <v>0</v>
      </c>
      <c r="DN188" s="40">
        <f t="shared" si="2058"/>
        <v>0</v>
      </c>
      <c r="DO188" s="40">
        <f t="shared" si="2058"/>
        <v>0</v>
      </c>
      <c r="DP188" s="40">
        <f t="shared" si="2058"/>
        <v>0</v>
      </c>
      <c r="DQ188" s="40">
        <f t="shared" si="2058"/>
        <v>8.3291001368352162E-4</v>
      </c>
      <c r="DR188" s="40">
        <f t="shared" si="2058"/>
        <v>3.4950705230633212E-3</v>
      </c>
      <c r="DS188" s="40">
        <f t="shared" si="2058"/>
        <v>6.2270660041544275E-3</v>
      </c>
      <c r="DT188" s="40">
        <f t="shared" si="2058"/>
        <v>1.344038618378998E-2</v>
      </c>
      <c r="DU188" s="40">
        <f t="shared" si="2058"/>
        <v>2.707405259325987E-2</v>
      </c>
      <c r="DV188" s="40">
        <f t="shared" si="2058"/>
        <v>2.4037610981882514E-2</v>
      </c>
      <c r="DW188" s="40">
        <f t="shared" ref="DW188:DX189" si="2059">DW175/DW$178</f>
        <v>2.9150084574279547E-2</v>
      </c>
      <c r="DX188" s="40">
        <f t="shared" si="2059"/>
        <v>4.9244929645127375E-2</v>
      </c>
      <c r="DY188" s="40">
        <f t="shared" ref="DY188:DZ189" si="2060">DY175/DY$178</f>
        <v>4.7159506919688406E-2</v>
      </c>
      <c r="DZ188" s="40">
        <f t="shared" si="2060"/>
        <v>4.0343809632541222E-2</v>
      </c>
      <c r="EA188" s="40">
        <f t="shared" ref="EA188:EB189" si="2061">EA175/EA$178</f>
        <v>7.0242375082199229E-2</v>
      </c>
      <c r="EB188" s="40">
        <f t="shared" si="2061"/>
        <v>0.11716001223802967</v>
      </c>
      <c r="EC188" s="40">
        <f t="shared" ref="EC188" si="2062">EC175/EC$178</f>
        <v>0.10830564047416458</v>
      </c>
      <c r="EE188" s="40">
        <f t="shared" ref="EE188:EI188" si="2063">EE175/EE$178</f>
        <v>8.5724934774506151E-4</v>
      </c>
      <c r="EF188" s="40">
        <f t="shared" si="2063"/>
        <v>0</v>
      </c>
      <c r="EG188" s="40">
        <f t="shared" si="2063"/>
        <v>0</v>
      </c>
      <c r="EH188" s="40">
        <f t="shared" si="2063"/>
        <v>1.2929074204092513E-3</v>
      </c>
      <c r="EI188" s="40">
        <f t="shared" si="2063"/>
        <v>1.8683616432809524E-2</v>
      </c>
      <c r="EJ188" s="40">
        <f t="shared" ref="EJ188:EK188" si="2064">EJ175/EJ$178</f>
        <v>4.2372925572804525E-2</v>
      </c>
      <c r="EK188" s="40">
        <f t="shared" si="2064"/>
        <v>0.10150597821467677</v>
      </c>
    </row>
    <row r="189" spans="1:141" x14ac:dyDescent="0.2">
      <c r="A189" s="67" t="s">
        <v>8</v>
      </c>
      <c r="B189" s="20">
        <f>B176/B$178</f>
        <v>0</v>
      </c>
      <c r="C189" s="20">
        <f>C176/C$178</f>
        <v>0</v>
      </c>
      <c r="D189" s="20">
        <f>D176/D$178</f>
        <v>0</v>
      </c>
      <c r="E189" s="20">
        <f>E176/E$178</f>
        <v>0</v>
      </c>
      <c r="F189" s="20">
        <f>F176/F$178</f>
        <v>0</v>
      </c>
      <c r="G189" s="20">
        <f t="shared" ref="G189:BN189" si="2065">G176/G$178</f>
        <v>0</v>
      </c>
      <c r="H189" s="20">
        <f t="shared" si="2065"/>
        <v>0</v>
      </c>
      <c r="I189" s="20">
        <f t="shared" si="2065"/>
        <v>0</v>
      </c>
      <c r="J189" s="20">
        <f t="shared" si="2065"/>
        <v>0</v>
      </c>
      <c r="K189" s="20">
        <f t="shared" si="2065"/>
        <v>0</v>
      </c>
      <c r="L189" s="20">
        <f t="shared" si="2065"/>
        <v>0</v>
      </c>
      <c r="M189" s="20">
        <f t="shared" si="2065"/>
        <v>0</v>
      </c>
      <c r="N189" s="20">
        <f t="shared" si="2065"/>
        <v>0</v>
      </c>
      <c r="O189" s="20">
        <f t="shared" si="2065"/>
        <v>0</v>
      </c>
      <c r="P189" s="20">
        <f t="shared" si="2065"/>
        <v>0</v>
      </c>
      <c r="Q189" s="20">
        <f t="shared" si="2065"/>
        <v>0</v>
      </c>
      <c r="R189" s="20">
        <f t="shared" si="2065"/>
        <v>0</v>
      </c>
      <c r="S189" s="20">
        <f t="shared" si="2065"/>
        <v>0</v>
      </c>
      <c r="T189" s="20">
        <f t="shared" si="2065"/>
        <v>0</v>
      </c>
      <c r="U189" s="20">
        <f t="shared" si="2065"/>
        <v>0</v>
      </c>
      <c r="V189" s="20">
        <f t="shared" si="2065"/>
        <v>0</v>
      </c>
      <c r="W189" s="20">
        <f t="shared" si="2065"/>
        <v>0</v>
      </c>
      <c r="X189" s="20">
        <f t="shared" si="2065"/>
        <v>0</v>
      </c>
      <c r="Y189" s="20">
        <f t="shared" si="2065"/>
        <v>0</v>
      </c>
      <c r="Z189" s="20">
        <f t="shared" si="2065"/>
        <v>0</v>
      </c>
      <c r="AA189" s="20">
        <f t="shared" si="2065"/>
        <v>0</v>
      </c>
      <c r="AB189" s="20">
        <f t="shared" si="2065"/>
        <v>0</v>
      </c>
      <c r="AC189" s="20">
        <f t="shared" si="2065"/>
        <v>0</v>
      </c>
      <c r="AD189" s="20">
        <f t="shared" si="2065"/>
        <v>0</v>
      </c>
      <c r="AE189" s="20">
        <f t="shared" si="2065"/>
        <v>0</v>
      </c>
      <c r="AF189" s="20">
        <f t="shared" si="2065"/>
        <v>0</v>
      </c>
      <c r="AG189" s="20">
        <f t="shared" si="2065"/>
        <v>0</v>
      </c>
      <c r="AH189" s="20">
        <f t="shared" si="2065"/>
        <v>0</v>
      </c>
      <c r="AI189" s="20">
        <f t="shared" si="2065"/>
        <v>0</v>
      </c>
      <c r="AJ189" s="20">
        <f t="shared" si="2065"/>
        <v>0</v>
      </c>
      <c r="AK189" s="20">
        <f t="shared" si="2065"/>
        <v>0</v>
      </c>
      <c r="AL189" s="20">
        <f t="shared" si="2065"/>
        <v>0</v>
      </c>
      <c r="AM189" s="20">
        <f t="shared" si="2065"/>
        <v>0</v>
      </c>
      <c r="AN189" s="20">
        <f t="shared" si="2065"/>
        <v>0</v>
      </c>
      <c r="AO189" s="20">
        <f t="shared" si="2065"/>
        <v>0</v>
      </c>
      <c r="AP189" s="20">
        <f t="shared" si="2065"/>
        <v>0</v>
      </c>
      <c r="AQ189" s="20">
        <f t="shared" si="2065"/>
        <v>0</v>
      </c>
      <c r="AR189" s="20">
        <f t="shared" si="2065"/>
        <v>0</v>
      </c>
      <c r="AS189" s="20">
        <f t="shared" si="2065"/>
        <v>0</v>
      </c>
      <c r="AT189" s="20">
        <f t="shared" si="2065"/>
        <v>0</v>
      </c>
      <c r="AU189" s="20">
        <f t="shared" si="2065"/>
        <v>0</v>
      </c>
      <c r="AV189" s="20">
        <f t="shared" si="2065"/>
        <v>0</v>
      </c>
      <c r="AW189" s="20">
        <f t="shared" si="2065"/>
        <v>0</v>
      </c>
      <c r="AX189" s="20">
        <f t="shared" si="2065"/>
        <v>0</v>
      </c>
      <c r="AY189" s="20">
        <f t="shared" si="2065"/>
        <v>0</v>
      </c>
      <c r="AZ189" s="20">
        <f t="shared" si="2065"/>
        <v>0</v>
      </c>
      <c r="BA189" s="20">
        <f t="shared" si="2065"/>
        <v>0</v>
      </c>
      <c r="BB189" s="20">
        <f t="shared" si="2065"/>
        <v>0</v>
      </c>
      <c r="BC189" s="20">
        <f t="shared" si="2065"/>
        <v>0</v>
      </c>
      <c r="BD189" s="20">
        <f t="shared" si="2065"/>
        <v>0</v>
      </c>
      <c r="BE189" s="20">
        <f t="shared" si="2065"/>
        <v>0</v>
      </c>
      <c r="BF189" s="20">
        <f t="shared" si="2065"/>
        <v>0</v>
      </c>
      <c r="BG189" s="20">
        <f t="shared" si="2065"/>
        <v>0</v>
      </c>
      <c r="BH189" s="20">
        <f t="shared" si="2065"/>
        <v>0</v>
      </c>
      <c r="BI189" s="20">
        <f t="shared" si="2065"/>
        <v>0</v>
      </c>
      <c r="BJ189" s="20">
        <f t="shared" si="2065"/>
        <v>0</v>
      </c>
      <c r="BK189" s="20">
        <f t="shared" si="2065"/>
        <v>0</v>
      </c>
      <c r="BL189" s="20">
        <f t="shared" si="2065"/>
        <v>0</v>
      </c>
      <c r="BM189" s="20">
        <f t="shared" si="2065"/>
        <v>0</v>
      </c>
      <c r="BN189" s="20">
        <f t="shared" si="2065"/>
        <v>0</v>
      </c>
      <c r="BO189" s="20">
        <f t="shared" ref="BO189:BY189" si="2066">BO176/BO$178</f>
        <v>0</v>
      </c>
      <c r="BP189" s="20">
        <f t="shared" si="2066"/>
        <v>0</v>
      </c>
      <c r="BQ189" s="20">
        <f t="shared" si="2066"/>
        <v>0</v>
      </c>
      <c r="BR189" s="20">
        <f t="shared" si="2066"/>
        <v>0</v>
      </c>
      <c r="BS189" s="20">
        <f t="shared" ref="BS189" si="2067">BS176/BS$178</f>
        <v>0</v>
      </c>
      <c r="BT189" s="20">
        <f t="shared" si="2066"/>
        <v>0</v>
      </c>
      <c r="BU189" s="20">
        <f t="shared" si="2066"/>
        <v>0</v>
      </c>
      <c r="BV189" s="20">
        <f t="shared" si="2066"/>
        <v>0</v>
      </c>
      <c r="BW189" s="20">
        <f t="shared" si="2066"/>
        <v>7.8214620919803943E-5</v>
      </c>
      <c r="BX189" s="20">
        <f t="shared" si="2066"/>
        <v>1.483679525222552E-3</v>
      </c>
      <c r="BY189" s="20">
        <f t="shared" si="2066"/>
        <v>3.4265824974057421E-3</v>
      </c>
      <c r="BZ189" s="20">
        <f t="shared" si="2046"/>
        <v>3.3266667986772539E-3</v>
      </c>
      <c r="CA189" s="20">
        <f t="shared" si="2046"/>
        <v>3.7713434468193432E-3</v>
      </c>
      <c r="CB189" s="20">
        <f t="shared" si="2046"/>
        <v>3.9667220013125896E-3</v>
      </c>
      <c r="CC189" s="20">
        <f t="shared" si="2048"/>
        <v>3.5958904109589041E-3</v>
      </c>
      <c r="CD189" s="20">
        <f t="shared" si="2048"/>
        <v>3.3414569132934769E-3</v>
      </c>
      <c r="CE189" s="20">
        <f t="shared" ref="CE189:CF189" si="2068">CE176/CE$178</f>
        <v>2.7728536250577677E-3</v>
      </c>
      <c r="CF189" s="20">
        <f t="shared" si="2068"/>
        <v>3.2409410606870455E-3</v>
      </c>
      <c r="CG189" s="20">
        <f t="shared" ref="CG189:CH189" si="2069">CG176/CG$178</f>
        <v>2.766463520452434E-3</v>
      </c>
      <c r="CH189" s="20">
        <f t="shared" si="2069"/>
        <v>2.2063058166981661E-3</v>
      </c>
      <c r="CI189" s="20">
        <f t="shared" ref="CI189" si="2070">CI176/CI$178</f>
        <v>2.0169469913874044E-3</v>
      </c>
      <c r="CL189" s="40">
        <f t="shared" si="1879"/>
        <v>2.1175461046856942E-3</v>
      </c>
      <c r="CM189" s="40">
        <f t="shared" si="2028"/>
        <v>2.9240333367516348E-3</v>
      </c>
      <c r="CN189" s="40">
        <f t="shared" si="2028"/>
        <v>6.5565214554825244E-4</v>
      </c>
      <c r="CP189" s="21">
        <f t="shared" ref="CP189" si="2071">(CL189-CM189)*10000</f>
        <v>-8.064872320659406</v>
      </c>
      <c r="CQ189" s="21">
        <f t="shared" ref="CQ189" si="2072">(CL189-CN189)*10000</f>
        <v>14.618939591374419</v>
      </c>
      <c r="CS189" s="8" t="str">
        <f t="shared" ref="CS189" si="2073">CY189&amp;" bps"</f>
        <v>19 bps</v>
      </c>
      <c r="CT189" s="8" t="str">
        <f t="shared" ref="CT189" si="2074">CZ189&amp;" bps"</f>
        <v>5 bps</v>
      </c>
      <c r="CU189" s="8">
        <f>ROUND(HLOOKUP(CU$180,$A$180:$CK$191,COUNTA($A$180:$A189),0)*10^4,0)</f>
        <v>1</v>
      </c>
      <c r="CV189" s="8">
        <f>ROUND(HLOOKUP(CV$180,$A$180:$CK$191,COUNTA($A$180:$A189),0)*10^4,0)</f>
        <v>20</v>
      </c>
      <c r="CW189" s="8">
        <f>ROUND(HLOOKUP(CW$180,$A$180:$CK$191,COUNTA($A$180:$A189),0)*10^4,0)</f>
        <v>15</v>
      </c>
      <c r="CX189" s="8"/>
      <c r="CY189" s="8">
        <f t="shared" ref="CY189" si="2075">CV189-CU189</f>
        <v>19</v>
      </c>
      <c r="CZ189" s="8">
        <f t="shared" ref="CZ189" si="2076">CV189-CW189</f>
        <v>5</v>
      </c>
      <c r="DB189" s="40">
        <f t="shared" ref="DB189:DV189" si="2077">DB176/DB$178</f>
        <v>0</v>
      </c>
      <c r="DC189" s="40">
        <f t="shared" si="2077"/>
        <v>0</v>
      </c>
      <c r="DD189" s="40">
        <f t="shared" si="2077"/>
        <v>0</v>
      </c>
      <c r="DE189" s="40">
        <f t="shared" si="2077"/>
        <v>0</v>
      </c>
      <c r="DF189" s="40">
        <f t="shared" si="2077"/>
        <v>0</v>
      </c>
      <c r="DG189" s="40">
        <f t="shared" si="2077"/>
        <v>0</v>
      </c>
      <c r="DH189" s="40">
        <f t="shared" si="2077"/>
        <v>0</v>
      </c>
      <c r="DI189" s="40">
        <f t="shared" si="2077"/>
        <v>0</v>
      </c>
      <c r="DJ189" s="40">
        <f t="shared" si="2077"/>
        <v>0</v>
      </c>
      <c r="DK189" s="40">
        <f t="shared" si="2077"/>
        <v>0</v>
      </c>
      <c r="DL189" s="40">
        <f t="shared" si="2077"/>
        <v>0</v>
      </c>
      <c r="DM189" s="40">
        <f t="shared" si="2077"/>
        <v>0</v>
      </c>
      <c r="DN189" s="40">
        <f t="shared" si="2077"/>
        <v>0</v>
      </c>
      <c r="DO189" s="40">
        <f t="shared" si="2077"/>
        <v>0</v>
      </c>
      <c r="DP189" s="40">
        <f t="shared" si="2077"/>
        <v>0</v>
      </c>
      <c r="DQ189" s="40">
        <f t="shared" si="2077"/>
        <v>0</v>
      </c>
      <c r="DR189" s="40">
        <f t="shared" si="2077"/>
        <v>0</v>
      </c>
      <c r="DS189" s="40">
        <f t="shared" si="2077"/>
        <v>0</v>
      </c>
      <c r="DT189" s="40">
        <f t="shared" si="2077"/>
        <v>0</v>
      </c>
      <c r="DU189" s="40">
        <f t="shared" si="2077"/>
        <v>0</v>
      </c>
      <c r="DV189" s="40">
        <f t="shared" si="2077"/>
        <v>0</v>
      </c>
      <c r="DW189" s="40">
        <f t="shared" si="2059"/>
        <v>0</v>
      </c>
      <c r="DX189" s="40">
        <f t="shared" si="2059"/>
        <v>0</v>
      </c>
      <c r="DY189" s="40">
        <f t="shared" si="2060"/>
        <v>0</v>
      </c>
      <c r="DZ189" s="40">
        <f t="shared" si="2060"/>
        <v>6.5565214554825244E-4</v>
      </c>
      <c r="EA189" s="40">
        <f t="shared" si="2061"/>
        <v>3.5149560880841989E-3</v>
      </c>
      <c r="EB189" s="40">
        <f t="shared" si="2061"/>
        <v>3.6331650604252714E-3</v>
      </c>
      <c r="EC189" s="40">
        <f t="shared" ref="EC189" si="2078">EC176/EC$178</f>
        <v>2.9240333367516348E-3</v>
      </c>
      <c r="EE189" s="40"/>
      <c r="EF189" s="40"/>
      <c r="EG189" s="40"/>
      <c r="EH189" s="40"/>
      <c r="EI189" s="40"/>
      <c r="EJ189" s="40"/>
      <c r="EK189" s="40"/>
    </row>
    <row r="190" spans="1:141" x14ac:dyDescent="0.2">
      <c r="A190" s="9" t="s">
        <v>13</v>
      </c>
      <c r="B190" s="40">
        <f t="shared" ref="B190:AG190" si="2079">B177/B$178</f>
        <v>0.16247723132969036</v>
      </c>
      <c r="C190" s="40">
        <f t="shared" si="2079"/>
        <v>9.4140249759846306E-2</v>
      </c>
      <c r="D190" s="40">
        <f t="shared" si="2079"/>
        <v>0.15695296523517382</v>
      </c>
      <c r="E190" s="40">
        <f t="shared" si="2079"/>
        <v>0.10955786736020806</v>
      </c>
      <c r="F190" s="40">
        <f t="shared" si="2079"/>
        <v>9.2326139088729012E-2</v>
      </c>
      <c r="G190" s="40">
        <f t="shared" si="2079"/>
        <v>9.3910073989755261E-2</v>
      </c>
      <c r="H190" s="40">
        <f t="shared" si="2079"/>
        <v>9.3690248565965584E-2</v>
      </c>
      <c r="I190" s="40">
        <f t="shared" si="2079"/>
        <v>0.12616201859229748</v>
      </c>
      <c r="J190" s="40">
        <f t="shared" si="2079"/>
        <v>9.3709884467265719E-2</v>
      </c>
      <c r="K190" s="40">
        <f t="shared" si="2079"/>
        <v>0.1244153414405987</v>
      </c>
      <c r="L190" s="40">
        <f t="shared" si="2079"/>
        <v>0.12623211446740859</v>
      </c>
      <c r="M190" s="40">
        <f t="shared" si="2079"/>
        <v>0.13193202146690519</v>
      </c>
      <c r="N190" s="40">
        <f t="shared" si="2079"/>
        <v>0.15232913974838491</v>
      </c>
      <c r="O190" s="40">
        <f t="shared" si="2079"/>
        <v>0.15342116447088822</v>
      </c>
      <c r="P190" s="40">
        <f t="shared" si="2079"/>
        <v>0.11203607353451266</v>
      </c>
      <c r="Q190" s="40">
        <f t="shared" si="2079"/>
        <v>0.17647058823529413</v>
      </c>
      <c r="R190" s="40">
        <f t="shared" si="2079"/>
        <v>6.093189964157706E-2</v>
      </c>
      <c r="S190" s="40">
        <f t="shared" si="2079"/>
        <v>0.1442753143613501</v>
      </c>
      <c r="T190" s="40">
        <f t="shared" si="2079"/>
        <v>0.17271505376344087</v>
      </c>
      <c r="U190" s="40">
        <f t="shared" si="2079"/>
        <v>0.24444444444444444</v>
      </c>
      <c r="V190" s="40">
        <f t="shared" si="2079"/>
        <v>0.20427322758174166</v>
      </c>
      <c r="W190" s="40">
        <f t="shared" si="2079"/>
        <v>0.25957302609284988</v>
      </c>
      <c r="X190" s="40">
        <f t="shared" si="2079"/>
        <v>0.24988066825775657</v>
      </c>
      <c r="Y190" s="40">
        <f t="shared" si="2079"/>
        <v>0.20214271275520518</v>
      </c>
      <c r="Z190" s="40">
        <f t="shared" si="2079"/>
        <v>0.19044933258131228</v>
      </c>
      <c r="AA190" s="40">
        <f t="shared" si="2079"/>
        <v>0.22120935885749013</v>
      </c>
      <c r="AB190" s="40">
        <f t="shared" si="2079"/>
        <v>0.19257773319959878</v>
      </c>
      <c r="AC190" s="40">
        <f t="shared" si="2079"/>
        <v>0.30523357920618194</v>
      </c>
      <c r="AD190" s="40">
        <f t="shared" si="2079"/>
        <v>0.41834271922767496</v>
      </c>
      <c r="AE190" s="40">
        <f t="shared" si="2079"/>
        <v>0.29997857295907437</v>
      </c>
      <c r="AF190" s="40">
        <f t="shared" si="2079"/>
        <v>0.25144804088586031</v>
      </c>
      <c r="AG190" s="40">
        <f t="shared" si="2079"/>
        <v>0.24054340375148003</v>
      </c>
      <c r="AH190" s="40">
        <f t="shared" ref="AH190:BA190" si="2080">AH177/AH$178</f>
        <v>0.22640044370493623</v>
      </c>
      <c r="AI190" s="40">
        <f t="shared" si="2080"/>
        <v>0.24530296477824229</v>
      </c>
      <c r="AJ190" s="40">
        <f t="shared" si="2080"/>
        <v>0.25518731401084344</v>
      </c>
      <c r="AK190" s="40">
        <f t="shared" si="2080"/>
        <v>0.26151939614705771</v>
      </c>
      <c r="AL190" s="40">
        <f t="shared" si="2080"/>
        <v>0.24492031872509959</v>
      </c>
      <c r="AM190" s="40">
        <f t="shared" si="2080"/>
        <v>0.24379042871944218</v>
      </c>
      <c r="AN190" s="40">
        <f t="shared" si="2080"/>
        <v>0.21293845135671741</v>
      </c>
      <c r="AO190" s="40">
        <f t="shared" si="2080"/>
        <v>0.20713735943982428</v>
      </c>
      <c r="AP190" s="40">
        <f t="shared" si="2080"/>
        <v>0.22168521312712183</v>
      </c>
      <c r="AQ190" s="40">
        <f t="shared" si="2080"/>
        <v>0.23614647887323945</v>
      </c>
      <c r="AR190" s="40">
        <f t="shared" si="2080"/>
        <v>0.23383255374844442</v>
      </c>
      <c r="AS190" s="40">
        <f t="shared" si="2080"/>
        <v>0.15838247683235046</v>
      </c>
      <c r="AT190" s="40">
        <f t="shared" si="2080"/>
        <v>0.13662228398655374</v>
      </c>
      <c r="AU190" s="40">
        <f t="shared" si="2080"/>
        <v>0.13313206960442608</v>
      </c>
      <c r="AV190" s="40">
        <f t="shared" si="2080"/>
        <v>0.1423767692829028</v>
      </c>
      <c r="AW190" s="40">
        <f t="shared" si="2080"/>
        <v>0.13980125684920905</v>
      </c>
      <c r="AX190" s="40">
        <f t="shared" si="2080"/>
        <v>0.12460394738875752</v>
      </c>
      <c r="AY190" s="40">
        <f t="shared" si="2080"/>
        <v>0.10845159923744969</v>
      </c>
      <c r="AZ190" s="40">
        <f t="shared" si="2080"/>
        <v>0.12117914042237866</v>
      </c>
      <c r="BA190" s="40">
        <f t="shared" si="2080"/>
        <v>0.13655327102803738</v>
      </c>
      <c r="BB190" s="40">
        <f t="shared" ref="BB190:BC190" si="2081">BB177/BB$178</f>
        <v>0.14654012994639237</v>
      </c>
      <c r="BC190" s="40">
        <f t="shared" si="2081"/>
        <v>0.15423489860101941</v>
      </c>
      <c r="BD190" s="40">
        <f t="shared" ref="BD190:BE190" si="2082">BD177/BD$178</f>
        <v>0.15651091255309799</v>
      </c>
      <c r="BE190" s="40">
        <f t="shared" si="2082"/>
        <v>0.16452126812171419</v>
      </c>
      <c r="BF190" s="40">
        <f t="shared" ref="BF190:BG190" si="2083">BF177/BF$178</f>
        <v>0.18260978121781468</v>
      </c>
      <c r="BG190" s="40">
        <f t="shared" si="2083"/>
        <v>0.17010178963475484</v>
      </c>
      <c r="BH190" s="40">
        <f t="shared" ref="BH190:BI190" si="2084">BH177/BH$178</f>
        <v>0.17233813770107201</v>
      </c>
      <c r="BI190" s="40">
        <f t="shared" si="2084"/>
        <v>0.16710372000474388</v>
      </c>
      <c r="BJ190" s="20">
        <f t="shared" ref="BJ190:BK190" si="2085">BJ177/BJ$178</f>
        <v>0.13778957235200312</v>
      </c>
      <c r="BK190" s="20">
        <f t="shared" si="2085"/>
        <v>0.1246631134960057</v>
      </c>
      <c r="BL190" s="20">
        <f t="shared" ref="BL190:BM190" si="2086">BL177/BL$178</f>
        <v>0.13758728801482115</v>
      </c>
      <c r="BM190" s="20">
        <f t="shared" si="2086"/>
        <v>0.151530869094293</v>
      </c>
      <c r="BN190" s="20">
        <f t="shared" ref="BN190:BO190" si="2087">BN177/BN$178</f>
        <v>0.12076969830206002</v>
      </c>
      <c r="BO190" s="20">
        <f t="shared" si="2087"/>
        <v>0.12512343595705053</v>
      </c>
      <c r="BP190" s="20">
        <f t="shared" ref="BP190:BQ190" si="2088">BP177/BP$178</f>
        <v>0.11558647852783532</v>
      </c>
      <c r="BQ190" s="20">
        <f t="shared" si="2088"/>
        <v>0.11968114965757269</v>
      </c>
      <c r="BR190" s="20">
        <f t="shared" ref="BR190" si="2089">BR177/BR$178</f>
        <v>0.11845985619139136</v>
      </c>
      <c r="BS190" s="20">
        <f t="shared" ref="BS190" si="2090">BS177/BS$178</f>
        <v>0.11193662348784926</v>
      </c>
      <c r="BT190" s="20">
        <f t="shared" ref="BT190:BU190" si="2091">BT177/BT$178</f>
        <v>0.13510872016773731</v>
      </c>
      <c r="BU190" s="20">
        <f t="shared" si="2091"/>
        <v>0.16793778770462778</v>
      </c>
      <c r="BV190" s="20">
        <f t="shared" ref="BV190:BW190" si="2092">BV177/BV$178</f>
        <v>0.13646200583197016</v>
      </c>
      <c r="BW190" s="20">
        <f t="shared" si="2092"/>
        <v>0.16382052351652934</v>
      </c>
      <c r="BX190" s="20">
        <f t="shared" ref="BX190:BY190" si="2093">BX177/BX$178</f>
        <v>0.13392680514342237</v>
      </c>
      <c r="BY190" s="20">
        <f t="shared" si="2093"/>
        <v>0.14573244552058112</v>
      </c>
      <c r="BZ190" s="20">
        <f t="shared" ref="BZ190" si="2094">BZ177/BZ$178</f>
        <v>0.14677927169759014</v>
      </c>
      <c r="CA190" s="20">
        <f t="shared" ref="CA190:CB190" si="2095">CA177/CA$178</f>
        <v>0.1326381490246363</v>
      </c>
      <c r="CB190" s="20">
        <f t="shared" si="2095"/>
        <v>0.15298421032312859</v>
      </c>
      <c r="CC190" s="20">
        <f t="shared" si="2048"/>
        <v>0.16966324200913241</v>
      </c>
      <c r="CD190" s="20">
        <f t="shared" si="2048"/>
        <v>0.16559727352347586</v>
      </c>
      <c r="CE190" s="20">
        <f t="shared" ref="CE190:CF190" si="2096">CE177/CE$178</f>
        <v>0.15547293708657237</v>
      </c>
      <c r="CF190" s="20">
        <f t="shared" si="2096"/>
        <v>0.16649274181916907</v>
      </c>
      <c r="CG190" s="20">
        <f t="shared" ref="CG190:CH190" si="2097">CG177/CG$178</f>
        <v>0.16797843995957493</v>
      </c>
      <c r="CH190" s="20">
        <f t="shared" si="2097"/>
        <v>0.15806721121322487</v>
      </c>
      <c r="CI190" s="20">
        <f t="shared" ref="CI190" si="2098">CI177/CI$178</f>
        <v>0.14290185350473519</v>
      </c>
      <c r="CL190" s="40">
        <f t="shared" si="1879"/>
        <v>0.15095862897227255</v>
      </c>
      <c r="CM190" s="40">
        <f t="shared" ref="CM190" si="2099">CM177/CM$178</f>
        <v>0.16246816129577638</v>
      </c>
      <c r="CN190" s="40">
        <f>CN177/CN$178</f>
        <v>0.14222106241743188</v>
      </c>
      <c r="CP190" s="21">
        <f t="shared" si="1849"/>
        <v>-115.09532323503824</v>
      </c>
      <c r="CQ190" s="21">
        <f t="shared" si="1850"/>
        <v>87.375665548406758</v>
      </c>
      <c r="CS190" s="8" t="str">
        <f t="shared" si="1882"/>
        <v>-209 bps</v>
      </c>
      <c r="CT190" s="8" t="str">
        <f t="shared" si="1882"/>
        <v>90 bps</v>
      </c>
      <c r="CU190" s="8">
        <f>ROUND(HLOOKUP(CU$180,$A$180:$CK$191,COUNTA($A$180:$A190),0)*10^4,0)</f>
        <v>1638</v>
      </c>
      <c r="CV190" s="8">
        <f>ROUND(HLOOKUP(CV$180,$A$180:$CK$191,COUNTA($A$180:$A190),0)*10^4,0)</f>
        <v>1429</v>
      </c>
      <c r="CW190" s="8">
        <f>ROUND(HLOOKUP(CW$180,$A$180:$CK$191,COUNTA($A$180:$A190),0)*10^4,0)</f>
        <v>1339</v>
      </c>
      <c r="CX190" s="8"/>
      <c r="CY190" s="8">
        <f t="shared" si="1883"/>
        <v>-209</v>
      </c>
      <c r="CZ190" s="8">
        <f t="shared" si="1884"/>
        <v>90</v>
      </c>
      <c r="DB190" s="40">
        <f t="shared" ref="DB190:DV190" si="2100">DB177/DB$178</f>
        <v>0.14153033401499659</v>
      </c>
      <c r="DC190" s="40">
        <f t="shared" si="2100"/>
        <v>0.10090755268420243</v>
      </c>
      <c r="DD190" s="40">
        <f t="shared" si="2100"/>
        <v>0.10425210446794733</v>
      </c>
      <c r="DE190" s="40">
        <f t="shared" si="2100"/>
        <v>0.12741055991488229</v>
      </c>
      <c r="DF190" s="40">
        <f t="shared" si="2100"/>
        <v>0.1384370796135502</v>
      </c>
      <c r="DG190" s="40">
        <f t="shared" si="2100"/>
        <v>0.12395543175487465</v>
      </c>
      <c r="DH190" s="40">
        <f t="shared" si="2100"/>
        <v>0.20995218170950389</v>
      </c>
      <c r="DI190" s="40">
        <f t="shared" si="2100"/>
        <v>0.23271012574454003</v>
      </c>
      <c r="DJ190" s="40">
        <f t="shared" si="2100"/>
        <v>0.2</v>
      </c>
      <c r="DK190" s="40">
        <f t="shared" si="2100"/>
        <v>0.3152361254739745</v>
      </c>
      <c r="DL190" s="40">
        <f t="shared" si="2100"/>
        <v>0.23859533967837218</v>
      </c>
      <c r="DM190" s="40">
        <f t="shared" si="2100"/>
        <v>0.25467202067499412</v>
      </c>
      <c r="DN190" s="40">
        <f t="shared" si="2100"/>
        <v>0.2301146996930806</v>
      </c>
      <c r="DO190" s="40">
        <f t="shared" si="2100"/>
        <v>0.2207339711552192</v>
      </c>
      <c r="DP190" s="40">
        <f t="shared" si="2100"/>
        <v>0.17388531262534274</v>
      </c>
      <c r="DQ190" s="40">
        <f t="shared" si="2100"/>
        <v>0.13835001441575023</v>
      </c>
      <c r="DR190" s="40">
        <f t="shared" si="2100"/>
        <v>0.11832586582428867</v>
      </c>
      <c r="DS190" s="40">
        <f t="shared" si="2100"/>
        <v>0.1451075667316368</v>
      </c>
      <c r="DT190" s="40">
        <f t="shared" si="2100"/>
        <v>0.16849802720038795</v>
      </c>
      <c r="DU190" s="40">
        <f t="shared" si="2100"/>
        <v>0.17001287477736507</v>
      </c>
      <c r="DV190" s="40">
        <f t="shared" si="2100"/>
        <v>0.13413819087245685</v>
      </c>
      <c r="DW190" s="40">
        <f t="shared" ref="DW190:DX190" si="2101">DW177/DW$178</f>
        <v>0.13137952539696071</v>
      </c>
      <c r="DX190" s="40">
        <f t="shared" si="2101"/>
        <v>0.11776173335468464</v>
      </c>
      <c r="DY190" s="40">
        <f t="shared" ref="DY190:DZ190" si="2102">DY177/DY$178</f>
        <v>0.13259935424243516</v>
      </c>
      <c r="DZ190" s="40">
        <f t="shared" si="2102"/>
        <v>0.14222106241743188</v>
      </c>
      <c r="EA190" s="40">
        <f t="shared" ref="EA190:EB190" si="2103">EA177/EA$178</f>
        <v>0.14144944371563906</v>
      </c>
      <c r="EB190" s="40">
        <f t="shared" si="2103"/>
        <v>0.16279447758910814</v>
      </c>
      <c r="EC190" s="40">
        <f t="shared" ref="EC190" si="2104">EC177/EC$178</f>
        <v>0.16246816129577638</v>
      </c>
      <c r="EE190" s="40">
        <f t="shared" ref="EE190:EI190" si="2105">EE177/EE$178</f>
        <v>0.12035035408125233</v>
      </c>
      <c r="EF190" s="40">
        <f t="shared" si="2105"/>
        <v>0.20665639858032545</v>
      </c>
      <c r="EG190" s="40">
        <f t="shared" si="2105"/>
        <v>0.24266097547455198</v>
      </c>
      <c r="EH190" s="40">
        <f t="shared" si="2105"/>
        <v>0.15565451205454117</v>
      </c>
      <c r="EI190" s="40">
        <f t="shared" si="2105"/>
        <v>0.1524371791208293</v>
      </c>
      <c r="EJ190" s="40">
        <f t="shared" ref="EJ190:EK190" si="2106">EJ177/EJ$178</f>
        <v>0.13122154238944794</v>
      </c>
      <c r="EK190" s="40">
        <f t="shared" si="2106"/>
        <v>0.15511854601491162</v>
      </c>
    </row>
    <row r="191" spans="1:141" s="19" customFormat="1" ht="15" x14ac:dyDescent="0.25">
      <c r="A191" s="19" t="s">
        <v>14</v>
      </c>
      <c r="B191" s="41">
        <f t="shared" ref="B191:AG191" si="2107">B178/B$178</f>
        <v>1</v>
      </c>
      <c r="C191" s="41">
        <f t="shared" si="2107"/>
        <v>1</v>
      </c>
      <c r="D191" s="41">
        <f t="shared" si="2107"/>
        <v>1</v>
      </c>
      <c r="E191" s="41">
        <f t="shared" si="2107"/>
        <v>1</v>
      </c>
      <c r="F191" s="41">
        <f t="shared" si="2107"/>
        <v>1</v>
      </c>
      <c r="G191" s="41">
        <f t="shared" si="2107"/>
        <v>1</v>
      </c>
      <c r="H191" s="41">
        <f t="shared" si="2107"/>
        <v>1</v>
      </c>
      <c r="I191" s="41">
        <f t="shared" si="2107"/>
        <v>1</v>
      </c>
      <c r="J191" s="41">
        <f t="shared" si="2107"/>
        <v>1</v>
      </c>
      <c r="K191" s="41">
        <f t="shared" si="2107"/>
        <v>1</v>
      </c>
      <c r="L191" s="41">
        <f t="shared" si="2107"/>
        <v>1</v>
      </c>
      <c r="M191" s="41">
        <f t="shared" si="2107"/>
        <v>1</v>
      </c>
      <c r="N191" s="41">
        <f t="shared" si="2107"/>
        <v>1</v>
      </c>
      <c r="O191" s="41">
        <f t="shared" si="2107"/>
        <v>1</v>
      </c>
      <c r="P191" s="41">
        <f t="shared" si="2107"/>
        <v>1</v>
      </c>
      <c r="Q191" s="41">
        <f t="shared" si="2107"/>
        <v>1</v>
      </c>
      <c r="R191" s="41">
        <f t="shared" si="2107"/>
        <v>1</v>
      </c>
      <c r="S191" s="41">
        <f t="shared" si="2107"/>
        <v>1</v>
      </c>
      <c r="T191" s="41">
        <f t="shared" si="2107"/>
        <v>1</v>
      </c>
      <c r="U191" s="41">
        <f t="shared" si="2107"/>
        <v>1</v>
      </c>
      <c r="V191" s="41">
        <f t="shared" si="2107"/>
        <v>1</v>
      </c>
      <c r="W191" s="41">
        <f t="shared" si="2107"/>
        <v>1</v>
      </c>
      <c r="X191" s="41">
        <f t="shared" si="2107"/>
        <v>1</v>
      </c>
      <c r="Y191" s="41">
        <f t="shared" si="2107"/>
        <v>1</v>
      </c>
      <c r="Z191" s="41">
        <f t="shared" si="2107"/>
        <v>1</v>
      </c>
      <c r="AA191" s="41">
        <f t="shared" si="2107"/>
        <v>1</v>
      </c>
      <c r="AB191" s="41">
        <f t="shared" si="2107"/>
        <v>1</v>
      </c>
      <c r="AC191" s="41">
        <f t="shared" si="2107"/>
        <v>1</v>
      </c>
      <c r="AD191" s="41">
        <f t="shared" si="2107"/>
        <v>1</v>
      </c>
      <c r="AE191" s="41">
        <f t="shared" si="2107"/>
        <v>1</v>
      </c>
      <c r="AF191" s="41">
        <f t="shared" si="2107"/>
        <v>1</v>
      </c>
      <c r="AG191" s="41">
        <f t="shared" si="2107"/>
        <v>1</v>
      </c>
      <c r="AH191" s="41">
        <f t="shared" ref="AH191:BA191" si="2108">AH178/AH$178</f>
        <v>1</v>
      </c>
      <c r="AI191" s="41">
        <f t="shared" si="2108"/>
        <v>1</v>
      </c>
      <c r="AJ191" s="41">
        <f t="shared" si="2108"/>
        <v>1</v>
      </c>
      <c r="AK191" s="41">
        <f t="shared" si="2108"/>
        <v>1</v>
      </c>
      <c r="AL191" s="41">
        <f t="shared" si="2108"/>
        <v>1</v>
      </c>
      <c r="AM191" s="41">
        <f t="shared" si="2108"/>
        <v>1</v>
      </c>
      <c r="AN191" s="41">
        <f t="shared" si="2108"/>
        <v>1</v>
      </c>
      <c r="AO191" s="41">
        <f t="shared" si="2108"/>
        <v>1</v>
      </c>
      <c r="AP191" s="41">
        <f t="shared" si="2108"/>
        <v>1</v>
      </c>
      <c r="AQ191" s="41">
        <f t="shared" si="2108"/>
        <v>1</v>
      </c>
      <c r="AR191" s="41">
        <f t="shared" si="2108"/>
        <v>1</v>
      </c>
      <c r="AS191" s="41">
        <f t="shared" si="2108"/>
        <v>1</v>
      </c>
      <c r="AT191" s="41">
        <f t="shared" si="2108"/>
        <v>1</v>
      </c>
      <c r="AU191" s="41">
        <f t="shared" si="2108"/>
        <v>1</v>
      </c>
      <c r="AV191" s="41">
        <f t="shared" si="2108"/>
        <v>1</v>
      </c>
      <c r="AW191" s="41">
        <f t="shared" si="2108"/>
        <v>1</v>
      </c>
      <c r="AX191" s="41">
        <f t="shared" si="2108"/>
        <v>1</v>
      </c>
      <c r="AY191" s="41">
        <f t="shared" si="2108"/>
        <v>1</v>
      </c>
      <c r="AZ191" s="41">
        <f t="shared" si="2108"/>
        <v>1</v>
      </c>
      <c r="BA191" s="41">
        <f t="shared" si="2108"/>
        <v>1</v>
      </c>
      <c r="BB191" s="41">
        <f t="shared" ref="BB191:BC191" si="2109">BB178/BB$178</f>
        <v>1</v>
      </c>
      <c r="BC191" s="41">
        <f t="shared" si="2109"/>
        <v>1</v>
      </c>
      <c r="BD191" s="41">
        <f t="shared" ref="BD191:BE191" si="2110">BD178/BD$178</f>
        <v>1</v>
      </c>
      <c r="BE191" s="41">
        <f t="shared" si="2110"/>
        <v>1</v>
      </c>
      <c r="BF191" s="41">
        <f t="shared" ref="BF191:BG191" si="2111">BF178/BF$178</f>
        <v>1</v>
      </c>
      <c r="BG191" s="41">
        <f t="shared" si="2111"/>
        <v>1</v>
      </c>
      <c r="BH191" s="41">
        <f t="shared" ref="BH191:BI191" si="2112">BH178/BH$178</f>
        <v>1</v>
      </c>
      <c r="BI191" s="41">
        <f t="shared" si="2112"/>
        <v>1</v>
      </c>
      <c r="BJ191" s="41">
        <f t="shared" ref="BJ191:BK191" si="2113">BJ178/BJ$178</f>
        <v>1</v>
      </c>
      <c r="BK191" s="41">
        <f t="shared" si="2113"/>
        <v>1</v>
      </c>
      <c r="BL191" s="41">
        <f t="shared" ref="BL191:BM191" si="2114">BL178/BL$178</f>
        <v>1</v>
      </c>
      <c r="BM191" s="41">
        <f t="shared" si="2114"/>
        <v>1</v>
      </c>
      <c r="BN191" s="41">
        <f t="shared" ref="BN191:BO191" si="2115">BN178/BN$178</f>
        <v>1</v>
      </c>
      <c r="BO191" s="41">
        <f t="shared" si="2115"/>
        <v>1</v>
      </c>
      <c r="BP191" s="41">
        <f t="shared" ref="BP191:BQ191" si="2116">BP178/BP$178</f>
        <v>1</v>
      </c>
      <c r="BQ191" s="41">
        <f t="shared" si="2116"/>
        <v>1</v>
      </c>
      <c r="BR191" s="41">
        <f t="shared" ref="BR191" si="2117">BR178/BR$178</f>
        <v>1</v>
      </c>
      <c r="BS191" s="41">
        <f t="shared" ref="BS191" si="2118">BS178/BS$178</f>
        <v>1</v>
      </c>
      <c r="BT191" s="41">
        <f t="shared" ref="BT191:BU191" si="2119">BT178/BT$178</f>
        <v>1</v>
      </c>
      <c r="BU191" s="41">
        <f t="shared" si="2119"/>
        <v>1</v>
      </c>
      <c r="BV191" s="41">
        <f t="shared" ref="BV191:BW191" si="2120">BV178/BV$178</f>
        <v>1</v>
      </c>
      <c r="BW191" s="41">
        <f t="shared" si="2120"/>
        <v>1</v>
      </c>
      <c r="BX191" s="41">
        <f t="shared" ref="BX191:BY191" si="2121">BX178/BX$178</f>
        <v>1</v>
      </c>
      <c r="BY191" s="41">
        <f t="shared" si="2121"/>
        <v>1</v>
      </c>
      <c r="BZ191" s="41">
        <f t="shared" ref="BZ191" si="2122">BZ178/BZ$178</f>
        <v>1</v>
      </c>
      <c r="CA191" s="41">
        <f t="shared" ref="CA191:CB191" si="2123">CA178/CA$178</f>
        <v>1</v>
      </c>
      <c r="CB191" s="41">
        <f t="shared" si="2123"/>
        <v>1</v>
      </c>
      <c r="CC191" s="41">
        <f t="shared" ref="CC191:CD191" si="2124">CC178/CC$178</f>
        <v>1</v>
      </c>
      <c r="CD191" s="41">
        <f t="shared" si="2124"/>
        <v>1</v>
      </c>
      <c r="CE191" s="41">
        <f t="shared" ref="CE191:CF191" si="2125">CE178/CE$178</f>
        <v>1</v>
      </c>
      <c r="CF191" s="41">
        <f t="shared" si="2125"/>
        <v>1</v>
      </c>
      <c r="CG191" s="41">
        <f t="shared" ref="CG191:CH191" si="2126">CG178/CG$178</f>
        <v>1</v>
      </c>
      <c r="CH191" s="41">
        <f t="shared" si="2126"/>
        <v>1</v>
      </c>
      <c r="CI191" s="41">
        <f t="shared" ref="CI191" si="2127">CI178/CI$178</f>
        <v>1</v>
      </c>
      <c r="CL191" s="41">
        <f t="shared" ref="CL191:CN191" si="2128">CL178/CL$178</f>
        <v>1</v>
      </c>
      <c r="CM191" s="41">
        <f t="shared" ref="CM191" si="2129">CM178/CM$178</f>
        <v>1</v>
      </c>
      <c r="CN191" s="41">
        <f t="shared" si="2128"/>
        <v>1</v>
      </c>
      <c r="CP191" s="41"/>
      <c r="CQ191" s="41"/>
      <c r="CU191" s="43"/>
      <c r="CV191" s="43"/>
      <c r="CW191" s="43"/>
      <c r="CX191" s="43"/>
      <c r="CY191" s="43"/>
      <c r="CZ191" s="43"/>
      <c r="DB191" s="41">
        <f t="shared" ref="DB191:DV191" si="2130">DB178/DB$178</f>
        <v>1</v>
      </c>
      <c r="DC191" s="41">
        <f t="shared" si="2130"/>
        <v>1</v>
      </c>
      <c r="DD191" s="41">
        <f t="shared" si="2130"/>
        <v>1</v>
      </c>
      <c r="DE191" s="41">
        <f t="shared" si="2130"/>
        <v>1</v>
      </c>
      <c r="DF191" s="41">
        <f t="shared" si="2130"/>
        <v>1</v>
      </c>
      <c r="DG191" s="41">
        <f t="shared" si="2130"/>
        <v>1</v>
      </c>
      <c r="DH191" s="41">
        <f t="shared" si="2130"/>
        <v>1</v>
      </c>
      <c r="DI191" s="41">
        <f t="shared" si="2130"/>
        <v>1</v>
      </c>
      <c r="DJ191" s="41">
        <f t="shared" si="2130"/>
        <v>1</v>
      </c>
      <c r="DK191" s="41">
        <f t="shared" si="2130"/>
        <v>1</v>
      </c>
      <c r="DL191" s="41">
        <f t="shared" si="2130"/>
        <v>1</v>
      </c>
      <c r="DM191" s="41">
        <f t="shared" si="2130"/>
        <v>1</v>
      </c>
      <c r="DN191" s="41">
        <f t="shared" si="2130"/>
        <v>1</v>
      </c>
      <c r="DO191" s="41">
        <f t="shared" si="2130"/>
        <v>1</v>
      </c>
      <c r="DP191" s="41">
        <f t="shared" si="2130"/>
        <v>1</v>
      </c>
      <c r="DQ191" s="41">
        <f t="shared" si="2130"/>
        <v>1</v>
      </c>
      <c r="DR191" s="41">
        <f t="shared" si="2130"/>
        <v>1</v>
      </c>
      <c r="DS191" s="41">
        <f t="shared" si="2130"/>
        <v>1</v>
      </c>
      <c r="DT191" s="41">
        <f t="shared" si="2130"/>
        <v>1</v>
      </c>
      <c r="DU191" s="41">
        <f t="shared" si="2130"/>
        <v>1</v>
      </c>
      <c r="DV191" s="41">
        <f t="shared" si="2130"/>
        <v>1</v>
      </c>
      <c r="DW191" s="41">
        <f t="shared" ref="DW191:DX191" si="2131">DW178/DW$178</f>
        <v>1</v>
      </c>
      <c r="DX191" s="41">
        <f t="shared" si="2131"/>
        <v>1</v>
      </c>
      <c r="DY191" s="41">
        <f t="shared" ref="DY191:DZ191" si="2132">DY178/DY$178</f>
        <v>1</v>
      </c>
      <c r="DZ191" s="41">
        <f t="shared" si="2132"/>
        <v>1</v>
      </c>
      <c r="EA191" s="41">
        <f t="shared" ref="EA191:EB191" si="2133">EA178/EA$178</f>
        <v>1</v>
      </c>
      <c r="EB191" s="41">
        <f t="shared" si="2133"/>
        <v>1</v>
      </c>
      <c r="EC191" s="41">
        <f t="shared" ref="EC191" si="2134">EC178/EC$178</f>
        <v>1</v>
      </c>
      <c r="EE191" s="41">
        <f t="shared" ref="EE191:EI191" si="2135">EE178/EE$178</f>
        <v>1</v>
      </c>
      <c r="EF191" s="41">
        <f t="shared" si="2135"/>
        <v>1</v>
      </c>
      <c r="EG191" s="41">
        <f t="shared" si="2135"/>
        <v>1</v>
      </c>
      <c r="EH191" s="41">
        <f t="shared" si="2135"/>
        <v>1</v>
      </c>
      <c r="EI191" s="41">
        <f t="shared" si="2135"/>
        <v>1</v>
      </c>
      <c r="EJ191" s="41">
        <f t="shared" ref="EJ191:EK191" si="2136">EJ178/EJ$178</f>
        <v>1</v>
      </c>
      <c r="EK191" s="41">
        <f t="shared" si="2136"/>
        <v>1</v>
      </c>
    </row>
    <row r="192" spans="1:141" ht="15" x14ac:dyDescent="0.25">
      <c r="A192" s="31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3"/>
      <c r="CV192" s="33"/>
      <c r="CW192" s="33"/>
      <c r="CX192" s="33"/>
      <c r="CY192" s="33"/>
      <c r="CZ192" s="33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E192" s="32"/>
      <c r="EF192" s="32"/>
      <c r="EG192" s="32"/>
      <c r="EH192" s="32"/>
      <c r="EI192" s="32"/>
      <c r="EJ192" s="32"/>
      <c r="EK192" s="32"/>
    </row>
    <row r="193" spans="1:141" ht="15" x14ac:dyDescent="0.25">
      <c r="A193" s="19" t="s">
        <v>22</v>
      </c>
      <c r="B193" s="34">
        <f t="shared" ref="B193:AG193" si="2137">B$4</f>
        <v>43466</v>
      </c>
      <c r="C193" s="34">
        <f t="shared" si="2137"/>
        <v>43497</v>
      </c>
      <c r="D193" s="34">
        <f t="shared" si="2137"/>
        <v>43525</v>
      </c>
      <c r="E193" s="34">
        <f t="shared" si="2137"/>
        <v>43556</v>
      </c>
      <c r="F193" s="34">
        <f t="shared" si="2137"/>
        <v>43586</v>
      </c>
      <c r="G193" s="34">
        <f t="shared" si="2137"/>
        <v>43617</v>
      </c>
      <c r="H193" s="34">
        <f t="shared" si="2137"/>
        <v>43647</v>
      </c>
      <c r="I193" s="34">
        <f t="shared" si="2137"/>
        <v>43678</v>
      </c>
      <c r="J193" s="34">
        <f t="shared" si="2137"/>
        <v>43709</v>
      </c>
      <c r="K193" s="34">
        <f t="shared" si="2137"/>
        <v>43739</v>
      </c>
      <c r="L193" s="34">
        <f t="shared" si="2137"/>
        <v>43770</v>
      </c>
      <c r="M193" s="34">
        <f t="shared" si="2137"/>
        <v>43800</v>
      </c>
      <c r="N193" s="34">
        <f t="shared" si="2137"/>
        <v>43831</v>
      </c>
      <c r="O193" s="34">
        <f t="shared" si="2137"/>
        <v>43862</v>
      </c>
      <c r="P193" s="34">
        <f t="shared" si="2137"/>
        <v>43891</v>
      </c>
      <c r="Q193" s="34">
        <f t="shared" si="2137"/>
        <v>43922</v>
      </c>
      <c r="R193" s="34">
        <f t="shared" si="2137"/>
        <v>43952</v>
      </c>
      <c r="S193" s="34">
        <f t="shared" si="2137"/>
        <v>43983</v>
      </c>
      <c r="T193" s="34">
        <f t="shared" si="2137"/>
        <v>44013</v>
      </c>
      <c r="U193" s="34">
        <f t="shared" si="2137"/>
        <v>44044</v>
      </c>
      <c r="V193" s="34">
        <f t="shared" si="2137"/>
        <v>44075</v>
      </c>
      <c r="W193" s="34">
        <f t="shared" si="2137"/>
        <v>44105</v>
      </c>
      <c r="X193" s="34">
        <f t="shared" si="2137"/>
        <v>44136</v>
      </c>
      <c r="Y193" s="34">
        <f t="shared" si="2137"/>
        <v>44166</v>
      </c>
      <c r="Z193" s="34">
        <f t="shared" si="2137"/>
        <v>44197</v>
      </c>
      <c r="AA193" s="34">
        <f t="shared" si="2137"/>
        <v>44228</v>
      </c>
      <c r="AB193" s="34">
        <f t="shared" si="2137"/>
        <v>44256</v>
      </c>
      <c r="AC193" s="34">
        <f t="shared" si="2137"/>
        <v>44287</v>
      </c>
      <c r="AD193" s="34">
        <f t="shared" si="2137"/>
        <v>44317</v>
      </c>
      <c r="AE193" s="34">
        <f t="shared" si="2137"/>
        <v>44348</v>
      </c>
      <c r="AF193" s="34">
        <f t="shared" si="2137"/>
        <v>44378</v>
      </c>
      <c r="AG193" s="34">
        <f t="shared" si="2137"/>
        <v>44409</v>
      </c>
      <c r="AH193" s="34">
        <f t="shared" ref="AH193:CI193" si="2138">AH$4</f>
        <v>44440</v>
      </c>
      <c r="AI193" s="34">
        <f t="shared" si="2138"/>
        <v>44470</v>
      </c>
      <c r="AJ193" s="34">
        <f t="shared" si="2138"/>
        <v>44501</v>
      </c>
      <c r="AK193" s="34">
        <f t="shared" si="2138"/>
        <v>44531</v>
      </c>
      <c r="AL193" s="34">
        <f t="shared" si="2138"/>
        <v>44562</v>
      </c>
      <c r="AM193" s="34">
        <f t="shared" si="2138"/>
        <v>44593</v>
      </c>
      <c r="AN193" s="34">
        <f t="shared" si="2138"/>
        <v>44621</v>
      </c>
      <c r="AO193" s="34">
        <f t="shared" si="2138"/>
        <v>44652</v>
      </c>
      <c r="AP193" s="34">
        <f t="shared" si="2138"/>
        <v>44682</v>
      </c>
      <c r="AQ193" s="34">
        <f t="shared" si="2138"/>
        <v>44713</v>
      </c>
      <c r="AR193" s="34">
        <f t="shared" si="2138"/>
        <v>44743</v>
      </c>
      <c r="AS193" s="34">
        <f t="shared" si="2138"/>
        <v>44774</v>
      </c>
      <c r="AT193" s="34">
        <f t="shared" si="2138"/>
        <v>44805</v>
      </c>
      <c r="AU193" s="34">
        <f t="shared" si="2138"/>
        <v>44835</v>
      </c>
      <c r="AV193" s="34">
        <f t="shared" si="2138"/>
        <v>44866</v>
      </c>
      <c r="AW193" s="34">
        <f t="shared" si="2138"/>
        <v>44896</v>
      </c>
      <c r="AX193" s="34">
        <f t="shared" si="2138"/>
        <v>44927</v>
      </c>
      <c r="AY193" s="34">
        <f t="shared" si="2138"/>
        <v>44958</v>
      </c>
      <c r="AZ193" s="34">
        <f t="shared" si="2138"/>
        <v>44986</v>
      </c>
      <c r="BA193" s="34">
        <f t="shared" si="2138"/>
        <v>45017</v>
      </c>
      <c r="BB193" s="34">
        <f t="shared" si="2138"/>
        <v>45047</v>
      </c>
      <c r="BC193" s="34">
        <f t="shared" si="2138"/>
        <v>45078</v>
      </c>
      <c r="BD193" s="34">
        <f t="shared" si="2138"/>
        <v>45108</v>
      </c>
      <c r="BE193" s="34">
        <f t="shared" si="2138"/>
        <v>45139</v>
      </c>
      <c r="BF193" s="34">
        <f t="shared" si="2138"/>
        <v>45170</v>
      </c>
      <c r="BG193" s="34">
        <f t="shared" si="2138"/>
        <v>45200</v>
      </c>
      <c r="BH193" s="34">
        <f t="shared" si="2138"/>
        <v>45231</v>
      </c>
      <c r="BI193" s="34">
        <f t="shared" si="2138"/>
        <v>45261</v>
      </c>
      <c r="BJ193" s="34">
        <f t="shared" si="2138"/>
        <v>45292</v>
      </c>
      <c r="BK193" s="34">
        <f t="shared" si="2138"/>
        <v>45323</v>
      </c>
      <c r="BL193" s="34">
        <f t="shared" si="2138"/>
        <v>45352</v>
      </c>
      <c r="BM193" s="34">
        <f t="shared" si="2138"/>
        <v>45383</v>
      </c>
      <c r="BN193" s="34">
        <f t="shared" si="2138"/>
        <v>45413</v>
      </c>
      <c r="BO193" s="34">
        <f t="shared" si="2138"/>
        <v>45444</v>
      </c>
      <c r="BP193" s="34">
        <f t="shared" si="2138"/>
        <v>45474</v>
      </c>
      <c r="BQ193" s="34">
        <f t="shared" si="2138"/>
        <v>45505</v>
      </c>
      <c r="BR193" s="34">
        <f t="shared" si="2138"/>
        <v>45536</v>
      </c>
      <c r="BS193" s="34">
        <f t="shared" si="2138"/>
        <v>45566</v>
      </c>
      <c r="BT193" s="34">
        <f t="shared" si="2138"/>
        <v>45597</v>
      </c>
      <c r="BU193" s="34">
        <f t="shared" si="2138"/>
        <v>45627</v>
      </c>
      <c r="BV193" s="34">
        <f t="shared" si="2138"/>
        <v>45658</v>
      </c>
      <c r="BW193" s="34">
        <f t="shared" si="2138"/>
        <v>45689</v>
      </c>
      <c r="BX193" s="34">
        <f t="shared" si="2138"/>
        <v>45717</v>
      </c>
      <c r="BY193" s="34">
        <f t="shared" si="2138"/>
        <v>45748</v>
      </c>
      <c r="BZ193" s="34">
        <f t="shared" si="2138"/>
        <v>45778</v>
      </c>
      <c r="CA193" s="34">
        <f t="shared" si="2138"/>
        <v>45809</v>
      </c>
      <c r="CB193" s="34">
        <f t="shared" si="2138"/>
        <v>45839</v>
      </c>
      <c r="CC193" s="34">
        <f t="shared" si="2138"/>
        <v>45870</v>
      </c>
      <c r="CD193" s="34">
        <f t="shared" si="2138"/>
        <v>45901</v>
      </c>
      <c r="CE193" s="34">
        <f t="shared" si="2138"/>
        <v>45931</v>
      </c>
      <c r="CF193" s="34">
        <f t="shared" si="2138"/>
        <v>45962</v>
      </c>
      <c r="CG193" s="34">
        <f t="shared" si="2138"/>
        <v>45992</v>
      </c>
      <c r="CH193" s="34">
        <f t="shared" si="2138"/>
        <v>46023</v>
      </c>
      <c r="CI193" s="34">
        <f t="shared" si="2138"/>
        <v>46054</v>
      </c>
      <c r="CL193" s="35" t="str">
        <f>CL180</f>
        <v>4Q26</v>
      </c>
      <c r="CM193" s="35" t="str">
        <f>CM180</f>
        <v>3Q26</v>
      </c>
      <c r="CN193" s="35" t="str">
        <f>CN180</f>
        <v>4Q25</v>
      </c>
      <c r="CP193" s="35" t="str">
        <f>CP180</f>
        <v>QoQ Change</v>
      </c>
      <c r="CQ193" s="35" t="str">
        <f>CQ180</f>
        <v>YoY Change</v>
      </c>
      <c r="CU193" s="8"/>
      <c r="CV193" s="8"/>
      <c r="CW193" s="8"/>
      <c r="CX193" s="8"/>
      <c r="CY193" s="8"/>
      <c r="CZ193" s="8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E193" s="34"/>
      <c r="EF193" s="34"/>
      <c r="EG193" s="34"/>
      <c r="EH193" s="34"/>
      <c r="EI193" s="34"/>
      <c r="EJ193" s="34"/>
      <c r="EK193" s="34"/>
    </row>
    <row r="194" spans="1:141" hidden="1" outlineLevel="1" x14ac:dyDescent="0.2">
      <c r="A194" s="9" t="s">
        <v>23</v>
      </c>
      <c r="B194" s="15">
        <f>'3W'!C22</f>
        <v>3977</v>
      </c>
      <c r="C194" s="15">
        <f>'3W'!D22</f>
        <v>3429</v>
      </c>
      <c r="D194" s="15">
        <f>'3W'!E22</f>
        <v>3534</v>
      </c>
      <c r="E194" s="15">
        <f>'3W'!F22</f>
        <v>2921</v>
      </c>
      <c r="F194" s="15">
        <f>'3W'!G22</f>
        <v>3361</v>
      </c>
      <c r="G194" s="15">
        <f>'3W'!H22</f>
        <v>3075</v>
      </c>
      <c r="H194" s="15">
        <f>'3W'!I22</f>
        <v>3683</v>
      </c>
      <c r="I194" s="15">
        <f>'3W'!J22</f>
        <v>3274</v>
      </c>
      <c r="J194" s="15">
        <f>'3W'!K22</f>
        <v>3289</v>
      </c>
      <c r="K194" s="15">
        <f>'3W'!L22</f>
        <v>3713</v>
      </c>
      <c r="L194" s="15">
        <f>'3W'!M22</f>
        <v>4417</v>
      </c>
      <c r="M194" s="15">
        <f>'3W'!N22</f>
        <v>4470</v>
      </c>
      <c r="N194" s="15">
        <f>'3W'!O22</f>
        <v>3967</v>
      </c>
      <c r="O194" s="15">
        <f>'3W'!P22</f>
        <v>4731</v>
      </c>
      <c r="P194" s="15">
        <f>'3W'!Q22</f>
        <v>11289</v>
      </c>
      <c r="Q194" s="15">
        <f>'3W'!R22</f>
        <v>2144</v>
      </c>
      <c r="R194" s="15">
        <f>'3W'!S22</f>
        <v>0</v>
      </c>
      <c r="S194" s="15">
        <f>'3W'!T22</f>
        <v>88</v>
      </c>
      <c r="T194" s="15">
        <f>'3W'!U22</f>
        <v>349</v>
      </c>
      <c r="U194" s="15">
        <f>'3W'!V22</f>
        <v>665</v>
      </c>
      <c r="V194" s="15">
        <f>'3W'!W22</f>
        <v>1026</v>
      </c>
      <c r="W194" s="15">
        <f>'3W'!X22</f>
        <v>968</v>
      </c>
      <c r="X194" s="15">
        <f>'3W'!Y22</f>
        <v>1160</v>
      </c>
      <c r="Y194" s="15">
        <f>'3W'!Z22</f>
        <v>1374</v>
      </c>
      <c r="Z194" s="15">
        <f>'3W'!AA22</f>
        <v>1467</v>
      </c>
      <c r="AA194" s="15">
        <f>'3W'!AB22</f>
        <v>1431</v>
      </c>
      <c r="AB194" s="15">
        <f>'3W'!AC22</f>
        <v>1437</v>
      </c>
      <c r="AC194" s="15">
        <f>'3W'!AD22</f>
        <v>853</v>
      </c>
      <c r="AD194" s="15">
        <f>'3W'!AE22</f>
        <v>280</v>
      </c>
      <c r="AE194" s="15">
        <f>'3W'!AF22</f>
        <v>622</v>
      </c>
      <c r="AF194" s="15">
        <f>'3W'!AG22</f>
        <v>1125</v>
      </c>
      <c r="AG194" s="15">
        <f>'3W'!AH22</f>
        <v>1178</v>
      </c>
      <c r="AH194" s="15">
        <f>'3W'!AI22</f>
        <v>1331</v>
      </c>
      <c r="AI194" s="15">
        <f>'3W'!AJ22</f>
        <v>1461</v>
      </c>
      <c r="AJ194" s="15">
        <f>'3W'!AK22</f>
        <v>1425</v>
      </c>
      <c r="AK194" s="15">
        <f>'3W'!AL22</f>
        <v>1573</v>
      </c>
      <c r="AL194" s="15">
        <f>'3W'!AM22</f>
        <v>1246</v>
      </c>
      <c r="AM194" s="15">
        <f>'3W'!AN22</f>
        <v>1271</v>
      </c>
      <c r="AN194" s="15">
        <f>'3W'!AO22</f>
        <v>1438</v>
      </c>
      <c r="AO194" s="15">
        <f>'3W'!AP22</f>
        <v>1358</v>
      </c>
      <c r="AP194" s="15">
        <f>'3W'!AQ22</f>
        <v>1183</v>
      </c>
      <c r="AQ194" s="15">
        <f>'3W'!AR22</f>
        <v>1218</v>
      </c>
      <c r="AR194" s="15">
        <f>'3W'!AS22</f>
        <v>1338</v>
      </c>
      <c r="AS194" s="15">
        <f>'3W'!AT22</f>
        <v>1405</v>
      </c>
      <c r="AT194" s="15">
        <f>'3W'!AU22</f>
        <v>1350</v>
      </c>
      <c r="AU194" s="15">
        <f>'3W'!AV22</f>
        <v>1536</v>
      </c>
      <c r="AV194" s="15">
        <f>'3W'!AW22</f>
        <v>1832</v>
      </c>
      <c r="AW194" s="15">
        <f>'3W'!AX22</f>
        <v>1451</v>
      </c>
      <c r="AX194" s="15">
        <f>'3W'!AY22</f>
        <v>1561</v>
      </c>
      <c r="AY194" s="15">
        <f>'3W'!AZ22</f>
        <v>1740</v>
      </c>
      <c r="AZ194" s="15">
        <f>'3W'!BA22</f>
        <v>2156</v>
      </c>
      <c r="BA194" s="15">
        <f>'3W'!BB22</f>
        <v>1363</v>
      </c>
      <c r="BB194" s="15">
        <f>'3W'!BC22</f>
        <v>1331</v>
      </c>
      <c r="BC194" s="15">
        <f>'3W'!BD22</f>
        <v>1348</v>
      </c>
      <c r="BD194" s="15">
        <f>'3W'!BE22</f>
        <v>1147</v>
      </c>
      <c r="BE194" s="15">
        <f>'3W'!BF22</f>
        <v>1321</v>
      </c>
      <c r="BF194" s="15">
        <f>'3W'!BG22</f>
        <v>1791</v>
      </c>
      <c r="BG194" s="15">
        <f>'3W'!BH22</f>
        <v>1872</v>
      </c>
      <c r="BH194" s="15">
        <f>'3W'!BI22</f>
        <v>1778</v>
      </c>
      <c r="BI194" s="15">
        <f>'3W'!BJ22</f>
        <v>1645</v>
      </c>
      <c r="BJ194" s="15">
        <f>'3W'!BK22</f>
        <v>1771</v>
      </c>
      <c r="BK194" s="15">
        <f>'3W'!BL22</f>
        <v>1701</v>
      </c>
      <c r="BL194" s="15">
        <f>'3W'!BM22</f>
        <v>1846</v>
      </c>
      <c r="BM194" s="15">
        <f>'3W'!BN22</f>
        <v>1530</v>
      </c>
      <c r="BN194" s="15">
        <f>'3W'!BO22</f>
        <v>2047</v>
      </c>
      <c r="BO194" s="15">
        <f>'3W'!BP22</f>
        <v>1702</v>
      </c>
      <c r="BP194" s="15">
        <f>'3W'!BQ22</f>
        <v>2002</v>
      </c>
      <c r="BQ194" s="15">
        <f>'3W'!BR22</f>
        <v>1777</v>
      </c>
      <c r="BR194" s="15">
        <f>'3W'!BS22</f>
        <v>1855</v>
      </c>
      <c r="BS194" s="15">
        <f>'3W'!BT22</f>
        <v>2794</v>
      </c>
      <c r="BT194" s="15">
        <f>'3W'!BU22</f>
        <v>2146</v>
      </c>
      <c r="BU194" s="15">
        <f>'3W'!BV22</f>
        <v>1718</v>
      </c>
      <c r="BV194" s="15">
        <f>'3W'!BW22</f>
        <v>2375</v>
      </c>
      <c r="BW194" s="15">
        <f>'3W'!BX22</f>
        <v>2004</v>
      </c>
      <c r="BX194" s="15">
        <f>'3W'!BY22</f>
        <v>2104</v>
      </c>
      <c r="BY194" s="15">
        <f>'3W'!BZ22</f>
        <v>1799</v>
      </c>
      <c r="BZ194" s="15">
        <f>'3W'!CA22</f>
        <v>1872</v>
      </c>
      <c r="CA194" s="15">
        <f>'3W'!CB22</f>
        <v>1840</v>
      </c>
      <c r="CB194" s="15">
        <f>'3W'!CC22</f>
        <v>2126</v>
      </c>
      <c r="CC194" s="15">
        <f>'3W'!CD22</f>
        <v>2009</v>
      </c>
      <c r="CD194" s="15">
        <f>'3W'!CE22</f>
        <v>2122</v>
      </c>
      <c r="CE194" s="15">
        <f>'3W'!CF22</f>
        <v>3311</v>
      </c>
      <c r="CF194" s="15">
        <f>'3W'!CG22</f>
        <v>3301</v>
      </c>
      <c r="CG194" s="15">
        <f>'3W'!CH22</f>
        <v>2486</v>
      </c>
      <c r="CH194" s="15">
        <f>'3W'!CI22</f>
        <v>3067</v>
      </c>
      <c r="CI194" s="15">
        <f>'3W'!CJ22</f>
        <v>2922.6956521739135</v>
      </c>
      <c r="CL194" s="15">
        <f t="shared" ref="CL194:CL199" si="2139">SUMIFS($C194:$CK194,$C$3:$CK$3,CL$4,$C$1:$CK$1,"&lt;="&amp;_xlfn.XLOOKUP(MAX($C$4:$CK$4),$C$4:$CK$4,$C$1:$CK$1))</f>
        <v>5989.6956521739139</v>
      </c>
      <c r="CM194" s="15">
        <f t="shared" ref="CM194:CN199" si="2140">SUMIF($A$3:$CK$3,CM$4,$A194:$CK194)</f>
        <v>9098</v>
      </c>
      <c r="CN194" s="15">
        <f t="shared" si="2140"/>
        <v>6483</v>
      </c>
      <c r="CP194" s="17">
        <f t="shared" ref="CP194:CP200" si="2141">CL194/SUMIFS($C194:$CK194,$C$3:$CK$3,CM$4,$C$1:$CK$1,"&lt;="&amp;_xlfn.XLOOKUP(MAX($C$4:$CK$4),$C$4:$CK$4,$C$1:$CK$1))-1</f>
        <v>-9.4117414976721991E-2</v>
      </c>
      <c r="CQ194" s="17">
        <f t="shared" ref="CQ194:CQ200" si="2142">CL194/SUMIFS($C194:$CK194,$C$3:$CK$3,CN$4,$C$1:$CK$1,"&lt;="&amp;_xlfn.XLOOKUP(MAX($C$4:$CK$4),$C$4:$CK$4,$C$1:$CK$1))-1</f>
        <v>0.36782271116097598</v>
      </c>
      <c r="CU194" s="8"/>
      <c r="CV194" s="8"/>
      <c r="CW194" s="8"/>
      <c r="CX194" s="8"/>
      <c r="CY194" s="8"/>
      <c r="CZ194" s="8"/>
      <c r="DB194" s="15">
        <f t="shared" ref="DB194:DK200" si="2143">SUMIF($B$3:$CK$3,DB$4,$B194:$CK194)</f>
        <v>10940</v>
      </c>
      <c r="DC194" s="15">
        <f t="shared" si="2143"/>
        <v>9357</v>
      </c>
      <c r="DD194" s="15">
        <f t="shared" si="2143"/>
        <v>10246</v>
      </c>
      <c r="DE194" s="15">
        <f t="shared" si="2143"/>
        <v>12600</v>
      </c>
      <c r="DF194" s="15">
        <f t="shared" si="2143"/>
        <v>19987</v>
      </c>
      <c r="DG194" s="15">
        <f t="shared" si="2143"/>
        <v>2232</v>
      </c>
      <c r="DH194" s="15">
        <f t="shared" si="2143"/>
        <v>2040</v>
      </c>
      <c r="DI194" s="15">
        <f t="shared" si="2143"/>
        <v>3502</v>
      </c>
      <c r="DJ194" s="15">
        <f t="shared" si="2143"/>
        <v>4335</v>
      </c>
      <c r="DK194" s="15">
        <f t="shared" si="2143"/>
        <v>1755</v>
      </c>
      <c r="DL194" s="15">
        <f t="shared" ref="DL194:DU200" si="2144">SUMIF($B$3:$CK$3,DL$4,$B194:$CK194)</f>
        <v>3634</v>
      </c>
      <c r="DM194" s="15">
        <f t="shared" si="2144"/>
        <v>4459</v>
      </c>
      <c r="DN194" s="15">
        <f t="shared" si="2144"/>
        <v>3955</v>
      </c>
      <c r="DO194" s="15">
        <f t="shared" si="2144"/>
        <v>3759</v>
      </c>
      <c r="DP194" s="15">
        <f t="shared" si="2144"/>
        <v>4093</v>
      </c>
      <c r="DQ194" s="15">
        <f t="shared" si="2144"/>
        <v>4819</v>
      </c>
      <c r="DR194" s="15">
        <f t="shared" si="2144"/>
        <v>5457</v>
      </c>
      <c r="DS194" s="15">
        <f t="shared" si="2144"/>
        <v>4042</v>
      </c>
      <c r="DT194" s="15">
        <f t="shared" si="2144"/>
        <v>4259</v>
      </c>
      <c r="DU194" s="15">
        <f t="shared" si="2144"/>
        <v>5295</v>
      </c>
      <c r="DV194" s="15">
        <f t="shared" ref="DV194:EC200" si="2145">SUMIF($B$3:$CK$3,DV$4,$B194:$CK194)</f>
        <v>5318</v>
      </c>
      <c r="DW194" s="15">
        <f t="shared" si="2145"/>
        <v>5279</v>
      </c>
      <c r="DX194" s="15">
        <f t="shared" si="2145"/>
        <v>5634</v>
      </c>
      <c r="DY194" s="15">
        <f t="shared" si="2145"/>
        <v>6658</v>
      </c>
      <c r="DZ194" s="15">
        <f t="shared" si="2145"/>
        <v>6483</v>
      </c>
      <c r="EA194" s="15">
        <f t="shared" si="2145"/>
        <v>5511</v>
      </c>
      <c r="EB194" s="15">
        <f t="shared" si="2145"/>
        <v>6257</v>
      </c>
      <c r="EC194" s="15">
        <f t="shared" si="2145"/>
        <v>9098</v>
      </c>
      <c r="EE194" s="15">
        <f t="shared" ref="EE194:EK200" si="2146">SUMIF($B$2:$CK$2,EE$4,$B194:$CK194)</f>
        <v>52190</v>
      </c>
      <c r="EF194" s="15">
        <f t="shared" si="2146"/>
        <v>12109</v>
      </c>
      <c r="EG194" s="15">
        <f t="shared" si="2146"/>
        <v>13803</v>
      </c>
      <c r="EH194" s="15">
        <f t="shared" si="2146"/>
        <v>18128</v>
      </c>
      <c r="EI194" s="15">
        <f t="shared" si="2146"/>
        <v>18914</v>
      </c>
      <c r="EJ194" s="15">
        <f t="shared" si="2146"/>
        <v>24054</v>
      </c>
      <c r="EK194" s="15">
        <f t="shared" si="2146"/>
        <v>26855.695652173912</v>
      </c>
    </row>
    <row r="195" spans="1:141" hidden="1" outlineLevel="1" x14ac:dyDescent="0.2">
      <c r="A195" s="9" t="s">
        <v>24</v>
      </c>
      <c r="B195" s="15">
        <f>'3W'!C23</f>
        <v>28270</v>
      </c>
      <c r="C195" s="15">
        <f>'3W'!D23</f>
        <v>29420</v>
      </c>
      <c r="D195" s="15">
        <f>'3W'!E23</f>
        <v>30872</v>
      </c>
      <c r="E195" s="15">
        <f>'3W'!F23</f>
        <v>26793</v>
      </c>
      <c r="F195" s="15">
        <f>'3W'!G23</f>
        <v>27971</v>
      </c>
      <c r="G195" s="15">
        <f>'3W'!H23</f>
        <v>26137</v>
      </c>
      <c r="H195" s="15">
        <f>'3W'!I23</f>
        <v>31492</v>
      </c>
      <c r="I195" s="15">
        <f>'3W'!J23</f>
        <v>29237</v>
      </c>
      <c r="J195" s="15">
        <f>'3W'!K23</f>
        <v>28337</v>
      </c>
      <c r="K195" s="15">
        <f>'3W'!L23</f>
        <v>34283</v>
      </c>
      <c r="L195" s="15">
        <f>'3W'!M23</f>
        <v>34482</v>
      </c>
      <c r="M195" s="15">
        <f>'3W'!N23</f>
        <v>27004</v>
      </c>
      <c r="N195" s="15">
        <f>'3W'!O23</f>
        <v>31429</v>
      </c>
      <c r="O195" s="15">
        <f>'3W'!P23</f>
        <v>31043</v>
      </c>
      <c r="P195" s="15">
        <f>'3W'!Q23</f>
        <v>27750</v>
      </c>
      <c r="Q195" s="15">
        <f>'3W'!R23</f>
        <v>3552</v>
      </c>
      <c r="R195" s="15">
        <f>'3W'!S23</f>
        <v>1015</v>
      </c>
      <c r="S195" s="15">
        <f>'3W'!T23</f>
        <v>5549</v>
      </c>
      <c r="T195" s="15">
        <f>'3W'!U23</f>
        <v>6228</v>
      </c>
      <c r="U195" s="15">
        <f>'3W'!V23</f>
        <v>7065</v>
      </c>
      <c r="V195" s="15">
        <f>'3W'!W23</f>
        <v>10266</v>
      </c>
      <c r="W195" s="15">
        <f>'3W'!X23</f>
        <v>10397</v>
      </c>
      <c r="X195" s="15">
        <f>'3W'!Y23</f>
        <v>10279</v>
      </c>
      <c r="Y195" s="15">
        <f>'3W'!Z23</f>
        <v>10809</v>
      </c>
      <c r="Z195" s="15">
        <f>'3W'!AA23</f>
        <v>13108</v>
      </c>
      <c r="AA195" s="15">
        <f>'3W'!AB23</f>
        <v>13680</v>
      </c>
      <c r="AB195" s="15">
        <f>'3W'!AC23</f>
        <v>14871</v>
      </c>
      <c r="AC195" s="15">
        <f>'3W'!AD23</f>
        <v>8565</v>
      </c>
      <c r="AD195" s="15">
        <f>'3W'!AE23</f>
        <v>2017</v>
      </c>
      <c r="AE195" s="15">
        <f>'3W'!AF23</f>
        <v>5444</v>
      </c>
      <c r="AF195" s="15">
        <f>'3W'!AG23</f>
        <v>10813</v>
      </c>
      <c r="AG195" s="15">
        <f>'3W'!AH23</f>
        <v>11940</v>
      </c>
      <c r="AH195" s="15">
        <f>'3W'!AI23</f>
        <v>14500</v>
      </c>
      <c r="AI195" s="15">
        <f>'3W'!AJ23</f>
        <v>15725</v>
      </c>
      <c r="AJ195" s="15">
        <f>'3W'!AK23</f>
        <v>15882</v>
      </c>
      <c r="AK195" s="15">
        <f>'3W'!AL23</f>
        <v>15074</v>
      </c>
      <c r="AL195" s="15">
        <f>'3W'!AM23</f>
        <v>16078</v>
      </c>
      <c r="AM195" s="15">
        <f>'3W'!AN23</f>
        <v>14508</v>
      </c>
      <c r="AN195" s="15">
        <f>'3W'!AO23</f>
        <v>17282</v>
      </c>
      <c r="AO195" s="15">
        <f>'3W'!AP23</f>
        <v>14590</v>
      </c>
      <c r="AP195" s="15">
        <f>'3W'!AQ23</f>
        <v>11698</v>
      </c>
      <c r="AQ195" s="15">
        <f>'3W'!AR23</f>
        <v>12741</v>
      </c>
      <c r="AR195" s="15">
        <f>'3W'!AS23</f>
        <v>14618</v>
      </c>
      <c r="AS195" s="15">
        <f>'3W'!AT23</f>
        <v>18493</v>
      </c>
      <c r="AT195" s="15">
        <f>'3W'!AU23</f>
        <v>21625</v>
      </c>
      <c r="AU195" s="15">
        <f>'3W'!AV23</f>
        <v>26268</v>
      </c>
      <c r="AV195" s="15">
        <f>'3W'!AW23</f>
        <v>29258</v>
      </c>
      <c r="AW195" s="15">
        <f>'3W'!AX23</f>
        <v>23918</v>
      </c>
      <c r="AX195" s="15">
        <f>'3W'!AY23</f>
        <v>26984</v>
      </c>
      <c r="AY195" s="15">
        <f>'3W'!AZ23</f>
        <v>29760</v>
      </c>
      <c r="AZ195" s="15">
        <f>'3W'!BA23</f>
        <v>32287</v>
      </c>
      <c r="BA195" s="15">
        <f>'3W'!BB23</f>
        <v>26558</v>
      </c>
      <c r="BB195" s="15">
        <f>'3W'!BC23</f>
        <v>29277</v>
      </c>
      <c r="BC195" s="15">
        <f>'3W'!BD23</f>
        <v>33305</v>
      </c>
      <c r="BD195" s="15">
        <f>'3W'!BE23</f>
        <v>34073</v>
      </c>
      <c r="BE195" s="15">
        <f>'3W'!BF23</f>
        <v>36267</v>
      </c>
      <c r="BF195" s="15">
        <f>'3W'!BG23</f>
        <v>37970</v>
      </c>
      <c r="BG195" s="15">
        <f>'3W'!BH23</f>
        <v>41908</v>
      </c>
      <c r="BH195" s="15">
        <f>'3W'!BI23</f>
        <v>39379</v>
      </c>
      <c r="BI195" s="15">
        <f>'3W'!BJ23</f>
        <v>31511</v>
      </c>
      <c r="BJ195" s="15">
        <f>'3W'!BK23</f>
        <v>37122</v>
      </c>
      <c r="BK195" s="15">
        <f>'3W'!BL23</f>
        <v>35396</v>
      </c>
      <c r="BL195" s="15">
        <f>'3W'!BM23</f>
        <v>36629</v>
      </c>
      <c r="BM195" s="15">
        <f>'3W'!BN23</f>
        <v>29911</v>
      </c>
      <c r="BN195" s="15">
        <f>'3W'!BO23</f>
        <v>35504</v>
      </c>
      <c r="BO195" s="15">
        <f>'3W'!BP23</f>
        <v>34184</v>
      </c>
      <c r="BP195" s="15">
        <f>'3W'!BQ23</f>
        <v>38707</v>
      </c>
      <c r="BQ195" s="15">
        <f>'3W'!BR23</f>
        <v>37717</v>
      </c>
      <c r="BR195" s="15">
        <f>'3W'!BS23</f>
        <v>37388</v>
      </c>
      <c r="BS195" s="15">
        <f>'3W'!BT23</f>
        <v>47946</v>
      </c>
      <c r="BT195" s="15">
        <f>'3W'!BU23</f>
        <v>39023</v>
      </c>
      <c r="BU195" s="15">
        <f>'3W'!BV23</f>
        <v>28973</v>
      </c>
      <c r="BV195" s="15">
        <f>'3W'!BW23</f>
        <v>39450</v>
      </c>
      <c r="BW195" s="15">
        <f>'3W'!BX23</f>
        <v>34629</v>
      </c>
      <c r="BX195" s="15">
        <f>'3W'!BY23</f>
        <v>33805</v>
      </c>
      <c r="BY195" s="15">
        <f>'3W'!BZ23</f>
        <v>32609</v>
      </c>
      <c r="BZ195" s="15">
        <f>'3W'!CA23</f>
        <v>34552</v>
      </c>
      <c r="CA195" s="15">
        <f>'3W'!CB23</f>
        <v>36082</v>
      </c>
      <c r="CB195" s="15">
        <f>'3W'!CC23</f>
        <v>38657</v>
      </c>
      <c r="CC195" s="15">
        <f>'3W'!CD23</f>
        <v>35116</v>
      </c>
      <c r="CD195" s="15">
        <f>'3W'!CE23</f>
        <v>34721</v>
      </c>
      <c r="CE195" s="15">
        <f>'3W'!CF23</f>
        <v>50862</v>
      </c>
      <c r="CF195" s="15">
        <f>'3W'!CG23</f>
        <v>44197</v>
      </c>
      <c r="CG195" s="15">
        <f>'3W'!CH23</f>
        <v>35025</v>
      </c>
      <c r="CH195" s="15">
        <f>'3W'!CI23</f>
        <v>44744</v>
      </c>
      <c r="CI195" s="15">
        <f>'3W'!CJ23</f>
        <v>42855.695652173912</v>
      </c>
      <c r="CL195" s="15">
        <f t="shared" si="2139"/>
        <v>87599.695652173919</v>
      </c>
      <c r="CM195" s="15">
        <f t="shared" si="2140"/>
        <v>130084</v>
      </c>
      <c r="CN195" s="15">
        <f t="shared" si="2140"/>
        <v>107884</v>
      </c>
      <c r="CP195" s="17">
        <f t="shared" si="2141"/>
        <v>-7.8470258974174811E-2</v>
      </c>
      <c r="CQ195" s="17">
        <f t="shared" si="2142"/>
        <v>0.18251725390696305</v>
      </c>
      <c r="CU195" s="8"/>
      <c r="CV195" s="8"/>
      <c r="CW195" s="8"/>
      <c r="CX195" s="8"/>
      <c r="CY195" s="8"/>
      <c r="CZ195" s="8"/>
      <c r="DB195" s="15">
        <f t="shared" si="2143"/>
        <v>88562</v>
      </c>
      <c r="DC195" s="15">
        <f t="shared" si="2143"/>
        <v>80901</v>
      </c>
      <c r="DD195" s="15">
        <f t="shared" si="2143"/>
        <v>89066</v>
      </c>
      <c r="DE195" s="15">
        <f t="shared" si="2143"/>
        <v>95769</v>
      </c>
      <c r="DF195" s="15">
        <f t="shared" si="2143"/>
        <v>90222</v>
      </c>
      <c r="DG195" s="15">
        <f t="shared" si="2143"/>
        <v>10116</v>
      </c>
      <c r="DH195" s="15">
        <f t="shared" si="2143"/>
        <v>23559</v>
      </c>
      <c r="DI195" s="15">
        <f t="shared" si="2143"/>
        <v>31485</v>
      </c>
      <c r="DJ195" s="15">
        <f t="shared" si="2143"/>
        <v>41659</v>
      </c>
      <c r="DK195" s="15">
        <f t="shared" si="2143"/>
        <v>16026</v>
      </c>
      <c r="DL195" s="15">
        <f t="shared" si="2144"/>
        <v>37253</v>
      </c>
      <c r="DM195" s="15">
        <f t="shared" si="2144"/>
        <v>46681</v>
      </c>
      <c r="DN195" s="15">
        <f t="shared" si="2144"/>
        <v>47868</v>
      </c>
      <c r="DO195" s="15">
        <f t="shared" si="2144"/>
        <v>39029</v>
      </c>
      <c r="DP195" s="15">
        <f t="shared" si="2144"/>
        <v>54736</v>
      </c>
      <c r="DQ195" s="15">
        <f t="shared" si="2144"/>
        <v>79444</v>
      </c>
      <c r="DR195" s="15">
        <f t="shared" si="2144"/>
        <v>89031</v>
      </c>
      <c r="DS195" s="15">
        <f t="shared" si="2144"/>
        <v>89140</v>
      </c>
      <c r="DT195" s="15">
        <f t="shared" si="2144"/>
        <v>108310</v>
      </c>
      <c r="DU195" s="15">
        <f t="shared" si="2144"/>
        <v>112798</v>
      </c>
      <c r="DV195" s="15">
        <f t="shared" si="2145"/>
        <v>109147</v>
      </c>
      <c r="DW195" s="15">
        <f t="shared" si="2145"/>
        <v>99599</v>
      </c>
      <c r="DX195" s="15">
        <f t="shared" si="2145"/>
        <v>113812</v>
      </c>
      <c r="DY195" s="15">
        <f t="shared" si="2145"/>
        <v>115942</v>
      </c>
      <c r="DZ195" s="15">
        <f t="shared" si="2145"/>
        <v>107884</v>
      </c>
      <c r="EA195" s="15">
        <f t="shared" si="2145"/>
        <v>103243</v>
      </c>
      <c r="EB195" s="15">
        <f t="shared" si="2145"/>
        <v>108494</v>
      </c>
      <c r="EC195" s="15">
        <f t="shared" si="2145"/>
        <v>130084</v>
      </c>
      <c r="EE195" s="15">
        <f t="shared" si="2146"/>
        <v>355958</v>
      </c>
      <c r="EF195" s="15">
        <f t="shared" si="2146"/>
        <v>106819</v>
      </c>
      <c r="EG195" s="15">
        <f t="shared" si="2146"/>
        <v>147828</v>
      </c>
      <c r="EH195" s="15">
        <f t="shared" si="2146"/>
        <v>262240</v>
      </c>
      <c r="EI195" s="15">
        <f t="shared" si="2146"/>
        <v>419395</v>
      </c>
      <c r="EJ195" s="15">
        <f t="shared" si="2146"/>
        <v>437237</v>
      </c>
      <c r="EK195" s="15">
        <f t="shared" si="2146"/>
        <v>429420.69565217389</v>
      </c>
    </row>
    <row r="196" spans="1:141" hidden="1" outlineLevel="1" x14ac:dyDescent="0.2">
      <c r="A196" s="9" t="s">
        <v>10</v>
      </c>
      <c r="B196" s="15">
        <f>'3W'!C24</f>
        <v>3606</v>
      </c>
      <c r="C196" s="15">
        <f>'3W'!D24</f>
        <v>3324</v>
      </c>
      <c r="D196" s="15">
        <f>'3W'!E24</f>
        <v>3264</v>
      </c>
      <c r="E196" s="15">
        <f>'3W'!F24</f>
        <v>2520</v>
      </c>
      <c r="F196" s="15">
        <f>'3W'!G24</f>
        <v>2840</v>
      </c>
      <c r="G196" s="15">
        <f>'3W'!H24</f>
        <v>2786</v>
      </c>
      <c r="H196" s="15">
        <f>'3W'!I24</f>
        <v>3196</v>
      </c>
      <c r="I196" s="15">
        <f>'3W'!J24</f>
        <v>2776</v>
      </c>
      <c r="J196" s="15">
        <f>'3W'!K24</f>
        <v>2851</v>
      </c>
      <c r="K196" s="15">
        <f>'3W'!L24</f>
        <v>3596</v>
      </c>
      <c r="L196" s="15">
        <f>'3W'!M24</f>
        <v>3844</v>
      </c>
      <c r="M196" s="15">
        <f>'3W'!N24</f>
        <v>3367</v>
      </c>
      <c r="N196" s="15">
        <f>'3W'!O24</f>
        <v>3885</v>
      </c>
      <c r="O196" s="15">
        <f>'3W'!P24</f>
        <v>4210</v>
      </c>
      <c r="P196" s="15">
        <f>'3W'!Q24</f>
        <v>7958</v>
      </c>
      <c r="Q196" s="15">
        <f>'3W'!R24</f>
        <v>1388</v>
      </c>
      <c r="R196" s="15">
        <f>'3W'!S24</f>
        <v>24</v>
      </c>
      <c r="S196" s="15">
        <f>'3W'!T24</f>
        <v>27</v>
      </c>
      <c r="T196" s="15">
        <f>'3W'!U24</f>
        <v>37</v>
      </c>
      <c r="U196" s="15">
        <f>'3W'!V24</f>
        <v>34</v>
      </c>
      <c r="V196" s="15">
        <f>'3W'!W24</f>
        <v>147</v>
      </c>
      <c r="W196" s="15">
        <f>'3W'!X24</f>
        <v>213</v>
      </c>
      <c r="X196" s="15">
        <f>'3W'!Y24</f>
        <v>733</v>
      </c>
      <c r="Y196" s="15">
        <f>'3W'!Z24</f>
        <v>1090</v>
      </c>
      <c r="Z196" s="15">
        <f>'3W'!AA24</f>
        <v>1257</v>
      </c>
      <c r="AA196" s="15">
        <f>'3W'!AB24</f>
        <v>1285</v>
      </c>
      <c r="AB196" s="15">
        <f>'3W'!AC24</f>
        <v>1943</v>
      </c>
      <c r="AC196" s="15">
        <f>'3W'!AD24</f>
        <v>1321</v>
      </c>
      <c r="AD196" s="15">
        <f>'3W'!AE24</f>
        <v>330</v>
      </c>
      <c r="AE196" s="15">
        <f>'3W'!AF24</f>
        <v>708</v>
      </c>
      <c r="AF196" s="15">
        <f>'3W'!AG24</f>
        <v>1151</v>
      </c>
      <c r="AG196" s="15">
        <f>'3W'!AH24</f>
        <v>1150</v>
      </c>
      <c r="AH196" s="15">
        <f>'3W'!AI24</f>
        <v>1176</v>
      </c>
      <c r="AI196" s="15">
        <f>'3W'!AJ24</f>
        <v>1171</v>
      </c>
      <c r="AJ196" s="15">
        <f>'3W'!AK24</f>
        <v>1476</v>
      </c>
      <c r="AK196" s="15">
        <f>'3W'!AL24</f>
        <v>1332</v>
      </c>
      <c r="AL196" s="15">
        <f>'3W'!AM24</f>
        <v>1328</v>
      </c>
      <c r="AM196" s="15">
        <f>'3W'!AN24</f>
        <v>1134</v>
      </c>
      <c r="AN196" s="15">
        <f>'3W'!AO24</f>
        <v>1642</v>
      </c>
      <c r="AO196" s="15">
        <f>'3W'!AP24</f>
        <v>1551</v>
      </c>
      <c r="AP196" s="15">
        <f>'3W'!AQ24</f>
        <v>1578</v>
      </c>
      <c r="AQ196" s="15">
        <f>'3W'!AR24</f>
        <v>1764</v>
      </c>
      <c r="AR196" s="15">
        <f>'3W'!AS24</f>
        <v>1787</v>
      </c>
      <c r="AS196" s="15">
        <f>'3W'!AT24</f>
        <v>1849</v>
      </c>
      <c r="AT196" s="15">
        <f>'3W'!AU24</f>
        <v>1982</v>
      </c>
      <c r="AU196" s="15">
        <f>'3W'!AV24</f>
        <v>1973</v>
      </c>
      <c r="AV196" s="15">
        <f>'3W'!AW24</f>
        <v>2186</v>
      </c>
      <c r="AW196" s="15">
        <f>'3W'!AX24</f>
        <v>2024</v>
      </c>
      <c r="AX196" s="15">
        <f>'3W'!AY24</f>
        <v>1852</v>
      </c>
      <c r="AY196" s="15">
        <f>'3W'!AZ24</f>
        <v>2083</v>
      </c>
      <c r="AZ196" s="15">
        <f>'3W'!BA24</f>
        <v>2546</v>
      </c>
      <c r="BA196" s="15">
        <f>'3W'!BB24</f>
        <v>1974</v>
      </c>
      <c r="BB196" s="15">
        <f>'3W'!BC24</f>
        <v>2579</v>
      </c>
      <c r="BC196" s="15">
        <f>'3W'!BD24</f>
        <v>3418</v>
      </c>
      <c r="BD196" s="15">
        <f>'3W'!BE24</f>
        <v>4015</v>
      </c>
      <c r="BE196" s="15">
        <f>'3W'!BF24</f>
        <v>4140</v>
      </c>
      <c r="BF196" s="15">
        <f>'3W'!BG24</f>
        <v>3960</v>
      </c>
      <c r="BG196" s="15">
        <f>'3W'!BH24</f>
        <v>4104</v>
      </c>
      <c r="BH196" s="15">
        <f>'3W'!BI24</f>
        <v>4630</v>
      </c>
      <c r="BI196" s="15">
        <f>'3W'!BJ24</f>
        <v>4252</v>
      </c>
      <c r="BJ196" s="15">
        <f>'3W'!BK24</f>
        <v>4117</v>
      </c>
      <c r="BK196" s="15">
        <f>'3W'!BL24</f>
        <v>4805</v>
      </c>
      <c r="BL196" s="15">
        <f>'3W'!BM24</f>
        <v>7149</v>
      </c>
      <c r="BM196" s="15">
        <f>'3W'!BN24</f>
        <v>2998</v>
      </c>
      <c r="BN196" s="15">
        <f>'3W'!BO24</f>
        <v>4262</v>
      </c>
      <c r="BO196" s="15">
        <f>'3W'!BP24</f>
        <v>4509</v>
      </c>
      <c r="BP196" s="15">
        <f>'3W'!BQ24</f>
        <v>6617</v>
      </c>
      <c r="BQ196" s="15">
        <f>'3W'!BR24</f>
        <v>4766</v>
      </c>
      <c r="BR196" s="15">
        <f>'3W'!BS24</f>
        <v>5725</v>
      </c>
      <c r="BS196" s="15">
        <f>'3W'!BT24</f>
        <v>7333</v>
      </c>
      <c r="BT196" s="15">
        <f>'3W'!BU24</f>
        <v>7054</v>
      </c>
      <c r="BU196" s="15">
        <f>'3W'!BV24</f>
        <v>5334</v>
      </c>
      <c r="BV196" s="15">
        <f>'3W'!BW24</f>
        <v>6233</v>
      </c>
      <c r="BW196" s="15">
        <f>'3W'!BX24</f>
        <v>5950</v>
      </c>
      <c r="BX196" s="15">
        <f>'3W'!BY24</f>
        <v>6709</v>
      </c>
      <c r="BY196" s="15">
        <f>'3W'!BZ24</f>
        <v>5721</v>
      </c>
      <c r="BZ196" s="15">
        <f>'3W'!CA24</f>
        <v>6625</v>
      </c>
      <c r="CA196" s="15">
        <f>'3W'!CB24</f>
        <v>7388</v>
      </c>
      <c r="CB196" s="15">
        <f>'3W'!CC24</f>
        <v>9780</v>
      </c>
      <c r="CC196" s="15">
        <f>'3W'!CD24</f>
        <v>8300</v>
      </c>
      <c r="CD196" s="15">
        <f>'3W'!CE24</f>
        <v>8278</v>
      </c>
      <c r="CE196" s="15">
        <f>'3W'!CF24</f>
        <v>11767</v>
      </c>
      <c r="CF196" s="15">
        <f>'3W'!CG24</f>
        <v>10666</v>
      </c>
      <c r="CG196" s="15">
        <f>'3W'!CH24</f>
        <v>7760</v>
      </c>
      <c r="CH196" s="15">
        <f>'3W'!CI24</f>
        <v>7506</v>
      </c>
      <c r="CI196" s="15">
        <f>'3W'!CJ24</f>
        <v>7532.434782608696</v>
      </c>
      <c r="CL196" s="15">
        <f t="shared" si="2139"/>
        <v>15038.434782608696</v>
      </c>
      <c r="CM196" s="15">
        <f t="shared" si="2140"/>
        <v>30193</v>
      </c>
      <c r="CN196" s="15">
        <f t="shared" si="2140"/>
        <v>18892</v>
      </c>
      <c r="CP196" s="17">
        <f t="shared" si="2141"/>
        <v>-0.32962890462226646</v>
      </c>
      <c r="CQ196" s="17">
        <f t="shared" si="2142"/>
        <v>0.23437862452669256</v>
      </c>
      <c r="CU196" s="8"/>
      <c r="CV196" s="8"/>
      <c r="CW196" s="8"/>
      <c r="CX196" s="8"/>
      <c r="CY196" s="8"/>
      <c r="CZ196" s="8"/>
      <c r="DB196" s="15">
        <f t="shared" si="2143"/>
        <v>10194</v>
      </c>
      <c r="DC196" s="15">
        <f t="shared" si="2143"/>
        <v>8146</v>
      </c>
      <c r="DD196" s="15">
        <f t="shared" si="2143"/>
        <v>8823</v>
      </c>
      <c r="DE196" s="15">
        <f t="shared" si="2143"/>
        <v>10807</v>
      </c>
      <c r="DF196" s="15">
        <f t="shared" si="2143"/>
        <v>16053</v>
      </c>
      <c r="DG196" s="15">
        <f t="shared" si="2143"/>
        <v>1439</v>
      </c>
      <c r="DH196" s="15">
        <f t="shared" si="2143"/>
        <v>218</v>
      </c>
      <c r="DI196" s="15">
        <f t="shared" si="2143"/>
        <v>2036</v>
      </c>
      <c r="DJ196" s="15">
        <f t="shared" si="2143"/>
        <v>4485</v>
      </c>
      <c r="DK196" s="15">
        <f t="shared" si="2143"/>
        <v>2359</v>
      </c>
      <c r="DL196" s="15">
        <f t="shared" si="2144"/>
        <v>3477</v>
      </c>
      <c r="DM196" s="15">
        <f t="shared" si="2144"/>
        <v>3979</v>
      </c>
      <c r="DN196" s="15">
        <f t="shared" si="2144"/>
        <v>4104</v>
      </c>
      <c r="DO196" s="15">
        <f t="shared" si="2144"/>
        <v>4893</v>
      </c>
      <c r="DP196" s="15">
        <f t="shared" si="2144"/>
        <v>5618</v>
      </c>
      <c r="DQ196" s="15">
        <f t="shared" si="2144"/>
        <v>6183</v>
      </c>
      <c r="DR196" s="15">
        <f t="shared" si="2144"/>
        <v>6481</v>
      </c>
      <c r="DS196" s="15">
        <f t="shared" si="2144"/>
        <v>7971</v>
      </c>
      <c r="DT196" s="15">
        <f t="shared" si="2144"/>
        <v>12115</v>
      </c>
      <c r="DU196" s="15">
        <f t="shared" si="2144"/>
        <v>12986</v>
      </c>
      <c r="DV196" s="15">
        <f t="shared" si="2145"/>
        <v>16071</v>
      </c>
      <c r="DW196" s="15">
        <f t="shared" si="2145"/>
        <v>11769</v>
      </c>
      <c r="DX196" s="15">
        <f t="shared" si="2145"/>
        <v>17108</v>
      </c>
      <c r="DY196" s="15">
        <f t="shared" si="2145"/>
        <v>19721</v>
      </c>
      <c r="DZ196" s="15">
        <f t="shared" si="2145"/>
        <v>18892</v>
      </c>
      <c r="EA196" s="15">
        <f t="shared" si="2145"/>
        <v>19734</v>
      </c>
      <c r="EB196" s="15">
        <f t="shared" si="2145"/>
        <v>26358</v>
      </c>
      <c r="EC196" s="15">
        <f t="shared" si="2145"/>
        <v>30193</v>
      </c>
      <c r="EE196" s="15">
        <f t="shared" si="2146"/>
        <v>43829</v>
      </c>
      <c r="EF196" s="15">
        <f t="shared" si="2146"/>
        <v>8178</v>
      </c>
      <c r="EG196" s="15">
        <f t="shared" si="2146"/>
        <v>13919</v>
      </c>
      <c r="EH196" s="15">
        <f t="shared" si="2146"/>
        <v>23175</v>
      </c>
      <c r="EI196" s="15">
        <f t="shared" si="2146"/>
        <v>49143</v>
      </c>
      <c r="EJ196" s="15">
        <f t="shared" si="2146"/>
        <v>67490</v>
      </c>
      <c r="EK196" s="15">
        <f t="shared" si="2146"/>
        <v>91323.434782608703</v>
      </c>
    </row>
    <row r="197" spans="1:141" hidden="1" outlineLevel="1" x14ac:dyDescent="0.2">
      <c r="A197" s="9" t="s">
        <v>25</v>
      </c>
      <c r="B197" s="15">
        <f>'3W'!C25</f>
        <v>13447</v>
      </c>
      <c r="C197" s="15">
        <f>'3W'!D25</f>
        <v>12084</v>
      </c>
      <c r="D197" s="15">
        <f>'3W'!E25</f>
        <v>12896</v>
      </c>
      <c r="E197" s="15">
        <f>'3W'!F25</f>
        <v>10373</v>
      </c>
      <c r="F197" s="15">
        <f>'3W'!G25</f>
        <v>11135</v>
      </c>
      <c r="G197" s="15">
        <f>'3W'!H25</f>
        <v>10929</v>
      </c>
      <c r="H197" s="15">
        <f>'3W'!I25</f>
        <v>13418</v>
      </c>
      <c r="I197" s="15">
        <f>'3W'!J25</f>
        <v>11330</v>
      </c>
      <c r="J197" s="15">
        <f>'3W'!K25</f>
        <v>12019</v>
      </c>
      <c r="K197" s="15">
        <f>'3W'!L25</f>
        <v>13301</v>
      </c>
      <c r="L197" s="15">
        <f>'3W'!M25</f>
        <v>14291</v>
      </c>
      <c r="M197" s="15">
        <f>'3W'!N25</f>
        <v>11993</v>
      </c>
      <c r="N197" s="15">
        <f>'3W'!O25</f>
        <v>13831</v>
      </c>
      <c r="O197" s="15">
        <f>'3W'!P25</f>
        <v>14969</v>
      </c>
      <c r="P197" s="15">
        <f>'3W'!Q25</f>
        <v>19348</v>
      </c>
      <c r="Q197" s="15">
        <f>'3W'!R25</f>
        <v>3086</v>
      </c>
      <c r="R197" s="15">
        <f>'3W'!S25</f>
        <v>347</v>
      </c>
      <c r="S197" s="15">
        <f>'3W'!T25</f>
        <v>2540</v>
      </c>
      <c r="T197" s="15">
        <f>'3W'!U25</f>
        <v>3324</v>
      </c>
      <c r="U197" s="15">
        <f>'3W'!V25</f>
        <v>3952</v>
      </c>
      <c r="V197" s="15">
        <f>'3W'!W25</f>
        <v>5941</v>
      </c>
      <c r="W197" s="15">
        <f>'3W'!X25</f>
        <v>4958</v>
      </c>
      <c r="X197" s="15">
        <f>'3W'!Y25</f>
        <v>5072</v>
      </c>
      <c r="Y197" s="15">
        <f>'3W'!Z25</f>
        <v>5634</v>
      </c>
      <c r="Z197" s="15">
        <f>'3W'!AA25</f>
        <v>6020</v>
      </c>
      <c r="AA197" s="15">
        <f>'3W'!AB25</f>
        <v>5734</v>
      </c>
      <c r="AB197" s="15">
        <f>'3W'!AC25</f>
        <v>6260</v>
      </c>
      <c r="AC197" s="15">
        <f>'3W'!AD25</f>
        <v>3721</v>
      </c>
      <c r="AD197" s="15">
        <f>'3W'!AE25</f>
        <v>721</v>
      </c>
      <c r="AE197" s="15">
        <f>'3W'!AF25</f>
        <v>2499</v>
      </c>
      <c r="AF197" s="15">
        <f>'3W'!AG25</f>
        <v>4283</v>
      </c>
      <c r="AG197" s="15">
        <f>'3W'!AH25</f>
        <v>4179</v>
      </c>
      <c r="AH197" s="15">
        <f>'3W'!AI25</f>
        <v>4532</v>
      </c>
      <c r="AI197" s="15">
        <f>'3W'!AJ25</f>
        <v>4552</v>
      </c>
      <c r="AJ197" s="15">
        <f>'3W'!AK25</f>
        <v>5168</v>
      </c>
      <c r="AK197" s="15">
        <f>'3W'!AL25</f>
        <v>4439</v>
      </c>
      <c r="AL197" s="15">
        <f>'3W'!AM25</f>
        <v>4167</v>
      </c>
      <c r="AM197" s="15">
        <f>'3W'!AN25</f>
        <v>4237</v>
      </c>
      <c r="AN197" s="15">
        <f>'3W'!AO25</f>
        <v>4997</v>
      </c>
      <c r="AO197" s="15">
        <f>'3W'!AP25</f>
        <v>4657</v>
      </c>
      <c r="AP197" s="15">
        <f>'3W'!AQ25</f>
        <v>4443</v>
      </c>
      <c r="AQ197" s="15">
        <f>'3W'!AR25</f>
        <v>4489</v>
      </c>
      <c r="AR197" s="15">
        <f>'3W'!AS25</f>
        <v>4510</v>
      </c>
      <c r="AS197" s="15">
        <f>'3W'!AT25</f>
        <v>5137</v>
      </c>
      <c r="AT197" s="15">
        <f>'3W'!AU25</f>
        <v>5417</v>
      </c>
      <c r="AU197" s="15">
        <f>'3W'!AV25</f>
        <v>5217</v>
      </c>
      <c r="AV197" s="15">
        <f>'3W'!AW25</f>
        <v>5970</v>
      </c>
      <c r="AW197" s="15">
        <f>'3W'!AX25</f>
        <v>5465</v>
      </c>
      <c r="AX197" s="15">
        <f>'3W'!AY25</f>
        <v>5910</v>
      </c>
      <c r="AY197" s="15">
        <f>'3W'!AZ25</f>
        <v>6615</v>
      </c>
      <c r="AZ197" s="15">
        <f>'3W'!BA25</f>
        <v>7890</v>
      </c>
      <c r="BA197" s="15">
        <f>'3W'!BB25</f>
        <v>5934</v>
      </c>
      <c r="BB197" s="15">
        <f>'3W'!BC25</f>
        <v>5696</v>
      </c>
      <c r="BC197" s="15">
        <f>'3W'!BD25</f>
        <v>6219</v>
      </c>
      <c r="BD197" s="15">
        <f>'3W'!BE25</f>
        <v>7935</v>
      </c>
      <c r="BE197" s="15">
        <f>'3W'!BF25</f>
        <v>8335</v>
      </c>
      <c r="BF197" s="15">
        <f>'3W'!BG25</f>
        <v>8263</v>
      </c>
      <c r="BG197" s="15">
        <f>'3W'!BH25</f>
        <v>9355</v>
      </c>
      <c r="BH197" s="15">
        <f>'3W'!BI25</f>
        <v>8944</v>
      </c>
      <c r="BI197" s="15">
        <f>'3W'!BJ25</f>
        <v>7857</v>
      </c>
      <c r="BJ197" s="15">
        <f>'3W'!BK25</f>
        <v>8266</v>
      </c>
      <c r="BK197" s="15">
        <f>'3W'!BL25</f>
        <v>8254</v>
      </c>
      <c r="BL197" s="15">
        <f>'3W'!BM25</f>
        <v>9448</v>
      </c>
      <c r="BM197" s="15">
        <f>'3W'!BN25</f>
        <v>5879</v>
      </c>
      <c r="BN197" s="15">
        <f>'3W'!BO25</f>
        <v>7005</v>
      </c>
      <c r="BO197" s="15">
        <f>'3W'!BP25</f>
        <v>6842</v>
      </c>
      <c r="BP197" s="15">
        <f>'3W'!BQ25</f>
        <v>8429</v>
      </c>
      <c r="BQ197" s="15">
        <f>'3W'!BR25</f>
        <v>7375</v>
      </c>
      <c r="BR197" s="15">
        <f>'3W'!BS25</f>
        <v>7764</v>
      </c>
      <c r="BS197" s="15">
        <f>'3W'!BT25</f>
        <v>9031</v>
      </c>
      <c r="BT197" s="15">
        <f>'3W'!BU25</f>
        <v>8837</v>
      </c>
      <c r="BU197" s="15">
        <f>'3W'!BV25</f>
        <v>6447</v>
      </c>
      <c r="BV197" s="15">
        <f>'3W'!BW25</f>
        <v>7887</v>
      </c>
      <c r="BW197" s="15">
        <f>'3W'!BX25</f>
        <v>6642</v>
      </c>
      <c r="BX197" s="15">
        <f>'3W'!BY25</f>
        <v>7062</v>
      </c>
      <c r="BY197" s="15">
        <f>'3W'!BZ25</f>
        <v>6347</v>
      </c>
      <c r="BZ197" s="15">
        <f>'3W'!CA25</f>
        <v>6201</v>
      </c>
      <c r="CA197" s="15">
        <f>'3W'!CB25</f>
        <v>6402</v>
      </c>
      <c r="CB197" s="15">
        <f>'3W'!CC25</f>
        <v>6891</v>
      </c>
      <c r="CC197" s="15">
        <f>'3W'!CD25</f>
        <v>6709</v>
      </c>
      <c r="CD197" s="15">
        <f>'3W'!CE25</f>
        <v>5798</v>
      </c>
      <c r="CE197" s="15">
        <f>'3W'!CF25</f>
        <v>9769</v>
      </c>
      <c r="CF197" s="15">
        <f>'3W'!CG25</f>
        <v>9076</v>
      </c>
      <c r="CG197" s="15">
        <f>'3W'!CH25</f>
        <v>7522</v>
      </c>
      <c r="CH197" s="15">
        <f>'3W'!CI25</f>
        <v>8520</v>
      </c>
      <c r="CI197" s="15">
        <f>'3W'!CJ25</f>
        <v>8749.173913043478</v>
      </c>
      <c r="CL197" s="15">
        <f t="shared" si="2139"/>
        <v>17269.17391304348</v>
      </c>
      <c r="CM197" s="15">
        <f t="shared" si="2140"/>
        <v>26367</v>
      </c>
      <c r="CN197" s="15">
        <f t="shared" si="2140"/>
        <v>21591</v>
      </c>
      <c r="CP197" s="17">
        <f t="shared" si="2141"/>
        <v>-8.3620381372062624E-2</v>
      </c>
      <c r="CQ197" s="17">
        <f t="shared" si="2142"/>
        <v>0.18860031062313176</v>
      </c>
      <c r="CU197" s="8"/>
      <c r="CV197" s="8"/>
      <c r="CW197" s="8"/>
      <c r="CX197" s="8"/>
      <c r="CY197" s="8"/>
      <c r="CZ197" s="8"/>
      <c r="DB197" s="15">
        <f t="shared" si="2143"/>
        <v>38427</v>
      </c>
      <c r="DC197" s="15">
        <f t="shared" si="2143"/>
        <v>32437</v>
      </c>
      <c r="DD197" s="15">
        <f t="shared" si="2143"/>
        <v>36767</v>
      </c>
      <c r="DE197" s="15">
        <f t="shared" si="2143"/>
        <v>39585</v>
      </c>
      <c r="DF197" s="15">
        <f t="shared" si="2143"/>
        <v>48148</v>
      </c>
      <c r="DG197" s="15">
        <f t="shared" si="2143"/>
        <v>5973</v>
      </c>
      <c r="DH197" s="15">
        <f t="shared" si="2143"/>
        <v>13217</v>
      </c>
      <c r="DI197" s="15">
        <f t="shared" si="2143"/>
        <v>15664</v>
      </c>
      <c r="DJ197" s="15">
        <f t="shared" si="2143"/>
        <v>18014</v>
      </c>
      <c r="DK197" s="15">
        <f t="shared" si="2143"/>
        <v>6941</v>
      </c>
      <c r="DL197" s="15">
        <f t="shared" si="2144"/>
        <v>12994</v>
      </c>
      <c r="DM197" s="15">
        <f t="shared" si="2144"/>
        <v>14159</v>
      </c>
      <c r="DN197" s="15">
        <f t="shared" si="2144"/>
        <v>13401</v>
      </c>
      <c r="DO197" s="15">
        <f t="shared" si="2144"/>
        <v>13589</v>
      </c>
      <c r="DP197" s="15">
        <f t="shared" si="2144"/>
        <v>15064</v>
      </c>
      <c r="DQ197" s="15">
        <f t="shared" si="2144"/>
        <v>16652</v>
      </c>
      <c r="DR197" s="15">
        <f t="shared" si="2144"/>
        <v>20415</v>
      </c>
      <c r="DS197" s="15">
        <f t="shared" si="2144"/>
        <v>17849</v>
      </c>
      <c r="DT197" s="15">
        <f t="shared" si="2144"/>
        <v>24533</v>
      </c>
      <c r="DU197" s="15">
        <f t="shared" si="2144"/>
        <v>26156</v>
      </c>
      <c r="DV197" s="15">
        <f t="shared" si="2145"/>
        <v>25968</v>
      </c>
      <c r="DW197" s="15">
        <f t="shared" si="2145"/>
        <v>19726</v>
      </c>
      <c r="DX197" s="15">
        <f t="shared" si="2145"/>
        <v>23568</v>
      </c>
      <c r="DY197" s="15">
        <f t="shared" si="2145"/>
        <v>24315</v>
      </c>
      <c r="DZ197" s="15">
        <f t="shared" si="2145"/>
        <v>21591</v>
      </c>
      <c r="EA197" s="15">
        <f t="shared" si="2145"/>
        <v>18950</v>
      </c>
      <c r="EB197" s="15">
        <f t="shared" si="2145"/>
        <v>19398</v>
      </c>
      <c r="EC197" s="15">
        <f t="shared" si="2145"/>
        <v>26367</v>
      </c>
      <c r="EE197" s="15">
        <f t="shared" si="2146"/>
        <v>156937</v>
      </c>
      <c r="EF197" s="15">
        <f t="shared" si="2146"/>
        <v>52868</v>
      </c>
      <c r="EG197" s="15">
        <f t="shared" si="2146"/>
        <v>47495</v>
      </c>
      <c r="EH197" s="15">
        <f t="shared" si="2146"/>
        <v>65720</v>
      </c>
      <c r="EI197" s="15">
        <f t="shared" si="2146"/>
        <v>94506</v>
      </c>
      <c r="EJ197" s="15">
        <f t="shared" si="2146"/>
        <v>89200</v>
      </c>
      <c r="EK197" s="15">
        <f t="shared" si="2146"/>
        <v>81984.173913043473</v>
      </c>
    </row>
    <row r="198" spans="1:141" hidden="1" outlineLevel="1" x14ac:dyDescent="0.2">
      <c r="A198" s="9" t="s">
        <v>26</v>
      </c>
      <c r="B198" s="15">
        <f>'3W'!C26</f>
        <v>1200</v>
      </c>
      <c r="C198" s="15">
        <f>'3W'!D26</f>
        <v>1288</v>
      </c>
      <c r="D198" s="15">
        <f>'3W'!E26</f>
        <v>1249</v>
      </c>
      <c r="E198" s="15">
        <f>'3W'!F26</f>
        <v>1104</v>
      </c>
      <c r="F198" s="15">
        <f>'3W'!G26</f>
        <v>990</v>
      </c>
      <c r="G198" s="15">
        <f>'3W'!H26</f>
        <v>827</v>
      </c>
      <c r="H198" s="15">
        <f>'3W'!I26</f>
        <v>1044</v>
      </c>
      <c r="I198" s="15">
        <f>'3W'!J26</f>
        <v>909</v>
      </c>
      <c r="J198" s="15">
        <f>'3W'!K26</f>
        <v>1101</v>
      </c>
      <c r="K198" s="15">
        <f>'3W'!L26</f>
        <v>1003</v>
      </c>
      <c r="L198" s="15">
        <f>'3W'!M26</f>
        <v>1127</v>
      </c>
      <c r="M198" s="15">
        <f>'3W'!N26</f>
        <v>1044</v>
      </c>
      <c r="N198" s="15">
        <f>'3W'!O26</f>
        <v>1063</v>
      </c>
      <c r="O198" s="15">
        <f>'3W'!P26</f>
        <v>1171</v>
      </c>
      <c r="P198" s="15">
        <f>'3W'!Q26</f>
        <v>1483</v>
      </c>
      <c r="Q198" s="15">
        <f>'3W'!R26</f>
        <v>246</v>
      </c>
      <c r="R198" s="15">
        <f>'3W'!S26</f>
        <v>51</v>
      </c>
      <c r="S198" s="15">
        <f>'3W'!T26</f>
        <v>138</v>
      </c>
      <c r="T198" s="15">
        <f>'3W'!U26</f>
        <v>389</v>
      </c>
      <c r="U198" s="15">
        <f>'3W'!V26</f>
        <v>407</v>
      </c>
      <c r="V198" s="15">
        <f>'3W'!W26</f>
        <v>709</v>
      </c>
      <c r="W198" s="15">
        <f>'3W'!X26</f>
        <v>727</v>
      </c>
      <c r="X198" s="15">
        <f>'3W'!Y26</f>
        <v>658</v>
      </c>
      <c r="Y198" s="15">
        <f>'3W'!Z26</f>
        <v>796</v>
      </c>
      <c r="Z198" s="15">
        <f>'3W'!AA26</f>
        <v>808</v>
      </c>
      <c r="AA198" s="15">
        <f>'3W'!AB26</f>
        <v>864</v>
      </c>
      <c r="AB198" s="15">
        <f>'3W'!AC26</f>
        <v>1033</v>
      </c>
      <c r="AC198" s="15">
        <f>'3W'!AD26</f>
        <v>490</v>
      </c>
      <c r="AD198" s="15">
        <f>'3W'!AE26</f>
        <v>131</v>
      </c>
      <c r="AE198" s="15">
        <f>'3W'!AF26</f>
        <v>228</v>
      </c>
      <c r="AF198" s="15">
        <f>'3W'!AG26</f>
        <v>461</v>
      </c>
      <c r="AG198" s="15">
        <f>'3W'!AH26</f>
        <v>615</v>
      </c>
      <c r="AH198" s="15">
        <f>'3W'!AI26</f>
        <v>773</v>
      </c>
      <c r="AI198" s="15">
        <f>'3W'!AJ26</f>
        <v>731</v>
      </c>
      <c r="AJ198" s="15">
        <f>'3W'!AK26</f>
        <v>865</v>
      </c>
      <c r="AK198" s="15">
        <f>'3W'!AL26</f>
        <v>787</v>
      </c>
      <c r="AL198" s="15">
        <f>'3W'!AM26</f>
        <v>911</v>
      </c>
      <c r="AM198" s="15">
        <f>'3W'!AN26</f>
        <v>742</v>
      </c>
      <c r="AN198" s="15">
        <f>'3W'!AO26</f>
        <v>1226</v>
      </c>
      <c r="AO198" s="15">
        <f>'3W'!AP26</f>
        <v>1115</v>
      </c>
      <c r="AP198" s="15">
        <f>'3W'!AQ26</f>
        <v>1226</v>
      </c>
      <c r="AQ198" s="15">
        <f>'3W'!AR26</f>
        <v>1157</v>
      </c>
      <c r="AR198" s="15">
        <f>'3W'!AS26</f>
        <v>994</v>
      </c>
      <c r="AS198" s="15">
        <f>'3W'!AT26</f>
        <v>803</v>
      </c>
      <c r="AT198" s="15">
        <f>'3W'!AU26</f>
        <v>1234</v>
      </c>
      <c r="AU198" s="15">
        <f>'3W'!AV26</f>
        <v>1173</v>
      </c>
      <c r="AV198" s="15">
        <f>'3W'!AW26</f>
        <v>1228</v>
      </c>
      <c r="AW198" s="15">
        <f>'3W'!AX26</f>
        <v>1111</v>
      </c>
      <c r="AX198" s="15">
        <f>'3W'!AY26</f>
        <v>1358</v>
      </c>
      <c r="AY198" s="15">
        <f>'3W'!AZ26</f>
        <v>1326</v>
      </c>
      <c r="AZ198" s="15">
        <f>'3W'!BA26</f>
        <v>1513</v>
      </c>
      <c r="BA198" s="15">
        <f>'3W'!BB26</f>
        <v>1134</v>
      </c>
      <c r="BB198" s="15">
        <f>'3W'!BC26</f>
        <v>1276</v>
      </c>
      <c r="BC198" s="15">
        <f>'3W'!BD26</f>
        <v>1414</v>
      </c>
      <c r="BD198" s="15">
        <f>'3W'!BE26</f>
        <v>1369</v>
      </c>
      <c r="BE198" s="15">
        <f>'3W'!BF26</f>
        <v>1530</v>
      </c>
      <c r="BF198" s="15">
        <f>'3W'!BG26</f>
        <v>1419</v>
      </c>
      <c r="BG198" s="15">
        <f>'3W'!BH26</f>
        <v>1578</v>
      </c>
      <c r="BH198" s="15">
        <f>'3W'!BI26</f>
        <v>1581</v>
      </c>
      <c r="BI198" s="15">
        <f>'3W'!BJ26</f>
        <v>1601</v>
      </c>
      <c r="BJ198" s="15">
        <f>'3W'!BK26</f>
        <v>1835</v>
      </c>
      <c r="BK198" s="15">
        <f>'3W'!BL26</f>
        <v>1935</v>
      </c>
      <c r="BL198" s="15">
        <f>'3W'!BM26</f>
        <v>1800</v>
      </c>
      <c r="BM198" s="15">
        <f>'3W'!BN26</f>
        <v>1581</v>
      </c>
      <c r="BN198" s="15">
        <f>'3W'!BO26</f>
        <v>1705</v>
      </c>
      <c r="BO198" s="15">
        <f>'3W'!BP26</f>
        <v>1742</v>
      </c>
      <c r="BP198" s="15">
        <f>'3W'!BQ26</f>
        <v>1973</v>
      </c>
      <c r="BQ198" s="15">
        <f>'3W'!BR26</f>
        <v>2240</v>
      </c>
      <c r="BR198" s="15">
        <f>'3W'!BS26</f>
        <v>2006</v>
      </c>
      <c r="BS198" s="15">
        <f>'3W'!BT26</f>
        <v>2446</v>
      </c>
      <c r="BT198" s="15">
        <f>'3W'!BU26</f>
        <v>2132</v>
      </c>
      <c r="BU198" s="15">
        <f>'3W'!BV26</f>
        <v>1904</v>
      </c>
      <c r="BV198" s="15">
        <f>'3W'!BW26</f>
        <v>2700</v>
      </c>
      <c r="BW198" s="15">
        <f>'3W'!BX26</f>
        <v>2422</v>
      </c>
      <c r="BX198" s="15">
        <f>'3W'!BY26</f>
        <v>2947</v>
      </c>
      <c r="BY198" s="15">
        <f>'3W'!BZ26</f>
        <v>3137</v>
      </c>
      <c r="BZ198" s="15">
        <f>'3W'!CA26</f>
        <v>3440</v>
      </c>
      <c r="CA198" s="15">
        <f>'3W'!CB26</f>
        <v>3670</v>
      </c>
      <c r="CB198" s="15">
        <f>'3W'!CC26</f>
        <v>4270</v>
      </c>
      <c r="CC198" s="15">
        <f>'3W'!CD26</f>
        <v>4369</v>
      </c>
      <c r="CD198" s="15">
        <f>'3W'!CE26</f>
        <v>4306</v>
      </c>
      <c r="CE198" s="15">
        <f>'3W'!CF26</f>
        <v>5545</v>
      </c>
      <c r="CF198" s="15">
        <f>'3W'!CG26</f>
        <v>5311</v>
      </c>
      <c r="CG198" s="15">
        <f>'3W'!CH26</f>
        <v>5072</v>
      </c>
      <c r="CH198" s="15">
        <f>'3W'!CI26</f>
        <v>5507</v>
      </c>
      <c r="CI198" s="15">
        <f>'3W'!CJ26</f>
        <v>4633.695652173913</v>
      </c>
      <c r="CL198" s="15">
        <f t="shared" si="2139"/>
        <v>10140.695652173912</v>
      </c>
      <c r="CM198" s="15">
        <f t="shared" si="2140"/>
        <v>15928</v>
      </c>
      <c r="CN198" s="15">
        <f t="shared" si="2140"/>
        <v>8069</v>
      </c>
      <c r="CP198" s="17">
        <f t="shared" si="2141"/>
        <v>-6.5890231008298494E-2</v>
      </c>
      <c r="CQ198" s="17">
        <f t="shared" si="2142"/>
        <v>0.97983124798397347</v>
      </c>
      <c r="CU198" s="8"/>
      <c r="CV198" s="8"/>
      <c r="CW198" s="8"/>
      <c r="CX198" s="8"/>
      <c r="CY198" s="8"/>
      <c r="CZ198" s="8"/>
      <c r="DB198" s="15">
        <f t="shared" si="2143"/>
        <v>3737</v>
      </c>
      <c r="DC198" s="15">
        <f t="shared" si="2143"/>
        <v>2921</v>
      </c>
      <c r="DD198" s="15">
        <f t="shared" si="2143"/>
        <v>3054</v>
      </c>
      <c r="DE198" s="15">
        <f t="shared" si="2143"/>
        <v>3174</v>
      </c>
      <c r="DF198" s="15">
        <f t="shared" si="2143"/>
        <v>3717</v>
      </c>
      <c r="DG198" s="15">
        <f t="shared" si="2143"/>
        <v>435</v>
      </c>
      <c r="DH198" s="15">
        <f t="shared" si="2143"/>
        <v>1505</v>
      </c>
      <c r="DI198" s="15">
        <f t="shared" si="2143"/>
        <v>2181</v>
      </c>
      <c r="DJ198" s="15">
        <f t="shared" si="2143"/>
        <v>2705</v>
      </c>
      <c r="DK198" s="15">
        <f t="shared" si="2143"/>
        <v>849</v>
      </c>
      <c r="DL198" s="15">
        <f t="shared" si="2144"/>
        <v>1849</v>
      </c>
      <c r="DM198" s="15">
        <f t="shared" si="2144"/>
        <v>2383</v>
      </c>
      <c r="DN198" s="15">
        <f t="shared" si="2144"/>
        <v>2879</v>
      </c>
      <c r="DO198" s="15">
        <f t="shared" si="2144"/>
        <v>3498</v>
      </c>
      <c r="DP198" s="15">
        <f t="shared" si="2144"/>
        <v>3031</v>
      </c>
      <c r="DQ198" s="15">
        <f t="shared" si="2144"/>
        <v>3512</v>
      </c>
      <c r="DR198" s="15">
        <f t="shared" si="2144"/>
        <v>4197</v>
      </c>
      <c r="DS198" s="15">
        <f t="shared" si="2144"/>
        <v>3824</v>
      </c>
      <c r="DT198" s="15">
        <f t="shared" si="2144"/>
        <v>4318</v>
      </c>
      <c r="DU198" s="15">
        <f t="shared" si="2144"/>
        <v>4760</v>
      </c>
      <c r="DV198" s="15">
        <f t="shared" si="2145"/>
        <v>5570</v>
      </c>
      <c r="DW198" s="15">
        <f t="shared" si="2145"/>
        <v>5028</v>
      </c>
      <c r="DX198" s="15">
        <f t="shared" si="2145"/>
        <v>6219</v>
      </c>
      <c r="DY198" s="15">
        <f t="shared" si="2145"/>
        <v>6482</v>
      </c>
      <c r="DZ198" s="15">
        <f t="shared" si="2145"/>
        <v>8069</v>
      </c>
      <c r="EA198" s="15">
        <f t="shared" si="2145"/>
        <v>10247</v>
      </c>
      <c r="EB198" s="15">
        <f t="shared" si="2145"/>
        <v>12945</v>
      </c>
      <c r="EC198" s="15">
        <f t="shared" si="2145"/>
        <v>15928</v>
      </c>
      <c r="EE198" s="15">
        <f t="shared" si="2146"/>
        <v>12866</v>
      </c>
      <c r="EF198" s="15">
        <f t="shared" si="2146"/>
        <v>6826</v>
      </c>
      <c r="EG198" s="15">
        <f t="shared" si="2146"/>
        <v>7960</v>
      </c>
      <c r="EH198" s="15">
        <f t="shared" si="2146"/>
        <v>14238</v>
      </c>
      <c r="EI198" s="15">
        <f t="shared" si="2146"/>
        <v>18472</v>
      </c>
      <c r="EJ198" s="15">
        <f t="shared" si="2146"/>
        <v>25798</v>
      </c>
      <c r="EK198" s="15">
        <f t="shared" si="2146"/>
        <v>49260.695652173912</v>
      </c>
    </row>
    <row r="199" spans="1:141" hidden="1" outlineLevel="1" x14ac:dyDescent="0.2">
      <c r="A199" s="9" t="s">
        <v>13</v>
      </c>
      <c r="B199" s="36">
        <f t="shared" ref="B199:AG199" si="2147">B200-SUM(B194:B198)</f>
        <v>2919</v>
      </c>
      <c r="C199" s="36">
        <f t="shared" si="2147"/>
        <v>2902</v>
      </c>
      <c r="D199" s="36">
        <f t="shared" si="2147"/>
        <v>2862</v>
      </c>
      <c r="E199" s="36">
        <f t="shared" si="2147"/>
        <v>2578</v>
      </c>
      <c r="F199" s="36">
        <f t="shared" si="2147"/>
        <v>2656</v>
      </c>
      <c r="G199" s="36">
        <f t="shared" si="2147"/>
        <v>2590</v>
      </c>
      <c r="H199" s="36">
        <f t="shared" si="2147"/>
        <v>2706</v>
      </c>
      <c r="I199" s="36">
        <f t="shared" si="2147"/>
        <v>2786</v>
      </c>
      <c r="J199" s="36">
        <f t="shared" si="2147"/>
        <v>3038</v>
      </c>
      <c r="K199" s="36">
        <f t="shared" si="2147"/>
        <v>4252</v>
      </c>
      <c r="L199" s="36">
        <f t="shared" si="2147"/>
        <v>3452</v>
      </c>
      <c r="M199" s="36">
        <f t="shared" si="2147"/>
        <v>2892</v>
      </c>
      <c r="N199" s="36">
        <f t="shared" si="2147"/>
        <v>3422</v>
      </c>
      <c r="O199" s="36">
        <f t="shared" si="2147"/>
        <v>3973</v>
      </c>
      <c r="P199" s="36">
        <f t="shared" si="2147"/>
        <v>6181</v>
      </c>
      <c r="Q199" s="36">
        <f t="shared" si="2147"/>
        <v>2023</v>
      </c>
      <c r="R199" s="36">
        <f t="shared" si="2147"/>
        <v>15</v>
      </c>
      <c r="S199" s="36">
        <f t="shared" si="2147"/>
        <v>25</v>
      </c>
      <c r="T199" s="36">
        <f t="shared" si="2147"/>
        <v>40</v>
      </c>
      <c r="U199" s="36">
        <f t="shared" si="2147"/>
        <v>93</v>
      </c>
      <c r="V199" s="36">
        <f t="shared" si="2147"/>
        <v>376</v>
      </c>
      <c r="W199" s="36">
        <f t="shared" si="2147"/>
        <v>549</v>
      </c>
      <c r="X199" s="36">
        <f t="shared" si="2147"/>
        <v>614</v>
      </c>
      <c r="Y199" s="36">
        <f t="shared" si="2147"/>
        <v>770</v>
      </c>
      <c r="Z199" s="36">
        <f t="shared" si="2147"/>
        <v>898</v>
      </c>
      <c r="AA199" s="36">
        <f t="shared" si="2147"/>
        <v>914</v>
      </c>
      <c r="AB199" s="36">
        <f t="shared" si="2147"/>
        <v>1261</v>
      </c>
      <c r="AC199" s="36">
        <f t="shared" si="2147"/>
        <v>700</v>
      </c>
      <c r="AD199" s="36">
        <f t="shared" si="2147"/>
        <v>150</v>
      </c>
      <c r="AE199" s="36">
        <f t="shared" si="2147"/>
        <v>481</v>
      </c>
      <c r="AF199" s="36">
        <f t="shared" si="2147"/>
        <v>835</v>
      </c>
      <c r="AG199" s="36">
        <f t="shared" si="2147"/>
        <v>1038</v>
      </c>
      <c r="AH199" s="36">
        <f t="shared" ref="AH199:BA199" si="2148">AH200-SUM(AH194:AH198)</f>
        <v>900</v>
      </c>
      <c r="AI199" s="36">
        <f t="shared" si="2148"/>
        <v>933</v>
      </c>
      <c r="AJ199" s="36">
        <f t="shared" si="2148"/>
        <v>882</v>
      </c>
      <c r="AK199" s="36">
        <f t="shared" si="2148"/>
        <v>1190</v>
      </c>
      <c r="AL199" s="36">
        <f t="shared" si="2148"/>
        <v>1084</v>
      </c>
      <c r="AM199" s="36">
        <f t="shared" si="2148"/>
        <v>1218</v>
      </c>
      <c r="AN199" s="36">
        <f t="shared" si="2148"/>
        <v>1713</v>
      </c>
      <c r="AO199" s="36">
        <f t="shared" si="2148"/>
        <v>1659</v>
      </c>
      <c r="AP199" s="36">
        <f t="shared" si="2148"/>
        <v>1437</v>
      </c>
      <c r="AQ199" s="36">
        <f t="shared" si="2148"/>
        <v>1722</v>
      </c>
      <c r="AR199" s="36">
        <f t="shared" si="2148"/>
        <v>1594</v>
      </c>
      <c r="AS199" s="36">
        <f t="shared" si="2148"/>
        <v>1611</v>
      </c>
      <c r="AT199" s="36">
        <f t="shared" si="2148"/>
        <v>1541</v>
      </c>
      <c r="AU199" s="36">
        <f t="shared" si="2148"/>
        <v>1526</v>
      </c>
      <c r="AV199" s="36">
        <f t="shared" si="2148"/>
        <v>2159</v>
      </c>
      <c r="AW199" s="36">
        <f t="shared" si="2148"/>
        <v>2033</v>
      </c>
      <c r="AX199" s="36">
        <f t="shared" si="2148"/>
        <v>1649</v>
      </c>
      <c r="AY199" s="36">
        <f t="shared" si="2148"/>
        <v>1792</v>
      </c>
      <c r="AZ199" s="36">
        <f t="shared" si="2148"/>
        <v>2817</v>
      </c>
      <c r="BA199" s="36">
        <f t="shared" si="2148"/>
        <v>2001</v>
      </c>
      <c r="BB199" s="36">
        <f t="shared" ref="BB199:BC199" si="2149">BB200-SUM(BB194:BB198)</f>
        <v>2292</v>
      </c>
      <c r="BC199" s="36">
        <f t="shared" si="2149"/>
        <v>2207</v>
      </c>
      <c r="BD199" s="36">
        <f t="shared" ref="BD199:BE199" si="2150">BD200-SUM(BD194:BD198)</f>
        <v>2981</v>
      </c>
      <c r="BE199" s="36">
        <f t="shared" si="2150"/>
        <v>2825</v>
      </c>
      <c r="BF199" s="36">
        <f t="shared" ref="BF199:BG199" si="2151">BF200-SUM(BF194:BF198)</f>
        <v>2587</v>
      </c>
      <c r="BG199" s="36">
        <f t="shared" si="2151"/>
        <v>2552</v>
      </c>
      <c r="BH199" s="36">
        <f t="shared" ref="BH199:BI199" si="2152">BH200-SUM(BH194:BH198)</f>
        <v>2507</v>
      </c>
      <c r="BI199" s="36">
        <f t="shared" si="2152"/>
        <v>2650</v>
      </c>
      <c r="BJ199" s="36">
        <f t="shared" ref="BJ199:BK199" si="2153">BJ200-SUM(BJ194:BJ198)</f>
        <v>2720</v>
      </c>
      <c r="BK199" s="36">
        <f t="shared" si="2153"/>
        <v>2871</v>
      </c>
      <c r="BL199" s="36">
        <f t="shared" ref="BL199:BM199" si="2154">BL200-SUM(BL194:BL198)</f>
        <v>5897</v>
      </c>
      <c r="BM199" s="36">
        <f t="shared" si="2154"/>
        <v>2132</v>
      </c>
      <c r="BN199" s="36">
        <f t="shared" ref="BN199:BO199" si="2155">BN200-SUM(BN194:BN198)</f>
        <v>2641</v>
      </c>
      <c r="BO199" s="36">
        <f t="shared" si="2155"/>
        <v>2678</v>
      </c>
      <c r="BP199" s="36">
        <f t="shared" ref="BP199:BQ199" si="2156">BP200-SUM(BP194:BP198)</f>
        <v>3062</v>
      </c>
      <c r="BQ199" s="36">
        <f t="shared" si="2156"/>
        <v>2790</v>
      </c>
      <c r="BR199" s="36">
        <f t="shared" ref="BR199" si="2157">BR200-SUM(BR194:BR198)</f>
        <v>3101</v>
      </c>
      <c r="BS199" s="36">
        <f t="shared" ref="BS199" si="2158">BS200-SUM(BS194:BS198)</f>
        <v>3360</v>
      </c>
      <c r="BT199" s="36">
        <f t="shared" ref="BT199:BU199" si="2159">BT200-SUM(BT194:BT198)</f>
        <v>3228</v>
      </c>
      <c r="BU199" s="36">
        <f t="shared" si="2159"/>
        <v>2782</v>
      </c>
      <c r="BV199" s="36">
        <f t="shared" ref="BV199:BW199" si="2160">BV200-SUM(BV194:BV198)</f>
        <v>3716</v>
      </c>
      <c r="BW199" s="36">
        <f t="shared" si="2160"/>
        <v>3723</v>
      </c>
      <c r="BX199" s="36">
        <f t="shared" ref="BX199:BY199" si="2161">BX200-SUM(BX194:BX198)</f>
        <v>3358</v>
      </c>
      <c r="BY199" s="36">
        <f t="shared" si="2161"/>
        <v>3038</v>
      </c>
      <c r="BZ199" s="36">
        <f t="shared" ref="BZ199" si="2162">BZ200-SUM(BZ194:BZ198)</f>
        <v>3022</v>
      </c>
      <c r="CA199" s="36">
        <f t="shared" ref="CA199:CB199" si="2163">CA200-SUM(CA194:CA198)</f>
        <v>2914</v>
      </c>
      <c r="CB199" s="36">
        <f t="shared" si="2163"/>
        <v>2995</v>
      </c>
      <c r="CC199" s="36">
        <f t="shared" ref="CC199" si="2164">CC200-SUM(CC194:CC198)</f>
        <v>3296</v>
      </c>
      <c r="CD199" s="36">
        <f t="shared" ref="CD199:CG199" si="2165">CD200-SUM(CD194:CD198)</f>
        <v>3404</v>
      </c>
      <c r="CE199" s="36">
        <f t="shared" si="2165"/>
        <v>3944</v>
      </c>
      <c r="CF199" s="36">
        <f t="shared" si="2165"/>
        <v>4274</v>
      </c>
      <c r="CG199" s="36">
        <f t="shared" si="2165"/>
        <v>4735</v>
      </c>
      <c r="CH199" s="36">
        <f t="shared" ref="CH199" si="2166">CH200-SUM(CH194:CH198)</f>
        <v>5578</v>
      </c>
      <c r="CI199" s="36">
        <f t="shared" ref="CI199" si="2167">CI200-SUM(CI194:CI198)</f>
        <v>4922.4347826086887</v>
      </c>
      <c r="CL199" s="36">
        <f t="shared" si="2139"/>
        <v>10500.434782608689</v>
      </c>
      <c r="CM199" s="36">
        <f t="shared" si="2140"/>
        <v>12953</v>
      </c>
      <c r="CN199" s="36">
        <f t="shared" si="2140"/>
        <v>10797</v>
      </c>
      <c r="CP199" s="37">
        <f t="shared" si="2141"/>
        <v>0.27773604071655988</v>
      </c>
      <c r="CQ199" s="37">
        <f t="shared" si="2142"/>
        <v>0.41153848401783688</v>
      </c>
      <c r="CU199" s="8"/>
      <c r="CV199" s="8"/>
      <c r="CW199" s="8"/>
      <c r="CX199" s="8"/>
      <c r="CY199" s="8"/>
      <c r="CZ199" s="8"/>
      <c r="DB199" s="36">
        <f t="shared" si="2143"/>
        <v>8683</v>
      </c>
      <c r="DC199" s="36">
        <f t="shared" si="2143"/>
        <v>7824</v>
      </c>
      <c r="DD199" s="36">
        <f t="shared" si="2143"/>
        <v>8530</v>
      </c>
      <c r="DE199" s="36">
        <f t="shared" si="2143"/>
        <v>10596</v>
      </c>
      <c r="DF199" s="36">
        <f t="shared" si="2143"/>
        <v>13576</v>
      </c>
      <c r="DG199" s="36">
        <f t="shared" si="2143"/>
        <v>2063</v>
      </c>
      <c r="DH199" s="36">
        <f t="shared" si="2143"/>
        <v>509</v>
      </c>
      <c r="DI199" s="36">
        <f t="shared" si="2143"/>
        <v>1933</v>
      </c>
      <c r="DJ199" s="36">
        <f t="shared" si="2143"/>
        <v>3073</v>
      </c>
      <c r="DK199" s="36">
        <f t="shared" si="2143"/>
        <v>1331</v>
      </c>
      <c r="DL199" s="36">
        <f t="shared" si="2144"/>
        <v>2773</v>
      </c>
      <c r="DM199" s="36">
        <f t="shared" si="2144"/>
        <v>3005</v>
      </c>
      <c r="DN199" s="36">
        <f t="shared" si="2144"/>
        <v>4015</v>
      </c>
      <c r="DO199" s="36">
        <f t="shared" si="2144"/>
        <v>4818</v>
      </c>
      <c r="DP199" s="36">
        <f t="shared" si="2144"/>
        <v>4746</v>
      </c>
      <c r="DQ199" s="36">
        <f t="shared" si="2144"/>
        <v>5718</v>
      </c>
      <c r="DR199" s="36">
        <f t="shared" si="2144"/>
        <v>6258</v>
      </c>
      <c r="DS199" s="36">
        <f t="shared" si="2144"/>
        <v>6500</v>
      </c>
      <c r="DT199" s="36">
        <f t="shared" si="2144"/>
        <v>8393</v>
      </c>
      <c r="DU199" s="36">
        <f t="shared" si="2144"/>
        <v>7709</v>
      </c>
      <c r="DV199" s="36">
        <f t="shared" si="2145"/>
        <v>11488</v>
      </c>
      <c r="DW199" s="36">
        <f t="shared" si="2145"/>
        <v>7451</v>
      </c>
      <c r="DX199" s="36">
        <f t="shared" si="2145"/>
        <v>8953</v>
      </c>
      <c r="DY199" s="36">
        <f t="shared" si="2145"/>
        <v>9370</v>
      </c>
      <c r="DZ199" s="36">
        <f t="shared" si="2145"/>
        <v>10797</v>
      </c>
      <c r="EA199" s="36">
        <f t="shared" si="2145"/>
        <v>8974</v>
      </c>
      <c r="EB199" s="36">
        <f t="shared" si="2145"/>
        <v>9695</v>
      </c>
      <c r="EC199" s="36">
        <f t="shared" si="2145"/>
        <v>12953</v>
      </c>
      <c r="EE199" s="36">
        <f t="shared" si="2146"/>
        <v>40526</v>
      </c>
      <c r="EF199" s="36">
        <f t="shared" si="2146"/>
        <v>7578</v>
      </c>
      <c r="EG199" s="36">
        <f t="shared" si="2146"/>
        <v>11124</v>
      </c>
      <c r="EH199" s="36">
        <f t="shared" si="2146"/>
        <v>21540</v>
      </c>
      <c r="EI199" s="36">
        <f t="shared" si="2146"/>
        <v>34090</v>
      </c>
      <c r="EJ199" s="36">
        <f t="shared" si="2146"/>
        <v>36571</v>
      </c>
      <c r="EK199" s="36">
        <f t="shared" si="2146"/>
        <v>42122.434782608689</v>
      </c>
    </row>
    <row r="200" spans="1:141" ht="15" hidden="1" outlineLevel="1" x14ac:dyDescent="0.25">
      <c r="A200" s="19" t="s">
        <v>14</v>
      </c>
      <c r="B200" s="25">
        <f>'3W'!C18</f>
        <v>53419</v>
      </c>
      <c r="C200" s="25">
        <f>'3W'!D18</f>
        <v>52447</v>
      </c>
      <c r="D200" s="25">
        <f>'3W'!E18</f>
        <v>54677</v>
      </c>
      <c r="E200" s="25">
        <f>'3W'!F18</f>
        <v>46289</v>
      </c>
      <c r="F200" s="25">
        <f>'3W'!G18</f>
        <v>48953</v>
      </c>
      <c r="G200" s="25">
        <f>'3W'!H18</f>
        <v>46344</v>
      </c>
      <c r="H200" s="25">
        <f>'3W'!I18</f>
        <v>55539</v>
      </c>
      <c r="I200" s="25">
        <f>'3W'!J18</f>
        <v>50312</v>
      </c>
      <c r="J200" s="25">
        <f>'3W'!K18</f>
        <v>50635</v>
      </c>
      <c r="K200" s="25">
        <f>'3W'!L18</f>
        <v>60148</v>
      </c>
      <c r="L200" s="25">
        <f>'3W'!M18</f>
        <v>61613</v>
      </c>
      <c r="M200" s="25">
        <f>'3W'!N18</f>
        <v>50770</v>
      </c>
      <c r="N200" s="25">
        <f>'3W'!O18</f>
        <v>57597</v>
      </c>
      <c r="O200" s="25">
        <f>'3W'!P18</f>
        <v>60097</v>
      </c>
      <c r="P200" s="25">
        <f>'3W'!Q18</f>
        <v>74009</v>
      </c>
      <c r="Q200" s="25">
        <f>'3W'!R18</f>
        <v>12439</v>
      </c>
      <c r="R200" s="25">
        <f>'3W'!S18</f>
        <v>1452</v>
      </c>
      <c r="S200" s="25">
        <f>'3W'!T18</f>
        <v>8367</v>
      </c>
      <c r="T200" s="25">
        <f>'3W'!U18</f>
        <v>10367</v>
      </c>
      <c r="U200" s="25">
        <f>'3W'!V18</f>
        <v>12216</v>
      </c>
      <c r="V200" s="25">
        <f>'3W'!W18</f>
        <v>18465</v>
      </c>
      <c r="W200" s="25">
        <f>'3W'!X18</f>
        <v>17812</v>
      </c>
      <c r="X200" s="25">
        <f>'3W'!Y18</f>
        <v>18516</v>
      </c>
      <c r="Y200" s="25">
        <f>'3W'!Z18</f>
        <v>20473</v>
      </c>
      <c r="Z200" s="25">
        <f>'3W'!AA18</f>
        <v>23558</v>
      </c>
      <c r="AA200" s="25">
        <f>'3W'!AB18</f>
        <v>23908</v>
      </c>
      <c r="AB200" s="25">
        <f>'3W'!AC18</f>
        <v>26805</v>
      </c>
      <c r="AC200" s="25">
        <f>'3W'!AD18</f>
        <v>15650</v>
      </c>
      <c r="AD200" s="25">
        <f>'3W'!AE18</f>
        <v>3629</v>
      </c>
      <c r="AE200" s="25">
        <f>'3W'!AF18</f>
        <v>9982</v>
      </c>
      <c r="AF200" s="25">
        <f>'3W'!AG18</f>
        <v>18668</v>
      </c>
      <c r="AG200" s="25">
        <f>'3W'!AH18</f>
        <v>20100</v>
      </c>
      <c r="AH200" s="25">
        <f>'3W'!AI18</f>
        <v>23212</v>
      </c>
      <c r="AI200" s="25">
        <f>'3W'!AJ18</f>
        <v>24573</v>
      </c>
      <c r="AJ200" s="25">
        <f>'3W'!AK18</f>
        <v>25698</v>
      </c>
      <c r="AK200" s="25">
        <f>'3W'!AL18</f>
        <v>24395</v>
      </c>
      <c r="AL200" s="25">
        <f>'3W'!AM18</f>
        <v>24814</v>
      </c>
      <c r="AM200" s="25">
        <f>'3W'!AN18</f>
        <v>23110</v>
      </c>
      <c r="AN200" s="25">
        <f>'3W'!AO18</f>
        <v>28298</v>
      </c>
      <c r="AO200" s="25">
        <f>'3W'!AP18</f>
        <v>24930</v>
      </c>
      <c r="AP200" s="25">
        <f>'3W'!AQ18</f>
        <v>21565</v>
      </c>
      <c r="AQ200" s="25">
        <f>'3W'!AR18</f>
        <v>23091</v>
      </c>
      <c r="AR200" s="25">
        <f>'3W'!AS18</f>
        <v>24841</v>
      </c>
      <c r="AS200" s="25">
        <f>'3W'!AT18</f>
        <v>29298</v>
      </c>
      <c r="AT200" s="25">
        <f>'3W'!AU18</f>
        <v>33149</v>
      </c>
      <c r="AU200" s="25">
        <f>'3W'!AV18</f>
        <v>37693</v>
      </c>
      <c r="AV200" s="25">
        <f>'3W'!AW18</f>
        <v>42633</v>
      </c>
      <c r="AW200" s="25">
        <f>'3W'!AX18</f>
        <v>36002</v>
      </c>
      <c r="AX200" s="25">
        <f>'3W'!AY18</f>
        <v>39314</v>
      </c>
      <c r="AY200" s="25">
        <f>'3W'!AZ18</f>
        <v>43316</v>
      </c>
      <c r="AZ200" s="25">
        <f>'3W'!BA18</f>
        <v>49209</v>
      </c>
      <c r="BA200" s="25">
        <f>'3W'!BB18</f>
        <v>38964</v>
      </c>
      <c r="BB200" s="25">
        <f>'3W'!BC18</f>
        <v>42451</v>
      </c>
      <c r="BC200" s="25">
        <f>'3W'!BD18</f>
        <v>47911</v>
      </c>
      <c r="BD200" s="25">
        <f>'3W'!BE18</f>
        <v>51520</v>
      </c>
      <c r="BE200" s="25">
        <f>'3W'!BF18</f>
        <v>54418</v>
      </c>
      <c r="BF200" s="25">
        <f>'3W'!BG18</f>
        <v>55990</v>
      </c>
      <c r="BG200" s="25">
        <f>'3W'!BH18</f>
        <v>61369</v>
      </c>
      <c r="BH200" s="25">
        <f>'3W'!BI18</f>
        <v>58819</v>
      </c>
      <c r="BI200" s="25">
        <f>'3W'!BJ18</f>
        <v>49516</v>
      </c>
      <c r="BJ200" s="25">
        <f>'3W'!BK18</f>
        <v>55831</v>
      </c>
      <c r="BK200" s="25">
        <f>'3W'!BL18</f>
        <v>54962</v>
      </c>
      <c r="BL200" s="25">
        <f>'3W'!BM18</f>
        <v>62769</v>
      </c>
      <c r="BM200" s="25">
        <f>'3W'!BN18</f>
        <v>44031</v>
      </c>
      <c r="BN200" s="25">
        <f>'3W'!BO18</f>
        <v>53164</v>
      </c>
      <c r="BO200" s="25">
        <f>'3W'!BP18</f>
        <v>51657</v>
      </c>
      <c r="BP200" s="25">
        <f>'3W'!BQ18</f>
        <v>60790</v>
      </c>
      <c r="BQ200" s="25">
        <f>'3W'!BR18</f>
        <v>56665</v>
      </c>
      <c r="BR200" s="25">
        <f>'3W'!BS18</f>
        <v>57839</v>
      </c>
      <c r="BS200" s="25">
        <f>'3W'!BT18</f>
        <v>72910</v>
      </c>
      <c r="BT200" s="25">
        <f>'3W'!BU18</f>
        <v>62420</v>
      </c>
      <c r="BU200" s="25">
        <f>'3W'!BV18</f>
        <v>47158</v>
      </c>
      <c r="BV200" s="25">
        <f>'3W'!BW18</f>
        <v>62361</v>
      </c>
      <c r="BW200" s="25">
        <f>'3W'!BX18</f>
        <v>55370</v>
      </c>
      <c r="BX200" s="25">
        <f>'3W'!BY18</f>
        <v>55985</v>
      </c>
      <c r="BY200" s="25">
        <f>'3W'!BZ18</f>
        <v>52651</v>
      </c>
      <c r="BZ200" s="25">
        <f>'3W'!CA18</f>
        <v>55712</v>
      </c>
      <c r="CA200" s="25">
        <f>'3W'!CB18</f>
        <v>58296</v>
      </c>
      <c r="CB200" s="25">
        <f>'3W'!CC18</f>
        <v>64719</v>
      </c>
      <c r="CC200" s="25">
        <f>'3W'!CD18</f>
        <v>59799</v>
      </c>
      <c r="CD200" s="25">
        <f>'3W'!CE18</f>
        <v>58629</v>
      </c>
      <c r="CE200" s="25">
        <f>'3W'!CF18</f>
        <v>85198</v>
      </c>
      <c r="CF200" s="25">
        <f>'3W'!CG18</f>
        <v>76825</v>
      </c>
      <c r="CG200" s="25">
        <f>'3W'!CH18</f>
        <v>62600</v>
      </c>
      <c r="CH200" s="25">
        <f>'3W'!CI18</f>
        <v>74922</v>
      </c>
      <c r="CI200" s="25">
        <f>'3W'!CJ18</f>
        <v>71616.130434782608</v>
      </c>
      <c r="CL200" s="25">
        <f>SUM(CL194:CL199)</f>
        <v>146538.13043478265</v>
      </c>
      <c r="CM200" s="25">
        <f>SUM(CM194:CM199)</f>
        <v>224623</v>
      </c>
      <c r="CN200" s="25">
        <f>SUM(CN194:CN199)</f>
        <v>173716</v>
      </c>
      <c r="CP200" s="26">
        <f t="shared" si="2141"/>
        <v>-9.5572045729417132E-2</v>
      </c>
      <c r="CQ200" s="26">
        <f t="shared" si="2142"/>
        <v>0.2446860252166605</v>
      </c>
      <c r="CU200" s="8"/>
      <c r="CV200" s="8"/>
      <c r="CW200" s="8"/>
      <c r="CX200" s="8"/>
      <c r="CY200" s="8"/>
      <c r="CZ200" s="8"/>
      <c r="DB200" s="25">
        <f t="shared" si="2143"/>
        <v>160543</v>
      </c>
      <c r="DC200" s="25">
        <f t="shared" si="2143"/>
        <v>141586</v>
      </c>
      <c r="DD200" s="25">
        <f t="shared" si="2143"/>
        <v>156486</v>
      </c>
      <c r="DE200" s="25">
        <f t="shared" si="2143"/>
        <v>172531</v>
      </c>
      <c r="DF200" s="25">
        <f t="shared" si="2143"/>
        <v>191703</v>
      </c>
      <c r="DG200" s="25">
        <f t="shared" si="2143"/>
        <v>22258</v>
      </c>
      <c r="DH200" s="25">
        <f t="shared" si="2143"/>
        <v>41048</v>
      </c>
      <c r="DI200" s="25">
        <f t="shared" si="2143"/>
        <v>56801</v>
      </c>
      <c r="DJ200" s="25">
        <f t="shared" si="2143"/>
        <v>74271</v>
      </c>
      <c r="DK200" s="25">
        <f t="shared" si="2143"/>
        <v>29261</v>
      </c>
      <c r="DL200" s="25">
        <f t="shared" si="2144"/>
        <v>61980</v>
      </c>
      <c r="DM200" s="25">
        <f t="shared" si="2144"/>
        <v>74666</v>
      </c>
      <c r="DN200" s="25">
        <f t="shared" si="2144"/>
        <v>76222</v>
      </c>
      <c r="DO200" s="25">
        <f t="shared" si="2144"/>
        <v>69586</v>
      </c>
      <c r="DP200" s="25">
        <f t="shared" si="2144"/>
        <v>87288</v>
      </c>
      <c r="DQ200" s="25">
        <f t="shared" si="2144"/>
        <v>116328</v>
      </c>
      <c r="DR200" s="25">
        <f t="shared" si="2144"/>
        <v>131839</v>
      </c>
      <c r="DS200" s="25">
        <f t="shared" si="2144"/>
        <v>129326</v>
      </c>
      <c r="DT200" s="25">
        <f t="shared" si="2144"/>
        <v>161928</v>
      </c>
      <c r="DU200" s="25">
        <f t="shared" si="2144"/>
        <v>169704</v>
      </c>
      <c r="DV200" s="25">
        <f t="shared" si="2145"/>
        <v>173562</v>
      </c>
      <c r="DW200" s="25">
        <f t="shared" si="2145"/>
        <v>148852</v>
      </c>
      <c r="DX200" s="25">
        <f t="shared" si="2145"/>
        <v>175294</v>
      </c>
      <c r="DY200" s="25">
        <f t="shared" si="2145"/>
        <v>182488</v>
      </c>
      <c r="DZ200" s="25">
        <f t="shared" si="2145"/>
        <v>173716</v>
      </c>
      <c r="EA200" s="25">
        <f t="shared" si="2145"/>
        <v>166659</v>
      </c>
      <c r="EB200" s="25">
        <f t="shared" si="2145"/>
        <v>183147</v>
      </c>
      <c r="EC200" s="25">
        <f t="shared" si="2145"/>
        <v>224623</v>
      </c>
      <c r="EE200" s="25">
        <f t="shared" si="2146"/>
        <v>662306</v>
      </c>
      <c r="EF200" s="25">
        <f t="shared" si="2146"/>
        <v>194378</v>
      </c>
      <c r="EG200" s="25">
        <f t="shared" si="2146"/>
        <v>242129</v>
      </c>
      <c r="EH200" s="25">
        <f t="shared" si="2146"/>
        <v>405041</v>
      </c>
      <c r="EI200" s="25">
        <f t="shared" si="2146"/>
        <v>634520</v>
      </c>
      <c r="EJ200" s="25">
        <f t="shared" si="2146"/>
        <v>680350</v>
      </c>
      <c r="EK200" s="25">
        <f t="shared" si="2146"/>
        <v>720967.13043478259</v>
      </c>
    </row>
    <row r="201" spans="1:141" hidden="1" outlineLevel="1" x14ac:dyDescent="0.2">
      <c r="CU201" s="8"/>
      <c r="CV201" s="8"/>
      <c r="CW201" s="8"/>
      <c r="CX201" s="8"/>
      <c r="CY201" s="8"/>
      <c r="CZ201" s="8"/>
    </row>
    <row r="202" spans="1:141" ht="15" hidden="1" outlineLevel="1" x14ac:dyDescent="0.25">
      <c r="A202" s="19" t="str">
        <f>A180</f>
        <v>Market share</v>
      </c>
      <c r="B202" s="34">
        <f t="shared" ref="B202:AG202" si="2168">B$180</f>
        <v>43466</v>
      </c>
      <c r="C202" s="34">
        <f t="shared" si="2168"/>
        <v>43497</v>
      </c>
      <c r="D202" s="34">
        <f t="shared" si="2168"/>
        <v>43525</v>
      </c>
      <c r="E202" s="34">
        <f t="shared" si="2168"/>
        <v>43556</v>
      </c>
      <c r="F202" s="34">
        <f t="shared" si="2168"/>
        <v>43586</v>
      </c>
      <c r="G202" s="34">
        <f t="shared" si="2168"/>
        <v>43617</v>
      </c>
      <c r="H202" s="34">
        <f t="shared" si="2168"/>
        <v>43647</v>
      </c>
      <c r="I202" s="34">
        <f t="shared" si="2168"/>
        <v>43678</v>
      </c>
      <c r="J202" s="34">
        <f t="shared" si="2168"/>
        <v>43709</v>
      </c>
      <c r="K202" s="34">
        <f t="shared" si="2168"/>
        <v>43739</v>
      </c>
      <c r="L202" s="34">
        <f t="shared" si="2168"/>
        <v>43770</v>
      </c>
      <c r="M202" s="34">
        <f t="shared" si="2168"/>
        <v>43800</v>
      </c>
      <c r="N202" s="34">
        <f t="shared" si="2168"/>
        <v>43831</v>
      </c>
      <c r="O202" s="34">
        <f t="shared" si="2168"/>
        <v>43862</v>
      </c>
      <c r="P202" s="34">
        <f t="shared" si="2168"/>
        <v>43891</v>
      </c>
      <c r="Q202" s="34">
        <f t="shared" si="2168"/>
        <v>43922</v>
      </c>
      <c r="R202" s="34">
        <f t="shared" si="2168"/>
        <v>43952</v>
      </c>
      <c r="S202" s="34">
        <f t="shared" si="2168"/>
        <v>43983</v>
      </c>
      <c r="T202" s="34">
        <f t="shared" si="2168"/>
        <v>44013</v>
      </c>
      <c r="U202" s="34">
        <f t="shared" si="2168"/>
        <v>44044</v>
      </c>
      <c r="V202" s="34">
        <f t="shared" si="2168"/>
        <v>44075</v>
      </c>
      <c r="W202" s="34">
        <f t="shared" si="2168"/>
        <v>44105</v>
      </c>
      <c r="X202" s="34">
        <f t="shared" si="2168"/>
        <v>44136</v>
      </c>
      <c r="Y202" s="34">
        <f t="shared" si="2168"/>
        <v>44166</v>
      </c>
      <c r="Z202" s="34">
        <f t="shared" si="2168"/>
        <v>44197</v>
      </c>
      <c r="AA202" s="34">
        <f t="shared" si="2168"/>
        <v>44228</v>
      </c>
      <c r="AB202" s="34">
        <f t="shared" si="2168"/>
        <v>44256</v>
      </c>
      <c r="AC202" s="34">
        <f t="shared" si="2168"/>
        <v>44287</v>
      </c>
      <c r="AD202" s="34">
        <f t="shared" si="2168"/>
        <v>44317</v>
      </c>
      <c r="AE202" s="34">
        <f t="shared" si="2168"/>
        <v>44348</v>
      </c>
      <c r="AF202" s="34">
        <f t="shared" si="2168"/>
        <v>44378</v>
      </c>
      <c r="AG202" s="34">
        <f t="shared" si="2168"/>
        <v>44409</v>
      </c>
      <c r="AH202" s="34">
        <f t="shared" ref="AH202:CI202" si="2169">AH$180</f>
        <v>44440</v>
      </c>
      <c r="AI202" s="34">
        <f t="shared" si="2169"/>
        <v>44470</v>
      </c>
      <c r="AJ202" s="34">
        <f t="shared" si="2169"/>
        <v>44501</v>
      </c>
      <c r="AK202" s="34">
        <f t="shared" si="2169"/>
        <v>44531</v>
      </c>
      <c r="AL202" s="34">
        <f t="shared" si="2169"/>
        <v>44562</v>
      </c>
      <c r="AM202" s="34">
        <f t="shared" si="2169"/>
        <v>44593</v>
      </c>
      <c r="AN202" s="34">
        <f t="shared" si="2169"/>
        <v>44621</v>
      </c>
      <c r="AO202" s="34">
        <f t="shared" si="2169"/>
        <v>44652</v>
      </c>
      <c r="AP202" s="34">
        <f t="shared" si="2169"/>
        <v>44682</v>
      </c>
      <c r="AQ202" s="34">
        <f t="shared" si="2169"/>
        <v>44713</v>
      </c>
      <c r="AR202" s="34">
        <f t="shared" si="2169"/>
        <v>44743</v>
      </c>
      <c r="AS202" s="34">
        <f t="shared" si="2169"/>
        <v>44774</v>
      </c>
      <c r="AT202" s="34">
        <f t="shared" si="2169"/>
        <v>44805</v>
      </c>
      <c r="AU202" s="34">
        <f t="shared" si="2169"/>
        <v>44835</v>
      </c>
      <c r="AV202" s="34">
        <f t="shared" si="2169"/>
        <v>44866</v>
      </c>
      <c r="AW202" s="34">
        <f t="shared" si="2169"/>
        <v>44896</v>
      </c>
      <c r="AX202" s="34">
        <f t="shared" si="2169"/>
        <v>44927</v>
      </c>
      <c r="AY202" s="34">
        <f t="shared" si="2169"/>
        <v>44958</v>
      </c>
      <c r="AZ202" s="34">
        <f t="shared" si="2169"/>
        <v>44986</v>
      </c>
      <c r="BA202" s="34">
        <f t="shared" si="2169"/>
        <v>45017</v>
      </c>
      <c r="BB202" s="34">
        <f t="shared" si="2169"/>
        <v>45047</v>
      </c>
      <c r="BC202" s="34">
        <f t="shared" si="2169"/>
        <v>45078</v>
      </c>
      <c r="BD202" s="34">
        <f t="shared" si="2169"/>
        <v>45108</v>
      </c>
      <c r="BE202" s="34">
        <f t="shared" si="2169"/>
        <v>45139</v>
      </c>
      <c r="BF202" s="34">
        <f t="shared" si="2169"/>
        <v>45170</v>
      </c>
      <c r="BG202" s="34">
        <f t="shared" si="2169"/>
        <v>45200</v>
      </c>
      <c r="BH202" s="34">
        <f t="shared" si="2169"/>
        <v>45231</v>
      </c>
      <c r="BI202" s="34">
        <f t="shared" si="2169"/>
        <v>45261</v>
      </c>
      <c r="BJ202" s="34">
        <f t="shared" si="2169"/>
        <v>45292</v>
      </c>
      <c r="BK202" s="34">
        <f t="shared" si="2169"/>
        <v>45323</v>
      </c>
      <c r="BL202" s="34">
        <f t="shared" si="2169"/>
        <v>45352</v>
      </c>
      <c r="BM202" s="34">
        <f t="shared" si="2169"/>
        <v>45383</v>
      </c>
      <c r="BN202" s="34">
        <f t="shared" si="2169"/>
        <v>45413</v>
      </c>
      <c r="BO202" s="34">
        <f t="shared" si="2169"/>
        <v>45444</v>
      </c>
      <c r="BP202" s="34">
        <f t="shared" si="2169"/>
        <v>45474</v>
      </c>
      <c r="BQ202" s="34">
        <f t="shared" si="2169"/>
        <v>45505</v>
      </c>
      <c r="BR202" s="34">
        <f t="shared" si="2169"/>
        <v>45536</v>
      </c>
      <c r="BS202" s="34">
        <f t="shared" si="2169"/>
        <v>45566</v>
      </c>
      <c r="BT202" s="34">
        <f t="shared" si="2169"/>
        <v>45597</v>
      </c>
      <c r="BU202" s="34">
        <f t="shared" si="2169"/>
        <v>45627</v>
      </c>
      <c r="BV202" s="34">
        <f t="shared" si="2169"/>
        <v>45658</v>
      </c>
      <c r="BW202" s="34">
        <f t="shared" si="2169"/>
        <v>45689</v>
      </c>
      <c r="BX202" s="34">
        <f t="shared" si="2169"/>
        <v>45717</v>
      </c>
      <c r="BY202" s="34">
        <f t="shared" si="2169"/>
        <v>45748</v>
      </c>
      <c r="BZ202" s="34">
        <f t="shared" si="2169"/>
        <v>45778</v>
      </c>
      <c r="CA202" s="34">
        <f t="shared" si="2169"/>
        <v>45809</v>
      </c>
      <c r="CB202" s="34">
        <f t="shared" si="2169"/>
        <v>45839</v>
      </c>
      <c r="CC202" s="34">
        <f t="shared" si="2169"/>
        <v>45870</v>
      </c>
      <c r="CD202" s="34">
        <f t="shared" si="2169"/>
        <v>45901</v>
      </c>
      <c r="CE202" s="34">
        <f t="shared" si="2169"/>
        <v>45931</v>
      </c>
      <c r="CF202" s="34">
        <f t="shared" si="2169"/>
        <v>45962</v>
      </c>
      <c r="CG202" s="34">
        <f t="shared" si="2169"/>
        <v>45992</v>
      </c>
      <c r="CH202" s="34">
        <f t="shared" si="2169"/>
        <v>46023</v>
      </c>
      <c r="CI202" s="34">
        <f t="shared" si="2169"/>
        <v>46054</v>
      </c>
      <c r="CL202" s="35" t="str">
        <f>CL193</f>
        <v>4Q26</v>
      </c>
      <c r="CM202" s="35" t="str">
        <f>CM193</f>
        <v>3Q26</v>
      </c>
      <c r="CN202" s="35" t="str">
        <f>CN193</f>
        <v>4Q25</v>
      </c>
      <c r="CP202" s="35" t="str">
        <f>CP193</f>
        <v>QoQ Change</v>
      </c>
      <c r="CQ202" s="35" t="str">
        <f>CQ193</f>
        <v>YoY Change</v>
      </c>
      <c r="CS202" s="35" t="str">
        <f>CS$4</f>
        <v>Feb-26 vs Feb-25</v>
      </c>
      <c r="CT202" s="35" t="str">
        <f>CT$4</f>
        <v>Feb-26 vs Mar-25</v>
      </c>
      <c r="CU202" s="39">
        <f>CU180</f>
        <v>45689</v>
      </c>
      <c r="CV202" s="39">
        <f t="shared" ref="CV202:CW202" si="2170">CV180</f>
        <v>46054</v>
      </c>
      <c r="CW202" s="39">
        <f t="shared" si="2170"/>
        <v>45717</v>
      </c>
      <c r="CX202" s="8"/>
      <c r="CY202" s="8"/>
      <c r="CZ202" s="8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E202" s="34"/>
      <c r="EF202" s="34"/>
      <c r="EG202" s="34"/>
      <c r="EH202" s="34"/>
      <c r="EI202" s="34"/>
      <c r="EJ202" s="34"/>
      <c r="EK202" s="34"/>
    </row>
    <row r="203" spans="1:141" collapsed="1" x14ac:dyDescent="0.2">
      <c r="A203" s="9" t="s">
        <v>23</v>
      </c>
      <c r="B203" s="40">
        <f>B194/B$200</f>
        <v>7.4449166027069025E-2</v>
      </c>
      <c r="C203" s="40">
        <f t="shared" ref="C203:BA203" si="2171">C194/C$200</f>
        <v>6.5380288672374012E-2</v>
      </c>
      <c r="D203" s="40">
        <f t="shared" si="2171"/>
        <v>6.4634124037529495E-2</v>
      </c>
      <c r="E203" s="40">
        <f t="shared" si="2171"/>
        <v>6.3103545118710705E-2</v>
      </c>
      <c r="F203" s="40">
        <f t="shared" si="2171"/>
        <v>6.8657692071987422E-2</v>
      </c>
      <c r="G203" s="40">
        <f t="shared" si="2171"/>
        <v>6.6351631279129991E-2</v>
      </c>
      <c r="H203" s="40">
        <f t="shared" si="2171"/>
        <v>6.6313761500927271E-2</v>
      </c>
      <c r="I203" s="40">
        <f t="shared" si="2171"/>
        <v>6.507393862299253E-2</v>
      </c>
      <c r="J203" s="40">
        <f t="shared" si="2171"/>
        <v>6.4955070603337606E-2</v>
      </c>
      <c r="K203" s="40">
        <f t="shared" si="2171"/>
        <v>6.173106337700339E-2</v>
      </c>
      <c r="L203" s="40">
        <f t="shared" si="2171"/>
        <v>7.1689416194634245E-2</v>
      </c>
      <c r="M203" s="40">
        <f t="shared" si="2171"/>
        <v>8.8044120543628132E-2</v>
      </c>
      <c r="N203" s="40">
        <f t="shared" si="2171"/>
        <v>6.8875115023351904E-2</v>
      </c>
      <c r="O203" s="40">
        <f t="shared" si="2171"/>
        <v>7.8722731583939304E-2</v>
      </c>
      <c r="P203" s="40">
        <f t="shared" si="2171"/>
        <v>0.15253550243889258</v>
      </c>
      <c r="Q203" s="40">
        <f t="shared" si="2171"/>
        <v>0.17236112227671035</v>
      </c>
      <c r="R203" s="40">
        <f t="shared" si="2171"/>
        <v>0</v>
      </c>
      <c r="S203" s="40">
        <f t="shared" si="2171"/>
        <v>1.051750926257918E-2</v>
      </c>
      <c r="T203" s="40">
        <f t="shared" si="2171"/>
        <v>3.3664512395099835E-2</v>
      </c>
      <c r="U203" s="40">
        <f t="shared" si="2171"/>
        <v>5.4436804191224625E-2</v>
      </c>
      <c r="V203" s="40">
        <f t="shared" si="2171"/>
        <v>5.5564581640942322E-2</v>
      </c>
      <c r="W203" s="40">
        <f t="shared" si="2171"/>
        <v>5.4345385133617786E-2</v>
      </c>
      <c r="X203" s="40">
        <f t="shared" si="2171"/>
        <v>6.2648520198747032E-2</v>
      </c>
      <c r="Y203" s="40">
        <f t="shared" si="2171"/>
        <v>6.7112782689395786E-2</v>
      </c>
      <c r="Z203" s="40">
        <f t="shared" si="2171"/>
        <v>6.2271839714746584E-2</v>
      </c>
      <c r="AA203" s="40">
        <f t="shared" si="2171"/>
        <v>5.9854442027773132E-2</v>
      </c>
      <c r="AB203" s="40">
        <f t="shared" si="2171"/>
        <v>5.3609401231113601E-2</v>
      </c>
      <c r="AC203" s="40">
        <f t="shared" si="2171"/>
        <v>5.4504792332268369E-2</v>
      </c>
      <c r="AD203" s="40">
        <f t="shared" si="2171"/>
        <v>7.7156241388812344E-2</v>
      </c>
      <c r="AE203" s="40">
        <f t="shared" si="2171"/>
        <v>6.2312161891404531E-2</v>
      </c>
      <c r="AF203" s="40">
        <f t="shared" si="2171"/>
        <v>6.0263552603385472E-2</v>
      </c>
      <c r="AG203" s="40">
        <f t="shared" si="2171"/>
        <v>5.8606965174129354E-2</v>
      </c>
      <c r="AH203" s="40">
        <f t="shared" si="2171"/>
        <v>5.734103050146476E-2</v>
      </c>
      <c r="AI203" s="40">
        <f t="shared" si="2171"/>
        <v>5.9455499938957393E-2</v>
      </c>
      <c r="AJ203" s="40">
        <f t="shared" si="2171"/>
        <v>5.5451786131216436E-2</v>
      </c>
      <c r="AK203" s="40">
        <f t="shared" si="2171"/>
        <v>6.4480426316868206E-2</v>
      </c>
      <c r="AL203" s="40">
        <f t="shared" si="2171"/>
        <v>5.0213589102925768E-2</v>
      </c>
      <c r="AM203" s="40">
        <f t="shared" si="2171"/>
        <v>5.4997836434443961E-2</v>
      </c>
      <c r="AN203" s="40">
        <f t="shared" si="2171"/>
        <v>5.0816312106862674E-2</v>
      </c>
      <c r="AO203" s="40">
        <f t="shared" si="2171"/>
        <v>5.4472523064580829E-2</v>
      </c>
      <c r="AP203" s="40">
        <f t="shared" si="2171"/>
        <v>5.4857407836772551E-2</v>
      </c>
      <c r="AQ203" s="40">
        <f t="shared" si="2171"/>
        <v>5.2747823827465248E-2</v>
      </c>
      <c r="AR203" s="40">
        <f t="shared" si="2171"/>
        <v>5.3862565919246409E-2</v>
      </c>
      <c r="AS203" s="40">
        <f t="shared" si="2171"/>
        <v>4.7955491842446581E-2</v>
      </c>
      <c r="AT203" s="40">
        <f t="shared" si="2171"/>
        <v>4.0725210413587135E-2</v>
      </c>
      <c r="AU203" s="40">
        <f t="shared" si="2171"/>
        <v>4.0750271933780807E-2</v>
      </c>
      <c r="AV203" s="40">
        <f t="shared" si="2171"/>
        <v>4.2971407125935307E-2</v>
      </c>
      <c r="AW203" s="40">
        <f t="shared" si="2171"/>
        <v>4.0303316482417646E-2</v>
      </c>
      <c r="AX203" s="40">
        <f t="shared" si="2171"/>
        <v>3.9705957165386378E-2</v>
      </c>
      <c r="AY203" s="40">
        <f t="shared" si="2171"/>
        <v>4.016991411949395E-2</v>
      </c>
      <c r="AZ203" s="40">
        <f t="shared" si="2171"/>
        <v>4.3813123615598776E-2</v>
      </c>
      <c r="BA203" s="40">
        <f t="shared" si="2171"/>
        <v>3.4981008110050303E-2</v>
      </c>
      <c r="BB203" s="40">
        <f t="shared" ref="BB203:BC203" si="2172">BB194/BB$200</f>
        <v>3.1353796141433653E-2</v>
      </c>
      <c r="BC203" s="40">
        <f t="shared" si="2172"/>
        <v>2.8135501241885998E-2</v>
      </c>
      <c r="BD203" s="40">
        <f t="shared" ref="BD203:BE203" si="2173">BD194/BD$200</f>
        <v>2.2263198757763975E-2</v>
      </c>
      <c r="BE203" s="40">
        <f t="shared" si="2173"/>
        <v>2.4275056047631298E-2</v>
      </c>
      <c r="BF203" s="40">
        <f t="shared" ref="BF203:BG203" si="2174">BF194/BF$200</f>
        <v>3.1987854974102517E-2</v>
      </c>
      <c r="BG203" s="40">
        <f t="shared" si="2174"/>
        <v>3.0504000391076928E-2</v>
      </c>
      <c r="BH203" s="40">
        <f t="shared" ref="BH203:BI203" si="2175">BH194/BH$200</f>
        <v>3.0228327581223756E-2</v>
      </c>
      <c r="BI203" s="40">
        <f t="shared" si="2175"/>
        <v>3.3221584942240895E-2</v>
      </c>
      <c r="BJ203" s="40">
        <f t="shared" ref="BJ203:BK203" si="2176">BJ194/BJ$200</f>
        <v>3.1720728627465028E-2</v>
      </c>
      <c r="BK203" s="40">
        <f t="shared" si="2176"/>
        <v>3.0948655434663949E-2</v>
      </c>
      <c r="BL203" s="40">
        <f t="shared" ref="BL203:BM203" si="2177">BL194/BL$200</f>
        <v>2.9409421848364637E-2</v>
      </c>
      <c r="BM203" s="40">
        <f t="shared" si="2177"/>
        <v>3.4748245554268586E-2</v>
      </c>
      <c r="BN203" s="40">
        <f t="shared" ref="BN203:BO203" si="2178">BN194/BN$200</f>
        <v>3.8503498608080659E-2</v>
      </c>
      <c r="BO203" s="40">
        <f t="shared" si="2178"/>
        <v>3.2948099967090617E-2</v>
      </c>
      <c r="BP203" s="40">
        <f t="shared" ref="BP203:BQ203" si="2179">BP194/BP$200</f>
        <v>3.2933048198716897E-2</v>
      </c>
      <c r="BQ203" s="40">
        <f t="shared" si="2179"/>
        <v>3.1359745874878671E-2</v>
      </c>
      <c r="BR203" s="40">
        <f t="shared" ref="BR203" si="2180">BR194/BR$200</f>
        <v>3.2071785473469457E-2</v>
      </c>
      <c r="BS203" s="40">
        <f t="shared" ref="BS203" si="2181">BS194/BS$200</f>
        <v>3.8321217939925933E-2</v>
      </c>
      <c r="BT203" s="40">
        <f t="shared" ref="BT203:BU203" si="2182">BT194/BT$200</f>
        <v>3.4380006408202497E-2</v>
      </c>
      <c r="BU203" s="40">
        <f t="shared" si="2182"/>
        <v>3.6430722252852113E-2</v>
      </c>
      <c r="BV203" s="40">
        <f t="shared" ref="BV203:BW203" si="2183">BV194/BV$200</f>
        <v>3.8084700373630959E-2</v>
      </c>
      <c r="BW203" s="40">
        <f t="shared" si="2183"/>
        <v>3.6192884233339356E-2</v>
      </c>
      <c r="BX203" s="40">
        <f t="shared" ref="BX203:BY203" si="2184">BX194/BX$200</f>
        <v>3.758149504331517E-2</v>
      </c>
      <c r="BY203" s="40">
        <f t="shared" si="2184"/>
        <v>3.4168391863402404E-2</v>
      </c>
      <c r="BZ203" s="40">
        <f t="shared" ref="BZ203" si="2185">BZ194/BZ$200</f>
        <v>3.3601378518093049E-2</v>
      </c>
      <c r="CA203" s="40">
        <f t="shared" ref="CA203:CB203" si="2186">CA194/CA$200</f>
        <v>3.1563057499656925E-2</v>
      </c>
      <c r="CB203" s="40">
        <f t="shared" si="2186"/>
        <v>3.2849704105440442E-2</v>
      </c>
      <c r="CC203" s="40">
        <f t="shared" ref="CC203:CD203" si="2187">CC194/CC$200</f>
        <v>3.3595879529758024E-2</v>
      </c>
      <c r="CD203" s="40">
        <f t="shared" si="2187"/>
        <v>3.6193692541233863E-2</v>
      </c>
      <c r="CE203" s="40">
        <f t="shared" ref="CE203:CF203" si="2188">CE194/CE$200</f>
        <v>3.8862414610671615E-2</v>
      </c>
      <c r="CF203" s="40">
        <f t="shared" si="2188"/>
        <v>4.296778392450374E-2</v>
      </c>
      <c r="CG203" s="40">
        <f t="shared" ref="CG203:CH203" si="2189">CG194/CG$200</f>
        <v>3.971246006389776E-2</v>
      </c>
      <c r="CH203" s="40">
        <f t="shared" si="2189"/>
        <v>4.0935906676276661E-2</v>
      </c>
      <c r="CI203" s="40">
        <f t="shared" ref="CI203" si="2190">CI194/CI$200</f>
        <v>4.0810577651014986E-2</v>
      </c>
      <c r="CL203" s="40">
        <f t="shared" ref="CL203:CN203" si="2191">CL194/CL$200</f>
        <v>4.0874655861940661E-2</v>
      </c>
      <c r="CM203" s="40">
        <f t="shared" ref="CM203" si="2192">CM194/CM$200</f>
        <v>4.0503421288113864E-2</v>
      </c>
      <c r="CN203" s="40">
        <f t="shared" si="2191"/>
        <v>3.7319533030924036E-2</v>
      </c>
      <c r="CP203" s="21">
        <f t="shared" ref="CP203:CP208" si="2193">(CL203-CM203)*10000</f>
        <v>3.7123457382679663</v>
      </c>
      <c r="CQ203" s="21">
        <f t="shared" ref="CQ203:CQ208" si="2194">(CL203-CN203)*10000</f>
        <v>35.551228310166245</v>
      </c>
      <c r="CS203" s="8" t="str">
        <f>CY203&amp;" bps"</f>
        <v>46 bps</v>
      </c>
      <c r="CT203" s="8" t="str">
        <f>CZ203&amp;" bps"</f>
        <v>32 bps</v>
      </c>
      <c r="CU203" s="8">
        <f>ROUND(HLOOKUP(CU$202,$A$202:$CK$209,COUNTA($A$202:$A203),0)*10^4,0)</f>
        <v>362</v>
      </c>
      <c r="CV203" s="8">
        <f>ROUND(HLOOKUP(CV$202,$A$202:$CK$209,COUNTA($A$202:$A203),0)*10^4,0)</f>
        <v>408</v>
      </c>
      <c r="CW203" s="8">
        <f>ROUND(HLOOKUP(CW$202,$A$202:$CK$209,COUNTA($A$202:$A203),0)*10^4,0)</f>
        <v>376</v>
      </c>
      <c r="CX203" s="8"/>
      <c r="CY203" s="8">
        <f>CV203-CU203</f>
        <v>46</v>
      </c>
      <c r="CZ203" s="8">
        <f>CV203-CW203</f>
        <v>32</v>
      </c>
      <c r="DB203" s="40">
        <f t="shared" ref="DB203:DV209" si="2195">DB194/DB$200</f>
        <v>6.8143737191904974E-2</v>
      </c>
      <c r="DC203" s="40">
        <f t="shared" si="2195"/>
        <v>6.6087042504202387E-2</v>
      </c>
      <c r="DD203" s="40">
        <f t="shared" si="2195"/>
        <v>6.5475505796045649E-2</v>
      </c>
      <c r="DE203" s="40">
        <f t="shared" si="2195"/>
        <v>7.3030353965374342E-2</v>
      </c>
      <c r="DF203" s="40">
        <f t="shared" si="2195"/>
        <v>0.10426023588571906</v>
      </c>
      <c r="DG203" s="40">
        <f t="shared" si="2195"/>
        <v>0.10027855153203342</v>
      </c>
      <c r="DH203" s="40">
        <f t="shared" si="2195"/>
        <v>4.9697914636523094E-2</v>
      </c>
      <c r="DI203" s="40">
        <f t="shared" si="2195"/>
        <v>6.165384412246263E-2</v>
      </c>
      <c r="DJ203" s="40">
        <f t="shared" si="2195"/>
        <v>5.8367330451993375E-2</v>
      </c>
      <c r="DK203" s="40">
        <f t="shared" si="2195"/>
        <v>5.9977444379891325E-2</v>
      </c>
      <c r="DL203" s="40">
        <f t="shared" si="2195"/>
        <v>5.8631816715069375E-2</v>
      </c>
      <c r="DM203" s="40">
        <f t="shared" si="2195"/>
        <v>5.9719283207885783E-2</v>
      </c>
      <c r="DN203" s="40">
        <f t="shared" si="2195"/>
        <v>5.1887906378735797E-2</v>
      </c>
      <c r="DO203" s="40">
        <f t="shared" si="2195"/>
        <v>5.4019486678354843E-2</v>
      </c>
      <c r="DP203" s="40">
        <f t="shared" si="2195"/>
        <v>4.6890752451654291E-2</v>
      </c>
      <c r="DQ203" s="40">
        <f t="shared" si="2195"/>
        <v>4.1425967952685508E-2</v>
      </c>
      <c r="DR203" s="40">
        <f t="shared" si="2195"/>
        <v>4.1391394048801947E-2</v>
      </c>
      <c r="DS203" s="40">
        <f t="shared" si="2195"/>
        <v>3.1254349473423752E-2</v>
      </c>
      <c r="DT203" s="40">
        <f t="shared" si="2195"/>
        <v>2.6301813151524134E-2</v>
      </c>
      <c r="DU203" s="40">
        <f t="shared" si="2195"/>
        <v>3.1201385942582378E-2</v>
      </c>
      <c r="DV203" s="40">
        <f t="shared" si="2195"/>
        <v>3.0640347541512541E-2</v>
      </c>
      <c r="DW203" s="40">
        <f t="shared" ref="DW203:DX203" si="2196">DW194/DW$200</f>
        <v>3.5464756939779109E-2</v>
      </c>
      <c r="DX203" s="40">
        <f t="shared" si="2196"/>
        <v>3.2140290027040289E-2</v>
      </c>
      <c r="DY203" s="40">
        <f t="shared" ref="DY203:DZ203" si="2197">DY194/DY$200</f>
        <v>3.6484590767612117E-2</v>
      </c>
      <c r="DZ203" s="40">
        <f t="shared" si="2197"/>
        <v>3.7319533030924036E-2</v>
      </c>
      <c r="EA203" s="40">
        <f t="shared" ref="EA203:EB203" si="2198">EA194/EA$200</f>
        <v>3.3067521105970873E-2</v>
      </c>
      <c r="EB203" s="40">
        <f t="shared" si="2198"/>
        <v>3.4163813767083273E-2</v>
      </c>
      <c r="EC203" s="40">
        <f t="shared" ref="EC203" si="2199">EC194/EC$200</f>
        <v>4.0503421288113864E-2</v>
      </c>
      <c r="EE203" s="40">
        <f t="shared" ref="EE203:EI203" si="2200">EE194/EE$200</f>
        <v>7.8800433636415798E-2</v>
      </c>
      <c r="EF203" s="40">
        <f t="shared" si="2200"/>
        <v>6.2296144625420574E-2</v>
      </c>
      <c r="EG203" s="40">
        <f t="shared" si="2200"/>
        <v>5.7006802159179609E-2</v>
      </c>
      <c r="EH203" s="40">
        <f t="shared" si="2200"/>
        <v>4.4755962976587557E-2</v>
      </c>
      <c r="EI203" s="40">
        <f t="shared" si="2200"/>
        <v>2.9808359074576057E-2</v>
      </c>
      <c r="EJ203" s="40">
        <f t="shared" ref="EJ203:EK203" si="2201">EJ194/EJ$200</f>
        <v>3.5355331814507236E-2</v>
      </c>
      <c r="EK203" s="40">
        <f t="shared" si="2201"/>
        <v>3.7249542341796442E-2</v>
      </c>
    </row>
    <row r="204" spans="1:141" x14ac:dyDescent="0.2">
      <c r="A204" s="9" t="s">
        <v>24</v>
      </c>
      <c r="B204" s="40">
        <f t="shared" ref="B204:BA204" si="2202">B195/B$200</f>
        <v>0.52921245249817483</v>
      </c>
      <c r="C204" s="40">
        <f t="shared" si="2202"/>
        <v>0.56094724197761547</v>
      </c>
      <c r="D204" s="40">
        <f t="shared" si="2202"/>
        <v>0.56462497942462098</v>
      </c>
      <c r="E204" s="40">
        <f t="shared" si="2202"/>
        <v>0.57882002203547278</v>
      </c>
      <c r="F204" s="40">
        <f t="shared" si="2202"/>
        <v>0.5713847976630646</v>
      </c>
      <c r="G204" s="40">
        <f t="shared" si="2202"/>
        <v>0.56397807698947</v>
      </c>
      <c r="H204" s="40">
        <f t="shared" si="2202"/>
        <v>0.56702497344208569</v>
      </c>
      <c r="I204" s="40">
        <f t="shared" si="2202"/>
        <v>0.58111384957862933</v>
      </c>
      <c r="J204" s="40">
        <f t="shared" si="2202"/>
        <v>0.55963266515256249</v>
      </c>
      <c r="K204" s="40">
        <f t="shared" si="2202"/>
        <v>0.56997738910686968</v>
      </c>
      <c r="L204" s="40">
        <f t="shared" si="2202"/>
        <v>0.55965461834353136</v>
      </c>
      <c r="M204" s="40">
        <f t="shared" si="2202"/>
        <v>0.53188891077407918</v>
      </c>
      <c r="N204" s="40">
        <f t="shared" si="2202"/>
        <v>0.54567078146431236</v>
      </c>
      <c r="O204" s="40">
        <f t="shared" si="2202"/>
        <v>0.51654824700068225</v>
      </c>
      <c r="P204" s="40">
        <f t="shared" si="2202"/>
        <v>0.3749543974381494</v>
      </c>
      <c r="Q204" s="40">
        <f t="shared" si="2202"/>
        <v>0.28555350108529626</v>
      </c>
      <c r="R204" s="40">
        <f t="shared" si="2202"/>
        <v>0.69903581267217629</v>
      </c>
      <c r="S204" s="40">
        <f t="shared" si="2202"/>
        <v>0.66320066929604393</v>
      </c>
      <c r="T204" s="40">
        <f t="shared" si="2202"/>
        <v>0.60075238738304237</v>
      </c>
      <c r="U204" s="40">
        <f t="shared" si="2202"/>
        <v>0.57833988212180742</v>
      </c>
      <c r="V204" s="40">
        <f t="shared" si="2202"/>
        <v>0.55597075548334685</v>
      </c>
      <c r="W204" s="40">
        <f t="shared" si="2202"/>
        <v>0.58370761284527284</v>
      </c>
      <c r="X204" s="40">
        <f t="shared" si="2202"/>
        <v>0.55514149924389722</v>
      </c>
      <c r="Y204" s="40">
        <f t="shared" si="2202"/>
        <v>0.52796365945391488</v>
      </c>
      <c r="Z204" s="40">
        <f t="shared" si="2202"/>
        <v>0.55641395704219376</v>
      </c>
      <c r="AA204" s="40">
        <f t="shared" si="2202"/>
        <v>0.57219340806424623</v>
      </c>
      <c r="AB204" s="40">
        <f t="shared" si="2202"/>
        <v>0.55478455512031333</v>
      </c>
      <c r="AC204" s="40">
        <f t="shared" si="2202"/>
        <v>0.54728434504792334</v>
      </c>
      <c r="AD204" s="40">
        <f t="shared" si="2202"/>
        <v>0.55580049600440895</v>
      </c>
      <c r="AE204" s="40">
        <f t="shared" si="2202"/>
        <v>0.54538168703666601</v>
      </c>
      <c r="AF204" s="40">
        <f t="shared" si="2202"/>
        <v>0.57922648382258413</v>
      </c>
      <c r="AG204" s="40">
        <f t="shared" si="2202"/>
        <v>0.59402985074626868</v>
      </c>
      <c r="AH204" s="40">
        <f t="shared" si="2202"/>
        <v>0.62467689126313974</v>
      </c>
      <c r="AI204" s="40">
        <f t="shared" si="2202"/>
        <v>0.63993000447645787</v>
      </c>
      <c r="AJ204" s="40">
        <f t="shared" si="2202"/>
        <v>0.61802474900770488</v>
      </c>
      <c r="AK204" s="40">
        <f t="shared" si="2202"/>
        <v>0.61791350686616109</v>
      </c>
      <c r="AL204" s="40">
        <f t="shared" si="2202"/>
        <v>0.64794067864914973</v>
      </c>
      <c r="AM204" s="40">
        <f t="shared" si="2202"/>
        <v>0.62778018173950667</v>
      </c>
      <c r="AN204" s="40">
        <f t="shared" si="2202"/>
        <v>0.61071453812990317</v>
      </c>
      <c r="AO204" s="40">
        <f t="shared" si="2202"/>
        <v>0.58523866827115922</v>
      </c>
      <c r="AP204" s="40">
        <f t="shared" si="2202"/>
        <v>0.54245304892186408</v>
      </c>
      <c r="AQ204" s="40">
        <f t="shared" si="2202"/>
        <v>0.5517734182148889</v>
      </c>
      <c r="AR204" s="40">
        <f t="shared" si="2202"/>
        <v>0.58846262227768609</v>
      </c>
      <c r="AS204" s="40">
        <f t="shared" si="2202"/>
        <v>0.63120349511912077</v>
      </c>
      <c r="AT204" s="40">
        <f t="shared" si="2202"/>
        <v>0.65235753718060874</v>
      </c>
      <c r="AU204" s="40">
        <f t="shared" si="2202"/>
        <v>0.69689332236754831</v>
      </c>
      <c r="AV204" s="40">
        <f t="shared" si="2202"/>
        <v>0.68627588956911312</v>
      </c>
      <c r="AW204" s="40">
        <f t="shared" si="2202"/>
        <v>0.66435198044553079</v>
      </c>
      <c r="AX204" s="40">
        <f t="shared" si="2202"/>
        <v>0.68637126723304676</v>
      </c>
      <c r="AY204" s="40">
        <f t="shared" si="2202"/>
        <v>0.68704404838858624</v>
      </c>
      <c r="AZ204" s="40">
        <f t="shared" si="2202"/>
        <v>0.65611981548090792</v>
      </c>
      <c r="BA204" s="40">
        <f t="shared" si="2202"/>
        <v>0.68160353146494201</v>
      </c>
      <c r="BB204" s="40">
        <f t="shared" ref="BB204:BC204" si="2203">BB195/BB$200</f>
        <v>0.6896657322560128</v>
      </c>
      <c r="BC204" s="40">
        <f t="shared" si="2203"/>
        <v>0.69514307779006912</v>
      </c>
      <c r="BD204" s="40">
        <f t="shared" ref="BD204:BE204" si="2204">BD195/BD$200</f>
        <v>0.66135481366459625</v>
      </c>
      <c r="BE204" s="40">
        <f t="shared" si="2204"/>
        <v>0.66645227682016983</v>
      </c>
      <c r="BF204" s="40">
        <f t="shared" ref="BF204:BG204" si="2205">BF195/BF$200</f>
        <v>0.67815681371673509</v>
      </c>
      <c r="BG204" s="40">
        <f t="shared" si="2205"/>
        <v>0.68288549593442949</v>
      </c>
      <c r="BH204" s="40">
        <f t="shared" ref="BH204:BI204" si="2206">BH195/BH$200</f>
        <v>0.66949455108043321</v>
      </c>
      <c r="BI204" s="40">
        <f t="shared" si="2206"/>
        <v>0.63638015994829955</v>
      </c>
      <c r="BJ204" s="40">
        <f t="shared" ref="BJ204:BK204" si="2207">BJ195/BJ$200</f>
        <v>0.66489942863283835</v>
      </c>
      <c r="BK204" s="40">
        <f t="shared" si="2207"/>
        <v>0.64400858775153746</v>
      </c>
      <c r="BL204" s="40">
        <f t="shared" ref="BL204:BM204" si="2208">BL195/BL$200</f>
        <v>0.58355239051123964</v>
      </c>
      <c r="BM204" s="40">
        <f t="shared" si="2208"/>
        <v>0.67931684495014877</v>
      </c>
      <c r="BN204" s="40">
        <f t="shared" ref="BN204:BO204" si="2209">BN195/BN$200</f>
        <v>0.66782032954630954</v>
      </c>
      <c r="BO204" s="40">
        <f t="shared" si="2209"/>
        <v>0.66174961767040286</v>
      </c>
      <c r="BP204" s="40">
        <f t="shared" ref="BP204:BQ204" si="2210">BP195/BP$200</f>
        <v>0.63673301529856885</v>
      </c>
      <c r="BQ204" s="40">
        <f t="shared" si="2210"/>
        <v>0.66561369452042707</v>
      </c>
      <c r="BR204" s="40">
        <f t="shared" ref="BR204" si="2211">BR195/BR$200</f>
        <v>0.64641504866958277</v>
      </c>
      <c r="BS204" s="40">
        <f t="shared" ref="BS204" si="2212">BS195/BS$200</f>
        <v>0.65760526676724729</v>
      </c>
      <c r="BT204" s="40">
        <f t="shared" ref="BT204:BU204" si="2213">BT195/BT$200</f>
        <v>0.62516821531560396</v>
      </c>
      <c r="BU204" s="40">
        <f t="shared" si="2213"/>
        <v>0.61438144111285464</v>
      </c>
      <c r="BV204" s="40">
        <f t="shared" ref="BV204:BW204" si="2214">BV195/BV$200</f>
        <v>0.63260691778515421</v>
      </c>
      <c r="BW204" s="40">
        <f t="shared" si="2214"/>
        <v>0.62541087231352721</v>
      </c>
      <c r="BX204" s="40">
        <f t="shared" ref="BX204:BY204" si="2215">BX195/BX$200</f>
        <v>0.60382245244261856</v>
      </c>
      <c r="BY204" s="40">
        <f t="shared" si="2215"/>
        <v>0.619342462631289</v>
      </c>
      <c r="BZ204" s="40">
        <f t="shared" ref="BZ204" si="2216">BZ195/BZ$200</f>
        <v>0.62018954623779432</v>
      </c>
      <c r="CA204" s="40">
        <f t="shared" ref="CA204:CB204" si="2217">CA195/CA$200</f>
        <v>0.61894469603403324</v>
      </c>
      <c r="CB204" s="40">
        <f t="shared" si="2217"/>
        <v>0.5973052735672677</v>
      </c>
      <c r="CC204" s="40">
        <f t="shared" ref="CC204:CD204" si="2218">CC195/CC$200</f>
        <v>0.58723390023244537</v>
      </c>
      <c r="CD204" s="40">
        <f t="shared" si="2218"/>
        <v>0.59221545651469409</v>
      </c>
      <c r="CE204" s="40">
        <f t="shared" ref="CE204:CF204" si="2219">CE195/CE$200</f>
        <v>0.59698584473813943</v>
      </c>
      <c r="CF204" s="40">
        <f t="shared" si="2219"/>
        <v>0.57529450048812236</v>
      </c>
      <c r="CG204" s="40">
        <f t="shared" ref="CG204:CH204" si="2220">CG195/CG$200</f>
        <v>0.55950479233226835</v>
      </c>
      <c r="CH204" s="40">
        <f t="shared" si="2220"/>
        <v>0.59720776273991616</v>
      </c>
      <c r="CI204" s="40">
        <f t="shared" ref="CI204" si="2221">CI195/CI$200</f>
        <v>0.59840842268349792</v>
      </c>
      <c r="CL204" s="40">
        <f t="shared" ref="CL204:CN204" si="2222">CL195/CL$200</f>
        <v>0.59779454939313892</v>
      </c>
      <c r="CM204" s="40">
        <f t="shared" ref="CM204" si="2223">CM195/CM$200</f>
        <v>0.57912146129292197</v>
      </c>
      <c r="CN204" s="40">
        <f t="shared" si="2222"/>
        <v>0.62103663450689628</v>
      </c>
      <c r="CP204" s="21">
        <f t="shared" si="2193"/>
        <v>186.7308810021695</v>
      </c>
      <c r="CQ204" s="21">
        <f t="shared" si="2194"/>
        <v>-232.42085113757361</v>
      </c>
      <c r="CS204" s="8" t="str">
        <f t="shared" ref="CS204:CT208" si="2224">CY204&amp;" bps"</f>
        <v>-270 bps</v>
      </c>
      <c r="CT204" s="8" t="str">
        <f t="shared" si="2224"/>
        <v>-54 bps</v>
      </c>
      <c r="CU204" s="8">
        <f>ROUND(HLOOKUP(CU$202,$A$202:$CK$209,COUNTA($A$202:$A204),0)*10^4,0)</f>
        <v>6254</v>
      </c>
      <c r="CV204" s="8">
        <f>ROUND(HLOOKUP(CV$202,$A$202:$CK$209,COUNTA($A$202:$A204),0)*10^4,0)</f>
        <v>5984</v>
      </c>
      <c r="CW204" s="8">
        <f>ROUND(HLOOKUP(CW$202,$A$202:$CK$209,COUNTA($A$202:$A204),0)*10^4,0)</f>
        <v>6038</v>
      </c>
      <c r="CX204" s="8"/>
      <c r="CY204" s="8">
        <f t="shared" ref="CY204:CY208" si="2225">CV204-CU204</f>
        <v>-270</v>
      </c>
      <c r="CZ204" s="8">
        <f t="shared" ref="CZ204:CZ208" si="2226">CV204-CW204</f>
        <v>-54</v>
      </c>
      <c r="DB204" s="40">
        <f t="shared" si="2195"/>
        <v>0.55164037049264059</v>
      </c>
      <c r="DC204" s="40">
        <f t="shared" si="2195"/>
        <v>0.57139123924681823</v>
      </c>
      <c r="DD204" s="40">
        <f t="shared" si="2195"/>
        <v>0.56916273660263539</v>
      </c>
      <c r="DE204" s="40">
        <f t="shared" si="2195"/>
        <v>0.55508285467539165</v>
      </c>
      <c r="DF204" s="40">
        <f t="shared" si="2195"/>
        <v>0.4706342623746107</v>
      </c>
      <c r="DG204" s="40">
        <f t="shared" si="2195"/>
        <v>0.45448827387905472</v>
      </c>
      <c r="DH204" s="40">
        <f t="shared" si="2195"/>
        <v>0.57393782888325862</v>
      </c>
      <c r="DI204" s="40">
        <f t="shared" si="2195"/>
        <v>0.55430362141511591</v>
      </c>
      <c r="DJ204" s="40">
        <f t="shared" si="2195"/>
        <v>0.56090533317176283</v>
      </c>
      <c r="DK204" s="40">
        <f t="shared" si="2195"/>
        <v>0.54769146645705891</v>
      </c>
      <c r="DL204" s="40">
        <f t="shared" si="2195"/>
        <v>0.60104872539528875</v>
      </c>
      <c r="DM204" s="40">
        <f t="shared" si="2195"/>
        <v>0.62519754640666436</v>
      </c>
      <c r="DN204" s="40">
        <f t="shared" si="2195"/>
        <v>0.62800766182991785</v>
      </c>
      <c r="DO204" s="40">
        <f t="shared" si="2195"/>
        <v>0.56087431379875263</v>
      </c>
      <c r="DP204" s="40">
        <f t="shared" si="2195"/>
        <v>0.62707359545412888</v>
      </c>
      <c r="DQ204" s="40">
        <f t="shared" si="2195"/>
        <v>0.68293102262567906</v>
      </c>
      <c r="DR204" s="40">
        <f t="shared" si="2195"/>
        <v>0.67530093523160828</v>
      </c>
      <c r="DS204" s="40">
        <f t="shared" si="2195"/>
        <v>0.68926588621004281</v>
      </c>
      <c r="DT204" s="40">
        <f t="shared" si="2195"/>
        <v>0.668877525813942</v>
      </c>
      <c r="DU204" s="40">
        <f t="shared" si="2195"/>
        <v>0.66467496346579924</v>
      </c>
      <c r="DV204" s="40">
        <f t="shared" si="2195"/>
        <v>0.62886461322178822</v>
      </c>
      <c r="DW204" s="40">
        <f t="shared" ref="DW204:DX204" si="2227">DW195/DW$200</f>
        <v>0.66911428801762829</v>
      </c>
      <c r="DX204" s="40">
        <f t="shared" si="2227"/>
        <v>0.64926352299565304</v>
      </c>
      <c r="DY204" s="40">
        <f t="shared" ref="DY204:DZ204" si="2228">DY195/DY$200</f>
        <v>0.63534040594450047</v>
      </c>
      <c r="DZ204" s="40">
        <f t="shared" si="2228"/>
        <v>0.62103663450689628</v>
      </c>
      <c r="EA204" s="40">
        <f t="shared" ref="EA204:EB204" si="2229">EA195/EA$200</f>
        <v>0.61948649637883346</v>
      </c>
      <c r="EB204" s="40">
        <f t="shared" si="2229"/>
        <v>0.59238753569537039</v>
      </c>
      <c r="EC204" s="40">
        <f t="shared" ref="EC204" si="2230">EC195/EC$200</f>
        <v>0.57912146129292197</v>
      </c>
      <c r="EE204" s="40">
        <f t="shared" ref="EE204:EI204" si="2231">EE195/EE$200</f>
        <v>0.53745247664976614</v>
      </c>
      <c r="EF204" s="40">
        <f t="shared" si="2231"/>
        <v>0.54954264371482364</v>
      </c>
      <c r="EG204" s="40">
        <f t="shared" si="2231"/>
        <v>0.61053405416121154</v>
      </c>
      <c r="EH204" s="40">
        <f t="shared" si="2231"/>
        <v>0.64744062946714032</v>
      </c>
      <c r="EI204" s="40">
        <f t="shared" si="2231"/>
        <v>0.66096419340603918</v>
      </c>
      <c r="EJ204" s="40">
        <f t="shared" ref="EJ204:EK204" si="2232">EJ195/EJ$200</f>
        <v>0.64266480487984123</v>
      </c>
      <c r="EK204" s="40">
        <f t="shared" si="2232"/>
        <v>0.59561757745212285</v>
      </c>
    </row>
    <row r="205" spans="1:141" x14ac:dyDescent="0.2">
      <c r="A205" s="9" t="s">
        <v>10</v>
      </c>
      <c r="B205" s="40">
        <f t="shared" ref="B205:BA205" si="2233">B196/B$200</f>
        <v>6.7504071585016562E-2</v>
      </c>
      <c r="C205" s="40">
        <f t="shared" si="2233"/>
        <v>6.3378267584418557E-2</v>
      </c>
      <c r="D205" s="40">
        <f t="shared" si="2233"/>
        <v>5.9696033066920277E-2</v>
      </c>
      <c r="E205" s="40">
        <f t="shared" si="2233"/>
        <v>5.4440579835382058E-2</v>
      </c>
      <c r="F205" s="40">
        <f t="shared" si="2233"/>
        <v>5.8014830551753722E-2</v>
      </c>
      <c r="G205" s="40">
        <f t="shared" si="2233"/>
        <v>6.0115656827205245E-2</v>
      </c>
      <c r="H205" s="40">
        <f t="shared" si="2233"/>
        <v>5.7545148454239366E-2</v>
      </c>
      <c r="I205" s="40">
        <f t="shared" si="2233"/>
        <v>5.5175703609476864E-2</v>
      </c>
      <c r="J205" s="40">
        <f t="shared" si="2233"/>
        <v>5.6304927421743853E-2</v>
      </c>
      <c r="K205" s="40">
        <f t="shared" si="2233"/>
        <v>5.9785861541530892E-2</v>
      </c>
      <c r="L205" s="40">
        <f t="shared" si="2233"/>
        <v>6.2389430801941148E-2</v>
      </c>
      <c r="M205" s="40">
        <f t="shared" si="2233"/>
        <v>6.631869214102816E-2</v>
      </c>
      <c r="N205" s="40">
        <f t="shared" si="2233"/>
        <v>6.7451429761966775E-2</v>
      </c>
      <c r="O205" s="40">
        <f t="shared" si="2233"/>
        <v>7.0053413647935839E-2</v>
      </c>
      <c r="P205" s="40">
        <f t="shared" si="2233"/>
        <v>0.10752746287613668</v>
      </c>
      <c r="Q205" s="40">
        <f t="shared" si="2233"/>
        <v>0.11158453251869122</v>
      </c>
      <c r="R205" s="40">
        <f t="shared" si="2233"/>
        <v>1.6528925619834711E-2</v>
      </c>
      <c r="S205" s="40">
        <f t="shared" si="2233"/>
        <v>3.2269630692004303E-3</v>
      </c>
      <c r="T205" s="40">
        <f t="shared" si="2233"/>
        <v>3.5690170734059999E-3</v>
      </c>
      <c r="U205" s="40">
        <f t="shared" si="2233"/>
        <v>2.7832351015062212E-3</v>
      </c>
      <c r="V205" s="40">
        <f t="shared" si="2233"/>
        <v>7.9610073111291632E-3</v>
      </c>
      <c r="W205" s="40">
        <f t="shared" si="2233"/>
        <v>1.1958230406467549E-2</v>
      </c>
      <c r="X205" s="40">
        <f t="shared" si="2233"/>
        <v>3.9587383884208252E-2</v>
      </c>
      <c r="Y205" s="40">
        <f t="shared" si="2233"/>
        <v>5.324085380745372E-2</v>
      </c>
      <c r="Z205" s="40">
        <f t="shared" si="2233"/>
        <v>5.335767043042703E-2</v>
      </c>
      <c r="AA205" s="40">
        <f t="shared" si="2233"/>
        <v>5.3747699514806763E-2</v>
      </c>
      <c r="AB205" s="40">
        <f t="shared" si="2233"/>
        <v>7.2486476403656033E-2</v>
      </c>
      <c r="AC205" s="40">
        <f t="shared" si="2233"/>
        <v>8.4408945686900952E-2</v>
      </c>
      <c r="AD205" s="40">
        <f t="shared" si="2233"/>
        <v>9.0934141636814556E-2</v>
      </c>
      <c r="AE205" s="40">
        <f t="shared" si="2233"/>
        <v>7.092766980565017E-2</v>
      </c>
      <c r="AF205" s="40">
        <f t="shared" si="2233"/>
        <v>6.1656310263552602E-2</v>
      </c>
      <c r="AG205" s="40">
        <f t="shared" si="2233"/>
        <v>5.721393034825871E-2</v>
      </c>
      <c r="AH205" s="40">
        <f t="shared" si="2233"/>
        <v>5.066344993968637E-2</v>
      </c>
      <c r="AI205" s="40">
        <f t="shared" si="2233"/>
        <v>4.7653929109184881E-2</v>
      </c>
      <c r="AJ205" s="40">
        <f t="shared" si="2233"/>
        <v>5.7436376371702076E-2</v>
      </c>
      <c r="AK205" s="40">
        <f t="shared" si="2233"/>
        <v>5.4601352736216441E-2</v>
      </c>
      <c r="AL205" s="40">
        <f t="shared" si="2233"/>
        <v>5.3518175223664061E-2</v>
      </c>
      <c r="AM205" s="40">
        <f t="shared" si="2233"/>
        <v>4.9069666810904369E-2</v>
      </c>
      <c r="AN205" s="40">
        <f t="shared" si="2233"/>
        <v>5.8025302141494102E-2</v>
      </c>
      <c r="AO205" s="40">
        <f t="shared" si="2233"/>
        <v>6.2214199759326114E-2</v>
      </c>
      <c r="AP205" s="40">
        <f t="shared" si="2233"/>
        <v>7.317412473916067E-2</v>
      </c>
      <c r="AQ205" s="40">
        <f t="shared" si="2233"/>
        <v>7.6393400025984146E-2</v>
      </c>
      <c r="AR205" s="40">
        <f t="shared" si="2233"/>
        <v>7.1937522644015942E-2</v>
      </c>
      <c r="AS205" s="40">
        <f t="shared" si="2233"/>
        <v>6.3110109905112982E-2</v>
      </c>
      <c r="AT205" s="40">
        <f t="shared" si="2233"/>
        <v>5.9790642251651635E-2</v>
      </c>
      <c r="AU205" s="40">
        <f t="shared" si="2233"/>
        <v>5.2343936539941106E-2</v>
      </c>
      <c r="AV205" s="40">
        <f t="shared" si="2233"/>
        <v>5.1274834048741585E-2</v>
      </c>
      <c r="AW205" s="40">
        <f t="shared" si="2233"/>
        <v>5.6219098938947838E-2</v>
      </c>
      <c r="AX205" s="40">
        <f t="shared" si="2233"/>
        <v>4.710790049346289E-2</v>
      </c>
      <c r="AY205" s="40">
        <f t="shared" si="2233"/>
        <v>4.8088466155693045E-2</v>
      </c>
      <c r="AZ205" s="40">
        <f t="shared" si="2233"/>
        <v>5.1738503119348085E-2</v>
      </c>
      <c r="BA205" s="40">
        <f t="shared" si="2233"/>
        <v>5.0662149676624579E-2</v>
      </c>
      <c r="BB205" s="40">
        <f t="shared" ref="BB205:BC205" si="2234">BB196/BB$200</f>
        <v>6.0752396881109984E-2</v>
      </c>
      <c r="BC205" s="40">
        <f t="shared" si="2234"/>
        <v>7.1340610715702024E-2</v>
      </c>
      <c r="BD205" s="40">
        <f t="shared" ref="BD205:BE205" si="2235">BD196/BD$200</f>
        <v>7.7930900621118016E-2</v>
      </c>
      <c r="BE205" s="40">
        <f t="shared" si="2235"/>
        <v>7.6077768385460695E-2</v>
      </c>
      <c r="BF205" s="40">
        <f t="shared" ref="BF205:BG205" si="2236">BF196/BF$200</f>
        <v>7.072691552062868E-2</v>
      </c>
      <c r="BG205" s="40">
        <f t="shared" si="2236"/>
        <v>6.6874154703514807E-2</v>
      </c>
      <c r="BH205" s="40">
        <f t="shared" ref="BH205:BI205" si="2237">BH196/BH$200</f>
        <v>7.8716061136707524E-2</v>
      </c>
      <c r="BI205" s="40">
        <f t="shared" si="2237"/>
        <v>8.5871233540673719E-2</v>
      </c>
      <c r="BJ205" s="40">
        <f t="shared" ref="BJ205:BK205" si="2238">BJ196/BJ$200</f>
        <v>7.3740395120990135E-2</v>
      </c>
      <c r="BK205" s="40">
        <f t="shared" si="2238"/>
        <v>8.742403842654925E-2</v>
      </c>
      <c r="BL205" s="40">
        <f t="shared" ref="BL205:BM205" si="2239">BL196/BL$200</f>
        <v>0.11389380108015103</v>
      </c>
      <c r="BM205" s="40">
        <f t="shared" si="2239"/>
        <v>6.8088392269083142E-2</v>
      </c>
      <c r="BN205" s="40">
        <f t="shared" ref="BN205:BO205" si="2240">BN196/BN$200</f>
        <v>8.0167030321270039E-2</v>
      </c>
      <c r="BO205" s="40">
        <f t="shared" si="2240"/>
        <v>8.7287298913990355E-2</v>
      </c>
      <c r="BP205" s="40">
        <f t="shared" ref="BP205:BQ205" si="2241">BP196/BP$200</f>
        <v>0.10885013982562922</v>
      </c>
      <c r="BQ205" s="40">
        <f t="shared" si="2241"/>
        <v>8.4108356128121411E-2</v>
      </c>
      <c r="BR205" s="40">
        <f t="shared" ref="BR205" si="2242">BR196/BR$200</f>
        <v>9.8981655976071503E-2</v>
      </c>
      <c r="BS205" s="40">
        <f t="shared" ref="BS205" si="2243">BS196/BS$200</f>
        <v>0.10057605266767247</v>
      </c>
      <c r="BT205" s="40">
        <f t="shared" ref="BT205:BU205" si="2244">BT196/BT$200</f>
        <v>0.11300865107337392</v>
      </c>
      <c r="BU205" s="40">
        <f t="shared" si="2244"/>
        <v>0.11310912252428008</v>
      </c>
      <c r="BV205" s="40">
        <f t="shared" ref="BV205:BW205" si="2245">BV196/BV$200</f>
        <v>9.9950289443722834E-2</v>
      </c>
      <c r="BW205" s="40">
        <f t="shared" si="2245"/>
        <v>0.10745891276864729</v>
      </c>
      <c r="BX205" s="40">
        <f t="shared" ref="BX205:BY205" si="2246">BX196/BX$200</f>
        <v>0.11983567026882201</v>
      </c>
      <c r="BY205" s="40">
        <f t="shared" si="2246"/>
        <v>0.10865890486410515</v>
      </c>
      <c r="BZ205" s="40">
        <f t="shared" ref="BZ205" si="2247">BZ196/BZ$200</f>
        <v>0.11891513497989661</v>
      </c>
      <c r="CA205" s="40">
        <f t="shared" ref="CA205:CB205" si="2248">CA196/CA$200</f>
        <v>0.12673253739536161</v>
      </c>
      <c r="CB205" s="40">
        <f t="shared" si="2248"/>
        <v>0.15111481945023872</v>
      </c>
      <c r="CC205" s="40">
        <f t="shared" ref="CC205:CD205" si="2249">CC196/CC$200</f>
        <v>0.13879830766400775</v>
      </c>
      <c r="CD205" s="40">
        <f t="shared" si="2249"/>
        <v>0.14119292500298486</v>
      </c>
      <c r="CE205" s="40">
        <f t="shared" ref="CE205:CF205" si="2250">CE196/CE$200</f>
        <v>0.1381135707410972</v>
      </c>
      <c r="CF205" s="40">
        <f t="shared" si="2250"/>
        <v>0.13883501464367068</v>
      </c>
      <c r="CG205" s="40">
        <f t="shared" ref="CG205:CH205" si="2251">CG196/CG$200</f>
        <v>0.12396166134185303</v>
      </c>
      <c r="CH205" s="40">
        <f t="shared" si="2251"/>
        <v>0.10018419155922159</v>
      </c>
      <c r="CI205" s="40">
        <f t="shared" ref="CI205" si="2252">CI196/CI$200</f>
        <v>0.10517790806176165</v>
      </c>
      <c r="CL205" s="40">
        <f t="shared" ref="CL205:CN205" si="2253">CL196/CL$200</f>
        <v>0.1026247212107132</v>
      </c>
      <c r="CM205" s="40">
        <f t="shared" ref="CM205" si="2254">CM196/CM$200</f>
        <v>0.13441633314486939</v>
      </c>
      <c r="CN205" s="40">
        <f t="shared" si="2253"/>
        <v>0.10875221626102374</v>
      </c>
      <c r="CP205" s="21">
        <f t="shared" si="2193"/>
        <v>-317.91611934156197</v>
      </c>
      <c r="CQ205" s="21">
        <f t="shared" si="2194"/>
        <v>-61.274950503105444</v>
      </c>
      <c r="CS205" s="8" t="str">
        <f t="shared" si="2224"/>
        <v>-23 bps</v>
      </c>
      <c r="CT205" s="8" t="str">
        <f t="shared" si="2224"/>
        <v>-146 bps</v>
      </c>
      <c r="CU205" s="8">
        <f>ROUND(HLOOKUP(CU$202,$A$202:$CK$209,COUNTA($A$202:$A205),0)*10^4,0)</f>
        <v>1075</v>
      </c>
      <c r="CV205" s="8">
        <f>ROUND(HLOOKUP(CV$202,$A$202:$CK$209,COUNTA($A$202:$A205),0)*10^4,0)</f>
        <v>1052</v>
      </c>
      <c r="CW205" s="8">
        <f>ROUND(HLOOKUP(CW$202,$A$202:$CK$209,COUNTA($A$202:$A205),0)*10^4,0)</f>
        <v>1198</v>
      </c>
      <c r="CX205" s="8"/>
      <c r="CY205" s="8">
        <f t="shared" si="2225"/>
        <v>-23</v>
      </c>
      <c r="CZ205" s="8">
        <f t="shared" si="2226"/>
        <v>-146</v>
      </c>
      <c r="DB205" s="40">
        <f t="shared" si="2195"/>
        <v>6.3497007032383854E-2</v>
      </c>
      <c r="DC205" s="40">
        <f t="shared" si="2195"/>
        <v>5.7533936971169465E-2</v>
      </c>
      <c r="DD205" s="40">
        <f t="shared" si="2195"/>
        <v>5.6382040565929221E-2</v>
      </c>
      <c r="DE205" s="40">
        <f t="shared" si="2195"/>
        <v>6.2638018674904802E-2</v>
      </c>
      <c r="DF205" s="40">
        <f t="shared" si="2195"/>
        <v>8.3738908624278185E-2</v>
      </c>
      <c r="DG205" s="40">
        <f t="shared" si="2195"/>
        <v>6.4650912031629079E-2</v>
      </c>
      <c r="DH205" s="40">
        <f t="shared" si="2195"/>
        <v>5.3108555837068794E-3</v>
      </c>
      <c r="DI205" s="40">
        <f t="shared" si="2195"/>
        <v>3.5844439358462002E-2</v>
      </c>
      <c r="DJ205" s="40">
        <f t="shared" si="2195"/>
        <v>6.0386961263481038E-2</v>
      </c>
      <c r="DK205" s="40">
        <f t="shared" si="2195"/>
        <v>8.0619254297529128E-2</v>
      </c>
      <c r="DL205" s="40">
        <f t="shared" si="2195"/>
        <v>5.6098741529525653E-2</v>
      </c>
      <c r="DM205" s="40">
        <f t="shared" si="2195"/>
        <v>5.3290654380842684E-2</v>
      </c>
      <c r="DN205" s="40">
        <f t="shared" si="2195"/>
        <v>5.3842722573535201E-2</v>
      </c>
      <c r="DO205" s="40">
        <f t="shared" si="2195"/>
        <v>7.0315868134394846E-2</v>
      </c>
      <c r="DP205" s="40">
        <f t="shared" si="2195"/>
        <v>6.4361653377325634E-2</v>
      </c>
      <c r="DQ205" s="40">
        <f t="shared" si="2195"/>
        <v>5.3151433876624715E-2</v>
      </c>
      <c r="DR205" s="40">
        <f t="shared" si="2195"/>
        <v>4.9158443252755257E-2</v>
      </c>
      <c r="DS205" s="40">
        <f t="shared" si="2195"/>
        <v>6.1634938063498443E-2</v>
      </c>
      <c r="DT205" s="40">
        <f t="shared" si="2195"/>
        <v>7.4817202707376115E-2</v>
      </c>
      <c r="DU205" s="40">
        <f t="shared" si="2195"/>
        <v>7.6521472681846031E-2</v>
      </c>
      <c r="DV205" s="40">
        <f t="shared" si="2195"/>
        <v>9.2595153316970311E-2</v>
      </c>
      <c r="DW205" s="40">
        <f t="shared" ref="DW205:DX205" si="2255">DW196/DW$200</f>
        <v>7.9065111654529327E-2</v>
      </c>
      <c r="DX205" s="40">
        <f t="shared" si="2255"/>
        <v>9.7596038655059503E-2</v>
      </c>
      <c r="DY205" s="40">
        <f t="shared" ref="DY205:DZ205" si="2256">DY196/DY$200</f>
        <v>0.10806737977291657</v>
      </c>
      <c r="DZ205" s="40">
        <f t="shared" si="2256"/>
        <v>0.10875221626102374</v>
      </c>
      <c r="EA205" s="40">
        <f t="shared" ref="EA205:EB205" si="2257">EA196/EA$200</f>
        <v>0.11840944683455439</v>
      </c>
      <c r="EB205" s="40">
        <f t="shared" si="2257"/>
        <v>0.14391718128061065</v>
      </c>
      <c r="EC205" s="40">
        <f t="shared" ref="EC205" si="2258">EC196/EC$200</f>
        <v>0.13441633314486939</v>
      </c>
      <c r="EE205" s="40">
        <f t="shared" ref="EE205:EI205" si="2259">EE196/EE$200</f>
        <v>6.6176359567933857E-2</v>
      </c>
      <c r="EF205" s="40">
        <f t="shared" si="2259"/>
        <v>4.2072662544115076E-2</v>
      </c>
      <c r="EG205" s="40">
        <f t="shared" si="2259"/>
        <v>5.7485885622953051E-2</v>
      </c>
      <c r="EH205" s="40">
        <f t="shared" si="2259"/>
        <v>5.7216429941660228E-2</v>
      </c>
      <c r="EI205" s="40">
        <f t="shared" si="2259"/>
        <v>7.7449095379184263E-2</v>
      </c>
      <c r="EJ205" s="40">
        <f t="shared" ref="EJ205:EK205" si="2260">EJ196/EJ$200</f>
        <v>9.9198941721172926E-2</v>
      </c>
      <c r="EK205" s="40">
        <f t="shared" si="2260"/>
        <v>0.1266679588118472</v>
      </c>
    </row>
    <row r="206" spans="1:141" x14ac:dyDescent="0.2">
      <c r="A206" s="9" t="s">
        <v>25</v>
      </c>
      <c r="B206" s="40">
        <f t="shared" ref="B206:BA206" si="2261">B197/B$200</f>
        <v>0.25172691364495781</v>
      </c>
      <c r="C206" s="40">
        <f t="shared" si="2261"/>
        <v>0.2304040269224169</v>
      </c>
      <c r="D206" s="40">
        <f t="shared" si="2261"/>
        <v>0.23585785613694973</v>
      </c>
      <c r="E206" s="40">
        <f t="shared" si="2261"/>
        <v>0.22409211691762621</v>
      </c>
      <c r="F206" s="40">
        <f t="shared" si="2261"/>
        <v>0.22746307682879496</v>
      </c>
      <c r="G206" s="40">
        <f t="shared" si="2261"/>
        <v>0.2358234075608493</v>
      </c>
      <c r="H206" s="40">
        <f t="shared" si="2261"/>
        <v>0.24159599560669079</v>
      </c>
      <c r="I206" s="40">
        <f t="shared" si="2261"/>
        <v>0.22519478454444267</v>
      </c>
      <c r="J206" s="40">
        <f t="shared" si="2261"/>
        <v>0.23736545867482967</v>
      </c>
      <c r="K206" s="40">
        <f t="shared" si="2261"/>
        <v>0.22113785994546784</v>
      </c>
      <c r="L206" s="40">
        <f t="shared" si="2261"/>
        <v>0.23194780322334571</v>
      </c>
      <c r="M206" s="40">
        <f t="shared" si="2261"/>
        <v>0.23622217845184165</v>
      </c>
      <c r="N206" s="40">
        <f t="shared" si="2261"/>
        <v>0.24013403475875481</v>
      </c>
      <c r="O206" s="40">
        <f t="shared" si="2261"/>
        <v>0.24908065294440654</v>
      </c>
      <c r="P206" s="40">
        <f t="shared" si="2261"/>
        <v>0.26142766420300234</v>
      </c>
      <c r="Q206" s="40">
        <f t="shared" si="2261"/>
        <v>0.24809068253075006</v>
      </c>
      <c r="R206" s="40">
        <f t="shared" si="2261"/>
        <v>0.23898071625344353</v>
      </c>
      <c r="S206" s="40">
        <f t="shared" si="2261"/>
        <v>0.30357356280626269</v>
      </c>
      <c r="T206" s="40">
        <f t="shared" si="2261"/>
        <v>0.32063277708112281</v>
      </c>
      <c r="U206" s="40">
        <f t="shared" si="2261"/>
        <v>0.3235101506221349</v>
      </c>
      <c r="V206" s="40">
        <f t="shared" si="2261"/>
        <v>0.32174383969672354</v>
      </c>
      <c r="W206" s="40">
        <f t="shared" si="2261"/>
        <v>0.27835167302941838</v>
      </c>
      <c r="X206" s="40">
        <f t="shared" si="2261"/>
        <v>0.27392525383452149</v>
      </c>
      <c r="Y206" s="40">
        <f t="shared" si="2261"/>
        <v>0.27519171591852681</v>
      </c>
      <c r="Z206" s="40">
        <f t="shared" si="2261"/>
        <v>0.25553951948382714</v>
      </c>
      <c r="AA206" s="40">
        <f t="shared" si="2261"/>
        <v>0.2398360381462272</v>
      </c>
      <c r="AB206" s="40">
        <f t="shared" si="2261"/>
        <v>0.23353851893303487</v>
      </c>
      <c r="AC206" s="40">
        <f t="shared" si="2261"/>
        <v>0.23776357827476038</v>
      </c>
      <c r="AD206" s="40">
        <f t="shared" si="2261"/>
        <v>0.19867732157619178</v>
      </c>
      <c r="AE206" s="40">
        <f t="shared" si="2261"/>
        <v>0.25035063113604489</v>
      </c>
      <c r="AF206" s="40">
        <f t="shared" si="2261"/>
        <v>0.22943004071137776</v>
      </c>
      <c r="AG206" s="40">
        <f t="shared" si="2261"/>
        <v>0.20791044776119402</v>
      </c>
      <c r="AH206" s="40">
        <f t="shared" si="2261"/>
        <v>0.19524383939341719</v>
      </c>
      <c r="AI206" s="40">
        <f t="shared" si="2261"/>
        <v>0.18524396695560166</v>
      </c>
      <c r="AJ206" s="40">
        <f t="shared" si="2261"/>
        <v>0.20110514436921162</v>
      </c>
      <c r="AK206" s="40">
        <f t="shared" si="2261"/>
        <v>0.18196351711416273</v>
      </c>
      <c r="AL206" s="40">
        <f t="shared" si="2261"/>
        <v>0.16792939469654228</v>
      </c>
      <c r="AM206" s="40">
        <f t="shared" si="2261"/>
        <v>0.18334054521852011</v>
      </c>
      <c r="AN206" s="40">
        <f t="shared" si="2261"/>
        <v>0.17658491766202558</v>
      </c>
      <c r="AO206" s="40">
        <f t="shared" si="2261"/>
        <v>0.18680304853590052</v>
      </c>
      <c r="AP206" s="40">
        <f t="shared" si="2261"/>
        <v>0.20602828657546951</v>
      </c>
      <c r="AQ206" s="40">
        <f t="shared" si="2261"/>
        <v>0.19440474643800615</v>
      </c>
      <c r="AR206" s="40">
        <f t="shared" si="2261"/>
        <v>0.18155468781450021</v>
      </c>
      <c r="AS206" s="40">
        <f t="shared" si="2261"/>
        <v>0.17533620042323708</v>
      </c>
      <c r="AT206" s="40">
        <f t="shared" si="2261"/>
        <v>0.16341367763733447</v>
      </c>
      <c r="AU206" s="40">
        <f t="shared" si="2261"/>
        <v>0.13840766190008755</v>
      </c>
      <c r="AV206" s="40">
        <f t="shared" si="2261"/>
        <v>0.14003236929139398</v>
      </c>
      <c r="AW206" s="40">
        <f t="shared" si="2261"/>
        <v>0.15179712238208989</v>
      </c>
      <c r="AX206" s="40">
        <f t="shared" si="2261"/>
        <v>0.15032812738464668</v>
      </c>
      <c r="AY206" s="40">
        <f t="shared" si="2261"/>
        <v>0.15271493212669685</v>
      </c>
      <c r="AZ206" s="40">
        <f t="shared" si="2261"/>
        <v>0.16033652380662075</v>
      </c>
      <c r="BA206" s="40">
        <f t="shared" si="2261"/>
        <v>0.15229442562365261</v>
      </c>
      <c r="BB206" s="40">
        <f t="shared" ref="BB206:BC206" si="2262">BB197/BB$200</f>
        <v>0.13417822901698429</v>
      </c>
      <c r="BC206" s="40">
        <f t="shared" si="2262"/>
        <v>0.12980317672350816</v>
      </c>
      <c r="BD206" s="40">
        <f t="shared" ref="BD206:BE206" si="2263">BD197/BD$200</f>
        <v>0.15401785714285715</v>
      </c>
      <c r="BE206" s="40">
        <f t="shared" si="2263"/>
        <v>0.15316623176154948</v>
      </c>
      <c r="BF206" s="40">
        <f t="shared" ref="BF206:BG206" si="2264">BF197/BF$200</f>
        <v>0.14757992498660474</v>
      </c>
      <c r="BG206" s="40">
        <f t="shared" si="2264"/>
        <v>0.15243852759536575</v>
      </c>
      <c r="BH206" s="40">
        <f t="shared" ref="BH206:BI206" si="2265">BH197/BH$200</f>
        <v>0.15205970859756202</v>
      </c>
      <c r="BI206" s="40">
        <f t="shared" si="2265"/>
        <v>0.15867598352047824</v>
      </c>
      <c r="BJ206" s="40">
        <f t="shared" ref="BJ206:BK206" si="2266">BJ197/BJ$200</f>
        <v>0.14805394852322187</v>
      </c>
      <c r="BK206" s="40">
        <f t="shared" si="2266"/>
        <v>0.15017648557184965</v>
      </c>
      <c r="BL206" s="40">
        <f t="shared" ref="BL206:BM206" si="2267">BL197/BL$200</f>
        <v>0.15052016122608294</v>
      </c>
      <c r="BM206" s="40">
        <f t="shared" si="2267"/>
        <v>0.13351956576048693</v>
      </c>
      <c r="BN206" s="40">
        <f t="shared" ref="BN206:BO206" si="2268">BN197/BN$200</f>
        <v>0.13176209465051539</v>
      </c>
      <c r="BO206" s="40">
        <f t="shared" si="2268"/>
        <v>0.13245058752927968</v>
      </c>
      <c r="BP206" s="40">
        <f t="shared" ref="BP206:BQ206" si="2269">BP197/BP$200</f>
        <v>0.13865767395953282</v>
      </c>
      <c r="BQ206" s="40">
        <f t="shared" si="2269"/>
        <v>0.13015088679078796</v>
      </c>
      <c r="BR206" s="40">
        <f t="shared" ref="BR206" si="2270">BR197/BR$200</f>
        <v>0.13423468593855356</v>
      </c>
      <c r="BS206" s="40">
        <f t="shared" ref="BS206" si="2271">BS197/BS$200</f>
        <v>0.12386503908928817</v>
      </c>
      <c r="BT206" s="40">
        <f t="shared" ref="BT206:BU206" si="2272">BT197/BT$200</f>
        <v>0.14157321371355336</v>
      </c>
      <c r="BU206" s="40">
        <f t="shared" si="2272"/>
        <v>0.13671063234233852</v>
      </c>
      <c r="BV206" s="40">
        <f t="shared" ref="BV206:BW206" si="2273">BV197/BV$200</f>
        <v>0.12647327656708521</v>
      </c>
      <c r="BW206" s="40">
        <f t="shared" si="2273"/>
        <v>0.11995665522846306</v>
      </c>
      <c r="BX206" s="40">
        <f t="shared" ref="BX206:BY206" si="2274">BX197/BX$200</f>
        <v>0.12614093060641243</v>
      </c>
      <c r="BY206" s="40">
        <f t="shared" si="2274"/>
        <v>0.1205485175970067</v>
      </c>
      <c r="BZ206" s="40">
        <f t="shared" ref="BZ206" si="2275">BZ197/BZ$200</f>
        <v>0.11130456634118323</v>
      </c>
      <c r="CA206" s="40">
        <f t="shared" ref="CA206:CB206" si="2276">CA197/CA$200</f>
        <v>0.10981885549608893</v>
      </c>
      <c r="CB206" s="40">
        <f t="shared" si="2276"/>
        <v>0.10647568720159459</v>
      </c>
      <c r="CC206" s="40">
        <f t="shared" ref="CC206:CD206" si="2277">CC197/CC$200</f>
        <v>0.11219251158046122</v>
      </c>
      <c r="CD206" s="40">
        <f t="shared" si="2277"/>
        <v>9.8893039280901943E-2</v>
      </c>
      <c r="CE206" s="40">
        <f t="shared" ref="CE206:CF206" si="2278">CE197/CE$200</f>
        <v>0.1146623160168079</v>
      </c>
      <c r="CF206" s="40">
        <f t="shared" si="2278"/>
        <v>0.11813862674910511</v>
      </c>
      <c r="CG206" s="40">
        <f t="shared" ref="CG206:CH206" si="2279">CG197/CG$200</f>
        <v>0.12015974440894568</v>
      </c>
      <c r="CH206" s="40">
        <f t="shared" si="2279"/>
        <v>0.11371826699767758</v>
      </c>
      <c r="CI206" s="40">
        <f t="shared" ref="CI206" si="2280">CI197/CI$200</f>
        <v>0.12216764379654571</v>
      </c>
      <c r="CL206" s="40">
        <f t="shared" ref="CL206:CN206" si="2281">CL197/CL$200</f>
        <v>0.11784764731067175</v>
      </c>
      <c r="CM206" s="40">
        <f t="shared" ref="CM206" si="2282">CM197/CM$200</f>
        <v>0.11738334898919522</v>
      </c>
      <c r="CN206" s="40">
        <f t="shared" si="2281"/>
        <v>0.12428906951576135</v>
      </c>
      <c r="CP206" s="21">
        <f t="shared" si="2193"/>
        <v>4.6429832147652785</v>
      </c>
      <c r="CQ206" s="21">
        <f t="shared" si="2194"/>
        <v>-64.414222050896001</v>
      </c>
      <c r="CS206" s="8" t="str">
        <f t="shared" si="2224"/>
        <v>22 bps</v>
      </c>
      <c r="CT206" s="8" t="str">
        <f t="shared" si="2224"/>
        <v>-39 bps</v>
      </c>
      <c r="CU206" s="8">
        <f>ROUND(HLOOKUP(CU$202,$A$202:$CK$209,COUNTA($A$202:$A206),0)*10^4,0)</f>
        <v>1200</v>
      </c>
      <c r="CV206" s="8">
        <f>ROUND(HLOOKUP(CV$202,$A$202:$CK$209,COUNTA($A$202:$A206),0)*10^4,0)</f>
        <v>1222</v>
      </c>
      <c r="CW206" s="8">
        <f>ROUND(HLOOKUP(CW$202,$A$202:$CK$209,COUNTA($A$202:$A206),0)*10^4,0)</f>
        <v>1261</v>
      </c>
      <c r="CX206" s="8"/>
      <c r="CY206" s="8">
        <f t="shared" si="2225"/>
        <v>22</v>
      </c>
      <c r="CZ206" s="8">
        <f t="shared" si="2226"/>
        <v>-39</v>
      </c>
      <c r="DB206" s="40">
        <f t="shared" si="2195"/>
        <v>0.23935643410176713</v>
      </c>
      <c r="DC206" s="40">
        <f t="shared" si="2195"/>
        <v>0.22909750964078368</v>
      </c>
      <c r="DD206" s="40">
        <f t="shared" si="2195"/>
        <v>0.23495392559078768</v>
      </c>
      <c r="DE206" s="40">
        <f t="shared" si="2195"/>
        <v>0.22943702870788438</v>
      </c>
      <c r="DF206" s="40">
        <f t="shared" si="2195"/>
        <v>0.25115934544581986</v>
      </c>
      <c r="DG206" s="40">
        <f t="shared" si="2195"/>
        <v>0.26835295174768625</v>
      </c>
      <c r="DH206" s="40">
        <f t="shared" si="2195"/>
        <v>0.32198889105437539</v>
      </c>
      <c r="DI206" s="40">
        <f t="shared" si="2195"/>
        <v>0.27576979278533831</v>
      </c>
      <c r="DJ206" s="40">
        <f t="shared" si="2195"/>
        <v>0.24254419625425805</v>
      </c>
      <c r="DK206" s="40">
        <f t="shared" si="2195"/>
        <v>0.2372099381429206</v>
      </c>
      <c r="DL206" s="40">
        <f t="shared" si="2195"/>
        <v>0.20964827363665697</v>
      </c>
      <c r="DM206" s="40">
        <f t="shared" si="2195"/>
        <v>0.18963115742104841</v>
      </c>
      <c r="DN206" s="40">
        <f t="shared" si="2195"/>
        <v>0.17581538138595157</v>
      </c>
      <c r="DO206" s="40">
        <f t="shared" si="2195"/>
        <v>0.19528353404420429</v>
      </c>
      <c r="DP206" s="40">
        <f t="shared" si="2195"/>
        <v>0.17257813216020529</v>
      </c>
      <c r="DQ206" s="40">
        <f t="shared" si="2195"/>
        <v>0.14314696375765079</v>
      </c>
      <c r="DR206" s="40">
        <f t="shared" si="2195"/>
        <v>0.15484795849483082</v>
      </c>
      <c r="DS206" s="40">
        <f t="shared" si="2195"/>
        <v>0.13801555758316192</v>
      </c>
      <c r="DT206" s="40">
        <f t="shared" si="2195"/>
        <v>0.15150560743046293</v>
      </c>
      <c r="DU206" s="40">
        <f t="shared" si="2195"/>
        <v>0.15412718615943055</v>
      </c>
      <c r="DV206" s="40">
        <f t="shared" si="2195"/>
        <v>0.14961800394095481</v>
      </c>
      <c r="DW206" s="40">
        <f t="shared" ref="DW206:DX206" si="2283">DW197/DW$200</f>
        <v>0.13252089323623464</v>
      </c>
      <c r="DX206" s="40">
        <f t="shared" si="2283"/>
        <v>0.13444841238148483</v>
      </c>
      <c r="DY206" s="40">
        <f t="shared" ref="DY206:DZ206" si="2284">DY197/DY$200</f>
        <v>0.13324163780632151</v>
      </c>
      <c r="DZ206" s="40">
        <f t="shared" si="2284"/>
        <v>0.12428906951576135</v>
      </c>
      <c r="EA206" s="40">
        <f t="shared" ref="EA206:EB206" si="2285">EA197/EA$200</f>
        <v>0.11370523044060027</v>
      </c>
      <c r="EB206" s="40">
        <f t="shared" si="2285"/>
        <v>0.10591492080132353</v>
      </c>
      <c r="EC206" s="40">
        <f t="shared" ref="EC206" si="2286">EC197/EC$200</f>
        <v>0.11738334898919522</v>
      </c>
      <c r="EE206" s="40">
        <f t="shared" ref="EE206:EI206" si="2287">EE197/EE$200</f>
        <v>0.23695542543778858</v>
      </c>
      <c r="EF206" s="40">
        <f t="shared" si="2287"/>
        <v>0.27198551276379013</v>
      </c>
      <c r="EG206" s="40">
        <f t="shared" si="2287"/>
        <v>0.19615576820620412</v>
      </c>
      <c r="EH206" s="40">
        <f t="shared" si="2287"/>
        <v>0.16225517910532514</v>
      </c>
      <c r="EI206" s="40">
        <f t="shared" si="2287"/>
        <v>0.14894093172792031</v>
      </c>
      <c r="EJ206" s="40">
        <f t="shared" ref="EJ206:EK206" si="2288">EJ197/EJ$200</f>
        <v>0.13110898802087162</v>
      </c>
      <c r="EK206" s="40">
        <f t="shared" si="2288"/>
        <v>0.11371416317357289</v>
      </c>
    </row>
    <row r="207" spans="1:141" x14ac:dyDescent="0.2">
      <c r="A207" s="9" t="s">
        <v>26</v>
      </c>
      <c r="B207" s="40">
        <f t="shared" ref="B207:BA207" si="2289">B198/B$200</f>
        <v>2.2463917332784217E-2</v>
      </c>
      <c r="C207" s="40">
        <f t="shared" si="2289"/>
        <v>2.4558125345586972E-2</v>
      </c>
      <c r="D207" s="40">
        <f t="shared" si="2289"/>
        <v>2.2843243045521884E-2</v>
      </c>
      <c r="E207" s="40">
        <f t="shared" si="2289"/>
        <v>2.3850158785024521E-2</v>
      </c>
      <c r="F207" s="40">
        <f t="shared" si="2289"/>
        <v>2.0223479664167671E-2</v>
      </c>
      <c r="G207" s="40">
        <f t="shared" si="2289"/>
        <v>1.7844812704988781E-2</v>
      </c>
      <c r="H207" s="40">
        <f t="shared" si="2289"/>
        <v>1.8797601685302218E-2</v>
      </c>
      <c r="I207" s="40">
        <f t="shared" si="2289"/>
        <v>1.8067260295754492E-2</v>
      </c>
      <c r="J207" s="40">
        <f t="shared" si="2289"/>
        <v>2.1743853066061025E-2</v>
      </c>
      <c r="K207" s="40">
        <f t="shared" si="2289"/>
        <v>1.6675533683580501E-2</v>
      </c>
      <c r="L207" s="40">
        <f t="shared" si="2289"/>
        <v>1.8291594306396378E-2</v>
      </c>
      <c r="M207" s="40">
        <f t="shared" si="2289"/>
        <v>2.0563324798109118E-2</v>
      </c>
      <c r="N207" s="40">
        <f t="shared" si="2289"/>
        <v>1.8455822351858605E-2</v>
      </c>
      <c r="O207" s="40">
        <f t="shared" si="2289"/>
        <v>1.9485165648867663E-2</v>
      </c>
      <c r="P207" s="40">
        <f t="shared" si="2289"/>
        <v>2.0038103473901822E-2</v>
      </c>
      <c r="Q207" s="40">
        <f t="shared" si="2289"/>
        <v>1.9776509365704638E-2</v>
      </c>
      <c r="R207" s="40">
        <f t="shared" si="2289"/>
        <v>3.5123966942148761E-2</v>
      </c>
      <c r="S207" s="40">
        <f t="shared" si="2289"/>
        <v>1.6493366798135532E-2</v>
      </c>
      <c r="T207" s="40">
        <f t="shared" si="2289"/>
        <v>3.752290923121443E-2</v>
      </c>
      <c r="U207" s="40">
        <f t="shared" si="2289"/>
        <v>3.3316961362148005E-2</v>
      </c>
      <c r="V207" s="40">
        <f t="shared" si="2289"/>
        <v>3.8396967235310046E-2</v>
      </c>
      <c r="W207" s="40">
        <f t="shared" si="2289"/>
        <v>4.0815180777004266E-2</v>
      </c>
      <c r="X207" s="40">
        <f t="shared" si="2289"/>
        <v>3.5536833009289261E-2</v>
      </c>
      <c r="Y207" s="40">
        <f t="shared" si="2289"/>
        <v>3.8880476725443265E-2</v>
      </c>
      <c r="Z207" s="40">
        <f t="shared" si="2289"/>
        <v>3.4298327532048561E-2</v>
      </c>
      <c r="AA207" s="40">
        <f t="shared" si="2289"/>
        <v>3.6138531035636606E-2</v>
      </c>
      <c r="AB207" s="40">
        <f t="shared" si="2289"/>
        <v>3.8537586271218054E-2</v>
      </c>
      <c r="AC207" s="40">
        <f t="shared" si="2289"/>
        <v>3.1309904153354634E-2</v>
      </c>
      <c r="AD207" s="40">
        <f t="shared" si="2289"/>
        <v>3.6098098649765778E-2</v>
      </c>
      <c r="AE207" s="40">
        <f t="shared" si="2289"/>
        <v>2.2841114005209377E-2</v>
      </c>
      <c r="AF207" s="40">
        <f t="shared" si="2289"/>
        <v>2.4694664666809512E-2</v>
      </c>
      <c r="AG207" s="40">
        <f t="shared" si="2289"/>
        <v>3.0597014925373135E-2</v>
      </c>
      <c r="AH207" s="40">
        <f t="shared" si="2289"/>
        <v>3.3301740479062557E-2</v>
      </c>
      <c r="AI207" s="40">
        <f t="shared" si="2289"/>
        <v>2.9748097505392097E-2</v>
      </c>
      <c r="AJ207" s="40">
        <f t="shared" si="2289"/>
        <v>3.3660207020001554E-2</v>
      </c>
      <c r="AK207" s="40">
        <f t="shared" si="2289"/>
        <v>3.2260709161713468E-2</v>
      </c>
      <c r="AL207" s="40">
        <f t="shared" si="2289"/>
        <v>3.6713145804787621E-2</v>
      </c>
      <c r="AM207" s="40">
        <f t="shared" si="2289"/>
        <v>3.2107312851579403E-2</v>
      </c>
      <c r="AN207" s="40">
        <f t="shared" si="2289"/>
        <v>4.3324616580677079E-2</v>
      </c>
      <c r="AO207" s="40">
        <f t="shared" si="2289"/>
        <v>4.4725230645808266E-2</v>
      </c>
      <c r="AP207" s="40">
        <f t="shared" si="2289"/>
        <v>5.6851379550197076E-2</v>
      </c>
      <c r="AQ207" s="40">
        <f t="shared" si="2289"/>
        <v>5.0106101944480536E-2</v>
      </c>
      <c r="AR207" s="40">
        <f t="shared" si="2289"/>
        <v>4.001449217020249E-2</v>
      </c>
      <c r="AS207" s="40">
        <f t="shared" si="2289"/>
        <v>2.7408014198921429E-2</v>
      </c>
      <c r="AT207" s="40">
        <f t="shared" si="2289"/>
        <v>3.7225859000271498E-2</v>
      </c>
      <c r="AU207" s="40">
        <f t="shared" si="2289"/>
        <v>3.1119836574430265E-2</v>
      </c>
      <c r="AV207" s="40">
        <f t="shared" si="2289"/>
        <v>2.8803978139000305E-2</v>
      </c>
      <c r="AW207" s="40">
        <f t="shared" si="2289"/>
        <v>3.0859396700183322E-2</v>
      </c>
      <c r="AX207" s="40">
        <f t="shared" si="2289"/>
        <v>3.4542402197690392E-2</v>
      </c>
      <c r="AY207" s="40">
        <f t="shared" si="2289"/>
        <v>3.0612244897959183E-2</v>
      </c>
      <c r="AZ207" s="40">
        <f t="shared" si="2289"/>
        <v>3.074640817736593E-2</v>
      </c>
      <c r="BA207" s="40">
        <f t="shared" si="2289"/>
        <v>2.9103788112103481E-2</v>
      </c>
      <c r="BB207" s="40">
        <f t="shared" ref="BB207:BC207" si="2290">BB198/BB$200</f>
        <v>3.005818473063061E-2</v>
      </c>
      <c r="BC207" s="40">
        <f t="shared" si="2290"/>
        <v>2.9513055456993176E-2</v>
      </c>
      <c r="BD207" s="40">
        <f t="shared" ref="BD207:BE207" si="2291">BD198/BD$200</f>
        <v>2.6572204968944101E-2</v>
      </c>
      <c r="BE207" s="40">
        <f t="shared" si="2291"/>
        <v>2.8115697012018083E-2</v>
      </c>
      <c r="BF207" s="40">
        <f t="shared" ref="BF207:BG207" si="2292">BF198/BF$200</f>
        <v>2.5343811394891946E-2</v>
      </c>
      <c r="BG207" s="40">
        <f t="shared" si="2292"/>
        <v>2.5713308021965489E-2</v>
      </c>
      <c r="BH207" s="40">
        <f t="shared" ref="BH207:BI207" si="2293">BH198/BH$200</f>
        <v>2.6879069688366005E-2</v>
      </c>
      <c r="BI207" s="40">
        <f t="shared" si="2293"/>
        <v>3.2332983278132318E-2</v>
      </c>
      <c r="BJ207" s="40">
        <f t="shared" ref="BJ207:BK207" si="2294">BJ198/BJ$200</f>
        <v>3.2867045189948235E-2</v>
      </c>
      <c r="BK207" s="40">
        <f t="shared" si="2294"/>
        <v>3.5206142425675921E-2</v>
      </c>
      <c r="BL207" s="40">
        <f t="shared" ref="BL207:BM207" si="2295">BL198/BL$200</f>
        <v>2.867657601682359E-2</v>
      </c>
      <c r="BM207" s="40">
        <f t="shared" si="2295"/>
        <v>3.5906520406077537E-2</v>
      </c>
      <c r="BN207" s="40">
        <f t="shared" ref="BN207:BO207" si="2296">BN198/BN$200</f>
        <v>3.2070574072680762E-2</v>
      </c>
      <c r="BO207" s="40">
        <f t="shared" si="2296"/>
        <v>3.372243839169909E-2</v>
      </c>
      <c r="BP207" s="40">
        <f t="shared" ref="BP207:BQ207" si="2297">BP198/BP$200</f>
        <v>3.2455996051982232E-2</v>
      </c>
      <c r="BQ207" s="40">
        <f t="shared" si="2297"/>
        <v>3.9530574428659669E-2</v>
      </c>
      <c r="BR207" s="40">
        <f t="shared" ref="BR207" si="2298">BR198/BR$200</f>
        <v>3.4682480679126541E-2</v>
      </c>
      <c r="BS207" s="40">
        <f t="shared" ref="BS207" si="2299">BS198/BS$200</f>
        <v>3.3548210122068302E-2</v>
      </c>
      <c r="BT207" s="40">
        <f t="shared" ref="BT207:BU207" si="2300">BT198/BT$200</f>
        <v>3.4155719320730533E-2</v>
      </c>
      <c r="BU207" s="40">
        <f t="shared" si="2300"/>
        <v>4.0374909877433307E-2</v>
      </c>
      <c r="BV207" s="40">
        <f t="shared" ref="BV207:BW207" si="2301">BV198/BV$200</f>
        <v>4.3296290951075192E-2</v>
      </c>
      <c r="BW207" s="40">
        <f t="shared" si="2301"/>
        <v>4.3742098609355247E-2</v>
      </c>
      <c r="BX207" s="40">
        <f t="shared" ref="BX207:BY207" si="2302">BX198/BX$200</f>
        <v>5.263909975886398E-2</v>
      </c>
      <c r="BY207" s="40">
        <f t="shared" si="2302"/>
        <v>5.9581014605610529E-2</v>
      </c>
      <c r="BZ207" s="40">
        <f t="shared" ref="BZ207" si="2303">BZ198/BZ$200</f>
        <v>6.17461229178633E-2</v>
      </c>
      <c r="CA207" s="40">
        <f t="shared" ref="CA207:CB207" si="2304">CA198/CA$200</f>
        <v>6.2954576643337451E-2</v>
      </c>
      <c r="CB207" s="40">
        <f t="shared" si="2304"/>
        <v>6.5977533645451877E-2</v>
      </c>
      <c r="CC207" s="40">
        <f t="shared" ref="CC207:CD207" si="2305">CC198/CC$200</f>
        <v>7.3061422431813239E-2</v>
      </c>
      <c r="CD207" s="40">
        <f t="shared" si="2305"/>
        <v>7.34448822255198E-2</v>
      </c>
      <c r="CE207" s="40">
        <f t="shared" ref="CE207:CF207" si="2306">CE198/CE$200</f>
        <v>6.5083687410502591E-2</v>
      </c>
      <c r="CF207" s="40">
        <f t="shared" si="2306"/>
        <v>6.9131142206313043E-2</v>
      </c>
      <c r="CG207" s="40">
        <f t="shared" ref="CG207:CH207" si="2307">CG198/CG$200</f>
        <v>8.1022364217252396E-2</v>
      </c>
      <c r="CH207" s="40">
        <f t="shared" si="2307"/>
        <v>7.3503109900963676E-2</v>
      </c>
      <c r="CI207" s="40">
        <f t="shared" ref="CI207" si="2308">CI198/CI$200</f>
        <v>6.4701843342312368E-2</v>
      </c>
      <c r="CL207" s="40">
        <f t="shared" ref="CL207:CN207" si="2309">CL198/CL$200</f>
        <v>6.9201753987758616E-2</v>
      </c>
      <c r="CM207" s="40">
        <f t="shared" ref="CM207" si="2310">CM198/CM$200</f>
        <v>7.0909924629267707E-2</v>
      </c>
      <c r="CN207" s="40">
        <f t="shared" si="2309"/>
        <v>4.6449377144304499E-2</v>
      </c>
      <c r="CP207" s="21">
        <f t="shared" si="2193"/>
        <v>-17.08170641509091</v>
      </c>
      <c r="CQ207" s="21">
        <f t="shared" si="2194"/>
        <v>227.52376843454118</v>
      </c>
      <c r="CS207" s="8" t="str">
        <f t="shared" si="2224"/>
        <v>210 bps</v>
      </c>
      <c r="CT207" s="8" t="str">
        <f t="shared" si="2224"/>
        <v>121 bps</v>
      </c>
      <c r="CU207" s="8">
        <f>ROUND(HLOOKUP(CU$202,$A$202:$CK$209,COUNTA($A$202:$A207),0)*10^4,0)</f>
        <v>437</v>
      </c>
      <c r="CV207" s="8">
        <f>ROUND(HLOOKUP(CV$202,$A$202:$CK$209,COUNTA($A$202:$A207),0)*10^4,0)</f>
        <v>647</v>
      </c>
      <c r="CW207" s="8">
        <f>ROUND(HLOOKUP(CW$202,$A$202:$CK$209,COUNTA($A$202:$A207),0)*10^4,0)</f>
        <v>526</v>
      </c>
      <c r="CX207" s="8"/>
      <c r="CY207" s="8">
        <f t="shared" si="2225"/>
        <v>210</v>
      </c>
      <c r="CZ207" s="8">
        <f t="shared" si="2226"/>
        <v>121</v>
      </c>
      <c r="DB207" s="40">
        <f t="shared" si="2195"/>
        <v>2.3277252823231159E-2</v>
      </c>
      <c r="DC207" s="40">
        <f t="shared" si="2195"/>
        <v>2.0630570819148784E-2</v>
      </c>
      <c r="DD207" s="40">
        <f t="shared" si="2195"/>
        <v>1.9516122848050304E-2</v>
      </c>
      <c r="DE207" s="40">
        <f t="shared" si="2195"/>
        <v>1.8396693927468108E-2</v>
      </c>
      <c r="DF207" s="40">
        <f t="shared" si="2195"/>
        <v>1.9389367928514419E-2</v>
      </c>
      <c r="DG207" s="40">
        <f t="shared" si="2195"/>
        <v>1.9543534908796838E-2</v>
      </c>
      <c r="DH207" s="40">
        <f t="shared" si="2195"/>
        <v>3.6664392905866303E-2</v>
      </c>
      <c r="DI207" s="40">
        <f t="shared" si="2195"/>
        <v>3.8397211316702172E-2</v>
      </c>
      <c r="DJ207" s="40">
        <f t="shared" si="2195"/>
        <v>3.6420675633827469E-2</v>
      </c>
      <c r="DK207" s="40">
        <f t="shared" si="2195"/>
        <v>2.9014729503434606E-2</v>
      </c>
      <c r="DL207" s="40">
        <f t="shared" si="2195"/>
        <v>2.9832203936753791E-2</v>
      </c>
      <c r="DM207" s="40">
        <f t="shared" si="2195"/>
        <v>3.1915463530924386E-2</v>
      </c>
      <c r="DN207" s="40">
        <f t="shared" si="2195"/>
        <v>3.7771247146493138E-2</v>
      </c>
      <c r="DO207" s="40">
        <f t="shared" si="2195"/>
        <v>5.0268732216250396E-2</v>
      </c>
      <c r="DP207" s="40">
        <f t="shared" si="2195"/>
        <v>3.472413161030153E-2</v>
      </c>
      <c r="DQ207" s="40">
        <f t="shared" si="2195"/>
        <v>3.0190495839350802E-2</v>
      </c>
      <c r="DR207" s="40">
        <f t="shared" si="2195"/>
        <v>3.1834282723625026E-2</v>
      </c>
      <c r="DS207" s="40">
        <f t="shared" si="2195"/>
        <v>2.9568686884307874E-2</v>
      </c>
      <c r="DT207" s="40">
        <f t="shared" si="2195"/>
        <v>2.6666172619929845E-2</v>
      </c>
      <c r="DU207" s="40">
        <f t="shared" si="2195"/>
        <v>2.8048837976712395E-2</v>
      </c>
      <c r="DV207" s="40">
        <f t="shared" si="2195"/>
        <v>3.2092278263675229E-2</v>
      </c>
      <c r="DW207" s="40">
        <f t="shared" ref="DW207:DX207" si="2311">DW198/DW$200</f>
        <v>3.3778518259747939E-2</v>
      </c>
      <c r="DX207" s="40">
        <f t="shared" si="2311"/>
        <v>3.5477540588953416E-2</v>
      </c>
      <c r="DY207" s="40">
        <f t="shared" ref="DY207:DZ207" si="2312">DY198/DY$200</f>
        <v>3.5520143790276619E-2</v>
      </c>
      <c r="DZ207" s="40">
        <f t="shared" si="2312"/>
        <v>4.6449377144304499E-2</v>
      </c>
      <c r="EA207" s="40">
        <f t="shared" ref="EA207:EB207" si="2313">EA198/EA$200</f>
        <v>6.1484828302101897E-2</v>
      </c>
      <c r="EB207" s="40">
        <f t="shared" si="2313"/>
        <v>7.0680928434536189E-2</v>
      </c>
      <c r="EC207" s="40">
        <f t="shared" ref="EC207" si="2314">EC198/EC$200</f>
        <v>7.0909924629267707E-2</v>
      </c>
      <c r="EE207" s="40">
        <f t="shared" ref="EE207:EI207" si="2315">EE198/EE$200</f>
        <v>1.9426065897032489E-2</v>
      </c>
      <c r="EF207" s="40">
        <f t="shared" si="2315"/>
        <v>3.5117142886540657E-2</v>
      </c>
      <c r="EG207" s="40">
        <f t="shared" si="2315"/>
        <v>3.2875037686522474E-2</v>
      </c>
      <c r="EH207" s="40">
        <f t="shared" si="2315"/>
        <v>3.5151996958332613E-2</v>
      </c>
      <c r="EI207" s="40">
        <f t="shared" si="2315"/>
        <v>2.9111769526571265E-2</v>
      </c>
      <c r="EJ207" s="40">
        <f t="shared" ref="EJ207:EK207" si="2316">EJ198/EJ$200</f>
        <v>3.7918718306753876E-2</v>
      </c>
      <c r="EK207" s="40">
        <f t="shared" si="2316"/>
        <v>6.8325855053152029E-2</v>
      </c>
    </row>
    <row r="208" spans="1:141" x14ac:dyDescent="0.2">
      <c r="A208" s="9" t="s">
        <v>13</v>
      </c>
      <c r="B208" s="40">
        <f t="shared" ref="B208:BA208" si="2317">B199/B$200</f>
        <v>5.4643478911997605E-2</v>
      </c>
      <c r="C208" s="40">
        <f t="shared" si="2317"/>
        <v>5.5332049497588041E-2</v>
      </c>
      <c r="D208" s="40">
        <f t="shared" si="2317"/>
        <v>5.2343764288457668E-2</v>
      </c>
      <c r="E208" s="40">
        <f t="shared" si="2317"/>
        <v>5.5693577307783709E-2</v>
      </c>
      <c r="F208" s="40">
        <f t="shared" si="2317"/>
        <v>5.4256123220231649E-2</v>
      </c>
      <c r="G208" s="40">
        <f t="shared" si="2317"/>
        <v>5.5886414638356641E-2</v>
      </c>
      <c r="H208" s="40">
        <f t="shared" si="2317"/>
        <v>4.8722519310754601E-2</v>
      </c>
      <c r="I208" s="40">
        <f t="shared" si="2317"/>
        <v>5.5374463348704085E-2</v>
      </c>
      <c r="J208" s="40">
        <f t="shared" si="2317"/>
        <v>5.9998025081465386E-2</v>
      </c>
      <c r="K208" s="40">
        <f t="shared" si="2317"/>
        <v>7.069229234554765E-2</v>
      </c>
      <c r="L208" s="40">
        <f t="shared" si="2317"/>
        <v>5.6027137130151103E-2</v>
      </c>
      <c r="M208" s="40">
        <f t="shared" si="2317"/>
        <v>5.6962773291313766E-2</v>
      </c>
      <c r="N208" s="40">
        <f t="shared" si="2317"/>
        <v>5.941281663975554E-2</v>
      </c>
      <c r="O208" s="40">
        <f t="shared" si="2317"/>
        <v>6.6109789174168432E-2</v>
      </c>
      <c r="P208" s="40">
        <f t="shared" si="2317"/>
        <v>8.3516869569917176E-2</v>
      </c>
      <c r="Q208" s="40">
        <f t="shared" si="2317"/>
        <v>0.16263365222284751</v>
      </c>
      <c r="R208" s="40">
        <f t="shared" si="2317"/>
        <v>1.0330578512396695E-2</v>
      </c>
      <c r="S208" s="40">
        <f t="shared" si="2317"/>
        <v>2.987928767778176E-3</v>
      </c>
      <c r="T208" s="40">
        <f t="shared" si="2317"/>
        <v>3.8583968361145943E-3</v>
      </c>
      <c r="U208" s="40">
        <f t="shared" si="2317"/>
        <v>7.6129666011787818E-3</v>
      </c>
      <c r="V208" s="40">
        <f t="shared" si="2317"/>
        <v>2.0362848632548065E-2</v>
      </c>
      <c r="W208" s="40">
        <f t="shared" si="2317"/>
        <v>3.0821917808219176E-2</v>
      </c>
      <c r="X208" s="40">
        <f t="shared" si="2317"/>
        <v>3.3160509829336791E-2</v>
      </c>
      <c r="Y208" s="40">
        <f t="shared" si="2317"/>
        <v>3.7610511405265473E-2</v>
      </c>
      <c r="Z208" s="40">
        <f t="shared" si="2317"/>
        <v>3.8118685796756938E-2</v>
      </c>
      <c r="AA208" s="40">
        <f t="shared" si="2317"/>
        <v>3.8229881211310018E-2</v>
      </c>
      <c r="AB208" s="40">
        <f t="shared" si="2317"/>
        <v>4.7043462040664057E-2</v>
      </c>
      <c r="AC208" s="40">
        <f t="shared" si="2317"/>
        <v>4.472843450479233E-2</v>
      </c>
      <c r="AD208" s="40">
        <f t="shared" si="2317"/>
        <v>4.1333700744006614E-2</v>
      </c>
      <c r="AE208" s="40">
        <f t="shared" si="2317"/>
        <v>4.8186736125025047E-2</v>
      </c>
      <c r="AF208" s="40">
        <f t="shared" si="2317"/>
        <v>4.4728947932290548E-2</v>
      </c>
      <c r="AG208" s="40">
        <f t="shared" si="2317"/>
        <v>5.164179104477612E-2</v>
      </c>
      <c r="AH208" s="40">
        <f t="shared" si="2317"/>
        <v>3.8773048423229366E-2</v>
      </c>
      <c r="AI208" s="40">
        <f t="shared" si="2317"/>
        <v>3.7968502014406054E-2</v>
      </c>
      <c r="AJ208" s="40">
        <f t="shared" si="2317"/>
        <v>3.4321737100163438E-2</v>
      </c>
      <c r="AK208" s="40">
        <f t="shared" si="2317"/>
        <v>4.878048780487805E-2</v>
      </c>
      <c r="AL208" s="40">
        <f t="shared" si="2317"/>
        <v>4.3685016522930602E-2</v>
      </c>
      <c r="AM208" s="40">
        <f t="shared" si="2317"/>
        <v>5.2704456945045434E-2</v>
      </c>
      <c r="AN208" s="40">
        <f t="shared" si="2317"/>
        <v>6.0534313379037391E-2</v>
      </c>
      <c r="AO208" s="40">
        <f t="shared" si="2317"/>
        <v>6.6546329723225037E-2</v>
      </c>
      <c r="AP208" s="40">
        <f t="shared" si="2317"/>
        <v>6.6635752376536059E-2</v>
      </c>
      <c r="AQ208" s="40">
        <f t="shared" si="2317"/>
        <v>7.4574509549175008E-2</v>
      </c>
      <c r="AR208" s="40">
        <f t="shared" si="2317"/>
        <v>6.4168109174348856E-2</v>
      </c>
      <c r="AS208" s="40">
        <f t="shared" si="2317"/>
        <v>5.4986688511161175E-2</v>
      </c>
      <c r="AT208" s="40">
        <f t="shared" si="2317"/>
        <v>4.6487073516546504E-2</v>
      </c>
      <c r="AU208" s="40">
        <f t="shared" si="2317"/>
        <v>4.0484970684211925E-2</v>
      </c>
      <c r="AV208" s="40">
        <f t="shared" si="2317"/>
        <v>5.0641521825815682E-2</v>
      </c>
      <c r="AW208" s="40">
        <f t="shared" si="2317"/>
        <v>5.6469085050830509E-2</v>
      </c>
      <c r="AX208" s="40">
        <f t="shared" si="2317"/>
        <v>4.1944345525766903E-2</v>
      </c>
      <c r="AY208" s="40">
        <f t="shared" si="2317"/>
        <v>4.1370394311570781E-2</v>
      </c>
      <c r="AZ208" s="40">
        <f t="shared" si="2317"/>
        <v>5.724562580015851E-2</v>
      </c>
      <c r="BA208" s="40">
        <f t="shared" si="2317"/>
        <v>5.1355097012627041E-2</v>
      </c>
      <c r="BB208" s="40">
        <f t="shared" ref="BB208:BC208" si="2318">BB199/BB$200</f>
        <v>5.3991660973828647E-2</v>
      </c>
      <c r="BC208" s="40">
        <f t="shared" si="2318"/>
        <v>4.6064578071841542E-2</v>
      </c>
      <c r="BD208" s="40">
        <f t="shared" ref="BD208:BE208" si="2319">BD199/BD$200</f>
        <v>5.7861024844720499E-2</v>
      </c>
      <c r="BE208" s="40">
        <f t="shared" si="2319"/>
        <v>5.1912969973170645E-2</v>
      </c>
      <c r="BF208" s="40">
        <f t="shared" ref="BF208:BG208" si="2320">BF199/BF$200</f>
        <v>4.6204679407036972E-2</v>
      </c>
      <c r="BG208" s="40">
        <f t="shared" si="2320"/>
        <v>4.1584513353647608E-2</v>
      </c>
      <c r="BH208" s="40">
        <f t="shared" ref="BH208:BI208" si="2321">BH199/BH$200</f>
        <v>4.2622281915707508E-2</v>
      </c>
      <c r="BI208" s="40">
        <f t="shared" si="2321"/>
        <v>5.3518054770175294E-2</v>
      </c>
      <c r="BJ208" s="40">
        <f t="shared" ref="BJ208:BK208" si="2322">BJ199/BJ$200</f>
        <v>4.8718453905536349E-2</v>
      </c>
      <c r="BK208" s="40">
        <f t="shared" si="2322"/>
        <v>5.2236090389723808E-2</v>
      </c>
      <c r="BL208" s="40">
        <f t="shared" ref="BL208:BM208" si="2323">BL199/BL$200</f>
        <v>9.3947649317338178E-2</v>
      </c>
      <c r="BM208" s="40">
        <f t="shared" si="2323"/>
        <v>4.8420431059935043E-2</v>
      </c>
      <c r="BN208" s="40">
        <f t="shared" ref="BN208:BO208" si="2324">BN199/BN$200</f>
        <v>4.967647280114363E-2</v>
      </c>
      <c r="BO208" s="40">
        <f t="shared" si="2324"/>
        <v>5.1841957527537411E-2</v>
      </c>
      <c r="BP208" s="40">
        <f t="shared" ref="BP208:BQ208" si="2325">BP199/BP$200</f>
        <v>5.0370126665569996E-2</v>
      </c>
      <c r="BQ208" s="40">
        <f t="shared" si="2325"/>
        <v>4.923674225712521E-2</v>
      </c>
      <c r="BR208" s="40">
        <f t="shared" ref="BR208" si="2326">BR199/BR$200</f>
        <v>5.3614343263196113E-2</v>
      </c>
      <c r="BS208" s="40">
        <f t="shared" ref="BS208" si="2327">BS199/BS$200</f>
        <v>4.6084213413797835E-2</v>
      </c>
      <c r="BT208" s="40">
        <f t="shared" ref="BT208:BU208" si="2328">BT199/BT$200</f>
        <v>5.1714194168535725E-2</v>
      </c>
      <c r="BU208" s="40">
        <f t="shared" si="2328"/>
        <v>5.8993171890241315E-2</v>
      </c>
      <c r="BV208" s="40">
        <f t="shared" ref="BV208:BW208" si="2329">BV199/BV$200</f>
        <v>5.9588524879331632E-2</v>
      </c>
      <c r="BW208" s="40">
        <f t="shared" si="2329"/>
        <v>6.7238576846667869E-2</v>
      </c>
      <c r="BX208" s="40">
        <f t="shared" ref="BX208:BY208" si="2330">BX199/BX$200</f>
        <v>5.998035187996785E-2</v>
      </c>
      <c r="BY208" s="40">
        <f t="shared" si="2330"/>
        <v>5.7700708438586164E-2</v>
      </c>
      <c r="BZ208" s="40">
        <f t="shared" ref="BZ208" si="2331">BZ199/BZ$200</f>
        <v>5.4243251005169441E-2</v>
      </c>
      <c r="CA208" s="40">
        <f t="shared" ref="CA208:CB208" si="2332">CA199/CA$200</f>
        <v>4.998627693152189E-2</v>
      </c>
      <c r="CB208" s="40">
        <f t="shared" si="2332"/>
        <v>4.6276982030006644E-2</v>
      </c>
      <c r="CC208" s="40">
        <f t="shared" ref="CC208:CD208" si="2333">CC199/CC$200</f>
        <v>5.5117978561514409E-2</v>
      </c>
      <c r="CD208" s="40">
        <f t="shared" si="2333"/>
        <v>5.8060004434665441E-2</v>
      </c>
      <c r="CE208" s="40">
        <f t="shared" ref="CE208:CF208" si="2334">CE199/CE$200</f>
        <v>4.6292166482781283E-2</v>
      </c>
      <c r="CF208" s="40">
        <f t="shared" si="2334"/>
        <v>5.5632931988285061E-2</v>
      </c>
      <c r="CG208" s="40">
        <f t="shared" ref="CG208:CH208" si="2335">CG199/CG$200</f>
        <v>7.5638977635782742E-2</v>
      </c>
      <c r="CH208" s="40">
        <f t="shared" si="2335"/>
        <v>7.4450762125944314E-2</v>
      </c>
      <c r="CI208" s="40">
        <f t="shared" ref="CI208" si="2336">CI199/CI$200</f>
        <v>6.8733604464867246E-2</v>
      </c>
      <c r="CL208" s="40">
        <f t="shared" ref="CL208:CN208" si="2337">CL199/CL$200</f>
        <v>7.1656672235776528E-2</v>
      </c>
      <c r="CM208" s="40">
        <f t="shared" ref="CM208" si="2338">CM199/CM$200</f>
        <v>5.7665510655631878E-2</v>
      </c>
      <c r="CN208" s="40">
        <f t="shared" si="2337"/>
        <v>6.2153169541090056E-2</v>
      </c>
      <c r="CP208" s="21">
        <f t="shared" si="2193"/>
        <v>139.91161580144649</v>
      </c>
      <c r="CQ208" s="21">
        <f t="shared" si="2194"/>
        <v>95.035026946864718</v>
      </c>
      <c r="CS208" s="8" t="str">
        <f t="shared" si="2224"/>
        <v>15 bps</v>
      </c>
      <c r="CT208" s="8" t="str">
        <f t="shared" si="2224"/>
        <v>87 bps</v>
      </c>
      <c r="CU208" s="8">
        <f>ROUND(HLOOKUP(CU$202,$A$202:$CK$209,COUNTA($A$202:$A208),0)*10^4,0)</f>
        <v>672</v>
      </c>
      <c r="CV208" s="8">
        <f>ROUND(HLOOKUP(CV$202,$A$202:$CK$209,COUNTA($A$202:$A208),0)*10^4,0)</f>
        <v>687</v>
      </c>
      <c r="CW208" s="8">
        <f>ROUND(HLOOKUP(CW$202,$A$202:$CK$209,COUNTA($A$202:$A208),0)*10^4,0)</f>
        <v>600</v>
      </c>
      <c r="CX208" s="8"/>
      <c r="CY208" s="8">
        <f t="shared" si="2225"/>
        <v>15</v>
      </c>
      <c r="CZ208" s="8">
        <f t="shared" si="2226"/>
        <v>87</v>
      </c>
      <c r="DB208" s="40">
        <f t="shared" si="2195"/>
        <v>5.4085198358072295E-2</v>
      </c>
      <c r="DC208" s="40">
        <f t="shared" si="2195"/>
        <v>5.5259700817877476E-2</v>
      </c>
      <c r="DD208" s="40">
        <f t="shared" si="2195"/>
        <v>5.450966859655177E-2</v>
      </c>
      <c r="DE208" s="40">
        <f t="shared" si="2195"/>
        <v>6.1415050048976703E-2</v>
      </c>
      <c r="DF208" s="40">
        <f t="shared" si="2195"/>
        <v>7.0817879741057785E-2</v>
      </c>
      <c r="DG208" s="40">
        <f t="shared" si="2195"/>
        <v>9.2685775900799711E-2</v>
      </c>
      <c r="DH208" s="40">
        <f t="shared" si="2195"/>
        <v>1.2400116936269733E-2</v>
      </c>
      <c r="DI208" s="40">
        <f t="shared" si="2195"/>
        <v>3.4031091001918978E-2</v>
      </c>
      <c r="DJ208" s="40">
        <f t="shared" si="2195"/>
        <v>4.1375503224677194E-2</v>
      </c>
      <c r="DK208" s="40">
        <f t="shared" si="2195"/>
        <v>4.5487167219165445E-2</v>
      </c>
      <c r="DL208" s="40">
        <f t="shared" si="2195"/>
        <v>4.474023878670539E-2</v>
      </c>
      <c r="DM208" s="40">
        <f t="shared" si="2195"/>
        <v>4.0245895052634401E-2</v>
      </c>
      <c r="DN208" s="40">
        <f t="shared" si="2195"/>
        <v>5.2675080685366429E-2</v>
      </c>
      <c r="DO208" s="40">
        <f t="shared" si="2195"/>
        <v>6.9238065128042994E-2</v>
      </c>
      <c r="DP208" s="40">
        <f t="shared" si="2195"/>
        <v>5.4371734946384385E-2</v>
      </c>
      <c r="DQ208" s="40">
        <f t="shared" si="2195"/>
        <v>4.9154115948009079E-2</v>
      </c>
      <c r="DR208" s="40">
        <f t="shared" si="2195"/>
        <v>4.7466986248378702E-2</v>
      </c>
      <c r="DS208" s="40">
        <f t="shared" si="2195"/>
        <v>5.026058178556516E-2</v>
      </c>
      <c r="DT208" s="40">
        <f t="shared" si="2195"/>
        <v>5.1831678276764985E-2</v>
      </c>
      <c r="DU208" s="40">
        <f t="shared" si="2195"/>
        <v>4.542615377362938E-2</v>
      </c>
      <c r="DV208" s="40">
        <f t="shared" si="2195"/>
        <v>6.6189603715098924E-2</v>
      </c>
      <c r="DW208" s="40">
        <f t="shared" ref="DW208:DX208" si="2339">DW199/DW$200</f>
        <v>5.0056431892080727E-2</v>
      </c>
      <c r="DX208" s="40">
        <f t="shared" si="2339"/>
        <v>5.107419535180896E-2</v>
      </c>
      <c r="DY208" s="40">
        <f t="shared" ref="DY208:DZ208" si="2340">DY199/DY$200</f>
        <v>5.1345841918372714E-2</v>
      </c>
      <c r="DZ208" s="40">
        <f t="shared" si="2340"/>
        <v>6.2153169541090056E-2</v>
      </c>
      <c r="EA208" s="40">
        <f t="shared" ref="EA208:EB208" si="2341">EA199/EA$200</f>
        <v>5.3846476937939147E-2</v>
      </c>
      <c r="EB208" s="40">
        <f t="shared" si="2341"/>
        <v>5.2935620021075963E-2</v>
      </c>
      <c r="EC208" s="40">
        <f t="shared" ref="EC208" si="2342">EC199/EC$200</f>
        <v>5.7665510655631878E-2</v>
      </c>
      <c r="EE208" s="40">
        <f t="shared" ref="EE208:EI208" si="2343">EE199/EE$200</f>
        <v>6.1189238811063161E-2</v>
      </c>
      <c r="EF208" s="40">
        <f t="shared" si="2343"/>
        <v>3.8985893465309861E-2</v>
      </c>
      <c r="EG208" s="40">
        <f t="shared" si="2343"/>
        <v>4.5942452163929143E-2</v>
      </c>
      <c r="EH208" s="40">
        <f t="shared" si="2343"/>
        <v>5.3179801550954101E-2</v>
      </c>
      <c r="EI208" s="40">
        <f t="shared" si="2343"/>
        <v>5.3725650885708881E-2</v>
      </c>
      <c r="EJ208" s="40">
        <f t="shared" ref="EJ208:EK208" si="2344">EJ199/EJ$200</f>
        <v>5.3753215256853087E-2</v>
      </c>
      <c r="EK208" s="40">
        <f t="shared" si="2344"/>
        <v>5.8424903167508563E-2</v>
      </c>
    </row>
    <row r="209" spans="1:141" ht="15" x14ac:dyDescent="0.25">
      <c r="A209" s="19" t="s">
        <v>14</v>
      </c>
      <c r="B209" s="41">
        <f t="shared" ref="B209:BA209" si="2345">B200/B$200</f>
        <v>1</v>
      </c>
      <c r="C209" s="41">
        <f t="shared" si="2345"/>
        <v>1</v>
      </c>
      <c r="D209" s="41">
        <f t="shared" si="2345"/>
        <v>1</v>
      </c>
      <c r="E209" s="41">
        <f t="shared" si="2345"/>
        <v>1</v>
      </c>
      <c r="F209" s="41">
        <f t="shared" si="2345"/>
        <v>1</v>
      </c>
      <c r="G209" s="41">
        <f t="shared" si="2345"/>
        <v>1</v>
      </c>
      <c r="H209" s="41">
        <f t="shared" si="2345"/>
        <v>1</v>
      </c>
      <c r="I209" s="41">
        <f t="shared" si="2345"/>
        <v>1</v>
      </c>
      <c r="J209" s="41">
        <f t="shared" si="2345"/>
        <v>1</v>
      </c>
      <c r="K209" s="41">
        <f t="shared" si="2345"/>
        <v>1</v>
      </c>
      <c r="L209" s="41">
        <f t="shared" si="2345"/>
        <v>1</v>
      </c>
      <c r="M209" s="41">
        <f t="shared" si="2345"/>
        <v>1</v>
      </c>
      <c r="N209" s="41">
        <f t="shared" si="2345"/>
        <v>1</v>
      </c>
      <c r="O209" s="41">
        <f t="shared" si="2345"/>
        <v>1</v>
      </c>
      <c r="P209" s="41">
        <f t="shared" si="2345"/>
        <v>1</v>
      </c>
      <c r="Q209" s="41">
        <f t="shared" si="2345"/>
        <v>1</v>
      </c>
      <c r="R209" s="41">
        <f t="shared" si="2345"/>
        <v>1</v>
      </c>
      <c r="S209" s="41">
        <f t="shared" si="2345"/>
        <v>1</v>
      </c>
      <c r="T209" s="41">
        <f t="shared" si="2345"/>
        <v>1</v>
      </c>
      <c r="U209" s="41">
        <f t="shared" si="2345"/>
        <v>1</v>
      </c>
      <c r="V209" s="41">
        <f t="shared" si="2345"/>
        <v>1</v>
      </c>
      <c r="W209" s="41">
        <f t="shared" si="2345"/>
        <v>1</v>
      </c>
      <c r="X209" s="41">
        <f t="shared" si="2345"/>
        <v>1</v>
      </c>
      <c r="Y209" s="41">
        <f t="shared" si="2345"/>
        <v>1</v>
      </c>
      <c r="Z209" s="41">
        <f t="shared" si="2345"/>
        <v>1</v>
      </c>
      <c r="AA209" s="41">
        <f t="shared" si="2345"/>
        <v>1</v>
      </c>
      <c r="AB209" s="41">
        <f t="shared" si="2345"/>
        <v>1</v>
      </c>
      <c r="AC209" s="41">
        <f t="shared" si="2345"/>
        <v>1</v>
      </c>
      <c r="AD209" s="41">
        <f t="shared" si="2345"/>
        <v>1</v>
      </c>
      <c r="AE209" s="41">
        <f t="shared" si="2345"/>
        <v>1</v>
      </c>
      <c r="AF209" s="41">
        <f t="shared" si="2345"/>
        <v>1</v>
      </c>
      <c r="AG209" s="41">
        <f t="shared" si="2345"/>
        <v>1</v>
      </c>
      <c r="AH209" s="41">
        <f t="shared" si="2345"/>
        <v>1</v>
      </c>
      <c r="AI209" s="41">
        <f t="shared" si="2345"/>
        <v>1</v>
      </c>
      <c r="AJ209" s="41">
        <f t="shared" si="2345"/>
        <v>1</v>
      </c>
      <c r="AK209" s="41">
        <f t="shared" si="2345"/>
        <v>1</v>
      </c>
      <c r="AL209" s="41">
        <f t="shared" si="2345"/>
        <v>1</v>
      </c>
      <c r="AM209" s="41">
        <f t="shared" si="2345"/>
        <v>1</v>
      </c>
      <c r="AN209" s="41">
        <f t="shared" si="2345"/>
        <v>1</v>
      </c>
      <c r="AO209" s="41">
        <f t="shared" si="2345"/>
        <v>1</v>
      </c>
      <c r="AP209" s="41">
        <f t="shared" si="2345"/>
        <v>1</v>
      </c>
      <c r="AQ209" s="41">
        <f t="shared" si="2345"/>
        <v>1</v>
      </c>
      <c r="AR209" s="41">
        <f t="shared" si="2345"/>
        <v>1</v>
      </c>
      <c r="AS209" s="41">
        <f t="shared" si="2345"/>
        <v>1</v>
      </c>
      <c r="AT209" s="41">
        <f t="shared" si="2345"/>
        <v>1</v>
      </c>
      <c r="AU209" s="41">
        <f t="shared" si="2345"/>
        <v>1</v>
      </c>
      <c r="AV209" s="41">
        <f t="shared" si="2345"/>
        <v>1</v>
      </c>
      <c r="AW209" s="41">
        <f t="shared" si="2345"/>
        <v>1</v>
      </c>
      <c r="AX209" s="41">
        <f t="shared" si="2345"/>
        <v>1</v>
      </c>
      <c r="AY209" s="41">
        <f t="shared" si="2345"/>
        <v>1</v>
      </c>
      <c r="AZ209" s="41">
        <f t="shared" si="2345"/>
        <v>1</v>
      </c>
      <c r="BA209" s="41">
        <f t="shared" si="2345"/>
        <v>1</v>
      </c>
      <c r="BB209" s="41">
        <f t="shared" ref="BB209:BC209" si="2346">BB200/BB$200</f>
        <v>1</v>
      </c>
      <c r="BC209" s="41">
        <f t="shared" si="2346"/>
        <v>1</v>
      </c>
      <c r="BD209" s="41">
        <f t="shared" ref="BD209:BE209" si="2347">BD200/BD$200</f>
        <v>1</v>
      </c>
      <c r="BE209" s="41">
        <f t="shared" si="2347"/>
        <v>1</v>
      </c>
      <c r="BF209" s="41">
        <f t="shared" ref="BF209:BG209" si="2348">BF200/BF$200</f>
        <v>1</v>
      </c>
      <c r="BG209" s="41">
        <f t="shared" si="2348"/>
        <v>1</v>
      </c>
      <c r="BH209" s="41">
        <f t="shared" ref="BH209:BI209" si="2349">BH200/BH$200</f>
        <v>1</v>
      </c>
      <c r="BI209" s="41">
        <f t="shared" si="2349"/>
        <v>1</v>
      </c>
      <c r="BJ209" s="41">
        <f t="shared" ref="BJ209:BK209" si="2350">BJ200/BJ$200</f>
        <v>1</v>
      </c>
      <c r="BK209" s="41">
        <f t="shared" si="2350"/>
        <v>1</v>
      </c>
      <c r="BL209" s="41">
        <f t="shared" ref="BL209:BM209" si="2351">BL200/BL$200</f>
        <v>1</v>
      </c>
      <c r="BM209" s="41">
        <f t="shared" si="2351"/>
        <v>1</v>
      </c>
      <c r="BN209" s="41">
        <f t="shared" ref="BN209:BO209" si="2352">BN200/BN$200</f>
        <v>1</v>
      </c>
      <c r="BO209" s="41">
        <f t="shared" si="2352"/>
        <v>1</v>
      </c>
      <c r="BP209" s="41">
        <f t="shared" ref="BP209:BQ209" si="2353">BP200/BP$200</f>
        <v>1</v>
      </c>
      <c r="BQ209" s="41">
        <f t="shared" si="2353"/>
        <v>1</v>
      </c>
      <c r="BR209" s="41">
        <f t="shared" ref="BR209" si="2354">BR200/BR$200</f>
        <v>1</v>
      </c>
      <c r="BS209" s="41">
        <f t="shared" ref="BS209" si="2355">BS200/BS$200</f>
        <v>1</v>
      </c>
      <c r="BT209" s="41">
        <f t="shared" ref="BT209:BU209" si="2356">BT200/BT$200</f>
        <v>1</v>
      </c>
      <c r="BU209" s="41">
        <f t="shared" si="2356"/>
        <v>1</v>
      </c>
      <c r="BV209" s="41">
        <f t="shared" ref="BV209:BW209" si="2357">BV200/BV$200</f>
        <v>1</v>
      </c>
      <c r="BW209" s="41">
        <f t="shared" si="2357"/>
        <v>1</v>
      </c>
      <c r="BX209" s="41">
        <f t="shared" ref="BX209:BY209" si="2358">BX200/BX$200</f>
        <v>1</v>
      </c>
      <c r="BY209" s="41">
        <f t="shared" si="2358"/>
        <v>1</v>
      </c>
      <c r="BZ209" s="41">
        <f t="shared" ref="BZ209" si="2359">BZ200/BZ$200</f>
        <v>1</v>
      </c>
      <c r="CA209" s="41">
        <f t="shared" ref="CA209:CB209" si="2360">CA200/CA$200</f>
        <v>1</v>
      </c>
      <c r="CB209" s="41">
        <f t="shared" si="2360"/>
        <v>1</v>
      </c>
      <c r="CC209" s="41">
        <f t="shared" ref="CC209:CD209" si="2361">CC200/CC$200</f>
        <v>1</v>
      </c>
      <c r="CD209" s="41">
        <f t="shared" si="2361"/>
        <v>1</v>
      </c>
      <c r="CE209" s="41">
        <f t="shared" ref="CE209:CF209" si="2362">CE200/CE$200</f>
        <v>1</v>
      </c>
      <c r="CF209" s="41">
        <f t="shared" si="2362"/>
        <v>1</v>
      </c>
      <c r="CG209" s="41">
        <f t="shared" ref="CG209:CH209" si="2363">CG200/CG$200</f>
        <v>1</v>
      </c>
      <c r="CH209" s="41">
        <f t="shared" si="2363"/>
        <v>1</v>
      </c>
      <c r="CI209" s="41">
        <f t="shared" ref="CI209" si="2364">CI200/CI$200</f>
        <v>1</v>
      </c>
      <c r="CL209" s="41">
        <f t="shared" ref="CL209:CN209" si="2365">CL200/CL$200</f>
        <v>1</v>
      </c>
      <c r="CM209" s="41">
        <f t="shared" ref="CM209" si="2366">CM200/CM$200</f>
        <v>1</v>
      </c>
      <c r="CN209" s="41">
        <f t="shared" si="2365"/>
        <v>1</v>
      </c>
      <c r="CP209" s="41"/>
      <c r="CQ209" s="41"/>
      <c r="CU209" s="8"/>
      <c r="CV209" s="8"/>
      <c r="CW209" s="8"/>
      <c r="CX209" s="8"/>
      <c r="CY209" s="8"/>
      <c r="CZ209" s="8"/>
      <c r="DB209" s="41">
        <f t="shared" si="2195"/>
        <v>1</v>
      </c>
      <c r="DC209" s="41">
        <f t="shared" si="2195"/>
        <v>1</v>
      </c>
      <c r="DD209" s="41">
        <f t="shared" si="2195"/>
        <v>1</v>
      </c>
      <c r="DE209" s="41">
        <f t="shared" si="2195"/>
        <v>1</v>
      </c>
      <c r="DF209" s="41">
        <f t="shared" si="2195"/>
        <v>1</v>
      </c>
      <c r="DG209" s="41">
        <f t="shared" si="2195"/>
        <v>1</v>
      </c>
      <c r="DH209" s="41">
        <f t="shared" si="2195"/>
        <v>1</v>
      </c>
      <c r="DI209" s="41">
        <f t="shared" si="2195"/>
        <v>1</v>
      </c>
      <c r="DJ209" s="41">
        <f t="shared" si="2195"/>
        <v>1</v>
      </c>
      <c r="DK209" s="41">
        <f t="shared" si="2195"/>
        <v>1</v>
      </c>
      <c r="DL209" s="41">
        <f t="shared" si="2195"/>
        <v>1</v>
      </c>
      <c r="DM209" s="41">
        <f t="shared" si="2195"/>
        <v>1</v>
      </c>
      <c r="DN209" s="41">
        <f t="shared" si="2195"/>
        <v>1</v>
      </c>
      <c r="DO209" s="41">
        <f t="shared" si="2195"/>
        <v>1</v>
      </c>
      <c r="DP209" s="41">
        <f t="shared" si="2195"/>
        <v>1</v>
      </c>
      <c r="DQ209" s="41">
        <f t="shared" si="2195"/>
        <v>1</v>
      </c>
      <c r="DR209" s="41">
        <f t="shared" si="2195"/>
        <v>1</v>
      </c>
      <c r="DS209" s="41">
        <f t="shared" si="2195"/>
        <v>1</v>
      </c>
      <c r="DT209" s="41">
        <f t="shared" si="2195"/>
        <v>1</v>
      </c>
      <c r="DU209" s="41">
        <f t="shared" si="2195"/>
        <v>1</v>
      </c>
      <c r="DV209" s="41">
        <f t="shared" si="2195"/>
        <v>1</v>
      </c>
      <c r="DW209" s="41">
        <f t="shared" ref="DW209:DX209" si="2367">DW200/DW$200</f>
        <v>1</v>
      </c>
      <c r="DX209" s="41">
        <f t="shared" si="2367"/>
        <v>1</v>
      </c>
      <c r="DY209" s="41">
        <f t="shared" ref="DY209:DZ209" si="2368">DY200/DY$200</f>
        <v>1</v>
      </c>
      <c r="DZ209" s="41">
        <f t="shared" si="2368"/>
        <v>1</v>
      </c>
      <c r="EA209" s="41">
        <f t="shared" ref="EA209:EB209" si="2369">EA200/EA$200</f>
        <v>1</v>
      </c>
      <c r="EB209" s="41">
        <f t="shared" si="2369"/>
        <v>1</v>
      </c>
      <c r="EC209" s="41">
        <f t="shared" ref="EC209" si="2370">EC200/EC$200</f>
        <v>1</v>
      </c>
      <c r="EE209" s="41">
        <f t="shared" ref="EE209:EI209" si="2371">EE200/EE$200</f>
        <v>1</v>
      </c>
      <c r="EF209" s="41">
        <f t="shared" si="2371"/>
        <v>1</v>
      </c>
      <c r="EG209" s="41">
        <f t="shared" si="2371"/>
        <v>1</v>
      </c>
      <c r="EH209" s="41">
        <f t="shared" si="2371"/>
        <v>1</v>
      </c>
      <c r="EI209" s="41">
        <f t="shared" si="2371"/>
        <v>1</v>
      </c>
      <c r="EJ209" s="41">
        <f t="shared" ref="EJ209:EK209" si="2372">EJ200/EJ$200</f>
        <v>1</v>
      </c>
      <c r="EK209" s="41">
        <f t="shared" si="2372"/>
        <v>1</v>
      </c>
    </row>
    <row r="210" spans="1:141" ht="15" x14ac:dyDescent="0.25">
      <c r="A210" s="31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3"/>
      <c r="CV210" s="33"/>
      <c r="CW210" s="33"/>
      <c r="CX210" s="33"/>
      <c r="CY210" s="33"/>
      <c r="CZ210" s="33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E210" s="32"/>
      <c r="EF210" s="32"/>
      <c r="EG210" s="32"/>
      <c r="EH210" s="32"/>
      <c r="EI210" s="32"/>
      <c r="EJ210" s="32"/>
      <c r="EK210" s="32"/>
    </row>
    <row r="211" spans="1:141" ht="15" x14ac:dyDescent="0.25">
      <c r="A211" s="19" t="s">
        <v>208</v>
      </c>
      <c r="B211" s="34">
        <f t="shared" ref="B211:CI211" si="2373">B$4</f>
        <v>43466</v>
      </c>
      <c r="C211" s="34">
        <f t="shared" si="2373"/>
        <v>43497</v>
      </c>
      <c r="D211" s="34">
        <f t="shared" si="2373"/>
        <v>43525</v>
      </c>
      <c r="E211" s="34">
        <f t="shared" si="2373"/>
        <v>43556</v>
      </c>
      <c r="F211" s="34">
        <f t="shared" si="2373"/>
        <v>43586</v>
      </c>
      <c r="G211" s="34">
        <f t="shared" si="2373"/>
        <v>43617</v>
      </c>
      <c r="H211" s="34">
        <f t="shared" si="2373"/>
        <v>43647</v>
      </c>
      <c r="I211" s="34">
        <f t="shared" si="2373"/>
        <v>43678</v>
      </c>
      <c r="J211" s="34">
        <f t="shared" si="2373"/>
        <v>43709</v>
      </c>
      <c r="K211" s="34">
        <f t="shared" si="2373"/>
        <v>43739</v>
      </c>
      <c r="L211" s="34">
        <f t="shared" si="2373"/>
        <v>43770</v>
      </c>
      <c r="M211" s="34">
        <f t="shared" si="2373"/>
        <v>43800</v>
      </c>
      <c r="N211" s="34">
        <f t="shared" si="2373"/>
        <v>43831</v>
      </c>
      <c r="O211" s="34">
        <f t="shared" si="2373"/>
        <v>43862</v>
      </c>
      <c r="P211" s="34">
        <f t="shared" si="2373"/>
        <v>43891</v>
      </c>
      <c r="Q211" s="34">
        <f t="shared" si="2373"/>
        <v>43922</v>
      </c>
      <c r="R211" s="34">
        <f t="shared" si="2373"/>
        <v>43952</v>
      </c>
      <c r="S211" s="34">
        <f t="shared" si="2373"/>
        <v>43983</v>
      </c>
      <c r="T211" s="34">
        <f t="shared" si="2373"/>
        <v>44013</v>
      </c>
      <c r="U211" s="34">
        <f t="shared" si="2373"/>
        <v>44044</v>
      </c>
      <c r="V211" s="34">
        <f t="shared" si="2373"/>
        <v>44075</v>
      </c>
      <c r="W211" s="34">
        <f t="shared" si="2373"/>
        <v>44105</v>
      </c>
      <c r="X211" s="34">
        <f t="shared" si="2373"/>
        <v>44136</v>
      </c>
      <c r="Y211" s="34">
        <f t="shared" si="2373"/>
        <v>44166</v>
      </c>
      <c r="Z211" s="34">
        <f t="shared" si="2373"/>
        <v>44197</v>
      </c>
      <c r="AA211" s="34">
        <f t="shared" si="2373"/>
        <v>44228</v>
      </c>
      <c r="AB211" s="34">
        <f t="shared" si="2373"/>
        <v>44256</v>
      </c>
      <c r="AC211" s="34">
        <f t="shared" si="2373"/>
        <v>44287</v>
      </c>
      <c r="AD211" s="34">
        <f t="shared" si="2373"/>
        <v>44317</v>
      </c>
      <c r="AE211" s="34">
        <f t="shared" si="2373"/>
        <v>44348</v>
      </c>
      <c r="AF211" s="34">
        <f t="shared" si="2373"/>
        <v>44378</v>
      </c>
      <c r="AG211" s="34">
        <f t="shared" si="2373"/>
        <v>44409</v>
      </c>
      <c r="AH211" s="34">
        <f t="shared" si="2373"/>
        <v>44440</v>
      </c>
      <c r="AI211" s="34">
        <f t="shared" si="2373"/>
        <v>44470</v>
      </c>
      <c r="AJ211" s="34">
        <f t="shared" si="2373"/>
        <v>44501</v>
      </c>
      <c r="AK211" s="34">
        <f t="shared" si="2373"/>
        <v>44531</v>
      </c>
      <c r="AL211" s="34">
        <f t="shared" si="2373"/>
        <v>44562</v>
      </c>
      <c r="AM211" s="34">
        <f t="shared" si="2373"/>
        <v>44593</v>
      </c>
      <c r="AN211" s="34">
        <f t="shared" si="2373"/>
        <v>44621</v>
      </c>
      <c r="AO211" s="34">
        <f t="shared" si="2373"/>
        <v>44652</v>
      </c>
      <c r="AP211" s="34">
        <f t="shared" si="2373"/>
        <v>44682</v>
      </c>
      <c r="AQ211" s="34">
        <f t="shared" si="2373"/>
        <v>44713</v>
      </c>
      <c r="AR211" s="34">
        <f t="shared" si="2373"/>
        <v>44743</v>
      </c>
      <c r="AS211" s="34">
        <f t="shared" si="2373"/>
        <v>44774</v>
      </c>
      <c r="AT211" s="34">
        <f t="shared" si="2373"/>
        <v>44805</v>
      </c>
      <c r="AU211" s="34">
        <f t="shared" si="2373"/>
        <v>44835</v>
      </c>
      <c r="AV211" s="34">
        <f t="shared" si="2373"/>
        <v>44866</v>
      </c>
      <c r="AW211" s="34">
        <f t="shared" si="2373"/>
        <v>44896</v>
      </c>
      <c r="AX211" s="34">
        <f t="shared" si="2373"/>
        <v>44927</v>
      </c>
      <c r="AY211" s="34">
        <f t="shared" si="2373"/>
        <v>44958</v>
      </c>
      <c r="AZ211" s="34">
        <f t="shared" si="2373"/>
        <v>44986</v>
      </c>
      <c r="BA211" s="34">
        <f t="shared" si="2373"/>
        <v>45017</v>
      </c>
      <c r="BB211" s="34">
        <f t="shared" si="2373"/>
        <v>45047</v>
      </c>
      <c r="BC211" s="34">
        <f t="shared" si="2373"/>
        <v>45078</v>
      </c>
      <c r="BD211" s="34">
        <f t="shared" si="2373"/>
        <v>45108</v>
      </c>
      <c r="BE211" s="34">
        <f t="shared" si="2373"/>
        <v>45139</v>
      </c>
      <c r="BF211" s="34">
        <f t="shared" si="2373"/>
        <v>45170</v>
      </c>
      <c r="BG211" s="34">
        <f t="shared" si="2373"/>
        <v>45200</v>
      </c>
      <c r="BH211" s="34">
        <f t="shared" si="2373"/>
        <v>45231</v>
      </c>
      <c r="BI211" s="34">
        <f t="shared" si="2373"/>
        <v>45261</v>
      </c>
      <c r="BJ211" s="34">
        <f t="shared" si="2373"/>
        <v>45292</v>
      </c>
      <c r="BK211" s="34">
        <f t="shared" si="2373"/>
        <v>45323</v>
      </c>
      <c r="BL211" s="34">
        <f t="shared" si="2373"/>
        <v>45352</v>
      </c>
      <c r="BM211" s="34">
        <f t="shared" si="2373"/>
        <v>45383</v>
      </c>
      <c r="BN211" s="34">
        <f t="shared" si="2373"/>
        <v>45413</v>
      </c>
      <c r="BO211" s="34">
        <f t="shared" si="2373"/>
        <v>45444</v>
      </c>
      <c r="BP211" s="34">
        <f t="shared" si="2373"/>
        <v>45474</v>
      </c>
      <c r="BQ211" s="34">
        <f t="shared" si="2373"/>
        <v>45505</v>
      </c>
      <c r="BR211" s="34">
        <f t="shared" si="2373"/>
        <v>45536</v>
      </c>
      <c r="BS211" s="34">
        <f t="shared" si="2373"/>
        <v>45566</v>
      </c>
      <c r="BT211" s="34">
        <f t="shared" si="2373"/>
        <v>45597</v>
      </c>
      <c r="BU211" s="34">
        <f t="shared" si="2373"/>
        <v>45627</v>
      </c>
      <c r="BV211" s="34">
        <f t="shared" si="2373"/>
        <v>45658</v>
      </c>
      <c r="BW211" s="34">
        <f t="shared" si="2373"/>
        <v>45689</v>
      </c>
      <c r="BX211" s="34">
        <f t="shared" si="2373"/>
        <v>45717</v>
      </c>
      <c r="BY211" s="34">
        <f t="shared" si="2373"/>
        <v>45748</v>
      </c>
      <c r="BZ211" s="34">
        <f t="shared" si="2373"/>
        <v>45778</v>
      </c>
      <c r="CA211" s="34">
        <f t="shared" si="2373"/>
        <v>45809</v>
      </c>
      <c r="CB211" s="34">
        <f t="shared" si="2373"/>
        <v>45839</v>
      </c>
      <c r="CC211" s="34">
        <f t="shared" si="2373"/>
        <v>45870</v>
      </c>
      <c r="CD211" s="34">
        <f t="shared" si="2373"/>
        <v>45901</v>
      </c>
      <c r="CE211" s="34">
        <f t="shared" si="2373"/>
        <v>45931</v>
      </c>
      <c r="CF211" s="34">
        <f t="shared" si="2373"/>
        <v>45962</v>
      </c>
      <c r="CG211" s="34">
        <f t="shared" si="2373"/>
        <v>45992</v>
      </c>
      <c r="CH211" s="34">
        <f t="shared" si="2373"/>
        <v>46023</v>
      </c>
      <c r="CI211" s="34">
        <f t="shared" si="2373"/>
        <v>46054</v>
      </c>
      <c r="CL211" s="35" t="str">
        <f>CL193</f>
        <v>4Q26</v>
      </c>
      <c r="CM211" s="35" t="str">
        <f t="shared" ref="CM211:CN211" si="2374">CM193</f>
        <v>3Q26</v>
      </c>
      <c r="CN211" s="35" t="str">
        <f t="shared" si="2374"/>
        <v>4Q25</v>
      </c>
      <c r="CP211" s="35" t="str">
        <f>CP193</f>
        <v>QoQ Change</v>
      </c>
      <c r="CQ211" s="35" t="str">
        <f t="shared" ref="CQ211" si="2375">CQ193</f>
        <v>YoY Change</v>
      </c>
      <c r="CU211" s="8"/>
      <c r="CV211" s="8"/>
      <c r="CW211" s="8"/>
      <c r="CX211" s="8"/>
      <c r="CY211" s="8"/>
      <c r="CZ211" s="8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E211" s="34"/>
      <c r="EF211" s="34"/>
      <c r="EG211" s="34"/>
      <c r="EH211" s="34"/>
      <c r="EI211" s="34"/>
      <c r="EJ211" s="34"/>
      <c r="EK211" s="34"/>
    </row>
    <row r="212" spans="1:141" hidden="1" outlineLevel="1" x14ac:dyDescent="0.2">
      <c r="A212" s="9" t="s">
        <v>23</v>
      </c>
      <c r="B212" s="15">
        <f>'Electric 3W'!C28</f>
        <v>11</v>
      </c>
      <c r="C212" s="15">
        <f>'Electric 3W'!D28</f>
        <v>25</v>
      </c>
      <c r="D212" s="15">
        <f>'Electric 3W'!E28</f>
        <v>26</v>
      </c>
      <c r="E212" s="15">
        <f>'Electric 3W'!F28</f>
        <v>9</v>
      </c>
      <c r="F212" s="15">
        <f>'Electric 3W'!G28</f>
        <v>8</v>
      </c>
      <c r="G212" s="15">
        <f>'Electric 3W'!H28</f>
        <v>58</v>
      </c>
      <c r="H212" s="15">
        <f>'Electric 3W'!I28</f>
        <v>21</v>
      </c>
      <c r="I212" s="15">
        <f>'Electric 3W'!J28</f>
        <v>10</v>
      </c>
      <c r="J212" s="15">
        <f>'Electric 3W'!K28</f>
        <v>24</v>
      </c>
      <c r="K212" s="15">
        <f>'Electric 3W'!L28</f>
        <v>19</v>
      </c>
      <c r="L212" s="15">
        <f>'Electric 3W'!M28</f>
        <v>26</v>
      </c>
      <c r="M212" s="15">
        <f>'Electric 3W'!N28</f>
        <v>25</v>
      </c>
      <c r="N212" s="15">
        <f>'Electric 3W'!O28</f>
        <v>17</v>
      </c>
      <c r="O212" s="15">
        <f>'Electric 3W'!P28</f>
        <v>16</v>
      </c>
      <c r="P212" s="15">
        <f>'Electric 3W'!Q28</f>
        <v>34</v>
      </c>
      <c r="Q212" s="15">
        <f>'Electric 3W'!R28</f>
        <v>3</v>
      </c>
      <c r="R212" s="15">
        <f>'Electric 3W'!S28</f>
        <v>0</v>
      </c>
      <c r="S212" s="15">
        <f>'Electric 3W'!T28</f>
        <v>17</v>
      </c>
      <c r="T212" s="15">
        <f>'Electric 3W'!U28</f>
        <v>19</v>
      </c>
      <c r="U212" s="15">
        <f>'Electric 3W'!V28</f>
        <v>80</v>
      </c>
      <c r="V212" s="15">
        <f>'Electric 3W'!W28</f>
        <v>12</v>
      </c>
      <c r="W212" s="15">
        <f>'Electric 3W'!X28</f>
        <v>5</v>
      </c>
      <c r="X212" s="15">
        <f>'Electric 3W'!Y28</f>
        <v>14</v>
      </c>
      <c r="Y212" s="15">
        <f>'Electric 3W'!Z28</f>
        <v>16</v>
      </c>
      <c r="Z212" s="15">
        <f>'Electric 3W'!AA28</f>
        <v>38</v>
      </c>
      <c r="AA212" s="15">
        <f>'Electric 3W'!AB28</f>
        <v>47</v>
      </c>
      <c r="AB212" s="15">
        <f>'Electric 3W'!AC28</f>
        <v>49</v>
      </c>
      <c r="AC212" s="15">
        <f>'Electric 3W'!AD28</f>
        <v>8</v>
      </c>
      <c r="AD212" s="15">
        <f>'Electric 3W'!AE28</f>
        <v>9</v>
      </c>
      <c r="AE212" s="15">
        <f>'Electric 3W'!AF28</f>
        <v>18</v>
      </c>
      <c r="AF212" s="15">
        <f>'Electric 3W'!AG28</f>
        <v>20</v>
      </c>
      <c r="AG212" s="15">
        <f>'Electric 3W'!AH28</f>
        <v>38</v>
      </c>
      <c r="AH212" s="15">
        <f>'Electric 3W'!AI28</f>
        <v>13</v>
      </c>
      <c r="AI212" s="15">
        <f>'Electric 3W'!AJ28</f>
        <v>31</v>
      </c>
      <c r="AJ212" s="15">
        <f>'Electric 3W'!AK28</f>
        <v>21</v>
      </c>
      <c r="AK212" s="15">
        <f>'Electric 3W'!AL28</f>
        <v>82</v>
      </c>
      <c r="AL212" s="15">
        <f>'Electric 3W'!AM28</f>
        <v>40</v>
      </c>
      <c r="AM212" s="15">
        <f>'Electric 3W'!AN28</f>
        <v>57</v>
      </c>
      <c r="AN212" s="15">
        <f>'Electric 3W'!AO28</f>
        <v>59</v>
      </c>
      <c r="AO212" s="15">
        <f>'Electric 3W'!AP28</f>
        <v>82</v>
      </c>
      <c r="AP212" s="15">
        <f>'Electric 3W'!AQ28</f>
        <v>46</v>
      </c>
      <c r="AQ212" s="15">
        <f>'Electric 3W'!AR28</f>
        <v>39</v>
      </c>
      <c r="AR212" s="15">
        <f>'Electric 3W'!AS28</f>
        <v>95</v>
      </c>
      <c r="AS212" s="15">
        <f>'Electric 3W'!AT28</f>
        <v>142</v>
      </c>
      <c r="AT212" s="15">
        <f>'Electric 3W'!AU28</f>
        <v>77</v>
      </c>
      <c r="AU212" s="15">
        <f>'Electric 3W'!AV28</f>
        <v>84</v>
      </c>
      <c r="AV212" s="15">
        <f>'Electric 3W'!AW28</f>
        <v>59</v>
      </c>
      <c r="AW212" s="15">
        <f>'Electric 3W'!AX28</f>
        <v>92</v>
      </c>
      <c r="AX212" s="15">
        <f>'Electric 3W'!AY28</f>
        <v>117</v>
      </c>
      <c r="AY212" s="15">
        <f>'Electric 3W'!AZ28</f>
        <v>93</v>
      </c>
      <c r="AZ212" s="15">
        <f>'Electric 3W'!BA28</f>
        <v>180</v>
      </c>
      <c r="BA212" s="15">
        <f>'Electric 3W'!BB28</f>
        <v>140</v>
      </c>
      <c r="BB212" s="15">
        <f>'Electric 3W'!BC28</f>
        <v>174</v>
      </c>
      <c r="BC212" s="15">
        <f>'Electric 3W'!BD28</f>
        <v>258</v>
      </c>
      <c r="BD212" s="15">
        <f>'Electric 3W'!BE28</f>
        <v>150</v>
      </c>
      <c r="BE212" s="15">
        <f>'Electric 3W'!BF28</f>
        <v>232</v>
      </c>
      <c r="BF212" s="15">
        <f>'Electric 3W'!BG28</f>
        <v>215</v>
      </c>
      <c r="BG212" s="15">
        <f>'Electric 3W'!BH28</f>
        <v>159</v>
      </c>
      <c r="BH212" s="15">
        <f>'Electric 3W'!BI28</f>
        <v>139</v>
      </c>
      <c r="BI212" s="15">
        <f>'Electric 3W'!BJ28</f>
        <v>180</v>
      </c>
      <c r="BJ212" s="15">
        <f>'Electric 3W'!BK28</f>
        <v>126</v>
      </c>
      <c r="BK212" s="15">
        <f>'Electric 3W'!BL28</f>
        <v>143</v>
      </c>
      <c r="BL212" s="15">
        <f>'Electric 3W'!BM28</f>
        <v>254</v>
      </c>
      <c r="BM212" s="15">
        <f>'Electric 3W'!BN28</f>
        <v>208</v>
      </c>
      <c r="BN212" s="15">
        <f>'Electric 3W'!BO28</f>
        <v>537</v>
      </c>
      <c r="BO212" s="15">
        <f>'Electric 3W'!BP28</f>
        <v>163</v>
      </c>
      <c r="BP212" s="15">
        <f>'Electric 3W'!BQ28</f>
        <v>220</v>
      </c>
      <c r="BQ212" s="15">
        <f>'Electric 3W'!BR28</f>
        <v>201</v>
      </c>
      <c r="BR212" s="15">
        <f>'Electric 3W'!BS28</f>
        <v>178</v>
      </c>
      <c r="BS212" s="15">
        <f>'Electric 3W'!BT28</f>
        <v>229</v>
      </c>
      <c r="BT212" s="15">
        <f>'Electric 3W'!BU28</f>
        <v>230</v>
      </c>
      <c r="BU212" s="15">
        <f>'Electric 3W'!BV28</f>
        <v>233</v>
      </c>
      <c r="BV212" s="15">
        <f>'Electric 3W'!BW28</f>
        <v>261</v>
      </c>
      <c r="BW212" s="15">
        <f>'Electric 3W'!BX28</f>
        <v>268</v>
      </c>
      <c r="BX212" s="15">
        <f>'Electric 3W'!BY28</f>
        <v>325</v>
      </c>
      <c r="BY212" s="15">
        <f>'Electric 3W'!BZ28</f>
        <v>229</v>
      </c>
      <c r="BZ212" s="15">
        <f>'Electric 3W'!CA28</f>
        <v>214</v>
      </c>
      <c r="CA212" s="15">
        <f>'Electric 3W'!CB28</f>
        <v>179</v>
      </c>
      <c r="CB212" s="15">
        <f>'Electric 3W'!CC28</f>
        <v>183</v>
      </c>
      <c r="CC212" s="15">
        <f>'Electric 3W'!CD28</f>
        <v>274</v>
      </c>
      <c r="CD212" s="15">
        <f>'Electric 3W'!CE28</f>
        <v>227</v>
      </c>
      <c r="CE212" s="15">
        <f>'Electric 3W'!CF28</f>
        <v>410</v>
      </c>
      <c r="CF212" s="15">
        <f>'Electric 3W'!CG28</f>
        <v>591</v>
      </c>
      <c r="CG212" s="15">
        <f>'Electric 3W'!CH28</f>
        <v>441</v>
      </c>
      <c r="CH212" s="15">
        <f>'Electric 3W'!CI28</f>
        <v>483</v>
      </c>
      <c r="CI212" s="15">
        <f>'Electric 3W'!CJ28</f>
        <v>442.56521739130437</v>
      </c>
      <c r="CL212" s="15">
        <f t="shared" ref="CL212:CL218" si="2376">SUMIFS($C212:$CK212,$C$3:$CK$3,CL$4,$C$1:$CK$1,"&lt;="&amp;_xlfn.XLOOKUP(MAX($C$4:$CK$4),$C$4:$CK$4,$C$1:$CK$1))</f>
        <v>925.56521739130437</v>
      </c>
      <c r="CM212" s="15">
        <f t="shared" ref="CM212:CN218" si="2377">SUMIF($A$3:$CK$3,CM$4,$A212:$CK212)</f>
        <v>1442</v>
      </c>
      <c r="CN212" s="15">
        <f t="shared" si="2377"/>
        <v>854</v>
      </c>
      <c r="CP212" s="17">
        <f>CL212/SUMIFS($C212:$CK212,$C$3:$CK$3,CM$4,$C$1:$CK$1,"&lt;="&amp;_xlfn.XLOOKUP(MAX($C$4:$CK$4),$C$4:$CK$4,$C$1:$CK$1))-1</f>
        <v>-7.5359423185510144E-2</v>
      </c>
      <c r="CQ212" s="17">
        <f>CL212/SUMIFS($C212:$CK212,$C$3:$CK$3,CN$4,$C$1:$CK$1,"&lt;="&amp;_xlfn.XLOOKUP(MAX($C$4:$CK$4),$C$4:$CK$4,$C$1:$CK$1))-1</f>
        <v>0.74965069450152044</v>
      </c>
      <c r="CU212" s="8"/>
      <c r="CV212" s="8"/>
      <c r="CW212" s="8"/>
      <c r="CX212" s="8"/>
      <c r="CY212" s="8"/>
      <c r="CZ212" s="8"/>
      <c r="DB212" s="15">
        <f t="shared" ref="DB212:DK219" si="2378">SUMIF($B$3:$CK$3,DB$4,$B212:$CK212)</f>
        <v>62</v>
      </c>
      <c r="DC212" s="15">
        <f t="shared" si="2378"/>
        <v>75</v>
      </c>
      <c r="DD212" s="15">
        <f t="shared" si="2378"/>
        <v>55</v>
      </c>
      <c r="DE212" s="15">
        <f t="shared" si="2378"/>
        <v>70</v>
      </c>
      <c r="DF212" s="15">
        <f t="shared" si="2378"/>
        <v>67</v>
      </c>
      <c r="DG212" s="15">
        <f t="shared" si="2378"/>
        <v>20</v>
      </c>
      <c r="DH212" s="15">
        <f t="shared" si="2378"/>
        <v>111</v>
      </c>
      <c r="DI212" s="15">
        <f t="shared" si="2378"/>
        <v>35</v>
      </c>
      <c r="DJ212" s="15">
        <f t="shared" si="2378"/>
        <v>134</v>
      </c>
      <c r="DK212" s="15">
        <f t="shared" si="2378"/>
        <v>35</v>
      </c>
      <c r="DL212" s="15">
        <f t="shared" ref="DL212:DU219" si="2379">SUMIF($B$3:$CK$3,DL$4,$B212:$CK212)</f>
        <v>71</v>
      </c>
      <c r="DM212" s="15">
        <f t="shared" si="2379"/>
        <v>134</v>
      </c>
      <c r="DN212" s="15">
        <f t="shared" si="2379"/>
        <v>156</v>
      </c>
      <c r="DO212" s="15">
        <f t="shared" si="2379"/>
        <v>167</v>
      </c>
      <c r="DP212" s="15">
        <f t="shared" si="2379"/>
        <v>314</v>
      </c>
      <c r="DQ212" s="15">
        <f t="shared" si="2379"/>
        <v>235</v>
      </c>
      <c r="DR212" s="15">
        <f t="shared" si="2379"/>
        <v>390</v>
      </c>
      <c r="DS212" s="15">
        <f t="shared" si="2379"/>
        <v>572</v>
      </c>
      <c r="DT212" s="15">
        <f t="shared" si="2379"/>
        <v>597</v>
      </c>
      <c r="DU212" s="15">
        <f t="shared" si="2379"/>
        <v>478</v>
      </c>
      <c r="DV212" s="15">
        <f t="shared" ref="DV212:EC219" si="2380">SUMIF($B$3:$CK$3,DV$4,$B212:$CK212)</f>
        <v>523</v>
      </c>
      <c r="DW212" s="15">
        <f t="shared" si="2380"/>
        <v>908</v>
      </c>
      <c r="DX212" s="15">
        <f t="shared" si="2380"/>
        <v>599</v>
      </c>
      <c r="DY212" s="15">
        <f t="shared" si="2380"/>
        <v>692</v>
      </c>
      <c r="DZ212" s="15">
        <f t="shared" si="2380"/>
        <v>854</v>
      </c>
      <c r="EA212" s="15">
        <f t="shared" si="2380"/>
        <v>622</v>
      </c>
      <c r="EB212" s="15">
        <f t="shared" si="2380"/>
        <v>684</v>
      </c>
      <c r="EC212" s="15">
        <f t="shared" si="2380"/>
        <v>1442</v>
      </c>
      <c r="EE212" s="15">
        <f t="shared" ref="EE212:EK219" si="2381">SUMIF($B$2:$CK$2,EE$4,$B212:$CK212)</f>
        <v>267</v>
      </c>
      <c r="EF212" s="15">
        <f t="shared" si="2381"/>
        <v>300</v>
      </c>
      <c r="EG212" s="15">
        <f t="shared" si="2381"/>
        <v>396</v>
      </c>
      <c r="EH212" s="15">
        <f t="shared" si="2381"/>
        <v>1106</v>
      </c>
      <c r="EI212" s="15">
        <f t="shared" si="2381"/>
        <v>2170</v>
      </c>
      <c r="EJ212" s="15">
        <f t="shared" si="2381"/>
        <v>3053</v>
      </c>
      <c r="EK212" s="15">
        <f t="shared" si="2381"/>
        <v>3673.5652173913045</v>
      </c>
    </row>
    <row r="213" spans="1:141" hidden="1" outlineLevel="1" x14ac:dyDescent="0.2">
      <c r="A213" s="9" t="s">
        <v>24</v>
      </c>
      <c r="B213" s="15">
        <f>'Electric 3W'!C29</f>
        <v>13</v>
      </c>
      <c r="C213" s="15">
        <f>'Electric 3W'!D29</f>
        <v>0</v>
      </c>
      <c r="D213" s="15">
        <f>'Electric 3W'!E29</f>
        <v>5</v>
      </c>
      <c r="E213" s="15">
        <f>'Electric 3W'!F29</f>
        <v>0</v>
      </c>
      <c r="F213" s="15">
        <f>'Electric 3W'!G29</f>
        <v>1</v>
      </c>
      <c r="G213" s="15">
        <f>'Electric 3W'!H29</f>
        <v>0</v>
      </c>
      <c r="H213" s="15">
        <f>'Electric 3W'!I29</f>
        <v>2</v>
      </c>
      <c r="I213" s="15">
        <f>'Electric 3W'!J29</f>
        <v>0</v>
      </c>
      <c r="J213" s="15">
        <f>'Electric 3W'!K29</f>
        <v>0</v>
      </c>
      <c r="K213" s="15">
        <f>'Electric 3W'!L29</f>
        <v>0</v>
      </c>
      <c r="L213" s="15">
        <f>'Electric 3W'!M29</f>
        <v>0</v>
      </c>
      <c r="M213" s="15">
        <f>'Electric 3W'!N29</f>
        <v>0</v>
      </c>
      <c r="N213" s="15">
        <f>'Electric 3W'!O29</f>
        <v>19</v>
      </c>
      <c r="O213" s="15">
        <f>'Electric 3W'!P29</f>
        <v>0</v>
      </c>
      <c r="P213" s="15">
        <f>'Electric 3W'!Q29</f>
        <v>0</v>
      </c>
      <c r="Q213" s="15">
        <f>'Electric 3W'!R29</f>
        <v>0</v>
      </c>
      <c r="R213" s="15">
        <f>'Electric 3W'!S29</f>
        <v>0</v>
      </c>
      <c r="S213" s="15">
        <f>'Electric 3W'!T29</f>
        <v>0</v>
      </c>
      <c r="T213" s="15">
        <f>'Electric 3W'!U29</f>
        <v>0</v>
      </c>
      <c r="U213" s="15">
        <f>'Electric 3W'!V29</f>
        <v>0</v>
      </c>
      <c r="V213" s="15">
        <f>'Electric 3W'!W29</f>
        <v>0</v>
      </c>
      <c r="W213" s="15">
        <f>'Electric 3W'!X29</f>
        <v>0</v>
      </c>
      <c r="X213" s="15">
        <f>'Electric 3W'!Y29</f>
        <v>0</v>
      </c>
      <c r="Y213" s="15">
        <f>'Electric 3W'!Z29</f>
        <v>0</v>
      </c>
      <c r="Z213" s="15">
        <f>'Electric 3W'!AA29</f>
        <v>0</v>
      </c>
      <c r="AA213" s="15">
        <f>'Electric 3W'!AB29</f>
        <v>0</v>
      </c>
      <c r="AB213" s="15">
        <f>'Electric 3W'!AC29</f>
        <v>0</v>
      </c>
      <c r="AC213" s="15">
        <f>'Electric 3W'!AD29</f>
        <v>0</v>
      </c>
      <c r="AD213" s="15">
        <f>'Electric 3W'!AE29</f>
        <v>0</v>
      </c>
      <c r="AE213" s="15">
        <f>'Electric 3W'!AF29</f>
        <v>0</v>
      </c>
      <c r="AF213" s="15">
        <f>'Electric 3W'!AG29</f>
        <v>0</v>
      </c>
      <c r="AG213" s="15">
        <f>'Electric 3W'!AH29</f>
        <v>0</v>
      </c>
      <c r="AH213" s="15">
        <f>'Electric 3W'!AI29</f>
        <v>0</v>
      </c>
      <c r="AI213" s="15">
        <f>'Electric 3W'!AJ29</f>
        <v>0</v>
      </c>
      <c r="AJ213" s="15">
        <f>'Electric 3W'!AK29</f>
        <v>0</v>
      </c>
      <c r="AK213" s="15">
        <f>'Electric 3W'!AL29</f>
        <v>0</v>
      </c>
      <c r="AL213" s="15">
        <f>'Electric 3W'!AM29</f>
        <v>0</v>
      </c>
      <c r="AM213" s="15">
        <f>'Electric 3W'!AN29</f>
        <v>0</v>
      </c>
      <c r="AN213" s="15">
        <f>'Electric 3W'!AO29</f>
        <v>0</v>
      </c>
      <c r="AO213" s="15">
        <f>'Electric 3W'!AP29</f>
        <v>0</v>
      </c>
      <c r="AP213" s="15">
        <f>'Electric 3W'!AQ29</f>
        <v>0</v>
      </c>
      <c r="AQ213" s="15">
        <f>'Electric 3W'!AR29</f>
        <v>0</v>
      </c>
      <c r="AR213" s="15">
        <f>'Electric 3W'!AS29</f>
        <v>0</v>
      </c>
      <c r="AS213" s="15">
        <f>'Electric 3W'!AT29</f>
        <v>0</v>
      </c>
      <c r="AT213" s="15">
        <f>'Electric 3W'!AU29</f>
        <v>0</v>
      </c>
      <c r="AU213" s="15">
        <f>'Electric 3W'!AV29</f>
        <v>0</v>
      </c>
      <c r="AV213" s="15">
        <f>'Electric 3W'!AW29</f>
        <v>0</v>
      </c>
      <c r="AW213" s="15">
        <f>'Electric 3W'!AX29</f>
        <v>0</v>
      </c>
      <c r="AX213" s="15">
        <f>'Electric 3W'!AY29</f>
        <v>0</v>
      </c>
      <c r="AY213" s="15">
        <f>'Electric 3W'!AZ29</f>
        <v>0</v>
      </c>
      <c r="AZ213" s="15">
        <f>'Electric 3W'!BA29</f>
        <v>0</v>
      </c>
      <c r="BA213" s="15">
        <f>'Electric 3W'!BB29</f>
        <v>0</v>
      </c>
      <c r="BB213" s="15">
        <f>'Electric 3W'!BC29</f>
        <v>0</v>
      </c>
      <c r="BC213" s="15">
        <f>'Electric 3W'!BD29</f>
        <v>124</v>
      </c>
      <c r="BD213" s="15">
        <f>'Electric 3W'!BE29</f>
        <v>188</v>
      </c>
      <c r="BE213" s="15">
        <f>'Electric 3W'!BF29</f>
        <v>224</v>
      </c>
      <c r="BF213" s="15">
        <f>'Electric 3W'!BG29</f>
        <v>678</v>
      </c>
      <c r="BG213" s="15">
        <f>'Electric 3W'!BH29</f>
        <v>866</v>
      </c>
      <c r="BH213" s="15">
        <f>'Electric 3W'!BI29</f>
        <v>1231</v>
      </c>
      <c r="BI213" s="15">
        <f>'Electric 3W'!BJ29</f>
        <v>1262</v>
      </c>
      <c r="BJ213" s="15">
        <f>'Electric 3W'!BK29</f>
        <v>1578</v>
      </c>
      <c r="BK213" s="15">
        <f>'Electric 3W'!BL29</f>
        <v>1380</v>
      </c>
      <c r="BL213" s="15">
        <f>'Electric 3W'!BM29</f>
        <v>3354</v>
      </c>
      <c r="BM213" s="15">
        <f>'Electric 3W'!BN29</f>
        <v>1281</v>
      </c>
      <c r="BN213" s="15">
        <f>'Electric 3W'!BO29</f>
        <v>2357</v>
      </c>
      <c r="BO213" s="15">
        <f>'Electric 3W'!BP29</f>
        <v>2541</v>
      </c>
      <c r="BP213" s="15">
        <f>'Electric 3W'!BQ29</f>
        <v>3691</v>
      </c>
      <c r="BQ213" s="15">
        <f>'Electric 3W'!BR29</f>
        <v>4029</v>
      </c>
      <c r="BR213" s="15">
        <f>'Electric 3W'!BS29</f>
        <v>4999</v>
      </c>
      <c r="BS213" s="15">
        <f>'Electric 3W'!BT29</f>
        <v>6304</v>
      </c>
      <c r="BT213" s="15">
        <f>'Electric 3W'!BU29</f>
        <v>6125</v>
      </c>
      <c r="BU213" s="15">
        <f>'Electric 3W'!BV29</f>
        <v>4238</v>
      </c>
      <c r="BV213" s="15">
        <f>'Electric 3W'!BW29</f>
        <v>5353</v>
      </c>
      <c r="BW213" s="15">
        <f>'Electric 3W'!BX29</f>
        <v>4586</v>
      </c>
      <c r="BX213" s="15">
        <f>'Electric 3W'!BY29</f>
        <v>5288</v>
      </c>
      <c r="BY213" s="15">
        <f>'Electric 3W'!BZ29</f>
        <v>5506</v>
      </c>
      <c r="BZ213" s="15">
        <f>'Electric 3W'!CA29</f>
        <v>6283</v>
      </c>
      <c r="CA213" s="15">
        <f>'Electric 3W'!CB29</f>
        <v>6473</v>
      </c>
      <c r="CB213" s="15">
        <f>'Electric 3W'!CC29</f>
        <v>7618</v>
      </c>
      <c r="CC213" s="15">
        <f>'Electric 3W'!CD29</f>
        <v>6246</v>
      </c>
      <c r="CD213" s="15">
        <f>'Electric 3W'!CE29</f>
        <v>6788</v>
      </c>
      <c r="CE213" s="15">
        <f>'Electric 3W'!CF29</f>
        <v>7947</v>
      </c>
      <c r="CF213" s="15">
        <f>'Electric 3W'!CG29</f>
        <v>8686</v>
      </c>
      <c r="CG213" s="15">
        <f>'Electric 3W'!CH29</f>
        <v>7369</v>
      </c>
      <c r="CH213" s="15">
        <f>'Electric 3W'!CI29</f>
        <v>8304</v>
      </c>
      <c r="CI213" s="15">
        <f>'Electric 3W'!CJ29</f>
        <v>7754.347826086957</v>
      </c>
      <c r="CL213" s="15">
        <f t="shared" si="2376"/>
        <v>16058.347826086956</v>
      </c>
      <c r="CM213" s="15">
        <f t="shared" si="2377"/>
        <v>24002</v>
      </c>
      <c r="CN213" s="15">
        <f t="shared" si="2377"/>
        <v>15227</v>
      </c>
      <c r="CP213" s="17">
        <f>CL213/SUMIFS($C213:$CK213,$C$3:$CK$3,CM$4,$C$1:$CK$1,"&lt;="&amp;_xlfn.XLOOKUP(MAX($C$4:$CK$4),$C$4:$CK$4,$C$1:$CK$1))-1</f>
        <v>-3.4548919251671029E-2</v>
      </c>
      <c r="CQ213" s="17">
        <f>IFERROR(CL213/SUMIFS($C213:$CK213,$C$3:$CK$3,CN$4,$C$1:$CK$1,"&lt;="&amp;_xlfn.XLOOKUP(MAX($C$4:$CK$4),$C$4:$CK$4,$C$1:$CK$1))-1,"NA")</f>
        <v>0.61569049462591363</v>
      </c>
      <c r="CU213" s="8"/>
      <c r="CV213" s="8"/>
      <c r="CW213" s="8"/>
      <c r="CX213" s="8"/>
      <c r="CY213" s="8"/>
      <c r="CZ213" s="8"/>
      <c r="DB213" s="15">
        <f t="shared" si="2378"/>
        <v>18</v>
      </c>
      <c r="DC213" s="15">
        <f t="shared" si="2378"/>
        <v>1</v>
      </c>
      <c r="DD213" s="15">
        <f t="shared" si="2378"/>
        <v>2</v>
      </c>
      <c r="DE213" s="15">
        <f t="shared" si="2378"/>
        <v>0</v>
      </c>
      <c r="DF213" s="15">
        <f t="shared" si="2378"/>
        <v>19</v>
      </c>
      <c r="DG213" s="15">
        <f t="shared" si="2378"/>
        <v>0</v>
      </c>
      <c r="DH213" s="15">
        <f t="shared" si="2378"/>
        <v>0</v>
      </c>
      <c r="DI213" s="15">
        <f t="shared" si="2378"/>
        <v>0</v>
      </c>
      <c r="DJ213" s="15">
        <f t="shared" si="2378"/>
        <v>0</v>
      </c>
      <c r="DK213" s="15">
        <f t="shared" si="2378"/>
        <v>0</v>
      </c>
      <c r="DL213" s="15">
        <f t="shared" si="2379"/>
        <v>0</v>
      </c>
      <c r="DM213" s="15">
        <f t="shared" si="2379"/>
        <v>0</v>
      </c>
      <c r="DN213" s="15">
        <f t="shared" si="2379"/>
        <v>0</v>
      </c>
      <c r="DO213" s="15">
        <f t="shared" si="2379"/>
        <v>0</v>
      </c>
      <c r="DP213" s="15">
        <f t="shared" si="2379"/>
        <v>0</v>
      </c>
      <c r="DQ213" s="15">
        <f t="shared" si="2379"/>
        <v>0</v>
      </c>
      <c r="DR213" s="15">
        <f t="shared" si="2379"/>
        <v>0</v>
      </c>
      <c r="DS213" s="15">
        <f t="shared" si="2379"/>
        <v>124</v>
      </c>
      <c r="DT213" s="15">
        <f t="shared" si="2379"/>
        <v>1090</v>
      </c>
      <c r="DU213" s="15">
        <f t="shared" si="2379"/>
        <v>3359</v>
      </c>
      <c r="DV213" s="15">
        <f t="shared" si="2380"/>
        <v>6312</v>
      </c>
      <c r="DW213" s="15">
        <f t="shared" si="2380"/>
        <v>6179</v>
      </c>
      <c r="DX213" s="15">
        <f t="shared" si="2380"/>
        <v>12719</v>
      </c>
      <c r="DY213" s="15">
        <f t="shared" si="2380"/>
        <v>16667</v>
      </c>
      <c r="DZ213" s="15">
        <f t="shared" si="2380"/>
        <v>15227</v>
      </c>
      <c r="EA213" s="15">
        <f t="shared" si="2380"/>
        <v>18262</v>
      </c>
      <c r="EB213" s="15">
        <f t="shared" si="2380"/>
        <v>20652</v>
      </c>
      <c r="EC213" s="15">
        <f t="shared" si="2380"/>
        <v>24002</v>
      </c>
      <c r="EE213" s="15">
        <f t="shared" si="2381"/>
        <v>22</v>
      </c>
      <c r="EF213" s="15">
        <f t="shared" si="2381"/>
        <v>0</v>
      </c>
      <c r="EG213" s="15">
        <f t="shared" si="2381"/>
        <v>0</v>
      </c>
      <c r="EH213" s="15">
        <f t="shared" si="2381"/>
        <v>0</v>
      </c>
      <c r="EI213" s="15">
        <f t="shared" si="2381"/>
        <v>10885</v>
      </c>
      <c r="EJ213" s="15">
        <f t="shared" si="2381"/>
        <v>50792</v>
      </c>
      <c r="EK213" s="15">
        <f t="shared" si="2381"/>
        <v>78974.34782608696</v>
      </c>
    </row>
    <row r="214" spans="1:141" hidden="1" outlineLevel="1" x14ac:dyDescent="0.2">
      <c r="A214" s="9" t="s">
        <v>10</v>
      </c>
      <c r="B214" s="15">
        <f>'Electric 3W'!C30</f>
        <v>3</v>
      </c>
      <c r="C214" s="15">
        <f>'Electric 3W'!D30</f>
        <v>2</v>
      </c>
      <c r="D214" s="15">
        <f>'Electric 3W'!E30</f>
        <v>7</v>
      </c>
      <c r="E214" s="15">
        <f>'Electric 3W'!F30</f>
        <v>2</v>
      </c>
      <c r="F214" s="15">
        <f>'Electric 3W'!G30</f>
        <v>3</v>
      </c>
      <c r="G214" s="15">
        <f>'Electric 3W'!H30</f>
        <v>19</v>
      </c>
      <c r="H214" s="15">
        <f>'Electric 3W'!I30</f>
        <v>14</v>
      </c>
      <c r="I214" s="15">
        <f>'Electric 3W'!J30</f>
        <v>16</v>
      </c>
      <c r="J214" s="15">
        <f>'Electric 3W'!K30</f>
        <v>31</v>
      </c>
      <c r="K214" s="15">
        <f>'Electric 3W'!L30</f>
        <v>33</v>
      </c>
      <c r="L214" s="15">
        <f>'Electric 3W'!M30</f>
        <v>59</v>
      </c>
      <c r="M214" s="15">
        <f>'Electric 3W'!N30</f>
        <v>82</v>
      </c>
      <c r="N214" s="15">
        <f>'Electric 3W'!O30</f>
        <v>142</v>
      </c>
      <c r="O214" s="15">
        <f>'Electric 3W'!P30</f>
        <v>157</v>
      </c>
      <c r="P214" s="15">
        <f>'Electric 3W'!Q30</f>
        <v>127</v>
      </c>
      <c r="Q214" s="15">
        <f>'Electric 3W'!R30</f>
        <v>5</v>
      </c>
      <c r="R214" s="15">
        <f>'Electric 3W'!S30</f>
        <v>30</v>
      </c>
      <c r="S214" s="15">
        <f>'Electric 3W'!T30</f>
        <v>41</v>
      </c>
      <c r="T214" s="15">
        <f>'Electric 3W'!U30</f>
        <v>54</v>
      </c>
      <c r="U214" s="15">
        <f>'Electric 3W'!V30</f>
        <v>61</v>
      </c>
      <c r="V214" s="15">
        <f>'Electric 3W'!W30</f>
        <v>59</v>
      </c>
      <c r="W214" s="15">
        <f>'Electric 3W'!X30</f>
        <v>88</v>
      </c>
      <c r="X214" s="15">
        <f>'Electric 3W'!Y30</f>
        <v>73</v>
      </c>
      <c r="Y214" s="15">
        <f>'Electric 3W'!Z30</f>
        <v>147</v>
      </c>
      <c r="Z214" s="15">
        <f>'Electric 3W'!AA30</f>
        <v>149</v>
      </c>
      <c r="AA214" s="15">
        <f>'Electric 3W'!AB30</f>
        <v>218</v>
      </c>
      <c r="AB214" s="15">
        <f>'Electric 3W'!AC30</f>
        <v>351</v>
      </c>
      <c r="AC214" s="15">
        <f>'Electric 3W'!AD30</f>
        <v>202</v>
      </c>
      <c r="AD214" s="15">
        <f>'Electric 3W'!AE30</f>
        <v>64</v>
      </c>
      <c r="AE214" s="15">
        <f>'Electric 3W'!AF30</f>
        <v>132</v>
      </c>
      <c r="AF214" s="15">
        <f>'Electric 3W'!AG30</f>
        <v>271</v>
      </c>
      <c r="AG214" s="15">
        <f>'Electric 3W'!AH30</f>
        <v>241</v>
      </c>
      <c r="AH214" s="15">
        <f>'Electric 3W'!AI30</f>
        <v>319</v>
      </c>
      <c r="AI214" s="15">
        <f>'Electric 3W'!AJ30</f>
        <v>316</v>
      </c>
      <c r="AJ214" s="15">
        <f>'Electric 3W'!AK30</f>
        <v>379</v>
      </c>
      <c r="AK214" s="15">
        <f>'Electric 3W'!AL30</f>
        <v>326</v>
      </c>
      <c r="AL214" s="15">
        <f>'Electric 3W'!AM30</f>
        <v>438</v>
      </c>
      <c r="AM214" s="15">
        <f>'Electric 3W'!AN30</f>
        <v>389</v>
      </c>
      <c r="AN214" s="15">
        <f>'Electric 3W'!AO30</f>
        <v>599</v>
      </c>
      <c r="AO214" s="15">
        <f>'Electric 3W'!AP30</f>
        <v>564</v>
      </c>
      <c r="AP214" s="15">
        <f>'Electric 3W'!AQ30</f>
        <v>599</v>
      </c>
      <c r="AQ214" s="15">
        <f>'Electric 3W'!AR30</f>
        <v>780</v>
      </c>
      <c r="AR214" s="15">
        <f>'Electric 3W'!AS30</f>
        <v>763</v>
      </c>
      <c r="AS214" s="15">
        <f>'Electric 3W'!AT30</f>
        <v>836</v>
      </c>
      <c r="AT214" s="15">
        <f>'Electric 3W'!AU30</f>
        <v>951</v>
      </c>
      <c r="AU214" s="15">
        <f>'Electric 3W'!AV30</f>
        <v>882</v>
      </c>
      <c r="AV214" s="15">
        <f>'Electric 3W'!AW30</f>
        <v>950</v>
      </c>
      <c r="AW214" s="15">
        <f>'Electric 3W'!AX30</f>
        <v>1070</v>
      </c>
      <c r="AX214" s="15">
        <f>'Electric 3W'!AY30</f>
        <v>821</v>
      </c>
      <c r="AY214" s="15">
        <f>'Electric 3W'!AZ30</f>
        <v>1167</v>
      </c>
      <c r="AZ214" s="15">
        <f>'Electric 3W'!BA30</f>
        <v>1620</v>
      </c>
      <c r="BA214" s="15">
        <f>'Electric 3W'!BB30</f>
        <v>1271</v>
      </c>
      <c r="BB214" s="15">
        <f>'Electric 3W'!BC30</f>
        <v>1802</v>
      </c>
      <c r="BC214" s="15">
        <f>'Electric 3W'!BD30</f>
        <v>2587</v>
      </c>
      <c r="BD214" s="15">
        <f>'Electric 3W'!BE30</f>
        <v>3112</v>
      </c>
      <c r="BE214" s="15">
        <f>'Electric 3W'!BF30</f>
        <v>3232</v>
      </c>
      <c r="BF214" s="15">
        <f>'Electric 3W'!BG30</f>
        <v>3105</v>
      </c>
      <c r="BG214" s="15">
        <f>'Electric 3W'!BH30</f>
        <v>3291</v>
      </c>
      <c r="BH214" s="15">
        <f>'Electric 3W'!BI30</f>
        <v>3757</v>
      </c>
      <c r="BI214" s="15">
        <f>'Electric 3W'!BJ30</f>
        <v>3446</v>
      </c>
      <c r="BJ214" s="15">
        <f>'Electric 3W'!BK30</f>
        <v>3472</v>
      </c>
      <c r="BK214" s="15">
        <f>'Electric 3W'!BL30</f>
        <v>3961</v>
      </c>
      <c r="BL214" s="15">
        <f>'Electric 3W'!BM30</f>
        <v>6311</v>
      </c>
      <c r="BM214" s="15">
        <f>'Electric 3W'!BN30</f>
        <v>2327</v>
      </c>
      <c r="BN214" s="15">
        <f>'Electric 3W'!BO30</f>
        <v>3512</v>
      </c>
      <c r="BO214" s="15">
        <f>'Electric 3W'!BP30</f>
        <v>3847</v>
      </c>
      <c r="BP214" s="15">
        <f>'Electric 3W'!BQ30</f>
        <v>5943</v>
      </c>
      <c r="BQ214" s="15">
        <f>'Electric 3W'!BR30</f>
        <v>4187</v>
      </c>
      <c r="BR214" s="15">
        <f>'Electric 3W'!BS30</f>
        <v>5148</v>
      </c>
      <c r="BS214" s="15">
        <f>'Electric 3W'!BT30</f>
        <v>6518</v>
      </c>
      <c r="BT214" s="15">
        <f>'Electric 3W'!BU30</f>
        <v>6318</v>
      </c>
      <c r="BU214" s="15">
        <f>'Electric 3W'!BV30</f>
        <v>4708</v>
      </c>
      <c r="BV214" s="15">
        <f>'Electric 3W'!BW30</f>
        <v>5450</v>
      </c>
      <c r="BW214" s="15">
        <f>'Electric 3W'!BX30</f>
        <v>5323</v>
      </c>
      <c r="BX214" s="15">
        <f>'Electric 3W'!BY30</f>
        <v>6026</v>
      </c>
      <c r="BY214" s="15">
        <f>'Electric 3W'!BZ30</f>
        <v>5074</v>
      </c>
      <c r="BZ214" s="15">
        <f>'Electric 3W'!CA30</f>
        <v>6010</v>
      </c>
      <c r="CA214" s="15">
        <f>'Electric 3W'!CB30</f>
        <v>6770</v>
      </c>
      <c r="CB214" s="15">
        <f>'Electric 3W'!CC30</f>
        <v>9053</v>
      </c>
      <c r="CC214" s="15">
        <f>'Electric 3W'!CD30</f>
        <v>7737</v>
      </c>
      <c r="CD214" s="15">
        <f>'Electric 3W'!CE30</f>
        <v>7736</v>
      </c>
      <c r="CE214" s="15">
        <f>'Electric 3W'!CF30</f>
        <v>10849</v>
      </c>
      <c r="CF214" s="15">
        <f>'Electric 3W'!CG30</f>
        <v>9831</v>
      </c>
      <c r="CG214" s="15">
        <f>'Electric 3W'!CH30</f>
        <v>7189</v>
      </c>
      <c r="CH214" s="15">
        <f>'Electric 3W'!CI30</f>
        <v>6770</v>
      </c>
      <c r="CI214" s="15">
        <f>'Electric 3W'!CJ30</f>
        <v>6796.086956521739</v>
      </c>
      <c r="CL214" s="15">
        <f t="shared" si="2376"/>
        <v>13566.08695652174</v>
      </c>
      <c r="CM214" s="15">
        <f t="shared" si="2377"/>
        <v>27869</v>
      </c>
      <c r="CN214" s="15">
        <f t="shared" si="2377"/>
        <v>16799</v>
      </c>
      <c r="CP214" s="17">
        <f>CL214/SUMIFS($C214:$CK214,$C$3:$CK$3,CM$4,$C$1:$CK$1,"&lt;="&amp;_xlfn.XLOOKUP(MAX($C$4:$CK$4),$C$4:$CK$4,$C$1:$CK$1))-1</f>
        <v>-0.34399966361113443</v>
      </c>
      <c r="CQ214" s="17">
        <f t="shared" ref="CQ214:CQ219" si="2382">CL214/SUMIFS($C214:$CK214,$C$3:$CK$3,CN$4,$C$1:$CK$1,"&lt;="&amp;_xlfn.XLOOKUP(MAX($C$4:$CK$4),$C$4:$CK$4,$C$1:$CK$1))-1</f>
        <v>0.25926733096832266</v>
      </c>
      <c r="CU214" s="8"/>
      <c r="CV214" s="8"/>
      <c r="CW214" s="8"/>
      <c r="CX214" s="8"/>
      <c r="CY214" s="8"/>
      <c r="CZ214" s="8"/>
      <c r="DB214" s="15">
        <f t="shared" si="2378"/>
        <v>12</v>
      </c>
      <c r="DC214" s="15">
        <f t="shared" si="2378"/>
        <v>24</v>
      </c>
      <c r="DD214" s="15">
        <f t="shared" si="2378"/>
        <v>61</v>
      </c>
      <c r="DE214" s="15">
        <f t="shared" si="2378"/>
        <v>174</v>
      </c>
      <c r="DF214" s="15">
        <f t="shared" si="2378"/>
        <v>426</v>
      </c>
      <c r="DG214" s="15">
        <f t="shared" si="2378"/>
        <v>76</v>
      </c>
      <c r="DH214" s="15">
        <f t="shared" si="2378"/>
        <v>174</v>
      </c>
      <c r="DI214" s="15">
        <f t="shared" si="2378"/>
        <v>308</v>
      </c>
      <c r="DJ214" s="15">
        <f t="shared" si="2378"/>
        <v>718</v>
      </c>
      <c r="DK214" s="15">
        <f t="shared" si="2378"/>
        <v>398</v>
      </c>
      <c r="DL214" s="15">
        <f t="shared" si="2379"/>
        <v>831</v>
      </c>
      <c r="DM214" s="15">
        <f t="shared" si="2379"/>
        <v>1021</v>
      </c>
      <c r="DN214" s="15">
        <f t="shared" si="2379"/>
        <v>1426</v>
      </c>
      <c r="DO214" s="15">
        <f t="shared" si="2379"/>
        <v>1943</v>
      </c>
      <c r="DP214" s="15">
        <f t="shared" si="2379"/>
        <v>2550</v>
      </c>
      <c r="DQ214" s="15">
        <f t="shared" si="2379"/>
        <v>2902</v>
      </c>
      <c r="DR214" s="15">
        <f t="shared" si="2379"/>
        <v>3608</v>
      </c>
      <c r="DS214" s="15">
        <f t="shared" si="2379"/>
        <v>5660</v>
      </c>
      <c r="DT214" s="15">
        <f t="shared" si="2379"/>
        <v>9449</v>
      </c>
      <c r="DU214" s="15">
        <f t="shared" si="2379"/>
        <v>10494</v>
      </c>
      <c r="DV214" s="15">
        <f t="shared" si="2380"/>
        <v>13744</v>
      </c>
      <c r="DW214" s="15">
        <f t="shared" si="2380"/>
        <v>9686</v>
      </c>
      <c r="DX214" s="15">
        <f t="shared" si="2380"/>
        <v>15278</v>
      </c>
      <c r="DY214" s="15">
        <f t="shared" si="2380"/>
        <v>17544</v>
      </c>
      <c r="DZ214" s="15">
        <f t="shared" si="2380"/>
        <v>16799</v>
      </c>
      <c r="EA214" s="15">
        <f t="shared" si="2380"/>
        <v>17854</v>
      </c>
      <c r="EB214" s="15">
        <f t="shared" si="2380"/>
        <v>24526</v>
      </c>
      <c r="EC214" s="15">
        <f t="shared" si="2380"/>
        <v>27869</v>
      </c>
      <c r="EE214" s="15">
        <f t="shared" si="2381"/>
        <v>685</v>
      </c>
      <c r="EF214" s="15">
        <f t="shared" si="2381"/>
        <v>1276</v>
      </c>
      <c r="EG214" s="15">
        <f t="shared" si="2381"/>
        <v>3676</v>
      </c>
      <c r="EH214" s="15">
        <f t="shared" si="2381"/>
        <v>11003</v>
      </c>
      <c r="EI214" s="15">
        <f t="shared" si="2381"/>
        <v>39347</v>
      </c>
      <c r="EJ214" s="15">
        <f t="shared" si="2381"/>
        <v>59307</v>
      </c>
      <c r="EK214" s="15">
        <f t="shared" si="2381"/>
        <v>83815.086956521744</v>
      </c>
    </row>
    <row r="215" spans="1:141" hidden="1" outlineLevel="1" x14ac:dyDescent="0.2">
      <c r="A215" s="9" t="s">
        <v>207</v>
      </c>
      <c r="B215" s="15">
        <f>'Electric 3W'!C31</f>
        <v>0</v>
      </c>
      <c r="C215" s="15">
        <f>'Electric 3W'!D31</f>
        <v>0</v>
      </c>
      <c r="D215" s="15">
        <f>'Electric 3W'!E31</f>
        <v>0</v>
      </c>
      <c r="E215" s="15">
        <f>'Electric 3W'!F31</f>
        <v>0</v>
      </c>
      <c r="F215" s="15">
        <f>'Electric 3W'!G31</f>
        <v>0</v>
      </c>
      <c r="G215" s="15">
        <f>'Electric 3W'!H31</f>
        <v>0</v>
      </c>
      <c r="H215" s="15">
        <f>'Electric 3W'!I31</f>
        <v>0</v>
      </c>
      <c r="I215" s="15">
        <f>'Electric 3W'!J31</f>
        <v>0</v>
      </c>
      <c r="J215" s="15">
        <f>'Electric 3W'!K31</f>
        <v>0</v>
      </c>
      <c r="K215" s="15">
        <f>'Electric 3W'!L31</f>
        <v>0</v>
      </c>
      <c r="L215" s="15">
        <f>'Electric 3W'!M31</f>
        <v>0</v>
      </c>
      <c r="M215" s="15">
        <f>'Electric 3W'!N31</f>
        <v>0</v>
      </c>
      <c r="N215" s="15">
        <f>'Electric 3W'!O31</f>
        <v>0</v>
      </c>
      <c r="O215" s="15">
        <f>'Electric 3W'!P31</f>
        <v>0</v>
      </c>
      <c r="P215" s="15">
        <f>'Electric 3W'!Q31</f>
        <v>0</v>
      </c>
      <c r="Q215" s="15">
        <f>'Electric 3W'!R31</f>
        <v>0</v>
      </c>
      <c r="R215" s="15">
        <f>'Electric 3W'!S31</f>
        <v>0</v>
      </c>
      <c r="S215" s="15">
        <f>'Electric 3W'!T31</f>
        <v>0</v>
      </c>
      <c r="T215" s="15">
        <f>'Electric 3W'!U31</f>
        <v>0</v>
      </c>
      <c r="U215" s="15">
        <f>'Electric 3W'!V31</f>
        <v>0</v>
      </c>
      <c r="V215" s="15">
        <f>'Electric 3W'!W31</f>
        <v>0</v>
      </c>
      <c r="W215" s="15">
        <f>'Electric 3W'!X31</f>
        <v>0</v>
      </c>
      <c r="X215" s="15">
        <f>'Electric 3W'!Y31</f>
        <v>0</v>
      </c>
      <c r="Y215" s="15">
        <f>'Electric 3W'!Z31</f>
        <v>0</v>
      </c>
      <c r="Z215" s="15">
        <f>'Electric 3W'!AA31</f>
        <v>0</v>
      </c>
      <c r="AA215" s="15">
        <f>'Electric 3W'!AB31</f>
        <v>0</v>
      </c>
      <c r="AB215" s="15">
        <f>'Electric 3W'!AC31</f>
        <v>0</v>
      </c>
      <c r="AC215" s="15">
        <f>'Electric 3W'!AD31</f>
        <v>0</v>
      </c>
      <c r="AD215" s="15">
        <f>'Electric 3W'!AE31</f>
        <v>0</v>
      </c>
      <c r="AE215" s="15">
        <f>'Electric 3W'!AF31</f>
        <v>35</v>
      </c>
      <c r="AF215" s="15">
        <f>'Electric 3W'!AG31</f>
        <v>55</v>
      </c>
      <c r="AG215" s="15">
        <f>'Electric 3W'!AH31</f>
        <v>42</v>
      </c>
      <c r="AH215" s="15">
        <f>'Electric 3W'!AI31</f>
        <v>45</v>
      </c>
      <c r="AI215" s="15">
        <f>'Electric 3W'!AJ31</f>
        <v>22</v>
      </c>
      <c r="AJ215" s="15">
        <f>'Electric 3W'!AK31</f>
        <v>2</v>
      </c>
      <c r="AK215" s="15">
        <f>'Electric 3W'!AL31</f>
        <v>98</v>
      </c>
      <c r="AL215" s="15">
        <f>'Electric 3W'!AM31</f>
        <v>159</v>
      </c>
      <c r="AM215" s="15">
        <f>'Electric 3W'!AN31</f>
        <v>75</v>
      </c>
      <c r="AN215" s="15">
        <f>'Electric 3W'!AO31</f>
        <v>282</v>
      </c>
      <c r="AO215" s="15">
        <f>'Electric 3W'!AP31</f>
        <v>174</v>
      </c>
      <c r="AP215" s="15">
        <f>'Electric 3W'!AQ31</f>
        <v>209</v>
      </c>
      <c r="AQ215" s="15">
        <f>'Electric 3W'!AR31</f>
        <v>89</v>
      </c>
      <c r="AR215" s="15">
        <f>'Electric 3W'!AS31</f>
        <v>191</v>
      </c>
      <c r="AS215" s="15">
        <f>'Electric 3W'!AT31</f>
        <v>96</v>
      </c>
      <c r="AT215" s="15">
        <f>'Electric 3W'!AU31</f>
        <v>133</v>
      </c>
      <c r="AU215" s="15">
        <f>'Electric 3W'!AV31</f>
        <v>162</v>
      </c>
      <c r="AV215" s="15">
        <f>'Electric 3W'!AW31</f>
        <v>454</v>
      </c>
      <c r="AW215" s="15">
        <f>'Electric 3W'!AX31</f>
        <v>584</v>
      </c>
      <c r="AX215" s="15">
        <f>'Electric 3W'!AY31</f>
        <v>283</v>
      </c>
      <c r="AY215" s="15">
        <f>'Electric 3W'!AZ31</f>
        <v>211</v>
      </c>
      <c r="AZ215" s="15">
        <f>'Electric 3W'!BA31</f>
        <v>646</v>
      </c>
      <c r="BA215" s="15">
        <f>'Electric 3W'!BB31</f>
        <v>194</v>
      </c>
      <c r="BB215" s="15">
        <f>'Electric 3W'!BC31</f>
        <v>184</v>
      </c>
      <c r="BC215" s="15">
        <f>'Electric 3W'!BD31</f>
        <v>203</v>
      </c>
      <c r="BD215" s="15">
        <f>'Electric 3W'!BE31</f>
        <v>345</v>
      </c>
      <c r="BE215" s="15">
        <f>'Electric 3W'!BF31</f>
        <v>267</v>
      </c>
      <c r="BF215" s="15">
        <f>'Electric 3W'!BG31</f>
        <v>346</v>
      </c>
      <c r="BG215" s="15">
        <f>'Electric 3W'!BH31</f>
        <v>286</v>
      </c>
      <c r="BH215" s="15">
        <f>'Electric 3W'!BI31</f>
        <v>248</v>
      </c>
      <c r="BI215" s="15">
        <f>'Electric 3W'!BJ31</f>
        <v>301</v>
      </c>
      <c r="BJ215" s="15">
        <f>'Electric 3W'!BK31</f>
        <v>367</v>
      </c>
      <c r="BK215" s="15">
        <f>'Electric 3W'!BL31</f>
        <v>497</v>
      </c>
      <c r="BL215" s="15">
        <f>'Electric 3W'!BM31</f>
        <v>2246</v>
      </c>
      <c r="BM215" s="15">
        <f>'Electric 3W'!BN31</f>
        <v>306</v>
      </c>
      <c r="BN215" s="15">
        <f>'Electric 3W'!BO31</f>
        <v>316</v>
      </c>
      <c r="BO215" s="15">
        <f>'Electric 3W'!BP31</f>
        <v>363</v>
      </c>
      <c r="BP215" s="15">
        <f>'Electric 3W'!BQ31</f>
        <v>534</v>
      </c>
      <c r="BQ215" s="15">
        <f>'Electric 3W'!BR31</f>
        <v>445</v>
      </c>
      <c r="BR215" s="15">
        <f>'Electric 3W'!BS31</f>
        <v>513</v>
      </c>
      <c r="BS215" s="15">
        <f>'Electric 3W'!BT31</f>
        <v>455</v>
      </c>
      <c r="BT215" s="15">
        <f>'Electric 3W'!BU31</f>
        <v>475</v>
      </c>
      <c r="BU215" s="15">
        <f>'Electric 3W'!BV31</f>
        <v>383</v>
      </c>
      <c r="BV215" s="15">
        <f>'Electric 3W'!BW31</f>
        <v>605</v>
      </c>
      <c r="BW215" s="15">
        <f>'Electric 3W'!BX31</f>
        <v>1105</v>
      </c>
      <c r="BX215" s="15">
        <f>'Electric 3W'!BY31</f>
        <v>517</v>
      </c>
      <c r="BY215" s="15">
        <f>'Electric 3W'!BZ31</f>
        <v>471</v>
      </c>
      <c r="BZ215" s="15">
        <f>'Electric 3W'!CA31</f>
        <v>453</v>
      </c>
      <c r="CA215" s="15">
        <f>'Electric 3W'!CB31</f>
        <v>459</v>
      </c>
      <c r="CB215" s="15">
        <f>'Electric 3W'!CC31</f>
        <v>468</v>
      </c>
      <c r="CC215" s="15">
        <f>'Electric 3W'!CD31</f>
        <v>403</v>
      </c>
      <c r="CD215" s="15">
        <f>'Electric 3W'!CE31</f>
        <v>481</v>
      </c>
      <c r="CE215" s="15">
        <f>'Electric 3W'!CF31</f>
        <v>467</v>
      </c>
      <c r="CF215" s="15">
        <f>'Electric 3W'!CG31</f>
        <v>503</v>
      </c>
      <c r="CG215" s="15">
        <f>'Electric 3W'!CH31</f>
        <v>757</v>
      </c>
      <c r="CH215" s="15">
        <f>'Electric 3W'!CI31</f>
        <v>875</v>
      </c>
      <c r="CI215" s="15">
        <f>'Electric 3W'!CJ31</f>
        <v>606.47826086956525</v>
      </c>
      <c r="CL215" s="15">
        <f t="shared" si="2376"/>
        <v>1481.4782608695652</v>
      </c>
      <c r="CM215" s="15">
        <f t="shared" si="2377"/>
        <v>1727</v>
      </c>
      <c r="CN215" s="15">
        <f t="shared" si="2377"/>
        <v>2227</v>
      </c>
      <c r="CP215" s="17">
        <f>CL215/SUMIFS($C215:$CK215,$C$3:$CK$3,CM$4,$C$1:$CK$1,"&lt;="&amp;_xlfn.XLOOKUP(MAX($C$4:$CK$4),$C$4:$CK$4,$C$1:$CK$1))-1</f>
        <v>0.52729717615419092</v>
      </c>
      <c r="CQ215" s="17">
        <f t="shared" si="2382"/>
        <v>-0.13363844393592672</v>
      </c>
      <c r="CU215" s="8"/>
      <c r="CV215" s="8"/>
      <c r="CW215" s="8"/>
      <c r="CX215" s="8"/>
      <c r="CY215" s="8"/>
      <c r="CZ215" s="8"/>
      <c r="DB215" s="15">
        <f t="shared" si="2378"/>
        <v>0</v>
      </c>
      <c r="DC215" s="15">
        <f t="shared" si="2378"/>
        <v>0</v>
      </c>
      <c r="DD215" s="15">
        <f t="shared" si="2378"/>
        <v>0</v>
      </c>
      <c r="DE215" s="15">
        <f t="shared" si="2378"/>
        <v>0</v>
      </c>
      <c r="DF215" s="15">
        <f t="shared" si="2378"/>
        <v>0</v>
      </c>
      <c r="DG215" s="15">
        <f t="shared" si="2378"/>
        <v>0</v>
      </c>
      <c r="DH215" s="15">
        <f t="shared" si="2378"/>
        <v>0</v>
      </c>
      <c r="DI215" s="15">
        <f t="shared" si="2378"/>
        <v>0</v>
      </c>
      <c r="DJ215" s="15">
        <f t="shared" si="2378"/>
        <v>0</v>
      </c>
      <c r="DK215" s="15">
        <f t="shared" si="2378"/>
        <v>35</v>
      </c>
      <c r="DL215" s="15">
        <f t="shared" si="2379"/>
        <v>142</v>
      </c>
      <c r="DM215" s="15">
        <f t="shared" si="2379"/>
        <v>122</v>
      </c>
      <c r="DN215" s="15">
        <f t="shared" si="2379"/>
        <v>516</v>
      </c>
      <c r="DO215" s="15">
        <f t="shared" si="2379"/>
        <v>472</v>
      </c>
      <c r="DP215" s="15">
        <f t="shared" si="2379"/>
        <v>420</v>
      </c>
      <c r="DQ215" s="15">
        <f t="shared" si="2379"/>
        <v>1200</v>
      </c>
      <c r="DR215" s="15">
        <f t="shared" si="2379"/>
        <v>1140</v>
      </c>
      <c r="DS215" s="15">
        <f t="shared" si="2379"/>
        <v>581</v>
      </c>
      <c r="DT215" s="15">
        <f t="shared" si="2379"/>
        <v>958</v>
      </c>
      <c r="DU215" s="15">
        <f t="shared" si="2379"/>
        <v>835</v>
      </c>
      <c r="DV215" s="15">
        <f t="shared" si="2380"/>
        <v>3110</v>
      </c>
      <c r="DW215" s="15">
        <f t="shared" si="2380"/>
        <v>985</v>
      </c>
      <c r="DX215" s="15">
        <f t="shared" si="2380"/>
        <v>1492</v>
      </c>
      <c r="DY215" s="15">
        <f t="shared" si="2380"/>
        <v>1313</v>
      </c>
      <c r="DZ215" s="15">
        <f t="shared" si="2380"/>
        <v>2227</v>
      </c>
      <c r="EA215" s="15">
        <f t="shared" si="2380"/>
        <v>1383</v>
      </c>
      <c r="EB215" s="15">
        <f t="shared" si="2380"/>
        <v>1352</v>
      </c>
      <c r="EC215" s="15">
        <f t="shared" si="2380"/>
        <v>1727</v>
      </c>
      <c r="EE215" s="15">
        <f t="shared" si="2381"/>
        <v>0</v>
      </c>
      <c r="EF215" s="15">
        <f t="shared" si="2381"/>
        <v>0</v>
      </c>
      <c r="EG215" s="15">
        <f t="shared" si="2381"/>
        <v>815</v>
      </c>
      <c r="EH215" s="15">
        <f t="shared" si="2381"/>
        <v>3232</v>
      </c>
      <c r="EI215" s="15">
        <f t="shared" si="2381"/>
        <v>5484</v>
      </c>
      <c r="EJ215" s="15">
        <f t="shared" si="2381"/>
        <v>6017</v>
      </c>
      <c r="EK215" s="15">
        <f t="shared" si="2381"/>
        <v>5943.478260869565</v>
      </c>
    </row>
    <row r="216" spans="1:141" hidden="1" outlineLevel="1" x14ac:dyDescent="0.2">
      <c r="A216" s="9" t="s">
        <v>25</v>
      </c>
      <c r="B216" s="15">
        <f>'Electric 3W'!C32</f>
        <v>0</v>
      </c>
      <c r="C216" s="15">
        <f>'Electric 3W'!D32</f>
        <v>0</v>
      </c>
      <c r="D216" s="15">
        <f>'Electric 3W'!E32</f>
        <v>0</v>
      </c>
      <c r="E216" s="15">
        <f>'Electric 3W'!F32</f>
        <v>0</v>
      </c>
      <c r="F216" s="15">
        <f>'Electric 3W'!G32</f>
        <v>0</v>
      </c>
      <c r="G216" s="15">
        <f>'Electric 3W'!H32</f>
        <v>0</v>
      </c>
      <c r="H216" s="15">
        <f>'Electric 3W'!I32</f>
        <v>0</v>
      </c>
      <c r="I216" s="15">
        <f>'Electric 3W'!J32</f>
        <v>0</v>
      </c>
      <c r="J216" s="15">
        <f>'Electric 3W'!K32</f>
        <v>0</v>
      </c>
      <c r="K216" s="15">
        <f>'Electric 3W'!L32</f>
        <v>0</v>
      </c>
      <c r="L216" s="15">
        <f>'Electric 3W'!M32</f>
        <v>0</v>
      </c>
      <c r="M216" s="15">
        <f>'Electric 3W'!N32</f>
        <v>1</v>
      </c>
      <c r="N216" s="15">
        <f>'Electric 3W'!O32</f>
        <v>3</v>
      </c>
      <c r="O216" s="15">
        <f>'Electric 3W'!P32</f>
        <v>6</v>
      </c>
      <c r="P216" s="15">
        <f>'Electric 3W'!Q32</f>
        <v>6</v>
      </c>
      <c r="Q216" s="15">
        <f>'Electric 3W'!R32</f>
        <v>6</v>
      </c>
      <c r="R216" s="15">
        <f>'Electric 3W'!S32</f>
        <v>0</v>
      </c>
      <c r="S216" s="15">
        <f>'Electric 3W'!T32</f>
        <v>1</v>
      </c>
      <c r="T216" s="15">
        <f>'Electric 3W'!U32</f>
        <v>9</v>
      </c>
      <c r="U216" s="15">
        <f>'Electric 3W'!V32</f>
        <v>3</v>
      </c>
      <c r="V216" s="15">
        <f>'Electric 3W'!W32</f>
        <v>11</v>
      </c>
      <c r="W216" s="15">
        <f>'Electric 3W'!X32</f>
        <v>7</v>
      </c>
      <c r="X216" s="15">
        <f>'Electric 3W'!Y32</f>
        <v>10</v>
      </c>
      <c r="Y216" s="15">
        <f>'Electric 3W'!Z32</f>
        <v>17</v>
      </c>
      <c r="Z216" s="15">
        <f>'Electric 3W'!AA32</f>
        <v>13</v>
      </c>
      <c r="AA216" s="15">
        <f>'Electric 3W'!AB32</f>
        <v>17</v>
      </c>
      <c r="AB216" s="15">
        <f>'Electric 3W'!AC32</f>
        <v>29</v>
      </c>
      <c r="AC216" s="15">
        <f>'Electric 3W'!AD32</f>
        <v>40</v>
      </c>
      <c r="AD216" s="15">
        <f>'Electric 3W'!AE32</f>
        <v>11</v>
      </c>
      <c r="AE216" s="15">
        <f>'Electric 3W'!AF32</f>
        <v>73</v>
      </c>
      <c r="AF216" s="15">
        <f>'Electric 3W'!AG32</f>
        <v>183</v>
      </c>
      <c r="AG216" s="15">
        <f>'Electric 3W'!AH32</f>
        <v>136</v>
      </c>
      <c r="AH216" s="15">
        <f>'Electric 3W'!AI32</f>
        <v>329</v>
      </c>
      <c r="AI216" s="15">
        <f>'Electric 3W'!AJ32</f>
        <v>317</v>
      </c>
      <c r="AJ216" s="15">
        <f>'Electric 3W'!AK32</f>
        <v>499</v>
      </c>
      <c r="AK216" s="15">
        <f>'Electric 3W'!AL32</f>
        <v>412</v>
      </c>
      <c r="AL216" s="15">
        <f>'Electric 3W'!AM32</f>
        <v>370</v>
      </c>
      <c r="AM216" s="15">
        <f>'Electric 3W'!AN32</f>
        <v>327</v>
      </c>
      <c r="AN216" s="15">
        <f>'Electric 3W'!AO32</f>
        <v>426</v>
      </c>
      <c r="AO216" s="15">
        <f>'Electric 3W'!AP32</f>
        <v>507</v>
      </c>
      <c r="AP216" s="15">
        <f>'Electric 3W'!AQ32</f>
        <v>343</v>
      </c>
      <c r="AQ216" s="15">
        <f>'Electric 3W'!AR32</f>
        <v>273</v>
      </c>
      <c r="AR216" s="15">
        <f>'Electric 3W'!AS32</f>
        <v>122</v>
      </c>
      <c r="AS216" s="15">
        <f>'Electric 3W'!AT32</f>
        <v>772</v>
      </c>
      <c r="AT216" s="15">
        <f>'Electric 3W'!AU32</f>
        <v>776</v>
      </c>
      <c r="AU216" s="15">
        <f>'Electric 3W'!AV32</f>
        <v>770</v>
      </c>
      <c r="AV216" s="15">
        <f>'Electric 3W'!AW32</f>
        <v>838</v>
      </c>
      <c r="AW216" s="15">
        <f>'Electric 3W'!AX32</f>
        <v>939</v>
      </c>
      <c r="AX216" s="15">
        <f>'Electric 3W'!AY32</f>
        <v>967</v>
      </c>
      <c r="AY216" s="15">
        <f>'Electric 3W'!AZ32</f>
        <v>915</v>
      </c>
      <c r="AZ216" s="15">
        <f>'Electric 3W'!BA32</f>
        <v>1256</v>
      </c>
      <c r="BA216" s="15">
        <f>'Electric 3W'!BB32</f>
        <v>1233</v>
      </c>
      <c r="BB216" s="15">
        <f>'Electric 3W'!BC32</f>
        <v>1587</v>
      </c>
      <c r="BC216" s="15">
        <f>'Electric 3W'!BD32</f>
        <v>1800</v>
      </c>
      <c r="BD216" s="15">
        <f>'Electric 3W'!BE32</f>
        <v>1996</v>
      </c>
      <c r="BE216" s="15">
        <f>'Electric 3W'!BF32</f>
        <v>1940</v>
      </c>
      <c r="BF216" s="15">
        <f>'Electric 3W'!BG32</f>
        <v>2005</v>
      </c>
      <c r="BG216" s="15">
        <f>'Electric 3W'!BH32</f>
        <v>2254</v>
      </c>
      <c r="BH216" s="15">
        <f>'Electric 3W'!BI32</f>
        <v>2258</v>
      </c>
      <c r="BI216" s="15">
        <f>'Electric 3W'!BJ32</f>
        <v>2094</v>
      </c>
      <c r="BJ216" s="15">
        <f>'Electric 3W'!BK32</f>
        <v>2134</v>
      </c>
      <c r="BK216" s="15">
        <f>'Electric 3W'!BL32</f>
        <v>2004</v>
      </c>
      <c r="BL216" s="15">
        <f>'Electric 3W'!BM32</f>
        <v>3309</v>
      </c>
      <c r="BM216" s="15">
        <f>'Electric 3W'!BN32</f>
        <v>696</v>
      </c>
      <c r="BN216" s="15">
        <f>'Electric 3W'!BO32</f>
        <v>1376</v>
      </c>
      <c r="BO216" s="15">
        <f>'Electric 3W'!BP32</f>
        <v>1284</v>
      </c>
      <c r="BP216" s="15">
        <f>'Electric 3W'!BQ32</f>
        <v>1956</v>
      </c>
      <c r="BQ216" s="15">
        <f>'Electric 3W'!BR32</f>
        <v>1559</v>
      </c>
      <c r="BR216" s="15">
        <f>'Electric 3W'!BS32</f>
        <v>1683</v>
      </c>
      <c r="BS216" s="15">
        <f>'Electric 3W'!BT32</f>
        <v>1941</v>
      </c>
      <c r="BT216" s="15">
        <f>'Electric 3W'!BU32</f>
        <v>2464</v>
      </c>
      <c r="BU216" s="15">
        <f>'Electric 3W'!BV32</f>
        <v>1357</v>
      </c>
      <c r="BV216" s="15">
        <f>'Electric 3W'!BW32</f>
        <v>1583</v>
      </c>
      <c r="BW216" s="15">
        <f>'Electric 3W'!BX32</f>
        <v>1171</v>
      </c>
      <c r="BX216" s="15">
        <f>'Electric 3W'!BY32</f>
        <v>1387</v>
      </c>
      <c r="BY216" s="15">
        <f>'Electric 3W'!BZ32</f>
        <v>1141</v>
      </c>
      <c r="BZ216" s="15">
        <f>'Electric 3W'!CA32</f>
        <v>1036</v>
      </c>
      <c r="CA216" s="15">
        <f>'Electric 3W'!CB32</f>
        <v>1029</v>
      </c>
      <c r="CB216" s="15">
        <f>'Electric 3W'!CC32</f>
        <v>1193</v>
      </c>
      <c r="CC216" s="15">
        <f>'Electric 3W'!CD32</f>
        <v>1198</v>
      </c>
      <c r="CD216" s="15">
        <f>'Electric 3W'!CE32</f>
        <v>1042</v>
      </c>
      <c r="CE216" s="15">
        <f>'Electric 3W'!CF32</f>
        <v>1404</v>
      </c>
      <c r="CF216" s="15">
        <f>'Electric 3W'!CG32</f>
        <v>1311</v>
      </c>
      <c r="CG216" s="15">
        <f>'Electric 3W'!CH32</f>
        <v>1322</v>
      </c>
      <c r="CH216" s="15">
        <f>'Electric 3W'!CI32</f>
        <v>925</v>
      </c>
      <c r="CI216" s="15">
        <f>'Electric 3W'!CJ32</f>
        <v>936.82608695652175</v>
      </c>
      <c r="CL216" s="15">
        <f t="shared" si="2376"/>
        <v>1861.8260869565217</v>
      </c>
      <c r="CM216" s="15">
        <f t="shared" si="2377"/>
        <v>4037</v>
      </c>
      <c r="CN216" s="15">
        <f t="shared" si="2377"/>
        <v>4141</v>
      </c>
      <c r="CP216" s="17">
        <f>CL216/SUMIFS($C216:$CK216,$C$3:$CK$3,CM$4,$C$1:$CK$1,"&lt;="&amp;_xlfn.XLOOKUP(MAX($C$4:$CK$4),$C$4:$CK$4,$C$1:$CK$1))-1</f>
        <v>-0.31424453519096807</v>
      </c>
      <c r="CQ216" s="17">
        <f t="shared" si="2382"/>
        <v>-0.32395566922421137</v>
      </c>
      <c r="CU216" s="8"/>
      <c r="CV216" s="8"/>
      <c r="CW216" s="8"/>
      <c r="CX216" s="8"/>
      <c r="CY216" s="8"/>
      <c r="CZ216" s="8"/>
      <c r="DB216" s="15">
        <f t="shared" si="2378"/>
        <v>0</v>
      </c>
      <c r="DC216" s="15">
        <f t="shared" si="2378"/>
        <v>0</v>
      </c>
      <c r="DD216" s="15">
        <f t="shared" si="2378"/>
        <v>0</v>
      </c>
      <c r="DE216" s="15">
        <f t="shared" si="2378"/>
        <v>1</v>
      </c>
      <c r="DF216" s="15">
        <f t="shared" si="2378"/>
        <v>15</v>
      </c>
      <c r="DG216" s="15">
        <f t="shared" si="2378"/>
        <v>7</v>
      </c>
      <c r="DH216" s="15">
        <f t="shared" si="2378"/>
        <v>23</v>
      </c>
      <c r="DI216" s="15">
        <f t="shared" si="2378"/>
        <v>34</v>
      </c>
      <c r="DJ216" s="15">
        <f t="shared" si="2378"/>
        <v>59</v>
      </c>
      <c r="DK216" s="15">
        <f t="shared" si="2378"/>
        <v>124</v>
      </c>
      <c r="DL216" s="15">
        <f t="shared" si="2379"/>
        <v>648</v>
      </c>
      <c r="DM216" s="15">
        <f t="shared" si="2379"/>
        <v>1228</v>
      </c>
      <c r="DN216" s="15">
        <f t="shared" si="2379"/>
        <v>1123</v>
      </c>
      <c r="DO216" s="15">
        <f t="shared" si="2379"/>
        <v>1123</v>
      </c>
      <c r="DP216" s="15">
        <f t="shared" si="2379"/>
        <v>1670</v>
      </c>
      <c r="DQ216" s="15">
        <f t="shared" si="2379"/>
        <v>2547</v>
      </c>
      <c r="DR216" s="15">
        <f t="shared" si="2379"/>
        <v>3138</v>
      </c>
      <c r="DS216" s="15">
        <f t="shared" si="2379"/>
        <v>4620</v>
      </c>
      <c r="DT216" s="15">
        <f t="shared" si="2379"/>
        <v>5941</v>
      </c>
      <c r="DU216" s="15">
        <f t="shared" si="2379"/>
        <v>6606</v>
      </c>
      <c r="DV216" s="15">
        <f t="shared" si="2380"/>
        <v>7447</v>
      </c>
      <c r="DW216" s="15">
        <f t="shared" si="2380"/>
        <v>3356</v>
      </c>
      <c r="DX216" s="15">
        <f t="shared" si="2380"/>
        <v>5198</v>
      </c>
      <c r="DY216" s="15">
        <f t="shared" si="2380"/>
        <v>5762</v>
      </c>
      <c r="DZ216" s="15">
        <f t="shared" si="2380"/>
        <v>4141</v>
      </c>
      <c r="EA216" s="15">
        <f t="shared" si="2380"/>
        <v>3206</v>
      </c>
      <c r="EB216" s="15">
        <f t="shared" si="2380"/>
        <v>3433</v>
      </c>
      <c r="EC216" s="15">
        <f t="shared" si="2380"/>
        <v>4037</v>
      </c>
      <c r="EE216" s="15">
        <f t="shared" si="2381"/>
        <v>16</v>
      </c>
      <c r="EF216" s="15">
        <f t="shared" si="2381"/>
        <v>123</v>
      </c>
      <c r="EG216" s="15">
        <f t="shared" si="2381"/>
        <v>3123</v>
      </c>
      <c r="EH216" s="15">
        <f t="shared" si="2381"/>
        <v>8478</v>
      </c>
      <c r="EI216" s="15">
        <f t="shared" si="2381"/>
        <v>24614</v>
      </c>
      <c r="EJ216" s="15">
        <f t="shared" si="2381"/>
        <v>18457</v>
      </c>
      <c r="EK216" s="15">
        <f t="shared" si="2381"/>
        <v>12537.826086956522</v>
      </c>
    </row>
    <row r="217" spans="1:141" hidden="1" outlineLevel="1" x14ac:dyDescent="0.2">
      <c r="A217" s="9" t="s">
        <v>26</v>
      </c>
      <c r="B217" s="15">
        <f>'Electric 3W'!C33</f>
        <v>0</v>
      </c>
      <c r="C217" s="15">
        <f>'Electric 3W'!D33</f>
        <v>0</v>
      </c>
      <c r="D217" s="15">
        <f>'Electric 3W'!E33</f>
        <v>0</v>
      </c>
      <c r="E217" s="15">
        <f>'Electric 3W'!F33</f>
        <v>0</v>
      </c>
      <c r="F217" s="15">
        <f>'Electric 3W'!G33</f>
        <v>0</v>
      </c>
      <c r="G217" s="15">
        <f>'Electric 3W'!H33</f>
        <v>0</v>
      </c>
      <c r="H217" s="15">
        <f>'Electric 3W'!I33</f>
        <v>0</v>
      </c>
      <c r="I217" s="15">
        <f>'Electric 3W'!J33</f>
        <v>0</v>
      </c>
      <c r="J217" s="15">
        <f>'Electric 3W'!K33</f>
        <v>0</v>
      </c>
      <c r="K217" s="15">
        <f>'Electric 3W'!L33</f>
        <v>0</v>
      </c>
      <c r="L217" s="15">
        <f>'Electric 3W'!M33</f>
        <v>0</v>
      </c>
      <c r="M217" s="15">
        <f>'Electric 3W'!N33</f>
        <v>0</v>
      </c>
      <c r="N217" s="15">
        <f>'Electric 3W'!O33</f>
        <v>0</v>
      </c>
      <c r="O217" s="15">
        <f>'Electric 3W'!P33</f>
        <v>0</v>
      </c>
      <c r="P217" s="15">
        <f>'Electric 3W'!Q33</f>
        <v>0</v>
      </c>
      <c r="Q217" s="15">
        <f>'Electric 3W'!R33</f>
        <v>0</v>
      </c>
      <c r="R217" s="15">
        <f>'Electric 3W'!S33</f>
        <v>0</v>
      </c>
      <c r="S217" s="15">
        <f>'Electric 3W'!T33</f>
        <v>0</v>
      </c>
      <c r="T217" s="15">
        <f>'Electric 3W'!U33</f>
        <v>0</v>
      </c>
      <c r="U217" s="15">
        <f>'Electric 3W'!V33</f>
        <v>0</v>
      </c>
      <c r="V217" s="15">
        <f>'Electric 3W'!W33</f>
        <v>0</v>
      </c>
      <c r="W217" s="15">
        <f>'Electric 3W'!X33</f>
        <v>0</v>
      </c>
      <c r="X217" s="15">
        <f>'Electric 3W'!Y33</f>
        <v>0</v>
      </c>
      <c r="Y217" s="15">
        <f>'Electric 3W'!Z33</f>
        <v>0</v>
      </c>
      <c r="Z217" s="15">
        <f>'Electric 3W'!AA33</f>
        <v>0</v>
      </c>
      <c r="AA217" s="15">
        <f>'Electric 3W'!AB33</f>
        <v>0</v>
      </c>
      <c r="AB217" s="15">
        <f>'Electric 3W'!AC33</f>
        <v>0</v>
      </c>
      <c r="AC217" s="15">
        <f>'Electric 3W'!AD33</f>
        <v>0</v>
      </c>
      <c r="AD217" s="15">
        <f>'Electric 3W'!AE33</f>
        <v>0</v>
      </c>
      <c r="AE217" s="15">
        <f>'Electric 3W'!AF33</f>
        <v>0</v>
      </c>
      <c r="AF217" s="15">
        <f>'Electric 3W'!AG33</f>
        <v>0</v>
      </c>
      <c r="AG217" s="15">
        <f>'Electric 3W'!AH33</f>
        <v>0</v>
      </c>
      <c r="AH217" s="15">
        <f>'Electric 3W'!AI33</f>
        <v>0</v>
      </c>
      <c r="AI217" s="15">
        <f>'Electric 3W'!AJ33</f>
        <v>0</v>
      </c>
      <c r="AJ217" s="15">
        <f>'Electric 3W'!AK33</f>
        <v>0</v>
      </c>
      <c r="AK217" s="15">
        <f>'Electric 3W'!AL33</f>
        <v>0</v>
      </c>
      <c r="AL217" s="15">
        <f>'Electric 3W'!AM33</f>
        <v>0</v>
      </c>
      <c r="AM217" s="15">
        <f>'Electric 3W'!AN33</f>
        <v>0</v>
      </c>
      <c r="AN217" s="15">
        <f>'Electric 3W'!AO33</f>
        <v>0</v>
      </c>
      <c r="AO217" s="15">
        <f>'Electric 3W'!AP33</f>
        <v>0</v>
      </c>
      <c r="AP217" s="15">
        <f>'Electric 3W'!AQ33</f>
        <v>0</v>
      </c>
      <c r="AQ217" s="15">
        <f>'Electric 3W'!AR33</f>
        <v>0</v>
      </c>
      <c r="AR217" s="15">
        <f>'Electric 3W'!AS33</f>
        <v>0</v>
      </c>
      <c r="AS217" s="15">
        <f>'Electric 3W'!AT33</f>
        <v>0</v>
      </c>
      <c r="AT217" s="15">
        <f>'Electric 3W'!AU33</f>
        <v>0</v>
      </c>
      <c r="AU217" s="15">
        <f>'Electric 3W'!AV33</f>
        <v>0</v>
      </c>
      <c r="AV217" s="15">
        <f>'Electric 3W'!AW33</f>
        <v>3</v>
      </c>
      <c r="AW217" s="15">
        <f>'Electric 3W'!AX33</f>
        <v>1</v>
      </c>
      <c r="AX217" s="15">
        <f>'Electric 3W'!AY33</f>
        <v>2</v>
      </c>
      <c r="AY217" s="15">
        <f>'Electric 3W'!AZ33</f>
        <v>0</v>
      </c>
      <c r="AZ217" s="15">
        <f>'Electric 3W'!BA33</f>
        <v>0</v>
      </c>
      <c r="BA217" s="15">
        <f>'Electric 3W'!BB33</f>
        <v>0</v>
      </c>
      <c r="BB217" s="15">
        <f>'Electric 3W'!BC33</f>
        <v>0</v>
      </c>
      <c r="BC217" s="15">
        <f>'Electric 3W'!BD33</f>
        <v>0</v>
      </c>
      <c r="BD217" s="15">
        <f>'Electric 3W'!BE33</f>
        <v>0</v>
      </c>
      <c r="BE217" s="15">
        <f>'Electric 3W'!BF33</f>
        <v>0</v>
      </c>
      <c r="BF217" s="15">
        <f>'Electric 3W'!BG33</f>
        <v>0</v>
      </c>
      <c r="BG217" s="15">
        <f>'Electric 3W'!BH33</f>
        <v>21</v>
      </c>
      <c r="BH217" s="15">
        <f>'Electric 3W'!BI33</f>
        <v>43</v>
      </c>
      <c r="BI217" s="15">
        <f>'Electric 3W'!BJ33</f>
        <v>31</v>
      </c>
      <c r="BJ217" s="15">
        <f>'Electric 3W'!BK33</f>
        <v>26</v>
      </c>
      <c r="BK217" s="15">
        <f>'Electric 3W'!BL33</f>
        <v>1</v>
      </c>
      <c r="BL217" s="15">
        <f>'Electric 3W'!BM33</f>
        <v>15</v>
      </c>
      <c r="BM217" s="15">
        <f>'Electric 3W'!BN33</f>
        <v>36</v>
      </c>
      <c r="BN217" s="15">
        <f>'Electric 3W'!BO33</f>
        <v>17</v>
      </c>
      <c r="BO217" s="15">
        <f>'Electric 3W'!BP33</f>
        <v>20</v>
      </c>
      <c r="BP217" s="15">
        <f>'Electric 3W'!BQ33</f>
        <v>40</v>
      </c>
      <c r="BQ217" s="15">
        <f>'Electric 3W'!BR33</f>
        <v>69</v>
      </c>
      <c r="BR217" s="15">
        <f>'Electric 3W'!BS33</f>
        <v>58</v>
      </c>
      <c r="BS217" s="15">
        <f>'Electric 3W'!BT33</f>
        <v>73</v>
      </c>
      <c r="BT217" s="15">
        <f>'Electric 3W'!BU33</f>
        <v>100</v>
      </c>
      <c r="BU217" s="15">
        <f>'Electric 3W'!BV33</f>
        <v>103</v>
      </c>
      <c r="BV217" s="15">
        <f>'Electric 3W'!BW33</f>
        <v>133</v>
      </c>
      <c r="BW217" s="15">
        <f>'Electric 3W'!BX33</f>
        <v>308</v>
      </c>
      <c r="BX217" s="15">
        <f>'Electric 3W'!BY33</f>
        <v>735</v>
      </c>
      <c r="BY217" s="15">
        <f>'Electric 3W'!BZ33</f>
        <v>1197</v>
      </c>
      <c r="BZ217" s="15">
        <f>'Electric 3W'!CA33</f>
        <v>1578</v>
      </c>
      <c r="CA217" s="15">
        <f>'Electric 3W'!CB33</f>
        <v>1648</v>
      </c>
      <c r="CB217" s="15">
        <f>'Electric 3W'!CC33</f>
        <v>2204</v>
      </c>
      <c r="CC217" s="15">
        <f>'Electric 3W'!CD33</f>
        <v>2203</v>
      </c>
      <c r="CD217" s="15">
        <f>'Electric 3W'!CE33</f>
        <v>2328</v>
      </c>
      <c r="CE217" s="15">
        <f>'Electric 3W'!CF33</f>
        <v>2853</v>
      </c>
      <c r="CF217" s="15">
        <f>'Electric 3W'!CG33</f>
        <v>2860</v>
      </c>
      <c r="CG217" s="15">
        <f>'Electric 3W'!CH33</f>
        <v>2882</v>
      </c>
      <c r="CH217" s="15">
        <f>'Electric 3W'!CI33</f>
        <v>2665</v>
      </c>
      <c r="CI217" s="15">
        <f>'Electric 3W'!CJ33</f>
        <v>2125.826086956522</v>
      </c>
      <c r="CL217" s="15">
        <f t="shared" si="2376"/>
        <v>4790.826086956522</v>
      </c>
      <c r="CM217" s="15">
        <f t="shared" si="2377"/>
        <v>8595</v>
      </c>
      <c r="CN217" s="15">
        <f t="shared" si="2377"/>
        <v>1176</v>
      </c>
      <c r="CP217" s="17">
        <f>IFERROR(CL217/SUMIFS($C217:$CK217,$C$3:$CK$3,CM$4,$C$1:$CK$1,"&lt;="&amp;_xlfn.XLOOKUP(MAX($C$4:$CK$4),$C$4:$CK$4,$C$1:$CK$1))-1,"NA")</f>
        <v>-0.1614167535521579</v>
      </c>
      <c r="CQ217" s="17">
        <f t="shared" si="2382"/>
        <v>9.8635512175884852</v>
      </c>
      <c r="CU217" s="8"/>
      <c r="CV217" s="8"/>
      <c r="CW217" s="8"/>
      <c r="CX217" s="8"/>
      <c r="CY217" s="8"/>
      <c r="CZ217" s="8"/>
      <c r="DB217" s="15">
        <f t="shared" si="2378"/>
        <v>0</v>
      </c>
      <c r="DC217" s="15">
        <f t="shared" si="2378"/>
        <v>0</v>
      </c>
      <c r="DD217" s="15">
        <f t="shared" si="2378"/>
        <v>0</v>
      </c>
      <c r="DE217" s="15">
        <f t="shared" si="2378"/>
        <v>0</v>
      </c>
      <c r="DF217" s="15">
        <f t="shared" si="2378"/>
        <v>0</v>
      </c>
      <c r="DG217" s="15">
        <f t="shared" si="2378"/>
        <v>0</v>
      </c>
      <c r="DH217" s="15">
        <f t="shared" si="2378"/>
        <v>0</v>
      </c>
      <c r="DI217" s="15">
        <f t="shared" si="2378"/>
        <v>0</v>
      </c>
      <c r="DJ217" s="15">
        <f t="shared" si="2378"/>
        <v>0</v>
      </c>
      <c r="DK217" s="15">
        <f t="shared" si="2378"/>
        <v>0</v>
      </c>
      <c r="DL217" s="15">
        <f t="shared" si="2379"/>
        <v>0</v>
      </c>
      <c r="DM217" s="15">
        <f t="shared" si="2379"/>
        <v>0</v>
      </c>
      <c r="DN217" s="15">
        <f t="shared" si="2379"/>
        <v>0</v>
      </c>
      <c r="DO217" s="15">
        <f t="shared" si="2379"/>
        <v>0</v>
      </c>
      <c r="DP217" s="15">
        <f t="shared" si="2379"/>
        <v>0</v>
      </c>
      <c r="DQ217" s="15">
        <f t="shared" si="2379"/>
        <v>4</v>
      </c>
      <c r="DR217" s="15">
        <f t="shared" si="2379"/>
        <v>2</v>
      </c>
      <c r="DS217" s="15">
        <f t="shared" si="2379"/>
        <v>0</v>
      </c>
      <c r="DT217" s="15">
        <f t="shared" si="2379"/>
        <v>0</v>
      </c>
      <c r="DU217" s="15">
        <f t="shared" si="2379"/>
        <v>95</v>
      </c>
      <c r="DV217" s="15">
        <f t="shared" si="2380"/>
        <v>42</v>
      </c>
      <c r="DW217" s="15">
        <f t="shared" si="2380"/>
        <v>73</v>
      </c>
      <c r="DX217" s="15">
        <f t="shared" si="2380"/>
        <v>167</v>
      </c>
      <c r="DY217" s="15">
        <f t="shared" si="2380"/>
        <v>276</v>
      </c>
      <c r="DZ217" s="15">
        <f t="shared" si="2380"/>
        <v>1176</v>
      </c>
      <c r="EA217" s="15">
        <f t="shared" si="2380"/>
        <v>4423</v>
      </c>
      <c r="EB217" s="15">
        <f t="shared" si="2380"/>
        <v>6735</v>
      </c>
      <c r="EC217" s="15">
        <f t="shared" si="2380"/>
        <v>8595</v>
      </c>
      <c r="EE217" s="15">
        <f t="shared" si="2381"/>
        <v>0</v>
      </c>
      <c r="EF217" s="15">
        <f t="shared" si="2381"/>
        <v>0</v>
      </c>
      <c r="EG217" s="15">
        <f t="shared" si="2381"/>
        <v>0</v>
      </c>
      <c r="EH217" s="15">
        <f t="shared" si="2381"/>
        <v>6</v>
      </c>
      <c r="EI217" s="15">
        <f t="shared" si="2381"/>
        <v>137</v>
      </c>
      <c r="EJ217" s="15">
        <f t="shared" si="2381"/>
        <v>1692</v>
      </c>
      <c r="EK217" s="15">
        <f t="shared" si="2381"/>
        <v>24543.82608695652</v>
      </c>
    </row>
    <row r="218" spans="1:141" hidden="1" outlineLevel="1" x14ac:dyDescent="0.2">
      <c r="A218" s="9" t="s">
        <v>13</v>
      </c>
      <c r="B218" s="18">
        <f t="shared" ref="B218:AG218" si="2383">B219-SUM(B212:B217)</f>
        <v>52</v>
      </c>
      <c r="C218" s="18">
        <f t="shared" si="2383"/>
        <v>40</v>
      </c>
      <c r="D218" s="18">
        <f t="shared" si="2383"/>
        <v>83</v>
      </c>
      <c r="E218" s="18">
        <f t="shared" si="2383"/>
        <v>33</v>
      </c>
      <c r="F218" s="18">
        <f t="shared" si="2383"/>
        <v>54</v>
      </c>
      <c r="G218" s="18">
        <f t="shared" si="2383"/>
        <v>34</v>
      </c>
      <c r="H218" s="18">
        <f t="shared" si="2383"/>
        <v>26</v>
      </c>
      <c r="I218" s="18">
        <f t="shared" si="2383"/>
        <v>95</v>
      </c>
      <c r="J218" s="18">
        <f t="shared" si="2383"/>
        <v>121</v>
      </c>
      <c r="K218" s="18">
        <f t="shared" si="2383"/>
        <v>68</v>
      </c>
      <c r="L218" s="18">
        <f t="shared" si="2383"/>
        <v>49</v>
      </c>
      <c r="M218" s="18">
        <f t="shared" si="2383"/>
        <v>108</v>
      </c>
      <c r="N218" s="18">
        <f t="shared" si="2383"/>
        <v>83</v>
      </c>
      <c r="O218" s="18">
        <f t="shared" si="2383"/>
        <v>61</v>
      </c>
      <c r="P218" s="18">
        <f t="shared" si="2383"/>
        <v>70</v>
      </c>
      <c r="Q218" s="18">
        <f t="shared" si="2383"/>
        <v>7</v>
      </c>
      <c r="R218" s="18">
        <f t="shared" si="2383"/>
        <v>15</v>
      </c>
      <c r="S218" s="18">
        <f t="shared" si="2383"/>
        <v>19</v>
      </c>
      <c r="T218" s="18">
        <f t="shared" si="2383"/>
        <v>31</v>
      </c>
      <c r="U218" s="18">
        <f t="shared" si="2383"/>
        <v>31</v>
      </c>
      <c r="V218" s="18">
        <f t="shared" si="2383"/>
        <v>61</v>
      </c>
      <c r="W218" s="18">
        <f t="shared" si="2383"/>
        <v>79</v>
      </c>
      <c r="X218" s="18">
        <f t="shared" si="2383"/>
        <v>84</v>
      </c>
      <c r="Y218" s="18">
        <f t="shared" si="2383"/>
        <v>81</v>
      </c>
      <c r="Z218" s="18">
        <f t="shared" si="2383"/>
        <v>65</v>
      </c>
      <c r="AA218" s="18">
        <f t="shared" si="2383"/>
        <v>104</v>
      </c>
      <c r="AB218" s="18">
        <f t="shared" si="2383"/>
        <v>153</v>
      </c>
      <c r="AC218" s="18">
        <f t="shared" si="2383"/>
        <v>131</v>
      </c>
      <c r="AD218" s="18">
        <f t="shared" si="2383"/>
        <v>12</v>
      </c>
      <c r="AE218" s="18">
        <f t="shared" si="2383"/>
        <v>80</v>
      </c>
      <c r="AF218" s="18">
        <f t="shared" si="2383"/>
        <v>225</v>
      </c>
      <c r="AG218" s="18">
        <f t="shared" si="2383"/>
        <v>471</v>
      </c>
      <c r="AH218" s="18">
        <f t="shared" ref="AH218:BI218" si="2384">AH219-SUM(AH212:AH217)</f>
        <v>327</v>
      </c>
      <c r="AI218" s="18">
        <f t="shared" si="2384"/>
        <v>266</v>
      </c>
      <c r="AJ218" s="18">
        <f t="shared" si="2384"/>
        <v>249</v>
      </c>
      <c r="AK218" s="18">
        <f t="shared" si="2384"/>
        <v>380</v>
      </c>
      <c r="AL218" s="18">
        <f t="shared" si="2384"/>
        <v>230</v>
      </c>
      <c r="AM218" s="18">
        <f t="shared" si="2384"/>
        <v>472</v>
      </c>
      <c r="AN218" s="18">
        <f t="shared" si="2384"/>
        <v>425</v>
      </c>
      <c r="AO218" s="18">
        <f t="shared" si="2384"/>
        <v>384</v>
      </c>
      <c r="AP218" s="18">
        <f t="shared" si="2384"/>
        <v>360</v>
      </c>
      <c r="AQ218" s="18">
        <f t="shared" si="2384"/>
        <v>772</v>
      </c>
      <c r="AR218" s="18">
        <f t="shared" si="2384"/>
        <v>426</v>
      </c>
      <c r="AS218" s="18">
        <f t="shared" si="2384"/>
        <v>591</v>
      </c>
      <c r="AT218" s="18">
        <f t="shared" si="2384"/>
        <v>428</v>
      </c>
      <c r="AU218" s="18">
        <f t="shared" si="2384"/>
        <v>511</v>
      </c>
      <c r="AV218" s="18">
        <f t="shared" si="2384"/>
        <v>730</v>
      </c>
      <c r="AW218" s="18">
        <f t="shared" si="2384"/>
        <v>668</v>
      </c>
      <c r="AX218" s="18">
        <f t="shared" si="2384"/>
        <v>423</v>
      </c>
      <c r="AY218" s="18">
        <f t="shared" si="2384"/>
        <v>613</v>
      </c>
      <c r="AZ218" s="18">
        <f t="shared" si="2384"/>
        <v>1118</v>
      </c>
      <c r="BA218" s="18">
        <f t="shared" si="2384"/>
        <v>973</v>
      </c>
      <c r="BB218" s="18">
        <f t="shared" si="2384"/>
        <v>1250</v>
      </c>
      <c r="BC218" s="18">
        <f t="shared" si="2384"/>
        <v>1268</v>
      </c>
      <c r="BD218" s="18">
        <f t="shared" si="2384"/>
        <v>1802</v>
      </c>
      <c r="BE218" s="18">
        <f t="shared" si="2384"/>
        <v>1725</v>
      </c>
      <c r="BF218" s="18">
        <f t="shared" si="2384"/>
        <v>1460</v>
      </c>
      <c r="BG218" s="18">
        <f t="shared" si="2384"/>
        <v>1399</v>
      </c>
      <c r="BH218" s="18">
        <f t="shared" si="2384"/>
        <v>1366</v>
      </c>
      <c r="BI218" s="18">
        <f t="shared" si="2384"/>
        <v>1572</v>
      </c>
      <c r="BJ218" s="18">
        <f t="shared" ref="BJ218:BK218" si="2385">BJ219-SUM(BJ212:BJ217)</f>
        <v>1494</v>
      </c>
      <c r="BK218" s="18">
        <f t="shared" si="2385"/>
        <v>1640</v>
      </c>
      <c r="BL218" s="18">
        <f t="shared" ref="BL218:BM218" si="2386">BL219-SUM(BL212:BL217)</f>
        <v>2826</v>
      </c>
      <c r="BM218" s="18">
        <f t="shared" si="2386"/>
        <v>1150</v>
      </c>
      <c r="BN218" s="18">
        <f t="shared" ref="BN218:BO218" si="2387">BN219-SUM(BN212:BN217)</f>
        <v>1583</v>
      </c>
      <c r="BO218" s="18">
        <f t="shared" si="2387"/>
        <v>1500</v>
      </c>
      <c r="BP218" s="18">
        <f t="shared" ref="BP218:BQ218" si="2388">BP219-SUM(BP212:BP217)</f>
        <v>1628</v>
      </c>
      <c r="BQ218" s="18">
        <f t="shared" si="2388"/>
        <v>1499</v>
      </c>
      <c r="BR218" s="18">
        <f t="shared" ref="BR218" si="2389">BR219-SUM(BR212:BR217)</f>
        <v>1705</v>
      </c>
      <c r="BS218" s="18">
        <f t="shared" ref="BS218" si="2390">BS219-SUM(BS212:BS217)</f>
        <v>1771</v>
      </c>
      <c r="BT218" s="18">
        <f t="shared" ref="BT218:BU218" si="2391">BT219-SUM(BT212:BT217)</f>
        <v>1881</v>
      </c>
      <c r="BU218" s="18">
        <f t="shared" si="2391"/>
        <v>1729</v>
      </c>
      <c r="BV218" s="18">
        <f t="shared" ref="BV218:BW218" si="2392">BV219-SUM(BV212:BV217)</f>
        <v>1961</v>
      </c>
      <c r="BW218" s="18">
        <f t="shared" si="2392"/>
        <v>1585</v>
      </c>
      <c r="BX218" s="18">
        <f t="shared" ref="BX218:BY218" si="2393">BX219-SUM(BX212:BX217)</f>
        <v>1936</v>
      </c>
      <c r="BY218" s="18">
        <f t="shared" si="2393"/>
        <v>1834</v>
      </c>
      <c r="BZ218" s="18">
        <f t="shared" ref="BZ218" si="2394">BZ219-SUM(BZ212:BZ217)</f>
        <v>1768</v>
      </c>
      <c r="CA218" s="18">
        <f t="shared" ref="CA218:CB218" si="2395">CA219-SUM(CA212:CA217)</f>
        <v>1738</v>
      </c>
      <c r="CB218" s="18">
        <f t="shared" si="2395"/>
        <v>1781</v>
      </c>
      <c r="CC218" s="18">
        <f t="shared" ref="CC218" si="2396">CC219-SUM(CC212:CC217)</f>
        <v>2180</v>
      </c>
      <c r="CD218" s="18">
        <f t="shared" ref="CD218:CG218" si="2397">CD219-SUM(CD212:CD217)</f>
        <v>2242</v>
      </c>
      <c r="CE218" s="18">
        <f t="shared" si="2397"/>
        <v>2411</v>
      </c>
      <c r="CF218" s="18">
        <f t="shared" si="2397"/>
        <v>2845</v>
      </c>
      <c r="CG218" s="18">
        <f t="shared" si="2397"/>
        <v>3234</v>
      </c>
      <c r="CH218" s="18">
        <f t="shared" ref="CH218" si="2398">CH219-SUM(CH212:CH217)</f>
        <v>3607</v>
      </c>
      <c r="CI218" s="18">
        <f t="shared" ref="CI218" si="2399">CI219-SUM(CI212:CI217)</f>
        <v>3351.3913043478278</v>
      </c>
      <c r="CL218" s="18">
        <f t="shared" si="2376"/>
        <v>6958.3913043478278</v>
      </c>
      <c r="CM218" s="18">
        <f t="shared" si="2377"/>
        <v>8490</v>
      </c>
      <c r="CN218" s="18">
        <f t="shared" si="2377"/>
        <v>5482</v>
      </c>
      <c r="CP218" s="37">
        <f>CL218/SUMIFS($C218:$CK218,$C$3:$CK$3,CM$4,$C$1:$CK$1,"&lt;="&amp;_xlfn.XLOOKUP(MAX($C$4:$CK$4),$C$4:$CK$4,$C$1:$CK$1))-1</f>
        <v>0.32389484481503583</v>
      </c>
      <c r="CQ218" s="37">
        <f t="shared" si="2382"/>
        <v>0.9623212928222864</v>
      </c>
      <c r="CU218" s="8"/>
      <c r="CV218" s="8"/>
      <c r="CW218" s="8"/>
      <c r="CX218" s="8"/>
      <c r="CY218" s="8"/>
      <c r="CZ218" s="8"/>
      <c r="DB218" s="18">
        <f t="shared" si="2378"/>
        <v>175</v>
      </c>
      <c r="DC218" s="18">
        <f t="shared" si="2378"/>
        <v>121</v>
      </c>
      <c r="DD218" s="18">
        <f t="shared" si="2378"/>
        <v>242</v>
      </c>
      <c r="DE218" s="18">
        <f t="shared" si="2378"/>
        <v>225</v>
      </c>
      <c r="DF218" s="18">
        <f t="shared" si="2378"/>
        <v>214</v>
      </c>
      <c r="DG218" s="18">
        <f t="shared" si="2378"/>
        <v>41</v>
      </c>
      <c r="DH218" s="18">
        <f t="shared" si="2378"/>
        <v>123</v>
      </c>
      <c r="DI218" s="18">
        <f t="shared" si="2378"/>
        <v>244</v>
      </c>
      <c r="DJ218" s="18">
        <f t="shared" si="2378"/>
        <v>322</v>
      </c>
      <c r="DK218" s="18">
        <f t="shared" si="2378"/>
        <v>223</v>
      </c>
      <c r="DL218" s="18">
        <f t="shared" si="2379"/>
        <v>1023</v>
      </c>
      <c r="DM218" s="18">
        <f t="shared" si="2379"/>
        <v>895</v>
      </c>
      <c r="DN218" s="18">
        <f t="shared" si="2379"/>
        <v>1127</v>
      </c>
      <c r="DO218" s="18">
        <f t="shared" si="2379"/>
        <v>1516</v>
      </c>
      <c r="DP218" s="18">
        <f t="shared" si="2379"/>
        <v>1445</v>
      </c>
      <c r="DQ218" s="18">
        <f t="shared" si="2379"/>
        <v>1909</v>
      </c>
      <c r="DR218" s="18">
        <f t="shared" si="2379"/>
        <v>2154</v>
      </c>
      <c r="DS218" s="18">
        <f t="shared" si="2379"/>
        <v>3491</v>
      </c>
      <c r="DT218" s="18">
        <f t="shared" si="2379"/>
        <v>4987</v>
      </c>
      <c r="DU218" s="18">
        <f t="shared" si="2379"/>
        <v>4337</v>
      </c>
      <c r="DV218" s="18">
        <f t="shared" si="2380"/>
        <v>5960</v>
      </c>
      <c r="DW218" s="18">
        <f t="shared" si="2380"/>
        <v>4233</v>
      </c>
      <c r="DX218" s="18">
        <f t="shared" si="2380"/>
        <v>4832</v>
      </c>
      <c r="DY218" s="18">
        <f t="shared" si="2380"/>
        <v>5381</v>
      </c>
      <c r="DZ218" s="18">
        <f t="shared" si="2380"/>
        <v>5482</v>
      </c>
      <c r="EA218" s="18">
        <f t="shared" si="2380"/>
        <v>5340</v>
      </c>
      <c r="EB218" s="18">
        <f t="shared" si="2380"/>
        <v>6203</v>
      </c>
      <c r="EC218" s="18">
        <f t="shared" si="2380"/>
        <v>8490</v>
      </c>
      <c r="EE218" s="18">
        <f t="shared" si="2381"/>
        <v>802</v>
      </c>
      <c r="EF218" s="18">
        <f t="shared" si="2381"/>
        <v>730</v>
      </c>
      <c r="EG218" s="18">
        <f t="shared" si="2381"/>
        <v>3268</v>
      </c>
      <c r="EH218" s="18">
        <f t="shared" si="2381"/>
        <v>7024</v>
      </c>
      <c r="EI218" s="18">
        <f t="shared" si="2381"/>
        <v>18775</v>
      </c>
      <c r="EJ218" s="18">
        <f t="shared" si="2381"/>
        <v>19928</v>
      </c>
      <c r="EK218" s="18">
        <f t="shared" si="2381"/>
        <v>26991.391304347828</v>
      </c>
    </row>
    <row r="219" spans="1:141" ht="15" hidden="1" outlineLevel="1" x14ac:dyDescent="0.25">
      <c r="A219" s="19" t="s">
        <v>14</v>
      </c>
      <c r="B219" s="25">
        <f>'Electric 3W'!C24</f>
        <v>79</v>
      </c>
      <c r="C219" s="25">
        <f>'Electric 3W'!D24</f>
        <v>67</v>
      </c>
      <c r="D219" s="25">
        <f>'Electric 3W'!E24</f>
        <v>121</v>
      </c>
      <c r="E219" s="25">
        <f>'Electric 3W'!F24</f>
        <v>44</v>
      </c>
      <c r="F219" s="25">
        <f>'Electric 3W'!G24</f>
        <v>66</v>
      </c>
      <c r="G219" s="25">
        <f>'Electric 3W'!H24</f>
        <v>111</v>
      </c>
      <c r="H219" s="25">
        <f>'Electric 3W'!I24</f>
        <v>63</v>
      </c>
      <c r="I219" s="25">
        <f>'Electric 3W'!J24</f>
        <v>121</v>
      </c>
      <c r="J219" s="25">
        <f>'Electric 3W'!K24</f>
        <v>176</v>
      </c>
      <c r="K219" s="25">
        <f>'Electric 3W'!L24</f>
        <v>120</v>
      </c>
      <c r="L219" s="25">
        <f>'Electric 3W'!M24</f>
        <v>134</v>
      </c>
      <c r="M219" s="25">
        <f>'Electric 3W'!N24</f>
        <v>216</v>
      </c>
      <c r="N219" s="25">
        <f>'Electric 3W'!O24</f>
        <v>264</v>
      </c>
      <c r="O219" s="25">
        <f>'Electric 3W'!P24</f>
        <v>240</v>
      </c>
      <c r="P219" s="25">
        <f>'Electric 3W'!Q24</f>
        <v>237</v>
      </c>
      <c r="Q219" s="25">
        <f>'Electric 3W'!R24</f>
        <v>21</v>
      </c>
      <c r="R219" s="25">
        <f>'Electric 3W'!S24</f>
        <v>45</v>
      </c>
      <c r="S219" s="25">
        <f>'Electric 3W'!T24</f>
        <v>78</v>
      </c>
      <c r="T219" s="25">
        <f>'Electric 3W'!U24</f>
        <v>113</v>
      </c>
      <c r="U219" s="25">
        <f>'Electric 3W'!V24</f>
        <v>175</v>
      </c>
      <c r="V219" s="25">
        <f>'Electric 3W'!W24</f>
        <v>143</v>
      </c>
      <c r="W219" s="25">
        <f>'Electric 3W'!X24</f>
        <v>179</v>
      </c>
      <c r="X219" s="25">
        <f>'Electric 3W'!Y24</f>
        <v>181</v>
      </c>
      <c r="Y219" s="25">
        <f>'Electric 3W'!Z24</f>
        <v>261</v>
      </c>
      <c r="Z219" s="25">
        <f>'Electric 3W'!AA24</f>
        <v>265</v>
      </c>
      <c r="AA219" s="25">
        <f>'Electric 3W'!AB24</f>
        <v>386</v>
      </c>
      <c r="AB219" s="25">
        <f>'Electric 3W'!AC24</f>
        <v>582</v>
      </c>
      <c r="AC219" s="25">
        <f>'Electric 3W'!AD24</f>
        <v>381</v>
      </c>
      <c r="AD219" s="25">
        <f>'Electric 3W'!AE24</f>
        <v>96</v>
      </c>
      <c r="AE219" s="25">
        <f>'Electric 3W'!AF24</f>
        <v>338</v>
      </c>
      <c r="AF219" s="25">
        <f>'Electric 3W'!AG24</f>
        <v>754</v>
      </c>
      <c r="AG219" s="25">
        <f>'Electric 3W'!AH24</f>
        <v>928</v>
      </c>
      <c r="AH219" s="25">
        <f>'Electric 3W'!AI24</f>
        <v>1033</v>
      </c>
      <c r="AI219" s="25">
        <f>'Electric 3W'!AJ24</f>
        <v>952</v>
      </c>
      <c r="AJ219" s="25">
        <f>'Electric 3W'!AK24</f>
        <v>1150</v>
      </c>
      <c r="AK219" s="25">
        <f>'Electric 3W'!AL24</f>
        <v>1298</v>
      </c>
      <c r="AL219" s="25">
        <f>'Electric 3W'!AM24</f>
        <v>1237</v>
      </c>
      <c r="AM219" s="25">
        <f>'Electric 3W'!AN24</f>
        <v>1320</v>
      </c>
      <c r="AN219" s="25">
        <f>'Electric 3W'!AO24</f>
        <v>1791</v>
      </c>
      <c r="AO219" s="25">
        <f>'Electric 3W'!AP24</f>
        <v>1711</v>
      </c>
      <c r="AP219" s="25">
        <f>'Electric 3W'!AQ24</f>
        <v>1557</v>
      </c>
      <c r="AQ219" s="25">
        <f>'Electric 3W'!AR24</f>
        <v>1953</v>
      </c>
      <c r="AR219" s="25">
        <f>'Electric 3W'!AS24</f>
        <v>1597</v>
      </c>
      <c r="AS219" s="25">
        <f>'Electric 3W'!AT24</f>
        <v>2437</v>
      </c>
      <c r="AT219" s="25">
        <f>'Electric 3W'!AU24</f>
        <v>2365</v>
      </c>
      <c r="AU219" s="25">
        <f>'Electric 3W'!AV24</f>
        <v>2409</v>
      </c>
      <c r="AV219" s="25">
        <f>'Electric 3W'!AW24</f>
        <v>3034</v>
      </c>
      <c r="AW219" s="25">
        <f>'Electric 3W'!AX24</f>
        <v>3354</v>
      </c>
      <c r="AX219" s="25">
        <f>'Electric 3W'!AY24</f>
        <v>2613</v>
      </c>
      <c r="AY219" s="25">
        <f>'Electric 3W'!AZ24</f>
        <v>2999</v>
      </c>
      <c r="AZ219" s="25">
        <f>'Electric 3W'!BA24</f>
        <v>4820</v>
      </c>
      <c r="BA219" s="25">
        <f>'Electric 3W'!BB24</f>
        <v>3811</v>
      </c>
      <c r="BB219" s="25">
        <f>'Electric 3W'!BC24</f>
        <v>4997</v>
      </c>
      <c r="BC219" s="25">
        <f>'Electric 3W'!BD24</f>
        <v>6240</v>
      </c>
      <c r="BD219" s="25">
        <f>'Electric 3W'!BE24</f>
        <v>7593</v>
      </c>
      <c r="BE219" s="25">
        <f>'Electric 3W'!BF24</f>
        <v>7620</v>
      </c>
      <c r="BF219" s="25">
        <f>'Electric 3W'!BG24</f>
        <v>7809</v>
      </c>
      <c r="BG219" s="25">
        <f>'Electric 3W'!BH24</f>
        <v>8276</v>
      </c>
      <c r="BH219" s="25">
        <f>'Electric 3W'!BI24</f>
        <v>9042</v>
      </c>
      <c r="BI219" s="25">
        <f>'Electric 3W'!BJ24</f>
        <v>8886</v>
      </c>
      <c r="BJ219" s="25">
        <f>'Electric 3W'!BK24</f>
        <v>9197</v>
      </c>
      <c r="BK219" s="25">
        <f>'Electric 3W'!BL24</f>
        <v>9626</v>
      </c>
      <c r="BL219" s="25">
        <f>'Electric 3W'!BM24</f>
        <v>18315</v>
      </c>
      <c r="BM219" s="25">
        <f>'Electric 3W'!BN24</f>
        <v>6004</v>
      </c>
      <c r="BN219" s="25">
        <f>'Electric 3W'!BO24</f>
        <v>9698</v>
      </c>
      <c r="BO219" s="25">
        <f>'Electric 3W'!BP24</f>
        <v>9718</v>
      </c>
      <c r="BP219" s="25">
        <f>'Electric 3W'!BQ24</f>
        <v>14012</v>
      </c>
      <c r="BQ219" s="25">
        <f>'Electric 3W'!BR24</f>
        <v>11989</v>
      </c>
      <c r="BR219" s="25">
        <f>'Electric 3W'!BS24</f>
        <v>14284</v>
      </c>
      <c r="BS219" s="25">
        <f>'Electric 3W'!BT24</f>
        <v>17291</v>
      </c>
      <c r="BT219" s="25">
        <f>'Electric 3W'!BU24</f>
        <v>17593</v>
      </c>
      <c r="BU219" s="25">
        <f>'Electric 3W'!BV24</f>
        <v>12751</v>
      </c>
      <c r="BV219" s="25">
        <f>'Electric 3W'!BW24</f>
        <v>15346</v>
      </c>
      <c r="BW219" s="25">
        <f>'Electric 3W'!BX24</f>
        <v>14346</v>
      </c>
      <c r="BX219" s="25">
        <f>'Electric 3W'!BY24</f>
        <v>16214</v>
      </c>
      <c r="BY219" s="25">
        <f>'Electric 3W'!BZ24</f>
        <v>15452</v>
      </c>
      <c r="BZ219" s="25">
        <f>'Electric 3W'!CA24</f>
        <v>17342</v>
      </c>
      <c r="CA219" s="25">
        <f>'Electric 3W'!CB24</f>
        <v>18296</v>
      </c>
      <c r="CB219" s="25">
        <f>'Electric 3W'!CC24</f>
        <v>22500</v>
      </c>
      <c r="CC219" s="25">
        <f>'Electric 3W'!CD24</f>
        <v>20241</v>
      </c>
      <c r="CD219" s="25">
        <f>'Electric 3W'!CE24</f>
        <v>20844</v>
      </c>
      <c r="CE219" s="25">
        <f>'Electric 3W'!CF24</f>
        <v>26341</v>
      </c>
      <c r="CF219" s="25">
        <f>'Electric 3W'!CG24</f>
        <v>26627</v>
      </c>
      <c r="CG219" s="25">
        <f>'Electric 3W'!CH24</f>
        <v>23194</v>
      </c>
      <c r="CH219" s="25">
        <f>'Electric 3W'!CI24</f>
        <v>23629</v>
      </c>
      <c r="CI219" s="25">
        <f>'Electric 3W'!CJ24</f>
        <v>22013.521739130436</v>
      </c>
      <c r="CL219" s="25">
        <f>SUM(CL212:CL218)</f>
        <v>45642.521739130432</v>
      </c>
      <c r="CM219" s="25">
        <f>SUM(CM212:CM218)</f>
        <v>76162</v>
      </c>
      <c r="CN219" s="25">
        <f>SUM(CN212:CN218)</f>
        <v>45906</v>
      </c>
      <c r="CP219" s="26">
        <f>CL219/SUMIFS($C219:$CK219,$C$3:$CK$3,CM$4,$C$1:$CK$1,"&lt;="&amp;_xlfn.XLOOKUP(MAX($C$4:$CK$4),$C$4:$CK$4,$C$1:$CK$1))-1</f>
        <v>-0.13830007289060509</v>
      </c>
      <c r="CQ219" s="26">
        <f t="shared" si="2382"/>
        <v>0.53719930416039441</v>
      </c>
      <c r="CU219" s="8"/>
      <c r="CV219" s="8"/>
      <c r="CW219" s="8"/>
      <c r="CX219" s="8"/>
      <c r="CY219" s="8"/>
      <c r="CZ219" s="8"/>
      <c r="DB219" s="25">
        <f t="shared" si="2378"/>
        <v>267</v>
      </c>
      <c r="DC219" s="25">
        <f t="shared" si="2378"/>
        <v>221</v>
      </c>
      <c r="DD219" s="25">
        <f t="shared" si="2378"/>
        <v>360</v>
      </c>
      <c r="DE219" s="25">
        <f t="shared" si="2378"/>
        <v>470</v>
      </c>
      <c r="DF219" s="25">
        <f t="shared" si="2378"/>
        <v>741</v>
      </c>
      <c r="DG219" s="25">
        <f t="shared" si="2378"/>
        <v>144</v>
      </c>
      <c r="DH219" s="25">
        <f t="shared" si="2378"/>
        <v>431</v>
      </c>
      <c r="DI219" s="25">
        <f t="shared" si="2378"/>
        <v>621</v>
      </c>
      <c r="DJ219" s="25">
        <f t="shared" si="2378"/>
        <v>1233</v>
      </c>
      <c r="DK219" s="25">
        <f t="shared" si="2378"/>
        <v>815</v>
      </c>
      <c r="DL219" s="25">
        <f t="shared" si="2379"/>
        <v>2715</v>
      </c>
      <c r="DM219" s="25">
        <f t="shared" si="2379"/>
        <v>3400</v>
      </c>
      <c r="DN219" s="25">
        <f t="shared" si="2379"/>
        <v>4348</v>
      </c>
      <c r="DO219" s="25">
        <f t="shared" si="2379"/>
        <v>5221</v>
      </c>
      <c r="DP219" s="25">
        <f t="shared" si="2379"/>
        <v>6399</v>
      </c>
      <c r="DQ219" s="25">
        <f t="shared" si="2379"/>
        <v>8797</v>
      </c>
      <c r="DR219" s="25">
        <f t="shared" si="2379"/>
        <v>10432</v>
      </c>
      <c r="DS219" s="25">
        <f t="shared" si="2379"/>
        <v>15048</v>
      </c>
      <c r="DT219" s="25">
        <f t="shared" si="2379"/>
        <v>23022</v>
      </c>
      <c r="DU219" s="25">
        <f t="shared" si="2379"/>
        <v>26204</v>
      </c>
      <c r="DV219" s="25">
        <f t="shared" si="2380"/>
        <v>37138</v>
      </c>
      <c r="DW219" s="25">
        <f t="shared" si="2380"/>
        <v>25420</v>
      </c>
      <c r="DX219" s="25">
        <f t="shared" si="2380"/>
        <v>40285</v>
      </c>
      <c r="DY219" s="25">
        <f t="shared" si="2380"/>
        <v>47635</v>
      </c>
      <c r="DZ219" s="25">
        <f t="shared" si="2380"/>
        <v>45906</v>
      </c>
      <c r="EA219" s="25">
        <f t="shared" si="2380"/>
        <v>51090</v>
      </c>
      <c r="EB219" s="25">
        <f t="shared" si="2380"/>
        <v>63585</v>
      </c>
      <c r="EC219" s="25">
        <f t="shared" si="2380"/>
        <v>76162</v>
      </c>
      <c r="EE219" s="25">
        <f t="shared" si="2381"/>
        <v>1792</v>
      </c>
      <c r="EF219" s="25">
        <f t="shared" si="2381"/>
        <v>2429</v>
      </c>
      <c r="EG219" s="25">
        <f t="shared" si="2381"/>
        <v>11278</v>
      </c>
      <c r="EH219" s="25">
        <f t="shared" si="2381"/>
        <v>30849</v>
      </c>
      <c r="EI219" s="25">
        <f t="shared" si="2381"/>
        <v>101412</v>
      </c>
      <c r="EJ219" s="25">
        <f t="shared" si="2381"/>
        <v>159246</v>
      </c>
      <c r="EK219" s="25">
        <f t="shared" si="2381"/>
        <v>236479.52173913043</v>
      </c>
    </row>
    <row r="220" spans="1:141" hidden="1" outlineLevel="1" x14ac:dyDescent="0.2">
      <c r="CU220" s="8"/>
      <c r="CV220" s="8"/>
      <c r="CW220" s="8"/>
      <c r="CX220" s="8"/>
      <c r="CY220" s="8"/>
      <c r="CZ220" s="8"/>
    </row>
    <row r="221" spans="1:141" ht="15" hidden="1" outlineLevel="1" x14ac:dyDescent="0.25">
      <c r="A221" s="19" t="s">
        <v>38</v>
      </c>
      <c r="B221" s="34">
        <f t="shared" ref="B221:CI221" si="2400">B$4</f>
        <v>43466</v>
      </c>
      <c r="C221" s="34">
        <f t="shared" si="2400"/>
        <v>43497</v>
      </c>
      <c r="D221" s="34">
        <f t="shared" si="2400"/>
        <v>43525</v>
      </c>
      <c r="E221" s="34">
        <f t="shared" si="2400"/>
        <v>43556</v>
      </c>
      <c r="F221" s="34">
        <f t="shared" si="2400"/>
        <v>43586</v>
      </c>
      <c r="G221" s="34">
        <f t="shared" si="2400"/>
        <v>43617</v>
      </c>
      <c r="H221" s="34">
        <f t="shared" si="2400"/>
        <v>43647</v>
      </c>
      <c r="I221" s="34">
        <f t="shared" si="2400"/>
        <v>43678</v>
      </c>
      <c r="J221" s="34">
        <f t="shared" si="2400"/>
        <v>43709</v>
      </c>
      <c r="K221" s="34">
        <f t="shared" si="2400"/>
        <v>43739</v>
      </c>
      <c r="L221" s="34">
        <f t="shared" si="2400"/>
        <v>43770</v>
      </c>
      <c r="M221" s="34">
        <f t="shared" si="2400"/>
        <v>43800</v>
      </c>
      <c r="N221" s="34">
        <f t="shared" si="2400"/>
        <v>43831</v>
      </c>
      <c r="O221" s="34">
        <f t="shared" si="2400"/>
        <v>43862</v>
      </c>
      <c r="P221" s="34">
        <f t="shared" si="2400"/>
        <v>43891</v>
      </c>
      <c r="Q221" s="34">
        <f t="shared" si="2400"/>
        <v>43922</v>
      </c>
      <c r="R221" s="34">
        <f t="shared" si="2400"/>
        <v>43952</v>
      </c>
      <c r="S221" s="34">
        <f t="shared" si="2400"/>
        <v>43983</v>
      </c>
      <c r="T221" s="34">
        <f t="shared" si="2400"/>
        <v>44013</v>
      </c>
      <c r="U221" s="34">
        <f t="shared" si="2400"/>
        <v>44044</v>
      </c>
      <c r="V221" s="34">
        <f t="shared" si="2400"/>
        <v>44075</v>
      </c>
      <c r="W221" s="34">
        <f t="shared" si="2400"/>
        <v>44105</v>
      </c>
      <c r="X221" s="34">
        <f t="shared" si="2400"/>
        <v>44136</v>
      </c>
      <c r="Y221" s="34">
        <f t="shared" si="2400"/>
        <v>44166</v>
      </c>
      <c r="Z221" s="34">
        <f t="shared" si="2400"/>
        <v>44197</v>
      </c>
      <c r="AA221" s="34">
        <f t="shared" si="2400"/>
        <v>44228</v>
      </c>
      <c r="AB221" s="34">
        <f t="shared" si="2400"/>
        <v>44256</v>
      </c>
      <c r="AC221" s="34">
        <f t="shared" si="2400"/>
        <v>44287</v>
      </c>
      <c r="AD221" s="34">
        <f t="shared" si="2400"/>
        <v>44317</v>
      </c>
      <c r="AE221" s="34">
        <f t="shared" si="2400"/>
        <v>44348</v>
      </c>
      <c r="AF221" s="34">
        <f t="shared" si="2400"/>
        <v>44378</v>
      </c>
      <c r="AG221" s="34">
        <f t="shared" si="2400"/>
        <v>44409</v>
      </c>
      <c r="AH221" s="34">
        <f t="shared" si="2400"/>
        <v>44440</v>
      </c>
      <c r="AI221" s="34">
        <f t="shared" si="2400"/>
        <v>44470</v>
      </c>
      <c r="AJ221" s="34">
        <f t="shared" si="2400"/>
        <v>44501</v>
      </c>
      <c r="AK221" s="34">
        <f t="shared" si="2400"/>
        <v>44531</v>
      </c>
      <c r="AL221" s="34">
        <f t="shared" si="2400"/>
        <v>44562</v>
      </c>
      <c r="AM221" s="34">
        <f t="shared" si="2400"/>
        <v>44593</v>
      </c>
      <c r="AN221" s="34">
        <f t="shared" si="2400"/>
        <v>44621</v>
      </c>
      <c r="AO221" s="34">
        <f t="shared" si="2400"/>
        <v>44652</v>
      </c>
      <c r="AP221" s="34">
        <f t="shared" si="2400"/>
        <v>44682</v>
      </c>
      <c r="AQ221" s="34">
        <f t="shared" si="2400"/>
        <v>44713</v>
      </c>
      <c r="AR221" s="34">
        <f t="shared" si="2400"/>
        <v>44743</v>
      </c>
      <c r="AS221" s="34">
        <f t="shared" si="2400"/>
        <v>44774</v>
      </c>
      <c r="AT221" s="34">
        <f t="shared" si="2400"/>
        <v>44805</v>
      </c>
      <c r="AU221" s="34">
        <f t="shared" si="2400"/>
        <v>44835</v>
      </c>
      <c r="AV221" s="34">
        <f t="shared" si="2400"/>
        <v>44866</v>
      </c>
      <c r="AW221" s="34">
        <f t="shared" si="2400"/>
        <v>44896</v>
      </c>
      <c r="AX221" s="34">
        <f t="shared" si="2400"/>
        <v>44927</v>
      </c>
      <c r="AY221" s="34">
        <f t="shared" si="2400"/>
        <v>44958</v>
      </c>
      <c r="AZ221" s="34">
        <f t="shared" si="2400"/>
        <v>44986</v>
      </c>
      <c r="BA221" s="34">
        <f t="shared" si="2400"/>
        <v>45017</v>
      </c>
      <c r="BB221" s="34">
        <f t="shared" si="2400"/>
        <v>45047</v>
      </c>
      <c r="BC221" s="34">
        <f t="shared" si="2400"/>
        <v>45078</v>
      </c>
      <c r="BD221" s="34">
        <f t="shared" si="2400"/>
        <v>45108</v>
      </c>
      <c r="BE221" s="34">
        <f t="shared" si="2400"/>
        <v>45139</v>
      </c>
      <c r="BF221" s="34">
        <f t="shared" si="2400"/>
        <v>45170</v>
      </c>
      <c r="BG221" s="34">
        <f t="shared" si="2400"/>
        <v>45200</v>
      </c>
      <c r="BH221" s="34">
        <f t="shared" si="2400"/>
        <v>45231</v>
      </c>
      <c r="BI221" s="34">
        <f t="shared" si="2400"/>
        <v>45261</v>
      </c>
      <c r="BJ221" s="34">
        <f t="shared" si="2400"/>
        <v>45292</v>
      </c>
      <c r="BK221" s="34">
        <f t="shared" si="2400"/>
        <v>45323</v>
      </c>
      <c r="BL221" s="34">
        <f t="shared" si="2400"/>
        <v>45352</v>
      </c>
      <c r="BM221" s="34">
        <f t="shared" si="2400"/>
        <v>45383</v>
      </c>
      <c r="BN221" s="34">
        <f t="shared" si="2400"/>
        <v>45413</v>
      </c>
      <c r="BO221" s="34">
        <f t="shared" si="2400"/>
        <v>45444</v>
      </c>
      <c r="BP221" s="34">
        <f t="shared" si="2400"/>
        <v>45474</v>
      </c>
      <c r="BQ221" s="34">
        <f t="shared" si="2400"/>
        <v>45505</v>
      </c>
      <c r="BR221" s="34">
        <f t="shared" si="2400"/>
        <v>45536</v>
      </c>
      <c r="BS221" s="34">
        <f t="shared" si="2400"/>
        <v>45566</v>
      </c>
      <c r="BT221" s="34">
        <f t="shared" si="2400"/>
        <v>45597</v>
      </c>
      <c r="BU221" s="34">
        <f t="shared" si="2400"/>
        <v>45627</v>
      </c>
      <c r="BV221" s="34">
        <f t="shared" si="2400"/>
        <v>45658</v>
      </c>
      <c r="BW221" s="34">
        <f t="shared" si="2400"/>
        <v>45689</v>
      </c>
      <c r="BX221" s="34">
        <f t="shared" si="2400"/>
        <v>45717</v>
      </c>
      <c r="BY221" s="34">
        <f t="shared" si="2400"/>
        <v>45748</v>
      </c>
      <c r="BZ221" s="34">
        <f t="shared" si="2400"/>
        <v>45778</v>
      </c>
      <c r="CA221" s="34">
        <f t="shared" si="2400"/>
        <v>45809</v>
      </c>
      <c r="CB221" s="34">
        <f t="shared" si="2400"/>
        <v>45839</v>
      </c>
      <c r="CC221" s="34">
        <f t="shared" si="2400"/>
        <v>45870</v>
      </c>
      <c r="CD221" s="34">
        <f t="shared" si="2400"/>
        <v>45901</v>
      </c>
      <c r="CE221" s="34">
        <f t="shared" si="2400"/>
        <v>45931</v>
      </c>
      <c r="CF221" s="34">
        <f t="shared" si="2400"/>
        <v>45962</v>
      </c>
      <c r="CG221" s="34">
        <f t="shared" si="2400"/>
        <v>45992</v>
      </c>
      <c r="CH221" s="34">
        <f t="shared" si="2400"/>
        <v>46023</v>
      </c>
      <c r="CI221" s="34">
        <f t="shared" si="2400"/>
        <v>46054</v>
      </c>
      <c r="CL221" s="35" t="str">
        <f>CL211</f>
        <v>4Q26</v>
      </c>
      <c r="CM221" s="35" t="str">
        <f t="shared" ref="CM221:CQ221" si="2401">CM211</f>
        <v>3Q26</v>
      </c>
      <c r="CN221" s="35" t="str">
        <f t="shared" si="2401"/>
        <v>4Q25</v>
      </c>
      <c r="CP221" s="35" t="str">
        <f t="shared" si="2401"/>
        <v>QoQ Change</v>
      </c>
      <c r="CQ221" s="35" t="str">
        <f t="shared" si="2401"/>
        <v>YoY Change</v>
      </c>
      <c r="CS221" s="35" t="str">
        <f>CS$4</f>
        <v>Feb-26 vs Feb-25</v>
      </c>
      <c r="CT221" s="35" t="str">
        <f>CT$4</f>
        <v>Feb-26 vs Mar-25</v>
      </c>
      <c r="CU221" s="39">
        <f>CU180</f>
        <v>45689</v>
      </c>
      <c r="CV221" s="39">
        <f t="shared" ref="CV221:CW221" si="2402">CV180</f>
        <v>46054</v>
      </c>
      <c r="CW221" s="39">
        <f t="shared" si="2402"/>
        <v>45717</v>
      </c>
      <c r="CX221" s="8"/>
      <c r="CY221" s="8"/>
      <c r="CZ221" s="8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E221" s="34"/>
      <c r="EF221" s="34"/>
      <c r="EG221" s="34"/>
      <c r="EH221" s="34"/>
      <c r="EI221" s="34"/>
      <c r="EJ221" s="34"/>
      <c r="EK221" s="34"/>
    </row>
    <row r="222" spans="1:141" collapsed="1" x14ac:dyDescent="0.2">
      <c r="A222" s="9" t="str">
        <f>A212</f>
        <v>Atul Auto</v>
      </c>
      <c r="B222" s="40">
        <f>B212/B$219</f>
        <v>0.13924050632911392</v>
      </c>
      <c r="C222" s="40">
        <f t="shared" ref="C222:BI222" si="2403">C212/C$219</f>
        <v>0.37313432835820898</v>
      </c>
      <c r="D222" s="40">
        <f t="shared" si="2403"/>
        <v>0.21487603305785125</v>
      </c>
      <c r="E222" s="40">
        <f t="shared" si="2403"/>
        <v>0.20454545454545456</v>
      </c>
      <c r="F222" s="40">
        <f t="shared" si="2403"/>
        <v>0.12121212121212122</v>
      </c>
      <c r="G222" s="40">
        <f t="shared" si="2403"/>
        <v>0.52252252252252251</v>
      </c>
      <c r="H222" s="40">
        <f t="shared" si="2403"/>
        <v>0.33333333333333331</v>
      </c>
      <c r="I222" s="40">
        <f t="shared" si="2403"/>
        <v>8.2644628099173556E-2</v>
      </c>
      <c r="J222" s="40">
        <f t="shared" si="2403"/>
        <v>0.13636363636363635</v>
      </c>
      <c r="K222" s="40">
        <f t="shared" si="2403"/>
        <v>0.15833333333333333</v>
      </c>
      <c r="L222" s="40">
        <f t="shared" si="2403"/>
        <v>0.19402985074626866</v>
      </c>
      <c r="M222" s="40">
        <f t="shared" si="2403"/>
        <v>0.11574074074074074</v>
      </c>
      <c r="N222" s="40">
        <f t="shared" si="2403"/>
        <v>6.4393939393939392E-2</v>
      </c>
      <c r="O222" s="40">
        <f t="shared" si="2403"/>
        <v>6.6666666666666666E-2</v>
      </c>
      <c r="P222" s="40">
        <f t="shared" si="2403"/>
        <v>0.14345991561181434</v>
      </c>
      <c r="Q222" s="40">
        <f t="shared" si="2403"/>
        <v>0.14285714285714285</v>
      </c>
      <c r="R222" s="40">
        <f t="shared" si="2403"/>
        <v>0</v>
      </c>
      <c r="S222" s="40">
        <f t="shared" si="2403"/>
        <v>0.21794871794871795</v>
      </c>
      <c r="T222" s="40">
        <f t="shared" si="2403"/>
        <v>0.16814159292035399</v>
      </c>
      <c r="U222" s="40">
        <f t="shared" si="2403"/>
        <v>0.45714285714285713</v>
      </c>
      <c r="V222" s="40">
        <f t="shared" si="2403"/>
        <v>8.3916083916083919E-2</v>
      </c>
      <c r="W222" s="40">
        <f t="shared" si="2403"/>
        <v>2.7932960893854747E-2</v>
      </c>
      <c r="X222" s="40">
        <f t="shared" si="2403"/>
        <v>7.7348066298342538E-2</v>
      </c>
      <c r="Y222" s="40">
        <f t="shared" si="2403"/>
        <v>6.1302681992337162E-2</v>
      </c>
      <c r="Z222" s="40">
        <f t="shared" si="2403"/>
        <v>0.14339622641509434</v>
      </c>
      <c r="AA222" s="40">
        <f t="shared" si="2403"/>
        <v>0.12176165803108809</v>
      </c>
      <c r="AB222" s="40">
        <f t="shared" si="2403"/>
        <v>8.4192439862542962E-2</v>
      </c>
      <c r="AC222" s="40">
        <f t="shared" si="2403"/>
        <v>2.0997375328083989E-2</v>
      </c>
      <c r="AD222" s="40">
        <f t="shared" si="2403"/>
        <v>9.375E-2</v>
      </c>
      <c r="AE222" s="40">
        <f t="shared" si="2403"/>
        <v>5.3254437869822487E-2</v>
      </c>
      <c r="AF222" s="40">
        <f t="shared" si="2403"/>
        <v>2.6525198938992044E-2</v>
      </c>
      <c r="AG222" s="40">
        <f t="shared" si="2403"/>
        <v>4.0948275862068964E-2</v>
      </c>
      <c r="AH222" s="40">
        <f t="shared" si="2403"/>
        <v>1.2584704743465635E-2</v>
      </c>
      <c r="AI222" s="40">
        <f t="shared" si="2403"/>
        <v>3.2563025210084036E-2</v>
      </c>
      <c r="AJ222" s="40">
        <f t="shared" si="2403"/>
        <v>1.8260869565217393E-2</v>
      </c>
      <c r="AK222" s="40">
        <f t="shared" si="2403"/>
        <v>6.3174114021571651E-2</v>
      </c>
      <c r="AL222" s="40">
        <f t="shared" si="2403"/>
        <v>3.2336297493936947E-2</v>
      </c>
      <c r="AM222" s="40">
        <f t="shared" si="2403"/>
        <v>4.3181818181818182E-2</v>
      </c>
      <c r="AN222" s="40">
        <f t="shared" si="2403"/>
        <v>3.2942490228922393E-2</v>
      </c>
      <c r="AO222" s="40">
        <f t="shared" si="2403"/>
        <v>4.792518994739918E-2</v>
      </c>
      <c r="AP222" s="40">
        <f t="shared" si="2403"/>
        <v>2.9543994861913937E-2</v>
      </c>
      <c r="AQ222" s="40">
        <f t="shared" si="2403"/>
        <v>1.9969278033794162E-2</v>
      </c>
      <c r="AR222" s="40">
        <f t="shared" si="2403"/>
        <v>5.9486537257357544E-2</v>
      </c>
      <c r="AS222" s="40">
        <f t="shared" si="2403"/>
        <v>5.8268362741075094E-2</v>
      </c>
      <c r="AT222" s="40">
        <f t="shared" si="2403"/>
        <v>3.255813953488372E-2</v>
      </c>
      <c r="AU222" s="40">
        <f t="shared" si="2403"/>
        <v>3.4869240348692404E-2</v>
      </c>
      <c r="AV222" s="40">
        <f t="shared" si="2403"/>
        <v>1.944627554383652E-2</v>
      </c>
      <c r="AW222" s="40">
        <f t="shared" si="2403"/>
        <v>2.7429934406678593E-2</v>
      </c>
      <c r="AX222" s="40">
        <f t="shared" si="2403"/>
        <v>4.4776119402985072E-2</v>
      </c>
      <c r="AY222" s="40">
        <f t="shared" si="2403"/>
        <v>3.1010336778926308E-2</v>
      </c>
      <c r="AZ222" s="40">
        <f t="shared" si="2403"/>
        <v>3.7344398340248962E-2</v>
      </c>
      <c r="BA222" s="40">
        <f t="shared" si="2403"/>
        <v>3.6735764891104694E-2</v>
      </c>
      <c r="BB222" s="40">
        <f t="shared" si="2403"/>
        <v>3.4820892535521314E-2</v>
      </c>
      <c r="BC222" s="40">
        <f t="shared" si="2403"/>
        <v>4.1346153846153845E-2</v>
      </c>
      <c r="BD222" s="40">
        <f t="shared" si="2403"/>
        <v>1.9755037534571317E-2</v>
      </c>
      <c r="BE222" s="40">
        <f t="shared" si="2403"/>
        <v>3.0446194225721784E-2</v>
      </c>
      <c r="BF222" s="40">
        <f t="shared" si="2403"/>
        <v>2.7532334485849661E-2</v>
      </c>
      <c r="BG222" s="40">
        <f t="shared" si="2403"/>
        <v>1.9212179797003383E-2</v>
      </c>
      <c r="BH222" s="40">
        <f t="shared" si="2403"/>
        <v>1.5372705153727052E-2</v>
      </c>
      <c r="BI222" s="40">
        <f t="shared" si="2403"/>
        <v>2.025658338960162E-2</v>
      </c>
      <c r="BJ222" s="40">
        <f t="shared" ref="BJ222:BK222" si="2404">BJ212/BJ$219</f>
        <v>1.3700119604218767E-2</v>
      </c>
      <c r="BK222" s="40">
        <f t="shared" si="2404"/>
        <v>1.4855599418242261E-2</v>
      </c>
      <c r="BL222" s="40">
        <f t="shared" ref="BL222:BM222" si="2405">BL212/BL$219</f>
        <v>1.3868413868413868E-2</v>
      </c>
      <c r="BM222" s="40">
        <f t="shared" si="2405"/>
        <v>3.4643570952698204E-2</v>
      </c>
      <c r="BN222" s="40">
        <f t="shared" ref="BN222:BO222" si="2406">BN212/BN$219</f>
        <v>5.5372241699319445E-2</v>
      </c>
      <c r="BO222" s="40">
        <f t="shared" si="2406"/>
        <v>1.6772998559374357E-2</v>
      </c>
      <c r="BP222" s="40">
        <f t="shared" ref="BP222:BQ222" si="2407">BP212/BP$219</f>
        <v>1.5700827861832713E-2</v>
      </c>
      <c r="BQ222" s="40">
        <f t="shared" si="2407"/>
        <v>1.6765368254233047E-2</v>
      </c>
      <c r="BR222" s="40">
        <f t="shared" ref="BR222" si="2408">BR212/BR$219</f>
        <v>1.2461495379445534E-2</v>
      </c>
      <c r="BS222" s="40">
        <f t="shared" ref="BS222" si="2409">BS212/BS$219</f>
        <v>1.3243884101555723E-2</v>
      </c>
      <c r="BT222" s="40">
        <f t="shared" ref="BT222:BU222" si="2410">BT212/BT$219</f>
        <v>1.3073381458534645E-2</v>
      </c>
      <c r="BU222" s="40">
        <f t="shared" si="2410"/>
        <v>1.8273076621441457E-2</v>
      </c>
      <c r="BV222" s="40">
        <f t="shared" ref="BV222:BW222" si="2411">BV212/BV$219</f>
        <v>1.7007689300143361E-2</v>
      </c>
      <c r="BW222" s="40">
        <f t="shared" si="2411"/>
        <v>1.8681165481667365E-2</v>
      </c>
      <c r="BX222" s="40">
        <f t="shared" ref="BX222:BY222" si="2412">BX212/BX$219</f>
        <v>2.0044406068829408E-2</v>
      </c>
      <c r="BY222" s="40">
        <f t="shared" si="2412"/>
        <v>1.4820088014496505E-2</v>
      </c>
      <c r="BZ222" s="40">
        <f t="shared" ref="BZ222" si="2413">BZ212/BZ$219</f>
        <v>1.2339983854226733E-2</v>
      </c>
      <c r="CA222" s="40">
        <f t="shared" ref="CA222:CB222" si="2414">CA212/CA$219</f>
        <v>9.7835592479230439E-3</v>
      </c>
      <c r="CB222" s="40">
        <f t="shared" si="2414"/>
        <v>8.1333333333333327E-3</v>
      </c>
      <c r="CC222" s="40">
        <f t="shared" ref="CC222:CD222" si="2415">CC212/CC$219</f>
        <v>1.353688058890371E-2</v>
      </c>
      <c r="CD222" s="40">
        <f t="shared" si="2415"/>
        <v>1.0890424102859337E-2</v>
      </c>
      <c r="CE222" s="40">
        <f t="shared" ref="CE222:CF222" si="2416">CE212/CE$219</f>
        <v>1.5565088645078015E-2</v>
      </c>
      <c r="CF222" s="40">
        <f t="shared" si="2416"/>
        <v>2.2195515829796824E-2</v>
      </c>
      <c r="CG222" s="40">
        <f t="shared" ref="CG222:CH222" si="2417">CG212/CG$219</f>
        <v>1.9013537983961368E-2</v>
      </c>
      <c r="CH222" s="40">
        <f t="shared" si="2417"/>
        <v>2.0440983537178891E-2</v>
      </c>
      <c r="CI222" s="40">
        <f t="shared" ref="CI222" si="2418">CI212/CI$219</f>
        <v>2.0104244229337306E-2</v>
      </c>
      <c r="CL222" s="40">
        <f>CL212/CL$219</f>
        <v>2.0278573184044628E-2</v>
      </c>
      <c r="CM222" s="40">
        <f t="shared" ref="CM222:CN222" si="2419">CM212/CM$219</f>
        <v>1.8933326330716104E-2</v>
      </c>
      <c r="CN222" s="40">
        <f t="shared" si="2419"/>
        <v>1.8603232692894173E-2</v>
      </c>
      <c r="CP222" s="21">
        <f t="shared" ref="CP222:CP228" si="2420">(CL222-CM222)*10000</f>
        <v>13.452468533285238</v>
      </c>
      <c r="CQ222" s="21">
        <f t="shared" ref="CQ222:CQ228" si="2421">(CL222-CN222)*10000</f>
        <v>16.753404911504546</v>
      </c>
      <c r="CS222" s="8" t="str">
        <f>CY222&amp;" bps"</f>
        <v>14 bps</v>
      </c>
      <c r="CT222" s="8" t="str">
        <f>CZ222&amp;" bps"</f>
        <v>1 bps</v>
      </c>
      <c r="CU222" s="8">
        <f>ROUND(HLOOKUP(CU$180,$A$221:$CK$229,COUNTA($A$221:$A222),0)*10^4,0)</f>
        <v>187</v>
      </c>
      <c r="CV222" s="8">
        <f>ROUND(HLOOKUP(CV$180,$A$221:$CK$229,COUNTA($A$221:$A222),0)*10^4,0)</f>
        <v>201</v>
      </c>
      <c r="CW222" s="8">
        <f>ROUND(HLOOKUP(CW$180,$A$221:$CK$229,COUNTA($A$221:$A222),0)*10^4,0)</f>
        <v>200</v>
      </c>
      <c r="CX222" s="8"/>
      <c r="CY222" s="8">
        <f>CV222-CU222</f>
        <v>14</v>
      </c>
      <c r="CZ222" s="8">
        <f>CV222-CW222</f>
        <v>1</v>
      </c>
      <c r="DB222" s="40">
        <f t="shared" ref="DB222:DV228" si="2422">DB212/DB$219</f>
        <v>0.23220973782771537</v>
      </c>
      <c r="DC222" s="40">
        <f t="shared" si="2422"/>
        <v>0.33936651583710409</v>
      </c>
      <c r="DD222" s="40">
        <f t="shared" si="2422"/>
        <v>0.15277777777777779</v>
      </c>
      <c r="DE222" s="40">
        <f t="shared" si="2422"/>
        <v>0.14893617021276595</v>
      </c>
      <c r="DF222" s="40">
        <f t="shared" si="2422"/>
        <v>9.041835357624832E-2</v>
      </c>
      <c r="DG222" s="40">
        <f t="shared" si="2422"/>
        <v>0.1388888888888889</v>
      </c>
      <c r="DH222" s="40">
        <f t="shared" si="2422"/>
        <v>0.25754060324825984</v>
      </c>
      <c r="DI222" s="40">
        <f t="shared" si="2422"/>
        <v>5.6360708534621579E-2</v>
      </c>
      <c r="DJ222" s="40">
        <f t="shared" si="2422"/>
        <v>0.10867802108678021</v>
      </c>
      <c r="DK222" s="40">
        <f t="shared" si="2422"/>
        <v>4.2944785276073622E-2</v>
      </c>
      <c r="DL222" s="40">
        <f t="shared" si="2422"/>
        <v>2.6151012891344382E-2</v>
      </c>
      <c r="DM222" s="40">
        <f t="shared" si="2422"/>
        <v>3.9411764705882354E-2</v>
      </c>
      <c r="DN222" s="40">
        <f t="shared" si="2422"/>
        <v>3.5878564857405704E-2</v>
      </c>
      <c r="DO222" s="40">
        <f t="shared" si="2422"/>
        <v>3.1986209538402602E-2</v>
      </c>
      <c r="DP222" s="40">
        <f t="shared" si="2422"/>
        <v>4.9070167213627128E-2</v>
      </c>
      <c r="DQ222" s="40">
        <f t="shared" si="2422"/>
        <v>2.6713652381493692E-2</v>
      </c>
      <c r="DR222" s="40">
        <f t="shared" si="2422"/>
        <v>3.7384969325153374E-2</v>
      </c>
      <c r="DS222" s="40">
        <f t="shared" si="2422"/>
        <v>3.8011695906432746E-2</v>
      </c>
      <c r="DT222" s="40">
        <f t="shared" si="2422"/>
        <v>2.5931717487620538E-2</v>
      </c>
      <c r="DU222" s="40">
        <f t="shared" si="2422"/>
        <v>1.8241489848878033E-2</v>
      </c>
      <c r="DV222" s="40">
        <f t="shared" si="2422"/>
        <v>1.4082610802951156E-2</v>
      </c>
      <c r="DW222" s="40">
        <f t="shared" ref="DW222:DX222" si="2423">DW212/DW$219</f>
        <v>3.5719905586152637E-2</v>
      </c>
      <c r="DX222" s="40">
        <f t="shared" si="2423"/>
        <v>1.4869057962020604E-2</v>
      </c>
      <c r="DY222" s="40">
        <f t="shared" ref="DY222:DZ222" si="2424">DY212/DY$219</f>
        <v>1.4527133410307548E-2</v>
      </c>
      <c r="DZ222" s="40">
        <f t="shared" si="2424"/>
        <v>1.8603232692894173E-2</v>
      </c>
      <c r="EA222" s="40">
        <f t="shared" ref="EA222:EB222" si="2425">EA212/EA$219</f>
        <v>1.2174593853983166E-2</v>
      </c>
      <c r="EB222" s="40">
        <f t="shared" si="2425"/>
        <v>1.075725406935598E-2</v>
      </c>
      <c r="EC222" s="40">
        <f t="shared" ref="EC222" si="2426">EC212/EC$219</f>
        <v>1.8933326330716104E-2</v>
      </c>
      <c r="EE222" s="40">
        <f t="shared" ref="EE222:EI222" si="2427">EE212/EE$219</f>
        <v>0.14899553571428573</v>
      </c>
      <c r="EF222" s="40">
        <f t="shared" si="2427"/>
        <v>0.12350761630300536</v>
      </c>
      <c r="EG222" s="40">
        <f t="shared" si="2427"/>
        <v>3.5112608618549389E-2</v>
      </c>
      <c r="EH222" s="40">
        <f t="shared" si="2427"/>
        <v>3.5852053551168599E-2</v>
      </c>
      <c r="EI222" s="40">
        <f t="shared" si="2427"/>
        <v>2.1397862185934605E-2</v>
      </c>
      <c r="EJ222" s="40">
        <f t="shared" ref="EJ222:EK222" si="2428">EJ212/EJ$219</f>
        <v>1.9171596146841993E-2</v>
      </c>
      <c r="EK222" s="40">
        <f t="shared" si="2428"/>
        <v>1.5534390421525608E-2</v>
      </c>
    </row>
    <row r="223" spans="1:141" x14ac:dyDescent="0.2">
      <c r="A223" s="9" t="str">
        <f t="shared" ref="A223:A228" si="2429">A213</f>
        <v>Bajaj Auto</v>
      </c>
      <c r="B223" s="40">
        <f t="shared" ref="B223:BI223" si="2430">B213/B$219</f>
        <v>0.16455696202531644</v>
      </c>
      <c r="C223" s="40">
        <f t="shared" si="2430"/>
        <v>0</v>
      </c>
      <c r="D223" s="40">
        <f t="shared" si="2430"/>
        <v>4.1322314049586778E-2</v>
      </c>
      <c r="E223" s="40">
        <f t="shared" si="2430"/>
        <v>0</v>
      </c>
      <c r="F223" s="40">
        <f t="shared" si="2430"/>
        <v>1.5151515151515152E-2</v>
      </c>
      <c r="G223" s="40">
        <f t="shared" si="2430"/>
        <v>0</v>
      </c>
      <c r="H223" s="40">
        <f t="shared" si="2430"/>
        <v>3.1746031746031744E-2</v>
      </c>
      <c r="I223" s="40">
        <f t="shared" si="2430"/>
        <v>0</v>
      </c>
      <c r="J223" s="40">
        <f t="shared" si="2430"/>
        <v>0</v>
      </c>
      <c r="K223" s="40">
        <f t="shared" si="2430"/>
        <v>0</v>
      </c>
      <c r="L223" s="40">
        <f t="shared" si="2430"/>
        <v>0</v>
      </c>
      <c r="M223" s="40">
        <f t="shared" si="2430"/>
        <v>0</v>
      </c>
      <c r="N223" s="40">
        <f t="shared" si="2430"/>
        <v>7.1969696969696975E-2</v>
      </c>
      <c r="O223" s="40">
        <f t="shared" si="2430"/>
        <v>0</v>
      </c>
      <c r="P223" s="40">
        <f t="shared" si="2430"/>
        <v>0</v>
      </c>
      <c r="Q223" s="40">
        <f t="shared" si="2430"/>
        <v>0</v>
      </c>
      <c r="R223" s="40">
        <f t="shared" si="2430"/>
        <v>0</v>
      </c>
      <c r="S223" s="40">
        <f t="shared" si="2430"/>
        <v>0</v>
      </c>
      <c r="T223" s="40">
        <f t="shared" si="2430"/>
        <v>0</v>
      </c>
      <c r="U223" s="40">
        <f t="shared" si="2430"/>
        <v>0</v>
      </c>
      <c r="V223" s="40">
        <f t="shared" si="2430"/>
        <v>0</v>
      </c>
      <c r="W223" s="40">
        <f t="shared" si="2430"/>
        <v>0</v>
      </c>
      <c r="X223" s="40">
        <f t="shared" si="2430"/>
        <v>0</v>
      </c>
      <c r="Y223" s="40">
        <f t="shared" si="2430"/>
        <v>0</v>
      </c>
      <c r="Z223" s="40">
        <f t="shared" si="2430"/>
        <v>0</v>
      </c>
      <c r="AA223" s="40">
        <f t="shared" si="2430"/>
        <v>0</v>
      </c>
      <c r="AB223" s="40">
        <f t="shared" si="2430"/>
        <v>0</v>
      </c>
      <c r="AC223" s="40">
        <f t="shared" si="2430"/>
        <v>0</v>
      </c>
      <c r="AD223" s="40">
        <f t="shared" si="2430"/>
        <v>0</v>
      </c>
      <c r="AE223" s="40">
        <f t="shared" si="2430"/>
        <v>0</v>
      </c>
      <c r="AF223" s="40">
        <f t="shared" si="2430"/>
        <v>0</v>
      </c>
      <c r="AG223" s="40">
        <f t="shared" si="2430"/>
        <v>0</v>
      </c>
      <c r="AH223" s="40">
        <f t="shared" si="2430"/>
        <v>0</v>
      </c>
      <c r="AI223" s="40">
        <f t="shared" si="2430"/>
        <v>0</v>
      </c>
      <c r="AJ223" s="40">
        <f t="shared" si="2430"/>
        <v>0</v>
      </c>
      <c r="AK223" s="40">
        <f t="shared" si="2430"/>
        <v>0</v>
      </c>
      <c r="AL223" s="40">
        <f t="shared" si="2430"/>
        <v>0</v>
      </c>
      <c r="AM223" s="40">
        <f t="shared" si="2430"/>
        <v>0</v>
      </c>
      <c r="AN223" s="40">
        <f t="shared" si="2430"/>
        <v>0</v>
      </c>
      <c r="AO223" s="40">
        <f t="shared" si="2430"/>
        <v>0</v>
      </c>
      <c r="AP223" s="40">
        <f t="shared" si="2430"/>
        <v>0</v>
      </c>
      <c r="AQ223" s="40">
        <f t="shared" si="2430"/>
        <v>0</v>
      </c>
      <c r="AR223" s="40">
        <f t="shared" si="2430"/>
        <v>0</v>
      </c>
      <c r="AS223" s="40">
        <f t="shared" si="2430"/>
        <v>0</v>
      </c>
      <c r="AT223" s="40">
        <f t="shared" si="2430"/>
        <v>0</v>
      </c>
      <c r="AU223" s="40">
        <f t="shared" si="2430"/>
        <v>0</v>
      </c>
      <c r="AV223" s="40">
        <f t="shared" si="2430"/>
        <v>0</v>
      </c>
      <c r="AW223" s="40">
        <f t="shared" si="2430"/>
        <v>0</v>
      </c>
      <c r="AX223" s="40">
        <f t="shared" si="2430"/>
        <v>0</v>
      </c>
      <c r="AY223" s="40">
        <f t="shared" si="2430"/>
        <v>0</v>
      </c>
      <c r="AZ223" s="40">
        <f t="shared" si="2430"/>
        <v>0</v>
      </c>
      <c r="BA223" s="40">
        <f t="shared" si="2430"/>
        <v>0</v>
      </c>
      <c r="BB223" s="40">
        <f t="shared" si="2430"/>
        <v>0</v>
      </c>
      <c r="BC223" s="40">
        <f t="shared" si="2430"/>
        <v>1.9871794871794871E-2</v>
      </c>
      <c r="BD223" s="40">
        <f t="shared" si="2430"/>
        <v>2.4759647043329381E-2</v>
      </c>
      <c r="BE223" s="40">
        <f t="shared" si="2430"/>
        <v>2.9396325459317585E-2</v>
      </c>
      <c r="BF223" s="40">
        <f t="shared" si="2430"/>
        <v>8.6822896657702653E-2</v>
      </c>
      <c r="BG223" s="40">
        <f t="shared" si="2430"/>
        <v>0.10463992266795553</v>
      </c>
      <c r="BH223" s="40">
        <f t="shared" si="2430"/>
        <v>0.13614244636142447</v>
      </c>
      <c r="BI223" s="40">
        <f t="shared" si="2430"/>
        <v>0.14202115687598468</v>
      </c>
      <c r="BJ223" s="40">
        <f t="shared" ref="BJ223:BK223" si="2431">BJ213/BJ$219</f>
        <v>0.17157768837664455</v>
      </c>
      <c r="BK223" s="40">
        <f t="shared" si="2431"/>
        <v>0.14336172865156868</v>
      </c>
      <c r="BL223" s="40">
        <f t="shared" ref="BL223:BM223" si="2432">BL213/BL$219</f>
        <v>0.18312858312858313</v>
      </c>
      <c r="BM223" s="40">
        <f t="shared" si="2432"/>
        <v>0.21335776149233845</v>
      </c>
      <c r="BN223" s="40">
        <f t="shared" ref="BN223:BO223" si="2433">BN213/BN$219</f>
        <v>0.24303980202103526</v>
      </c>
      <c r="BO223" s="40">
        <f t="shared" si="2433"/>
        <v>0.26147355422926527</v>
      </c>
      <c r="BP223" s="40">
        <f t="shared" ref="BP223:BQ223" si="2434">BP213/BP$219</f>
        <v>0.2634170710819298</v>
      </c>
      <c r="BQ223" s="40">
        <f t="shared" si="2434"/>
        <v>0.33605805321544752</v>
      </c>
      <c r="BR223" s="40">
        <f t="shared" ref="BR223" si="2435">BR213/BR$219</f>
        <v>0.34997199663959677</v>
      </c>
      <c r="BS223" s="40">
        <f t="shared" ref="BS223" si="2436">BS213/BS$219</f>
        <v>0.36458273090046844</v>
      </c>
      <c r="BT223" s="40">
        <f t="shared" ref="BT223:BU223" si="2437">BT213/BT$219</f>
        <v>0.34814983231967261</v>
      </c>
      <c r="BU223" s="40">
        <f t="shared" si="2437"/>
        <v>0.33236608893420122</v>
      </c>
      <c r="BV223" s="40">
        <f t="shared" ref="BV223:BW223" si="2438">BV213/BV$219</f>
        <v>0.34882053955428127</v>
      </c>
      <c r="BW223" s="40">
        <f t="shared" si="2438"/>
        <v>0.31967098842883035</v>
      </c>
      <c r="BX223" s="40">
        <f t="shared" ref="BX223:BY223" si="2439">BX213/BX$219</f>
        <v>0.32613790551375355</v>
      </c>
      <c r="BY223" s="40">
        <f t="shared" si="2439"/>
        <v>0.35632927776339635</v>
      </c>
      <c r="BZ223" s="40">
        <f t="shared" ref="BZ223" si="2440">BZ213/BZ$219</f>
        <v>0.36229961942105871</v>
      </c>
      <c r="CA223" s="40">
        <f t="shared" ref="CA223:CB223" si="2441">CA213/CA$219</f>
        <v>0.35379317883690425</v>
      </c>
      <c r="CB223" s="40">
        <f t="shared" si="2441"/>
        <v>0.33857777777777776</v>
      </c>
      <c r="CC223" s="40">
        <f t="shared" ref="CC223:CD223" si="2442">CC213/CC$219</f>
        <v>0.30858159181858602</v>
      </c>
      <c r="CD223" s="40">
        <f t="shared" si="2442"/>
        <v>0.32565726348109769</v>
      </c>
      <c r="CE223" s="40">
        <f t="shared" ref="CE223:CF223" si="2443">CE213/CE$219</f>
        <v>0.30169697429862191</v>
      </c>
      <c r="CF223" s="40">
        <f t="shared" si="2443"/>
        <v>0.32621023772862134</v>
      </c>
      <c r="CG223" s="40">
        <f t="shared" ref="CG223:CH223" si="2444">CG213/CG$219</f>
        <v>0.31771147710614817</v>
      </c>
      <c r="CH223" s="40">
        <f t="shared" si="2444"/>
        <v>0.35143256168267806</v>
      </c>
      <c r="CI223" s="40">
        <f t="shared" ref="CI223" si="2445">CI213/CI$219</f>
        <v>0.35225385188155106</v>
      </c>
      <c r="CL223" s="40">
        <f t="shared" ref="CL223:CN223" si="2446">CL213/CL$219</f>
        <v>0.35182867234786785</v>
      </c>
      <c r="CM223" s="40">
        <f t="shared" si="2446"/>
        <v>0.31514403508311234</v>
      </c>
      <c r="CN223" s="40">
        <f t="shared" si="2446"/>
        <v>0.33169955997037426</v>
      </c>
      <c r="CP223" s="21">
        <f t="shared" si="2420"/>
        <v>366.84637264755514</v>
      </c>
      <c r="CQ223" s="21">
        <f t="shared" si="2421"/>
        <v>201.29112377493595</v>
      </c>
      <c r="CS223" s="8" t="str">
        <f t="shared" ref="CS223:CS228" si="2447">CY223&amp;" bps"</f>
        <v>326 bps</v>
      </c>
      <c r="CT223" s="8" t="str">
        <f t="shared" ref="CT223:CT228" si="2448">CZ223&amp;" bps"</f>
        <v>262 bps</v>
      </c>
      <c r="CU223" s="8">
        <f>ROUND(HLOOKUP(CU$180,$A$221:$CK$229,COUNTA($A$221:$A223),0)*10^4,0)</f>
        <v>3197</v>
      </c>
      <c r="CV223" s="8">
        <f>ROUND(HLOOKUP(CV$180,$A$221:$CK$229,COUNTA($A$221:$A223),0)*10^4,0)</f>
        <v>3523</v>
      </c>
      <c r="CW223" s="8">
        <f>ROUND(HLOOKUP(CW$180,$A$221:$CK$229,COUNTA($A$221:$A223),0)*10^4,0)</f>
        <v>3261</v>
      </c>
      <c r="CX223" s="8"/>
      <c r="CY223" s="8">
        <f t="shared" ref="CY223:CY228" si="2449">CV223-CU223</f>
        <v>326</v>
      </c>
      <c r="CZ223" s="8">
        <f t="shared" ref="CZ223:CZ228" si="2450">CV223-CW223</f>
        <v>262</v>
      </c>
      <c r="DB223" s="40">
        <f t="shared" si="2422"/>
        <v>6.741573033707865E-2</v>
      </c>
      <c r="DC223" s="40">
        <f t="shared" si="2422"/>
        <v>4.5248868778280547E-3</v>
      </c>
      <c r="DD223" s="40">
        <f t="shared" si="2422"/>
        <v>5.5555555555555558E-3</v>
      </c>
      <c r="DE223" s="40">
        <f t="shared" si="2422"/>
        <v>0</v>
      </c>
      <c r="DF223" s="40">
        <f t="shared" si="2422"/>
        <v>2.564102564102564E-2</v>
      </c>
      <c r="DG223" s="40">
        <f t="shared" si="2422"/>
        <v>0</v>
      </c>
      <c r="DH223" s="40">
        <f t="shared" si="2422"/>
        <v>0</v>
      </c>
      <c r="DI223" s="40">
        <f t="shared" si="2422"/>
        <v>0</v>
      </c>
      <c r="DJ223" s="40">
        <f t="shared" si="2422"/>
        <v>0</v>
      </c>
      <c r="DK223" s="40">
        <f t="shared" si="2422"/>
        <v>0</v>
      </c>
      <c r="DL223" s="40">
        <f t="shared" si="2422"/>
        <v>0</v>
      </c>
      <c r="DM223" s="40">
        <f t="shared" si="2422"/>
        <v>0</v>
      </c>
      <c r="DN223" s="40">
        <f t="shared" si="2422"/>
        <v>0</v>
      </c>
      <c r="DO223" s="40">
        <f t="shared" si="2422"/>
        <v>0</v>
      </c>
      <c r="DP223" s="40">
        <f t="shared" si="2422"/>
        <v>0</v>
      </c>
      <c r="DQ223" s="40">
        <f t="shared" si="2422"/>
        <v>0</v>
      </c>
      <c r="DR223" s="40">
        <f t="shared" si="2422"/>
        <v>0</v>
      </c>
      <c r="DS223" s="40">
        <f t="shared" si="2422"/>
        <v>8.2402977139819245E-3</v>
      </c>
      <c r="DT223" s="40">
        <f t="shared" si="2422"/>
        <v>4.7346016853444528E-2</v>
      </c>
      <c r="DU223" s="40">
        <f t="shared" si="2422"/>
        <v>0.12818653640665548</v>
      </c>
      <c r="DV223" s="40">
        <f t="shared" si="2422"/>
        <v>0.16996068716678334</v>
      </c>
      <c r="DW223" s="40">
        <f t="shared" ref="DW223:DX223" si="2451">DW213/DW$219</f>
        <v>0.24307631785995279</v>
      </c>
      <c r="DX223" s="40">
        <f t="shared" si="2451"/>
        <v>0.31572545612510861</v>
      </c>
      <c r="DY223" s="40">
        <f t="shared" ref="DY223:DZ223" si="2452">DY213/DY$219</f>
        <v>0.34988978692138134</v>
      </c>
      <c r="DZ223" s="40">
        <f t="shared" si="2452"/>
        <v>0.33169955997037426</v>
      </c>
      <c r="EA223" s="40">
        <f t="shared" ref="EA223:EB223" si="2453">EA213/EA$219</f>
        <v>0.35744764141710705</v>
      </c>
      <c r="EB223" s="40">
        <f t="shared" si="2453"/>
        <v>0.32479358339230952</v>
      </c>
      <c r="EC223" s="40">
        <f t="shared" ref="EC223" si="2454">EC213/EC$219</f>
        <v>0.31514403508311234</v>
      </c>
      <c r="EE223" s="40">
        <f t="shared" ref="EE223:EI223" si="2455">EE213/EE$219</f>
        <v>1.2276785714285714E-2</v>
      </c>
      <c r="EF223" s="40">
        <f t="shared" si="2455"/>
        <v>0</v>
      </c>
      <c r="EG223" s="40">
        <f t="shared" si="2455"/>
        <v>0</v>
      </c>
      <c r="EH223" s="40">
        <f t="shared" si="2455"/>
        <v>0</v>
      </c>
      <c r="EI223" s="40">
        <f t="shared" si="2455"/>
        <v>0.10733443773912357</v>
      </c>
      <c r="EJ223" s="40">
        <f t="shared" ref="EJ223:EK223" si="2456">EJ213/EJ$219</f>
        <v>0.31895306632505682</v>
      </c>
      <c r="EK223" s="40">
        <f t="shared" si="2456"/>
        <v>0.33395850619660239</v>
      </c>
    </row>
    <row r="224" spans="1:141" x14ac:dyDescent="0.2">
      <c r="A224" s="9" t="str">
        <f t="shared" si="2429"/>
        <v>M&amp;M</v>
      </c>
      <c r="B224" s="40">
        <f t="shared" ref="B224:BI224" si="2457">B214/B$219</f>
        <v>3.7974683544303799E-2</v>
      </c>
      <c r="C224" s="40">
        <f t="shared" si="2457"/>
        <v>2.9850746268656716E-2</v>
      </c>
      <c r="D224" s="40">
        <f t="shared" si="2457"/>
        <v>5.7851239669421489E-2</v>
      </c>
      <c r="E224" s="40">
        <f t="shared" si="2457"/>
        <v>4.5454545454545456E-2</v>
      </c>
      <c r="F224" s="40">
        <f t="shared" si="2457"/>
        <v>4.5454545454545456E-2</v>
      </c>
      <c r="G224" s="40">
        <f t="shared" si="2457"/>
        <v>0.17117117117117117</v>
      </c>
      <c r="H224" s="40">
        <f t="shared" si="2457"/>
        <v>0.22222222222222221</v>
      </c>
      <c r="I224" s="40">
        <f t="shared" si="2457"/>
        <v>0.13223140495867769</v>
      </c>
      <c r="J224" s="40">
        <f t="shared" si="2457"/>
        <v>0.17613636363636365</v>
      </c>
      <c r="K224" s="40">
        <f t="shared" si="2457"/>
        <v>0.27500000000000002</v>
      </c>
      <c r="L224" s="40">
        <f t="shared" si="2457"/>
        <v>0.44029850746268656</v>
      </c>
      <c r="M224" s="40">
        <f t="shared" si="2457"/>
        <v>0.37962962962962965</v>
      </c>
      <c r="N224" s="40">
        <f t="shared" si="2457"/>
        <v>0.53787878787878785</v>
      </c>
      <c r="O224" s="40">
        <f t="shared" si="2457"/>
        <v>0.65416666666666667</v>
      </c>
      <c r="P224" s="40">
        <f t="shared" si="2457"/>
        <v>0.53586497890295359</v>
      </c>
      <c r="Q224" s="40">
        <f t="shared" si="2457"/>
        <v>0.23809523809523808</v>
      </c>
      <c r="R224" s="40">
        <f t="shared" si="2457"/>
        <v>0.66666666666666663</v>
      </c>
      <c r="S224" s="40">
        <f t="shared" si="2457"/>
        <v>0.52564102564102566</v>
      </c>
      <c r="T224" s="40">
        <f t="shared" si="2457"/>
        <v>0.47787610619469029</v>
      </c>
      <c r="U224" s="40">
        <f t="shared" si="2457"/>
        <v>0.34857142857142859</v>
      </c>
      <c r="V224" s="40">
        <f t="shared" si="2457"/>
        <v>0.41258741258741261</v>
      </c>
      <c r="W224" s="40">
        <f t="shared" si="2457"/>
        <v>0.49162011173184356</v>
      </c>
      <c r="X224" s="40">
        <f t="shared" si="2457"/>
        <v>0.40331491712707185</v>
      </c>
      <c r="Y224" s="40">
        <f t="shared" si="2457"/>
        <v>0.56321839080459768</v>
      </c>
      <c r="Z224" s="40">
        <f t="shared" si="2457"/>
        <v>0.56226415094339621</v>
      </c>
      <c r="AA224" s="40">
        <f t="shared" si="2457"/>
        <v>0.56476683937823835</v>
      </c>
      <c r="AB224" s="40">
        <f t="shared" si="2457"/>
        <v>0.60309278350515461</v>
      </c>
      <c r="AC224" s="40">
        <f t="shared" si="2457"/>
        <v>0.53018372703412076</v>
      </c>
      <c r="AD224" s="40">
        <f t="shared" si="2457"/>
        <v>0.66666666666666663</v>
      </c>
      <c r="AE224" s="40">
        <f t="shared" si="2457"/>
        <v>0.39053254437869822</v>
      </c>
      <c r="AF224" s="40">
        <f t="shared" si="2457"/>
        <v>0.35941644562334218</v>
      </c>
      <c r="AG224" s="40">
        <f t="shared" si="2457"/>
        <v>0.25969827586206895</v>
      </c>
      <c r="AH224" s="40">
        <f t="shared" si="2457"/>
        <v>0.30880929332042595</v>
      </c>
      <c r="AI224" s="40">
        <f t="shared" si="2457"/>
        <v>0.33193277310924368</v>
      </c>
      <c r="AJ224" s="40">
        <f t="shared" si="2457"/>
        <v>0.32956521739130434</v>
      </c>
      <c r="AK224" s="40">
        <f t="shared" si="2457"/>
        <v>0.25115562403698</v>
      </c>
      <c r="AL224" s="40">
        <f t="shared" si="2457"/>
        <v>0.35408245755860956</v>
      </c>
      <c r="AM224" s="40">
        <f t="shared" si="2457"/>
        <v>0.29469696969696968</v>
      </c>
      <c r="AN224" s="40">
        <f t="shared" si="2457"/>
        <v>0.33445002791736461</v>
      </c>
      <c r="AO224" s="40">
        <f t="shared" si="2457"/>
        <v>0.32963179427235534</v>
      </c>
      <c r="AP224" s="40">
        <f t="shared" si="2457"/>
        <v>0.38471419396274886</v>
      </c>
      <c r="AQ224" s="40">
        <f t="shared" si="2457"/>
        <v>0.39938556067588327</v>
      </c>
      <c r="AR224" s="40">
        <f t="shared" si="2457"/>
        <v>0.47777082028804008</v>
      </c>
      <c r="AS224" s="40">
        <f t="shared" si="2457"/>
        <v>0.34304472712351253</v>
      </c>
      <c r="AT224" s="40">
        <f t="shared" si="2457"/>
        <v>0.40211416490486257</v>
      </c>
      <c r="AU224" s="40">
        <f t="shared" si="2457"/>
        <v>0.36612702366127026</v>
      </c>
      <c r="AV224" s="40">
        <f t="shared" si="2457"/>
        <v>0.31311799604482532</v>
      </c>
      <c r="AW224" s="40">
        <f t="shared" si="2457"/>
        <v>0.31902206320810972</v>
      </c>
      <c r="AX224" s="40">
        <f t="shared" si="2457"/>
        <v>0.31419823957137388</v>
      </c>
      <c r="AY224" s="40">
        <f t="shared" si="2457"/>
        <v>0.38912970990330109</v>
      </c>
      <c r="AZ224" s="40">
        <f t="shared" si="2457"/>
        <v>0.33609958506224069</v>
      </c>
      <c r="BA224" s="40">
        <f t="shared" si="2457"/>
        <v>0.3335082655471005</v>
      </c>
      <c r="BB224" s="40">
        <f t="shared" si="2457"/>
        <v>0.36061636982189316</v>
      </c>
      <c r="BC224" s="40">
        <f t="shared" si="2457"/>
        <v>0.41458333333333336</v>
      </c>
      <c r="BD224" s="40">
        <f t="shared" si="2457"/>
        <v>0.40985117871723958</v>
      </c>
      <c r="BE224" s="40">
        <f t="shared" si="2457"/>
        <v>0.42414698162729658</v>
      </c>
      <c r="BF224" s="40">
        <f t="shared" si="2457"/>
        <v>0.39761813292354975</v>
      </c>
      <c r="BG224" s="40">
        <f t="shared" si="2457"/>
        <v>0.39765587240212663</v>
      </c>
      <c r="BH224" s="40">
        <f t="shared" si="2457"/>
        <v>0.41550541915505418</v>
      </c>
      <c r="BI224" s="40">
        <f t="shared" si="2457"/>
        <v>0.38780103533648436</v>
      </c>
      <c r="BJ224" s="40">
        <f t="shared" ref="BJ224:BK224" si="2458">BJ214/BJ$219</f>
        <v>0.37751440687180604</v>
      </c>
      <c r="BK224" s="40">
        <f t="shared" si="2458"/>
        <v>0.41148971535424889</v>
      </c>
      <c r="BL224" s="40">
        <f t="shared" ref="BL224:BM224" si="2459">BL214/BL$219</f>
        <v>0.34458094458094457</v>
      </c>
      <c r="BM224" s="40">
        <f t="shared" si="2459"/>
        <v>0.38757495003331111</v>
      </c>
      <c r="BN224" s="40">
        <f t="shared" ref="BN224:BO224" si="2460">BN214/BN$219</f>
        <v>0.36213652299443183</v>
      </c>
      <c r="BO224" s="40">
        <f t="shared" si="2460"/>
        <v>0.39586334636756532</v>
      </c>
      <c r="BP224" s="40">
        <f t="shared" ref="BP224:BQ224" si="2461">BP214/BP$219</f>
        <v>0.42413645446759918</v>
      </c>
      <c r="BQ224" s="40">
        <f t="shared" si="2461"/>
        <v>0.34923680040036698</v>
      </c>
      <c r="BR224" s="40">
        <f t="shared" ref="BR224" si="2462">BR214/BR$219</f>
        <v>0.36040324838980675</v>
      </c>
      <c r="BS224" s="40">
        <f t="shared" ref="BS224" si="2463">BS214/BS$219</f>
        <v>0.37695911167659474</v>
      </c>
      <c r="BT224" s="40">
        <f t="shared" ref="BT224:BU224" si="2464">BT214/BT$219</f>
        <v>0.35912010458705168</v>
      </c>
      <c r="BU224" s="40">
        <f t="shared" si="2464"/>
        <v>0.36922594306328915</v>
      </c>
      <c r="BV224" s="40">
        <f t="shared" ref="BV224:BW224" si="2465">BV214/BV$219</f>
        <v>0.3551414049263652</v>
      </c>
      <c r="BW224" s="40">
        <f t="shared" si="2465"/>
        <v>0.37104419350341561</v>
      </c>
      <c r="BX224" s="40">
        <f t="shared" ref="BX224:BY224" si="2466">BX214/BX$219</f>
        <v>0.37165412606389542</v>
      </c>
      <c r="BY224" s="40">
        <f t="shared" si="2466"/>
        <v>0.32837173181465185</v>
      </c>
      <c r="BZ224" s="40">
        <f t="shared" ref="BZ224" si="2467">BZ214/BZ$219</f>
        <v>0.34655749048552648</v>
      </c>
      <c r="CA224" s="40">
        <f t="shared" ref="CA224:CB224" si="2468">CA214/CA$219</f>
        <v>0.37002623524267597</v>
      </c>
      <c r="CB224" s="40">
        <f t="shared" si="2468"/>
        <v>0.40235555555555558</v>
      </c>
      <c r="CC224" s="40">
        <f t="shared" ref="CC224:CD224" si="2469">CC214/CC$219</f>
        <v>0.38224396027864238</v>
      </c>
      <c r="CD224" s="40">
        <f t="shared" si="2469"/>
        <v>0.37113797735559395</v>
      </c>
      <c r="CE224" s="40">
        <f t="shared" ref="CE224:CF224" si="2470">CE214/CE$219</f>
        <v>0.41186743100110096</v>
      </c>
      <c r="CF224" s="40">
        <f t="shared" si="2470"/>
        <v>0.36921170240733092</v>
      </c>
      <c r="CG224" s="40">
        <f t="shared" ref="CG224:CH224" si="2471">CG214/CG$219</f>
        <v>0.30995084935759248</v>
      </c>
      <c r="CH224" s="40">
        <f t="shared" si="2471"/>
        <v>0.28651233653561303</v>
      </c>
      <c r="CI224" s="40">
        <f t="shared" ref="CI224" si="2472">CI214/CI$219</f>
        <v>0.30872329457586345</v>
      </c>
      <c r="CL224" s="40">
        <f t="shared" ref="CL224:CN224" si="2473">CL214/CL$219</f>
        <v>0.29722474656546433</v>
      </c>
      <c r="CM224" s="40">
        <f t="shared" si="2473"/>
        <v>0.36591738662325046</v>
      </c>
      <c r="CN224" s="40">
        <f t="shared" si="2473"/>
        <v>0.3659434496579968</v>
      </c>
      <c r="CP224" s="21">
        <f t="shared" si="2420"/>
        <v>-686.92640057786139</v>
      </c>
      <c r="CQ224" s="21">
        <f t="shared" si="2421"/>
        <v>-687.18703092532473</v>
      </c>
      <c r="CS224" s="8" t="str">
        <f t="shared" si="2447"/>
        <v>-623 bps</v>
      </c>
      <c r="CT224" s="8" t="str">
        <f t="shared" si="2448"/>
        <v>-630 bps</v>
      </c>
      <c r="CU224" s="8">
        <f>ROUND(HLOOKUP(CU$180,$A$221:$CK$229,COUNTA($A$221:$A224),0)*10^4,0)</f>
        <v>3710</v>
      </c>
      <c r="CV224" s="8">
        <f>ROUND(HLOOKUP(CV$180,$A$221:$CK$229,COUNTA($A$221:$A224),0)*10^4,0)</f>
        <v>3087</v>
      </c>
      <c r="CW224" s="8">
        <f>ROUND(HLOOKUP(CW$180,$A$221:$CK$229,COUNTA($A$221:$A224),0)*10^4,0)</f>
        <v>3717</v>
      </c>
      <c r="CX224" s="8"/>
      <c r="CY224" s="8">
        <f t="shared" si="2449"/>
        <v>-623</v>
      </c>
      <c r="CZ224" s="8">
        <f t="shared" si="2450"/>
        <v>-630</v>
      </c>
      <c r="DB224" s="40">
        <f t="shared" si="2422"/>
        <v>4.49438202247191E-2</v>
      </c>
      <c r="DC224" s="40">
        <f t="shared" si="2422"/>
        <v>0.10859728506787331</v>
      </c>
      <c r="DD224" s="40">
        <f t="shared" si="2422"/>
        <v>0.16944444444444445</v>
      </c>
      <c r="DE224" s="40">
        <f t="shared" si="2422"/>
        <v>0.37021276595744679</v>
      </c>
      <c r="DF224" s="40">
        <f t="shared" si="2422"/>
        <v>0.5748987854251012</v>
      </c>
      <c r="DG224" s="40">
        <f t="shared" si="2422"/>
        <v>0.52777777777777779</v>
      </c>
      <c r="DH224" s="40">
        <f t="shared" si="2422"/>
        <v>0.40371229698375871</v>
      </c>
      <c r="DI224" s="40">
        <f t="shared" si="2422"/>
        <v>0.49597423510466987</v>
      </c>
      <c r="DJ224" s="40">
        <f t="shared" si="2422"/>
        <v>0.58231954582319545</v>
      </c>
      <c r="DK224" s="40">
        <f t="shared" si="2422"/>
        <v>0.4883435582822086</v>
      </c>
      <c r="DL224" s="40">
        <f t="shared" si="2422"/>
        <v>0.30607734806629833</v>
      </c>
      <c r="DM224" s="40">
        <f t="shared" si="2422"/>
        <v>0.30029411764705882</v>
      </c>
      <c r="DN224" s="40">
        <f t="shared" si="2422"/>
        <v>0.32796688132474699</v>
      </c>
      <c r="DO224" s="40">
        <f t="shared" si="2422"/>
        <v>0.37215092894081592</v>
      </c>
      <c r="DP224" s="40">
        <f t="shared" si="2422"/>
        <v>0.39849976558837319</v>
      </c>
      <c r="DQ224" s="40">
        <f t="shared" si="2422"/>
        <v>0.32988518813231782</v>
      </c>
      <c r="DR224" s="40">
        <f t="shared" si="2422"/>
        <v>0.34585889570552147</v>
      </c>
      <c r="DS224" s="40">
        <f t="shared" si="2422"/>
        <v>0.37612971823498137</v>
      </c>
      <c r="DT224" s="40">
        <f t="shared" si="2422"/>
        <v>0.41043349839284166</v>
      </c>
      <c r="DU224" s="40">
        <f t="shared" si="2422"/>
        <v>0.40047321019691651</v>
      </c>
      <c r="DV224" s="40">
        <f t="shared" si="2422"/>
        <v>0.37007916419839515</v>
      </c>
      <c r="DW224" s="40">
        <f t="shared" ref="DW224:DX224" si="2474">DW214/DW$219</f>
        <v>0.38103855232100708</v>
      </c>
      <c r="DX224" s="40">
        <f t="shared" si="2474"/>
        <v>0.37924785900459229</v>
      </c>
      <c r="DY224" s="40">
        <f t="shared" ref="DY224:DZ224" si="2475">DY214/DY$219</f>
        <v>0.36830061929253699</v>
      </c>
      <c r="DZ224" s="40">
        <f t="shared" si="2475"/>
        <v>0.3659434496579968</v>
      </c>
      <c r="EA224" s="40">
        <f t="shared" ref="EA224:EB224" si="2476">EA214/EA$219</f>
        <v>0.34946173419455862</v>
      </c>
      <c r="EB224" s="40">
        <f t="shared" si="2476"/>
        <v>0.38571990249272625</v>
      </c>
      <c r="EC224" s="40">
        <f t="shared" ref="EC224" si="2477">EC214/EC$219</f>
        <v>0.36591738662325046</v>
      </c>
      <c r="EE224" s="40">
        <f t="shared" ref="EE224:EI224" si="2478">EE214/EE$219</f>
        <v>0.3822544642857143</v>
      </c>
      <c r="EF224" s="40">
        <f t="shared" si="2478"/>
        <v>0.52531906134211614</v>
      </c>
      <c r="EG224" s="40">
        <f t="shared" si="2478"/>
        <v>0.32594431636815036</v>
      </c>
      <c r="EH224" s="40">
        <f t="shared" si="2478"/>
        <v>0.35667282569937436</v>
      </c>
      <c r="EI224" s="40">
        <f t="shared" si="2478"/>
        <v>0.38799155918431744</v>
      </c>
      <c r="EJ224" s="40">
        <f t="shared" ref="EJ224:EK224" si="2479">EJ214/EJ$219</f>
        <v>0.37242379714404128</v>
      </c>
      <c r="EK224" s="40">
        <f t="shared" si="2479"/>
        <v>0.3544285202377116</v>
      </c>
    </row>
    <row r="225" spans="1:141" x14ac:dyDescent="0.2">
      <c r="A225" s="9" t="str">
        <f t="shared" si="2429"/>
        <v>Omega Seiki</v>
      </c>
      <c r="B225" s="40">
        <f t="shared" ref="B225:BI225" si="2480">B215/B$219</f>
        <v>0</v>
      </c>
      <c r="C225" s="40">
        <f t="shared" si="2480"/>
        <v>0</v>
      </c>
      <c r="D225" s="40">
        <f t="shared" si="2480"/>
        <v>0</v>
      </c>
      <c r="E225" s="40">
        <f t="shared" si="2480"/>
        <v>0</v>
      </c>
      <c r="F225" s="40">
        <f t="shared" si="2480"/>
        <v>0</v>
      </c>
      <c r="G225" s="40">
        <f t="shared" si="2480"/>
        <v>0</v>
      </c>
      <c r="H225" s="40">
        <f t="shared" si="2480"/>
        <v>0</v>
      </c>
      <c r="I225" s="40">
        <f t="shared" si="2480"/>
        <v>0</v>
      </c>
      <c r="J225" s="40">
        <f t="shared" si="2480"/>
        <v>0</v>
      </c>
      <c r="K225" s="40">
        <f t="shared" si="2480"/>
        <v>0</v>
      </c>
      <c r="L225" s="40">
        <f t="shared" si="2480"/>
        <v>0</v>
      </c>
      <c r="M225" s="40">
        <f t="shared" si="2480"/>
        <v>0</v>
      </c>
      <c r="N225" s="40">
        <f t="shared" si="2480"/>
        <v>0</v>
      </c>
      <c r="O225" s="40">
        <f t="shared" si="2480"/>
        <v>0</v>
      </c>
      <c r="P225" s="40">
        <f t="shared" si="2480"/>
        <v>0</v>
      </c>
      <c r="Q225" s="40">
        <f t="shared" si="2480"/>
        <v>0</v>
      </c>
      <c r="R225" s="40">
        <f t="shared" si="2480"/>
        <v>0</v>
      </c>
      <c r="S225" s="40">
        <f t="shared" si="2480"/>
        <v>0</v>
      </c>
      <c r="T225" s="40">
        <f t="shared" si="2480"/>
        <v>0</v>
      </c>
      <c r="U225" s="40">
        <f t="shared" si="2480"/>
        <v>0</v>
      </c>
      <c r="V225" s="40">
        <f t="shared" si="2480"/>
        <v>0</v>
      </c>
      <c r="W225" s="40">
        <f t="shared" si="2480"/>
        <v>0</v>
      </c>
      <c r="X225" s="40">
        <f t="shared" si="2480"/>
        <v>0</v>
      </c>
      <c r="Y225" s="40">
        <f t="shared" si="2480"/>
        <v>0</v>
      </c>
      <c r="Z225" s="40">
        <f t="shared" si="2480"/>
        <v>0</v>
      </c>
      <c r="AA225" s="40">
        <f t="shared" si="2480"/>
        <v>0</v>
      </c>
      <c r="AB225" s="40">
        <f t="shared" si="2480"/>
        <v>0</v>
      </c>
      <c r="AC225" s="40">
        <f t="shared" si="2480"/>
        <v>0</v>
      </c>
      <c r="AD225" s="40">
        <f t="shared" si="2480"/>
        <v>0</v>
      </c>
      <c r="AE225" s="40">
        <f t="shared" si="2480"/>
        <v>0.10355029585798817</v>
      </c>
      <c r="AF225" s="40">
        <f t="shared" si="2480"/>
        <v>7.2944297082228118E-2</v>
      </c>
      <c r="AG225" s="40">
        <f t="shared" si="2480"/>
        <v>4.5258620689655173E-2</v>
      </c>
      <c r="AH225" s="40">
        <f t="shared" si="2480"/>
        <v>4.3562439496611809E-2</v>
      </c>
      <c r="AI225" s="40">
        <f t="shared" si="2480"/>
        <v>2.3109243697478993E-2</v>
      </c>
      <c r="AJ225" s="40">
        <f t="shared" si="2480"/>
        <v>1.7391304347826088E-3</v>
      </c>
      <c r="AK225" s="40">
        <f t="shared" si="2480"/>
        <v>7.5500770416024654E-2</v>
      </c>
      <c r="AL225" s="40">
        <f t="shared" si="2480"/>
        <v>0.12853678253839934</v>
      </c>
      <c r="AM225" s="40">
        <f t="shared" si="2480"/>
        <v>5.6818181818181816E-2</v>
      </c>
      <c r="AN225" s="40">
        <f t="shared" si="2480"/>
        <v>0.15745393634840871</v>
      </c>
      <c r="AO225" s="40">
        <f t="shared" si="2480"/>
        <v>0.10169491525423729</v>
      </c>
      <c r="AP225" s="40">
        <f t="shared" si="2480"/>
        <v>0.13423249839434812</v>
      </c>
      <c r="AQ225" s="40">
        <f t="shared" si="2480"/>
        <v>4.5570916538658475E-2</v>
      </c>
      <c r="AR225" s="40">
        <f t="shared" si="2480"/>
        <v>0.11959924859110833</v>
      </c>
      <c r="AS225" s="40">
        <f t="shared" si="2480"/>
        <v>3.939269593762823E-2</v>
      </c>
      <c r="AT225" s="40">
        <f t="shared" si="2480"/>
        <v>5.6236786469344609E-2</v>
      </c>
      <c r="AU225" s="40">
        <f t="shared" si="2480"/>
        <v>6.7247820672478212E-2</v>
      </c>
      <c r="AV225" s="40">
        <f t="shared" si="2480"/>
        <v>0.14963744232036916</v>
      </c>
      <c r="AW225" s="40">
        <f t="shared" si="2480"/>
        <v>0.17412045319022063</v>
      </c>
      <c r="AX225" s="40">
        <f t="shared" si="2480"/>
        <v>0.10830463069269039</v>
      </c>
      <c r="AY225" s="40">
        <f t="shared" si="2480"/>
        <v>7.0356785595198396E-2</v>
      </c>
      <c r="AZ225" s="40">
        <f t="shared" si="2480"/>
        <v>0.13402489626556016</v>
      </c>
      <c r="BA225" s="40">
        <f t="shared" si="2480"/>
        <v>5.0905274206245077E-2</v>
      </c>
      <c r="BB225" s="40">
        <f t="shared" si="2480"/>
        <v>3.6822093255953571E-2</v>
      </c>
      <c r="BC225" s="40">
        <f t="shared" si="2480"/>
        <v>3.2532051282051284E-2</v>
      </c>
      <c r="BD225" s="40">
        <f t="shared" si="2480"/>
        <v>4.5436586329514028E-2</v>
      </c>
      <c r="BE225" s="40">
        <f t="shared" si="2480"/>
        <v>3.503937007874016E-2</v>
      </c>
      <c r="BF225" s="40">
        <f t="shared" si="2480"/>
        <v>4.4307849916762711E-2</v>
      </c>
      <c r="BG225" s="40">
        <f t="shared" si="2480"/>
        <v>3.4557757370710492E-2</v>
      </c>
      <c r="BH225" s="40">
        <f t="shared" si="2480"/>
        <v>2.7427560274275602E-2</v>
      </c>
      <c r="BI225" s="40">
        <f t="shared" si="2480"/>
        <v>3.3873508890389377E-2</v>
      </c>
      <c r="BJ225" s="40">
        <f t="shared" ref="BJ225:BK225" si="2481">BJ215/BJ$219</f>
        <v>3.9904316624986412E-2</v>
      </c>
      <c r="BK225" s="40">
        <f t="shared" si="2481"/>
        <v>5.1630999376688136E-2</v>
      </c>
      <c r="BL225" s="40">
        <f t="shared" ref="BL225:BM225" si="2482">BL215/BL$219</f>
        <v>0.12263172263172263</v>
      </c>
      <c r="BM225" s="40">
        <f t="shared" si="2482"/>
        <v>5.0966022651565621E-2</v>
      </c>
      <c r="BN225" s="40">
        <f t="shared" ref="BN225:BO225" si="2483">BN215/BN$219</f>
        <v>3.2584037945968237E-2</v>
      </c>
      <c r="BO225" s="40">
        <f t="shared" si="2483"/>
        <v>3.735336488989504E-2</v>
      </c>
      <c r="BP225" s="40">
        <f t="shared" ref="BP225:BQ225" si="2484">BP215/BP$219</f>
        <v>3.8110191264630319E-2</v>
      </c>
      <c r="BQ225" s="40">
        <f t="shared" si="2484"/>
        <v>3.7117357577779633E-2</v>
      </c>
      <c r="BR225" s="40">
        <f t="shared" ref="BR225" si="2485">BR215/BR$219</f>
        <v>3.5914309717166061E-2</v>
      </c>
      <c r="BS225" s="40">
        <f t="shared" ref="BS225" si="2486">BS215/BS$219</f>
        <v>2.6314267538025564E-2</v>
      </c>
      <c r="BT225" s="40">
        <f t="shared" ref="BT225:BU225" si="2487">BT215/BT$219</f>
        <v>2.699937475132155E-2</v>
      </c>
      <c r="BU225" s="40">
        <f t="shared" si="2487"/>
        <v>3.0036859854129089E-2</v>
      </c>
      <c r="BV225" s="40">
        <f t="shared" ref="BV225:BW225" si="2488">BV215/BV$219</f>
        <v>3.9423954124853382E-2</v>
      </c>
      <c r="BW225" s="40">
        <f t="shared" si="2488"/>
        <v>7.7024954691203129E-2</v>
      </c>
      <c r="BX225" s="40">
        <f t="shared" ref="BX225:BY225" si="2489">BX215/BX$219</f>
        <v>3.1886024423337857E-2</v>
      </c>
      <c r="BY225" s="40">
        <f t="shared" si="2489"/>
        <v>3.0481491069117267E-2</v>
      </c>
      <c r="BZ225" s="40">
        <f t="shared" ref="BZ225" si="2490">BZ215/BZ$219</f>
        <v>2.612155460731173E-2</v>
      </c>
      <c r="CA225" s="40">
        <f t="shared" ref="CA225:CB225" si="2491">CA215/CA$219</f>
        <v>2.5087450808919984E-2</v>
      </c>
      <c r="CB225" s="40">
        <f t="shared" si="2491"/>
        <v>2.0799999999999999E-2</v>
      </c>
      <c r="CC225" s="40">
        <f t="shared" ref="CC225:CD225" si="2492">CC215/CC$219</f>
        <v>1.9910083493898521E-2</v>
      </c>
      <c r="CD225" s="40">
        <f t="shared" si="2492"/>
        <v>2.3076184993283438E-2</v>
      </c>
      <c r="CE225" s="40">
        <f t="shared" ref="CE225:CF225" si="2493">CE215/CE$219</f>
        <v>1.7729015603052276E-2</v>
      </c>
      <c r="CF225" s="40">
        <f t="shared" si="2493"/>
        <v>1.889059976715364E-2</v>
      </c>
      <c r="CG225" s="40">
        <f t="shared" ref="CG225:CH225" si="2494">CG215/CG$219</f>
        <v>3.2637751142536864E-2</v>
      </c>
      <c r="CH225" s="40">
        <f t="shared" si="2494"/>
        <v>3.7030767277497989E-2</v>
      </c>
      <c r="CI225" s="40">
        <f t="shared" ref="CI225" si="2495">CI215/CI$219</f>
        <v>2.7550260610573342E-2</v>
      </c>
      <c r="CL225" s="40">
        <f t="shared" ref="CL225:CN225" si="2496">CL215/CL$219</f>
        <v>3.2458291181564104E-2</v>
      </c>
      <c r="CM225" s="40">
        <f t="shared" si="2496"/>
        <v>2.2675349912029619E-2</v>
      </c>
      <c r="CN225" s="40">
        <f t="shared" si="2496"/>
        <v>4.8512177057465258E-2</v>
      </c>
      <c r="CP225" s="21">
        <f t="shared" si="2420"/>
        <v>97.829412695344843</v>
      </c>
      <c r="CQ225" s="21">
        <f t="shared" si="2421"/>
        <v>-160.53885875901153</v>
      </c>
      <c r="CS225" s="8" t="str">
        <f t="shared" si="2447"/>
        <v>-494 bps</v>
      </c>
      <c r="CT225" s="8" t="str">
        <f t="shared" si="2448"/>
        <v>-43 bps</v>
      </c>
      <c r="CU225" s="8">
        <f>ROUND(HLOOKUP(CU$180,$A$221:$CK$229,COUNTA($A$221:$A225),0)*10^4,0)</f>
        <v>770</v>
      </c>
      <c r="CV225" s="8">
        <f>ROUND(HLOOKUP(CV$180,$A$221:$CK$229,COUNTA($A$221:$A225),0)*10^4,0)</f>
        <v>276</v>
      </c>
      <c r="CW225" s="8">
        <f>ROUND(HLOOKUP(CW$180,$A$221:$CK$229,COUNTA($A$221:$A225),0)*10^4,0)</f>
        <v>319</v>
      </c>
      <c r="CX225" s="8"/>
      <c r="CY225" s="8">
        <f t="shared" si="2449"/>
        <v>-494</v>
      </c>
      <c r="CZ225" s="8">
        <f t="shared" si="2450"/>
        <v>-43</v>
      </c>
      <c r="DB225" s="40">
        <f t="shared" si="2422"/>
        <v>0</v>
      </c>
      <c r="DC225" s="40">
        <f t="shared" si="2422"/>
        <v>0</v>
      </c>
      <c r="DD225" s="40">
        <f t="shared" si="2422"/>
        <v>0</v>
      </c>
      <c r="DE225" s="40">
        <f t="shared" si="2422"/>
        <v>0</v>
      </c>
      <c r="DF225" s="40">
        <f t="shared" si="2422"/>
        <v>0</v>
      </c>
      <c r="DG225" s="40">
        <f t="shared" si="2422"/>
        <v>0</v>
      </c>
      <c r="DH225" s="40">
        <f t="shared" si="2422"/>
        <v>0</v>
      </c>
      <c r="DI225" s="40">
        <f t="shared" si="2422"/>
        <v>0</v>
      </c>
      <c r="DJ225" s="40">
        <f t="shared" si="2422"/>
        <v>0</v>
      </c>
      <c r="DK225" s="40">
        <f t="shared" si="2422"/>
        <v>4.2944785276073622E-2</v>
      </c>
      <c r="DL225" s="40">
        <f t="shared" si="2422"/>
        <v>5.2302025782688763E-2</v>
      </c>
      <c r="DM225" s="40">
        <f t="shared" si="2422"/>
        <v>3.5882352941176469E-2</v>
      </c>
      <c r="DN225" s="40">
        <f t="shared" si="2422"/>
        <v>0.11867525298988041</v>
      </c>
      <c r="DO225" s="40">
        <f t="shared" si="2422"/>
        <v>9.0404137138479224E-2</v>
      </c>
      <c r="DP225" s="40">
        <f t="shared" si="2422"/>
        <v>6.5635255508673232E-2</v>
      </c>
      <c r="DQ225" s="40">
        <f t="shared" si="2422"/>
        <v>0.13641013982039332</v>
      </c>
      <c r="DR225" s="40">
        <f t="shared" si="2422"/>
        <v>0.10927914110429447</v>
      </c>
      <c r="DS225" s="40">
        <f t="shared" si="2422"/>
        <v>3.8609782030834663E-2</v>
      </c>
      <c r="DT225" s="40">
        <f t="shared" si="2422"/>
        <v>4.1612370775779686E-2</v>
      </c>
      <c r="DU225" s="40">
        <f t="shared" si="2422"/>
        <v>3.1865364066554727E-2</v>
      </c>
      <c r="DV225" s="40">
        <f t="shared" si="2422"/>
        <v>8.3741720071086226E-2</v>
      </c>
      <c r="DW225" s="40">
        <f t="shared" ref="DW225:DX225" si="2497">DW215/DW$219</f>
        <v>3.8749016522423289E-2</v>
      </c>
      <c r="DX225" s="40">
        <f t="shared" si="2497"/>
        <v>3.7036117661660671E-2</v>
      </c>
      <c r="DY225" s="40">
        <f t="shared" ref="DY225:DZ225" si="2498">DY215/DY$219</f>
        <v>2.7563766138343656E-2</v>
      </c>
      <c r="DZ225" s="40">
        <f t="shared" si="2498"/>
        <v>4.8512177057465258E-2</v>
      </c>
      <c r="EA225" s="40">
        <f t="shared" ref="EA225:EB225" si="2499">EA215/EA$219</f>
        <v>2.7069876688197297E-2</v>
      </c>
      <c r="EB225" s="40">
        <f t="shared" si="2499"/>
        <v>2.1262876464574979E-2</v>
      </c>
      <c r="EC225" s="40">
        <f t="shared" ref="EC225" si="2500">EC215/EC$219</f>
        <v>2.2675349912029619E-2</v>
      </c>
      <c r="EE225" s="40">
        <f t="shared" ref="EE225:EI225" si="2501">EE215/EE$219</f>
        <v>0</v>
      </c>
      <c r="EF225" s="40">
        <f t="shared" si="2501"/>
        <v>0</v>
      </c>
      <c r="EG225" s="40">
        <f t="shared" si="2501"/>
        <v>7.2264585919489269E-2</v>
      </c>
      <c r="EH225" s="40">
        <f t="shared" si="2501"/>
        <v>0.10476838795422866</v>
      </c>
      <c r="EI225" s="40">
        <f t="shared" si="2501"/>
        <v>5.4076440657910306E-2</v>
      </c>
      <c r="EJ225" s="40">
        <f t="shared" ref="EJ225:EK225" si="2502">EJ215/EJ$219</f>
        <v>3.7784308554061015E-2</v>
      </c>
      <c r="EK225" s="40">
        <f t="shared" si="2502"/>
        <v>2.5133162555301691E-2</v>
      </c>
    </row>
    <row r="226" spans="1:141" x14ac:dyDescent="0.2">
      <c r="A226" s="9" t="str">
        <f t="shared" si="2429"/>
        <v>Piaggio</v>
      </c>
      <c r="B226" s="40">
        <f t="shared" ref="B226:BI226" si="2503">B216/B$219</f>
        <v>0</v>
      </c>
      <c r="C226" s="40">
        <f t="shared" si="2503"/>
        <v>0</v>
      </c>
      <c r="D226" s="40">
        <f t="shared" si="2503"/>
        <v>0</v>
      </c>
      <c r="E226" s="40">
        <f t="shared" si="2503"/>
        <v>0</v>
      </c>
      <c r="F226" s="40">
        <f t="shared" si="2503"/>
        <v>0</v>
      </c>
      <c r="G226" s="40">
        <f t="shared" si="2503"/>
        <v>0</v>
      </c>
      <c r="H226" s="40">
        <f t="shared" si="2503"/>
        <v>0</v>
      </c>
      <c r="I226" s="40">
        <f t="shared" si="2503"/>
        <v>0</v>
      </c>
      <c r="J226" s="40">
        <f t="shared" si="2503"/>
        <v>0</v>
      </c>
      <c r="K226" s="40">
        <f t="shared" si="2503"/>
        <v>0</v>
      </c>
      <c r="L226" s="40">
        <f t="shared" si="2503"/>
        <v>0</v>
      </c>
      <c r="M226" s="40">
        <f t="shared" si="2503"/>
        <v>4.6296296296296294E-3</v>
      </c>
      <c r="N226" s="40">
        <f t="shared" si="2503"/>
        <v>1.1363636363636364E-2</v>
      </c>
      <c r="O226" s="40">
        <f t="shared" si="2503"/>
        <v>2.5000000000000001E-2</v>
      </c>
      <c r="P226" s="40">
        <f t="shared" si="2503"/>
        <v>2.5316455696202531E-2</v>
      </c>
      <c r="Q226" s="40">
        <f t="shared" si="2503"/>
        <v>0.2857142857142857</v>
      </c>
      <c r="R226" s="40">
        <f t="shared" si="2503"/>
        <v>0</v>
      </c>
      <c r="S226" s="40">
        <f t="shared" si="2503"/>
        <v>1.282051282051282E-2</v>
      </c>
      <c r="T226" s="40">
        <f t="shared" si="2503"/>
        <v>7.9646017699115043E-2</v>
      </c>
      <c r="U226" s="40">
        <f t="shared" si="2503"/>
        <v>1.7142857142857144E-2</v>
      </c>
      <c r="V226" s="40">
        <f t="shared" si="2503"/>
        <v>7.6923076923076927E-2</v>
      </c>
      <c r="W226" s="40">
        <f t="shared" si="2503"/>
        <v>3.9106145251396648E-2</v>
      </c>
      <c r="X226" s="40">
        <f t="shared" si="2503"/>
        <v>5.5248618784530384E-2</v>
      </c>
      <c r="Y226" s="40">
        <f t="shared" si="2503"/>
        <v>6.5134099616858232E-2</v>
      </c>
      <c r="Z226" s="40">
        <f t="shared" si="2503"/>
        <v>4.9056603773584909E-2</v>
      </c>
      <c r="AA226" s="40">
        <f t="shared" si="2503"/>
        <v>4.4041450777202069E-2</v>
      </c>
      <c r="AB226" s="40">
        <f t="shared" si="2503"/>
        <v>4.9828178694158079E-2</v>
      </c>
      <c r="AC226" s="40">
        <f t="shared" si="2503"/>
        <v>0.10498687664041995</v>
      </c>
      <c r="AD226" s="40">
        <f t="shared" si="2503"/>
        <v>0.11458333333333333</v>
      </c>
      <c r="AE226" s="40">
        <f t="shared" si="2503"/>
        <v>0.21597633136094674</v>
      </c>
      <c r="AF226" s="40">
        <f t="shared" si="2503"/>
        <v>0.2427055702917772</v>
      </c>
      <c r="AG226" s="40">
        <f t="shared" si="2503"/>
        <v>0.14655172413793102</v>
      </c>
      <c r="AH226" s="40">
        <f t="shared" si="2503"/>
        <v>0.31848983543078413</v>
      </c>
      <c r="AI226" s="40">
        <f t="shared" si="2503"/>
        <v>0.33298319327731091</v>
      </c>
      <c r="AJ226" s="40">
        <f t="shared" si="2503"/>
        <v>0.43391304347826087</v>
      </c>
      <c r="AK226" s="40">
        <f t="shared" si="2503"/>
        <v>0.31741140215716485</v>
      </c>
      <c r="AL226" s="40">
        <f t="shared" si="2503"/>
        <v>0.29911075181891672</v>
      </c>
      <c r="AM226" s="40">
        <f t="shared" si="2503"/>
        <v>0.24772727272727274</v>
      </c>
      <c r="AN226" s="40">
        <f t="shared" si="2503"/>
        <v>0.23785594639865998</v>
      </c>
      <c r="AO226" s="40">
        <f t="shared" si="2503"/>
        <v>0.2963179427235535</v>
      </c>
      <c r="AP226" s="40">
        <f t="shared" si="2503"/>
        <v>0.22029543994861914</v>
      </c>
      <c r="AQ226" s="40">
        <f t="shared" si="2503"/>
        <v>0.13978494623655913</v>
      </c>
      <c r="AR226" s="40">
        <f t="shared" si="2503"/>
        <v>7.6393237319974952E-2</v>
      </c>
      <c r="AS226" s="40">
        <f t="shared" si="2503"/>
        <v>0.31678292983176037</v>
      </c>
      <c r="AT226" s="40">
        <f t="shared" si="2503"/>
        <v>0.32811839323467229</v>
      </c>
      <c r="AU226" s="40">
        <f t="shared" si="2503"/>
        <v>0.31963470319634701</v>
      </c>
      <c r="AV226" s="40">
        <f t="shared" si="2503"/>
        <v>0.27620303230059329</v>
      </c>
      <c r="AW226" s="40">
        <f t="shared" si="2503"/>
        <v>0.27996422182468694</v>
      </c>
      <c r="AX226" s="40">
        <f t="shared" si="2503"/>
        <v>0.37007271335629544</v>
      </c>
      <c r="AY226" s="40">
        <f t="shared" si="2503"/>
        <v>0.30510170056685559</v>
      </c>
      <c r="AZ226" s="40">
        <f t="shared" si="2503"/>
        <v>0.26058091286307056</v>
      </c>
      <c r="BA226" s="40">
        <f t="shared" si="2503"/>
        <v>0.32353712936237206</v>
      </c>
      <c r="BB226" s="40">
        <f t="shared" si="2503"/>
        <v>0.31759055433259958</v>
      </c>
      <c r="BC226" s="40">
        <f t="shared" si="2503"/>
        <v>0.28846153846153844</v>
      </c>
      <c r="BD226" s="40">
        <f t="shared" si="2503"/>
        <v>0.26287369946002898</v>
      </c>
      <c r="BE226" s="40">
        <f t="shared" si="2503"/>
        <v>0.25459317585301838</v>
      </c>
      <c r="BF226" s="40">
        <f t="shared" si="2503"/>
        <v>0.25675502625176078</v>
      </c>
      <c r="BG226" s="40">
        <f t="shared" si="2503"/>
        <v>0.27235379410343163</v>
      </c>
      <c r="BH226" s="40">
        <f t="shared" si="2503"/>
        <v>0.24972351249723512</v>
      </c>
      <c r="BI226" s="40">
        <f t="shared" si="2503"/>
        <v>0.23565158676569886</v>
      </c>
      <c r="BJ226" s="40">
        <f t="shared" ref="BJ226:BK226" si="2504">BJ216/BJ$219</f>
        <v>0.23203218440795911</v>
      </c>
      <c r="BK226" s="40">
        <f t="shared" si="2504"/>
        <v>0.2081861624766258</v>
      </c>
      <c r="BL226" s="40">
        <f t="shared" ref="BL226:BM226" si="2505">BL216/BL$219</f>
        <v>0.18067158067158068</v>
      </c>
      <c r="BM226" s="40">
        <f t="shared" si="2505"/>
        <v>0.11592271818787475</v>
      </c>
      <c r="BN226" s="40">
        <f t="shared" ref="BN226:BO226" si="2506">BN216/BN$219</f>
        <v>0.1418849247267478</v>
      </c>
      <c r="BO226" s="40">
        <f t="shared" si="2506"/>
        <v>0.13212595184194278</v>
      </c>
      <c r="BP226" s="40">
        <f t="shared" ref="BP226:BQ226" si="2507">BP216/BP$219</f>
        <v>0.13959463317156723</v>
      </c>
      <c r="BQ226" s="40">
        <f t="shared" si="2507"/>
        <v>0.13003586621069313</v>
      </c>
      <c r="BR226" s="40">
        <f t="shared" ref="BR226" si="2508">BR216/BR$219</f>
        <v>0.1178241388966676</v>
      </c>
      <c r="BS226" s="40">
        <f t="shared" ref="BS226" si="2509">BS216/BS$219</f>
        <v>0.11225493031056619</v>
      </c>
      <c r="BT226" s="40">
        <f t="shared" ref="BT226:BU226" si="2510">BT216/BT$219</f>
        <v>0.14005570397317116</v>
      </c>
      <c r="BU226" s="40">
        <f t="shared" si="2510"/>
        <v>0.10642302564504745</v>
      </c>
      <c r="BV226" s="40">
        <f t="shared" ref="BV226:BW226" si="2511">BV216/BV$219</f>
        <v>0.10315391632998827</v>
      </c>
      <c r="BW226" s="40">
        <f t="shared" si="2511"/>
        <v>8.1625540220270465E-2</v>
      </c>
      <c r="BX226" s="40">
        <f t="shared" ref="BX226:BY226" si="2512">BX216/BX$219</f>
        <v>8.5543357592204272E-2</v>
      </c>
      <c r="BY226" s="40">
        <f t="shared" si="2512"/>
        <v>7.3841573906290453E-2</v>
      </c>
      <c r="BZ226" s="40">
        <f t="shared" ref="BZ226" si="2513">BZ216/BZ$219</f>
        <v>5.9739361088686424E-2</v>
      </c>
      <c r="CA226" s="40">
        <f t="shared" ref="CA226:CB226" si="2514">CA216/CA$219</f>
        <v>5.6241801486663752E-2</v>
      </c>
      <c r="CB226" s="40">
        <f t="shared" si="2514"/>
        <v>5.3022222222222221E-2</v>
      </c>
      <c r="CC226" s="40">
        <f t="shared" ref="CC226:CD226" si="2515">CC216/CC$219</f>
        <v>5.9186799071192134E-2</v>
      </c>
      <c r="CD226" s="40">
        <f t="shared" si="2515"/>
        <v>4.9990404912684708E-2</v>
      </c>
      <c r="CE226" s="40">
        <f t="shared" ref="CE226:CF226" si="2516">CE216/CE$219</f>
        <v>5.3300937701681789E-2</v>
      </c>
      <c r="CF226" s="40">
        <f t="shared" si="2516"/>
        <v>4.9235738160513763E-2</v>
      </c>
      <c r="CG226" s="40">
        <f t="shared" ref="CG226:CH226" si="2517">CG216/CG$219</f>
        <v>5.6997499353281023E-2</v>
      </c>
      <c r="CH226" s="40">
        <f t="shared" si="2517"/>
        <v>3.9146811121926445E-2</v>
      </c>
      <c r="CI226" s="40">
        <f t="shared" ref="CI226" si="2518">CI216/CI$219</f>
        <v>4.2556847471218281E-2</v>
      </c>
      <c r="CL226" s="40">
        <f t="shared" ref="CL226:CN226" si="2519">CL216/CL$219</f>
        <v>4.0791481627544111E-2</v>
      </c>
      <c r="CM226" s="40">
        <f t="shared" si="2519"/>
        <v>5.3005435781623381E-2</v>
      </c>
      <c r="CN226" s="40">
        <f t="shared" si="2519"/>
        <v>9.0206073280181237E-2</v>
      </c>
      <c r="CP226" s="21">
        <f t="shared" si="2420"/>
        <v>-122.13954154079269</v>
      </c>
      <c r="CQ226" s="21">
        <f t="shared" si="2421"/>
        <v>-494.14591652637125</v>
      </c>
      <c r="CS226" s="8" t="str">
        <f t="shared" si="2447"/>
        <v>-390 bps</v>
      </c>
      <c r="CT226" s="8" t="str">
        <f t="shared" si="2448"/>
        <v>-429 bps</v>
      </c>
      <c r="CU226" s="8">
        <f>ROUND(HLOOKUP(CU$180,$A$221:$CK$229,COUNTA($A$221:$A226),0)*10^4,0)</f>
        <v>816</v>
      </c>
      <c r="CV226" s="8">
        <f>ROUND(HLOOKUP(CV$180,$A$221:$CK$229,COUNTA($A$221:$A226),0)*10^4,0)</f>
        <v>426</v>
      </c>
      <c r="CW226" s="8">
        <f>ROUND(HLOOKUP(CW$180,$A$221:$CK$229,COUNTA($A$221:$A226),0)*10^4,0)</f>
        <v>855</v>
      </c>
      <c r="CX226" s="8"/>
      <c r="CY226" s="8">
        <f t="shared" si="2449"/>
        <v>-390</v>
      </c>
      <c r="CZ226" s="8">
        <f t="shared" si="2450"/>
        <v>-429</v>
      </c>
      <c r="DB226" s="40">
        <f t="shared" si="2422"/>
        <v>0</v>
      </c>
      <c r="DC226" s="40">
        <f t="shared" si="2422"/>
        <v>0</v>
      </c>
      <c r="DD226" s="40">
        <f t="shared" si="2422"/>
        <v>0</v>
      </c>
      <c r="DE226" s="40">
        <f t="shared" si="2422"/>
        <v>2.1276595744680851E-3</v>
      </c>
      <c r="DF226" s="40">
        <f t="shared" si="2422"/>
        <v>2.0242914979757085E-2</v>
      </c>
      <c r="DG226" s="40">
        <f t="shared" si="2422"/>
        <v>4.8611111111111112E-2</v>
      </c>
      <c r="DH226" s="40">
        <f t="shared" si="2422"/>
        <v>5.336426914153132E-2</v>
      </c>
      <c r="DI226" s="40">
        <f t="shared" si="2422"/>
        <v>5.4750402576489533E-2</v>
      </c>
      <c r="DJ226" s="40">
        <f t="shared" si="2422"/>
        <v>4.7850770478507706E-2</v>
      </c>
      <c r="DK226" s="40">
        <f t="shared" si="2422"/>
        <v>0.15214723926380369</v>
      </c>
      <c r="DL226" s="40">
        <f t="shared" si="2422"/>
        <v>0.23867403314917127</v>
      </c>
      <c r="DM226" s="40">
        <f t="shared" si="2422"/>
        <v>0.36117647058823532</v>
      </c>
      <c r="DN226" s="40">
        <f t="shared" si="2422"/>
        <v>0.25827966881324749</v>
      </c>
      <c r="DO226" s="40">
        <f t="shared" si="2422"/>
        <v>0.21509289408159357</v>
      </c>
      <c r="DP226" s="40">
        <f t="shared" si="2422"/>
        <v>0.26097827785591499</v>
      </c>
      <c r="DQ226" s="40">
        <f t="shared" si="2422"/>
        <v>0.2895305217687848</v>
      </c>
      <c r="DR226" s="40">
        <f t="shared" si="2422"/>
        <v>0.30080521472392641</v>
      </c>
      <c r="DS226" s="40">
        <f t="shared" si="2422"/>
        <v>0.30701754385964913</v>
      </c>
      <c r="DT226" s="40">
        <f t="shared" si="2422"/>
        <v>0.25805751020762746</v>
      </c>
      <c r="DU226" s="40">
        <f t="shared" si="2422"/>
        <v>0.25209891619600061</v>
      </c>
      <c r="DV226" s="40">
        <f t="shared" si="2422"/>
        <v>0.20052237600301578</v>
      </c>
      <c r="DW226" s="40">
        <f t="shared" ref="DW226:DX226" si="2520">DW216/DW$219</f>
        <v>0.13202202989771833</v>
      </c>
      <c r="DX226" s="40">
        <f t="shared" si="2520"/>
        <v>0.12903065657192503</v>
      </c>
      <c r="DY226" s="40">
        <f t="shared" ref="DY226:DZ226" si="2521">DY216/DY$219</f>
        <v>0.12096147790490186</v>
      </c>
      <c r="DZ226" s="40">
        <f t="shared" si="2521"/>
        <v>9.0206073280181237E-2</v>
      </c>
      <c r="EA226" s="40">
        <f t="shared" ref="EA226:EB226" si="2522">EA216/EA$219</f>
        <v>6.2752006263456644E-2</v>
      </c>
      <c r="EB226" s="40">
        <f t="shared" si="2522"/>
        <v>5.3990721082016198E-2</v>
      </c>
      <c r="EC226" s="40">
        <f t="shared" ref="EC226" si="2523">EC216/EC$219</f>
        <v>5.3005435781623381E-2</v>
      </c>
      <c r="EE226" s="40">
        <f t="shared" ref="EE226:EI226" si="2524">EE216/EE$219</f>
        <v>8.9285714285714281E-3</v>
      </c>
      <c r="EF226" s="40">
        <f t="shared" si="2524"/>
        <v>5.0638122684232192E-2</v>
      </c>
      <c r="EG226" s="40">
        <f t="shared" si="2524"/>
        <v>0.27691079978719629</v>
      </c>
      <c r="EH226" s="40">
        <f t="shared" si="2524"/>
        <v>0.27482252261013324</v>
      </c>
      <c r="EI226" s="40">
        <f t="shared" si="2524"/>
        <v>0.24271289393760107</v>
      </c>
      <c r="EJ226" s="40">
        <f t="shared" ref="EJ226:EK226" si="2525">EJ216/EJ$219</f>
        <v>0.11590244024967659</v>
      </c>
      <c r="EK226" s="40">
        <f t="shared" si="2525"/>
        <v>5.3018654616476583E-2</v>
      </c>
    </row>
    <row r="227" spans="1:141" x14ac:dyDescent="0.2">
      <c r="A227" s="9" t="str">
        <f t="shared" si="2429"/>
        <v>TVS Motor</v>
      </c>
      <c r="B227" s="40">
        <f t="shared" ref="B227:BI227" si="2526">B217/B$219</f>
        <v>0</v>
      </c>
      <c r="C227" s="40">
        <f t="shared" si="2526"/>
        <v>0</v>
      </c>
      <c r="D227" s="40">
        <f t="shared" si="2526"/>
        <v>0</v>
      </c>
      <c r="E227" s="40">
        <f t="shared" si="2526"/>
        <v>0</v>
      </c>
      <c r="F227" s="40">
        <f t="shared" si="2526"/>
        <v>0</v>
      </c>
      <c r="G227" s="40">
        <f t="shared" si="2526"/>
        <v>0</v>
      </c>
      <c r="H227" s="40">
        <f t="shared" si="2526"/>
        <v>0</v>
      </c>
      <c r="I227" s="40">
        <f t="shared" si="2526"/>
        <v>0</v>
      </c>
      <c r="J227" s="40">
        <f t="shared" si="2526"/>
        <v>0</v>
      </c>
      <c r="K227" s="40">
        <f t="shared" si="2526"/>
        <v>0</v>
      </c>
      <c r="L227" s="40">
        <f t="shared" si="2526"/>
        <v>0</v>
      </c>
      <c r="M227" s="40">
        <f t="shared" si="2526"/>
        <v>0</v>
      </c>
      <c r="N227" s="40">
        <f t="shared" si="2526"/>
        <v>0</v>
      </c>
      <c r="O227" s="40">
        <f t="shared" si="2526"/>
        <v>0</v>
      </c>
      <c r="P227" s="40">
        <f t="shared" si="2526"/>
        <v>0</v>
      </c>
      <c r="Q227" s="40">
        <f t="shared" si="2526"/>
        <v>0</v>
      </c>
      <c r="R227" s="40">
        <f t="shared" si="2526"/>
        <v>0</v>
      </c>
      <c r="S227" s="40">
        <f t="shared" si="2526"/>
        <v>0</v>
      </c>
      <c r="T227" s="40">
        <f t="shared" si="2526"/>
        <v>0</v>
      </c>
      <c r="U227" s="40">
        <f t="shared" si="2526"/>
        <v>0</v>
      </c>
      <c r="V227" s="40">
        <f t="shared" si="2526"/>
        <v>0</v>
      </c>
      <c r="W227" s="40">
        <f t="shared" si="2526"/>
        <v>0</v>
      </c>
      <c r="X227" s="40">
        <f t="shared" si="2526"/>
        <v>0</v>
      </c>
      <c r="Y227" s="40">
        <f t="shared" si="2526"/>
        <v>0</v>
      </c>
      <c r="Z227" s="40">
        <f t="shared" si="2526"/>
        <v>0</v>
      </c>
      <c r="AA227" s="40">
        <f t="shared" si="2526"/>
        <v>0</v>
      </c>
      <c r="AB227" s="40">
        <f t="shared" si="2526"/>
        <v>0</v>
      </c>
      <c r="AC227" s="40">
        <f t="shared" si="2526"/>
        <v>0</v>
      </c>
      <c r="AD227" s="40">
        <f t="shared" si="2526"/>
        <v>0</v>
      </c>
      <c r="AE227" s="40">
        <f t="shared" si="2526"/>
        <v>0</v>
      </c>
      <c r="AF227" s="40">
        <f t="shared" si="2526"/>
        <v>0</v>
      </c>
      <c r="AG227" s="40">
        <f t="shared" si="2526"/>
        <v>0</v>
      </c>
      <c r="AH227" s="40">
        <f t="shared" si="2526"/>
        <v>0</v>
      </c>
      <c r="AI227" s="40">
        <f t="shared" si="2526"/>
        <v>0</v>
      </c>
      <c r="AJ227" s="40">
        <f t="shared" si="2526"/>
        <v>0</v>
      </c>
      <c r="AK227" s="40">
        <f t="shared" si="2526"/>
        <v>0</v>
      </c>
      <c r="AL227" s="40">
        <f t="shared" si="2526"/>
        <v>0</v>
      </c>
      <c r="AM227" s="40">
        <f t="shared" si="2526"/>
        <v>0</v>
      </c>
      <c r="AN227" s="40">
        <f t="shared" si="2526"/>
        <v>0</v>
      </c>
      <c r="AO227" s="40">
        <f t="shared" si="2526"/>
        <v>0</v>
      </c>
      <c r="AP227" s="40">
        <f t="shared" si="2526"/>
        <v>0</v>
      </c>
      <c r="AQ227" s="40">
        <f t="shared" si="2526"/>
        <v>0</v>
      </c>
      <c r="AR227" s="40">
        <f t="shared" si="2526"/>
        <v>0</v>
      </c>
      <c r="AS227" s="40">
        <f t="shared" si="2526"/>
        <v>0</v>
      </c>
      <c r="AT227" s="40">
        <f t="shared" si="2526"/>
        <v>0</v>
      </c>
      <c r="AU227" s="40">
        <f t="shared" si="2526"/>
        <v>0</v>
      </c>
      <c r="AV227" s="40">
        <f t="shared" si="2526"/>
        <v>9.8879367172050102E-4</v>
      </c>
      <c r="AW227" s="40">
        <f t="shared" si="2526"/>
        <v>2.981514609421586E-4</v>
      </c>
      <c r="AX227" s="40">
        <f t="shared" si="2526"/>
        <v>7.6540375047837736E-4</v>
      </c>
      <c r="AY227" s="40">
        <f t="shared" si="2526"/>
        <v>0</v>
      </c>
      <c r="AZ227" s="40">
        <f t="shared" si="2526"/>
        <v>0</v>
      </c>
      <c r="BA227" s="40">
        <f t="shared" si="2526"/>
        <v>0</v>
      </c>
      <c r="BB227" s="40">
        <f t="shared" si="2526"/>
        <v>0</v>
      </c>
      <c r="BC227" s="40">
        <f t="shared" si="2526"/>
        <v>0</v>
      </c>
      <c r="BD227" s="40">
        <f t="shared" si="2526"/>
        <v>0</v>
      </c>
      <c r="BE227" s="40">
        <f t="shared" si="2526"/>
        <v>0</v>
      </c>
      <c r="BF227" s="40">
        <f t="shared" si="2526"/>
        <v>0</v>
      </c>
      <c r="BG227" s="40">
        <f t="shared" si="2526"/>
        <v>2.5374577090381827E-3</v>
      </c>
      <c r="BH227" s="40">
        <f t="shared" si="2526"/>
        <v>4.7555850475558504E-3</v>
      </c>
      <c r="BI227" s="40">
        <f t="shared" si="2526"/>
        <v>3.4886338059869457E-3</v>
      </c>
      <c r="BJ227" s="40">
        <f t="shared" ref="BJ227:BK227" si="2527">BJ217/BJ$219</f>
        <v>2.8270088072197457E-3</v>
      </c>
      <c r="BK227" s="40">
        <f t="shared" si="2527"/>
        <v>1.0388531061707874E-4</v>
      </c>
      <c r="BL227" s="40">
        <f t="shared" ref="BL227:BM227" si="2528">BL217/BL$219</f>
        <v>8.1900081900081905E-4</v>
      </c>
      <c r="BM227" s="40">
        <f t="shared" si="2528"/>
        <v>5.996002664890073E-3</v>
      </c>
      <c r="BN227" s="40">
        <f t="shared" ref="BN227:BO227" si="2529">BN217/BN$219</f>
        <v>1.752938750257785E-3</v>
      </c>
      <c r="BO227" s="40">
        <f t="shared" si="2529"/>
        <v>2.0580366330520683E-3</v>
      </c>
      <c r="BP227" s="40">
        <f t="shared" ref="BP227:BQ227" si="2530">BP217/BP$219</f>
        <v>2.8546959748786756E-3</v>
      </c>
      <c r="BQ227" s="40">
        <f t="shared" si="2530"/>
        <v>5.7552756693635835E-3</v>
      </c>
      <c r="BR227" s="40">
        <f t="shared" ref="BR227" si="2531">BR217/BR$219</f>
        <v>4.0604872584710169E-3</v>
      </c>
      <c r="BS227" s="40">
        <f t="shared" ref="BS227" si="2532">BS217/BS$219</f>
        <v>4.2218495170898152E-3</v>
      </c>
      <c r="BT227" s="40">
        <f t="shared" ref="BT227:BU227" si="2533">BT217/BT$219</f>
        <v>5.6840788950150625E-3</v>
      </c>
      <c r="BU227" s="40">
        <f t="shared" si="2533"/>
        <v>8.0777978197788414E-3</v>
      </c>
      <c r="BV227" s="40">
        <f t="shared" ref="BV227:BW227" si="2534">BV217/BV$219</f>
        <v>8.6667535514140491E-3</v>
      </c>
      <c r="BW227" s="40">
        <f t="shared" si="2534"/>
        <v>2.1469399135647566E-2</v>
      </c>
      <c r="BX227" s="40">
        <f t="shared" ref="BX227:BY227" si="2535">BX217/BX$219</f>
        <v>4.5331195263352657E-2</v>
      </c>
      <c r="BY227" s="40">
        <f t="shared" si="2535"/>
        <v>7.7465700232979551E-2</v>
      </c>
      <c r="BZ227" s="40">
        <f t="shared" ref="BZ227" si="2536">BZ217/BZ$219</f>
        <v>9.0992965055933572E-2</v>
      </c>
      <c r="CA227" s="40">
        <f t="shared" ref="CA227:CB227" si="2537">CA217/CA$219</f>
        <v>9.0074333187581984E-2</v>
      </c>
      <c r="CB227" s="40">
        <f t="shared" si="2537"/>
        <v>9.795555555555556E-2</v>
      </c>
      <c r="CC227" s="40">
        <f t="shared" ref="CC227:CD227" si="2538">CC217/CC$219</f>
        <v>0.10883849612173312</v>
      </c>
      <c r="CD227" s="40">
        <f t="shared" si="2538"/>
        <v>0.11168681635002879</v>
      </c>
      <c r="CE227" s="40">
        <f t="shared" ref="CE227:CF227" si="2539">CE217/CE$219</f>
        <v>0.10831023879123799</v>
      </c>
      <c r="CF227" s="40">
        <f t="shared" si="2539"/>
        <v>0.10740977203590341</v>
      </c>
      <c r="CG227" s="40">
        <f t="shared" ref="CG227:CH227" si="2540">CG217/CG$219</f>
        <v>0.12425627317409675</v>
      </c>
      <c r="CH227" s="40">
        <f t="shared" si="2540"/>
        <v>0.11278513690803674</v>
      </c>
      <c r="CI227" s="40">
        <f t="shared" ref="CI227" si="2541">CI217/CI$219</f>
        <v>9.6569104759722788E-2</v>
      </c>
      <c r="CL227" s="40">
        <f t="shared" ref="CL227:CN227" si="2542">CL217/CL$219</f>
        <v>0.10496409717102093</v>
      </c>
      <c r="CM227" s="40">
        <f t="shared" si="2542"/>
        <v>0.11285155326803392</v>
      </c>
      <c r="CN227" s="40">
        <f t="shared" si="2542"/>
        <v>2.5617566331198535E-2</v>
      </c>
      <c r="CP227" s="21">
        <f t="shared" si="2420"/>
        <v>-78.874560970129963</v>
      </c>
      <c r="CQ227" s="21">
        <f t="shared" si="2421"/>
        <v>793.4653083982239</v>
      </c>
      <c r="CS227" s="8" t="str">
        <f t="shared" si="2447"/>
        <v>751 bps</v>
      </c>
      <c r="CT227" s="8" t="str">
        <f t="shared" si="2448"/>
        <v>513 bps</v>
      </c>
      <c r="CU227" s="8">
        <f>ROUND(HLOOKUP(CU$180,$A$221:$CK$229,COUNTA($A$221:$A227),0)*10^4,0)</f>
        <v>215</v>
      </c>
      <c r="CV227" s="8">
        <f>ROUND(HLOOKUP(CV$180,$A$221:$CK$229,COUNTA($A$221:$A227),0)*10^4,0)</f>
        <v>966</v>
      </c>
      <c r="CW227" s="8">
        <f>ROUND(HLOOKUP(CW$180,$A$221:$CK$229,COUNTA($A$221:$A227),0)*10^4,0)</f>
        <v>453</v>
      </c>
      <c r="CX227" s="8"/>
      <c r="CY227" s="8">
        <f t="shared" si="2449"/>
        <v>751</v>
      </c>
      <c r="CZ227" s="8">
        <f t="shared" si="2450"/>
        <v>513</v>
      </c>
      <c r="DB227" s="40">
        <f t="shared" si="2422"/>
        <v>0</v>
      </c>
      <c r="DC227" s="40">
        <f t="shared" si="2422"/>
        <v>0</v>
      </c>
      <c r="DD227" s="40">
        <f t="shared" si="2422"/>
        <v>0</v>
      </c>
      <c r="DE227" s="40">
        <f t="shared" si="2422"/>
        <v>0</v>
      </c>
      <c r="DF227" s="40">
        <f t="shared" si="2422"/>
        <v>0</v>
      </c>
      <c r="DG227" s="40">
        <f t="shared" si="2422"/>
        <v>0</v>
      </c>
      <c r="DH227" s="40">
        <f t="shared" si="2422"/>
        <v>0</v>
      </c>
      <c r="DI227" s="40">
        <f t="shared" si="2422"/>
        <v>0</v>
      </c>
      <c r="DJ227" s="40">
        <f t="shared" si="2422"/>
        <v>0</v>
      </c>
      <c r="DK227" s="40">
        <f t="shared" si="2422"/>
        <v>0</v>
      </c>
      <c r="DL227" s="40">
        <f t="shared" si="2422"/>
        <v>0</v>
      </c>
      <c r="DM227" s="40">
        <f t="shared" si="2422"/>
        <v>0</v>
      </c>
      <c r="DN227" s="40">
        <f t="shared" si="2422"/>
        <v>0</v>
      </c>
      <c r="DO227" s="40">
        <f t="shared" si="2422"/>
        <v>0</v>
      </c>
      <c r="DP227" s="40">
        <f t="shared" si="2422"/>
        <v>0</v>
      </c>
      <c r="DQ227" s="40">
        <f t="shared" si="2422"/>
        <v>4.5470046606797772E-4</v>
      </c>
      <c r="DR227" s="40">
        <f t="shared" si="2422"/>
        <v>1.9171779141104295E-4</v>
      </c>
      <c r="DS227" s="40">
        <f t="shared" si="2422"/>
        <v>0</v>
      </c>
      <c r="DT227" s="40">
        <f t="shared" si="2422"/>
        <v>0</v>
      </c>
      <c r="DU227" s="40">
        <f t="shared" si="2422"/>
        <v>3.625400702182873E-3</v>
      </c>
      <c r="DV227" s="40">
        <f t="shared" si="2422"/>
        <v>1.1309171199310678E-3</v>
      </c>
      <c r="DW227" s="40">
        <f t="shared" ref="DW227:DX227" si="2543">DW217/DW$219</f>
        <v>2.8717545239968531E-3</v>
      </c>
      <c r="DX227" s="40">
        <f t="shared" si="2543"/>
        <v>4.1454635720491496E-3</v>
      </c>
      <c r="DY227" s="40">
        <f t="shared" ref="DY227:DZ227" si="2544">DY217/DY$219</f>
        <v>5.7940589902382702E-3</v>
      </c>
      <c r="DZ227" s="40">
        <f t="shared" si="2544"/>
        <v>2.5617566331198535E-2</v>
      </c>
      <c r="EA227" s="40">
        <f t="shared" ref="EA227:EB227" si="2545">EA217/EA$219</f>
        <v>8.6572714816989624E-2</v>
      </c>
      <c r="EB227" s="40">
        <f t="shared" si="2545"/>
        <v>0.10592120783203586</v>
      </c>
      <c r="EC227" s="40">
        <f t="shared" ref="EC227" si="2546">EC217/EC$219</f>
        <v>0.11285155326803392</v>
      </c>
      <c r="EE227" s="40">
        <f t="shared" ref="EE227:EI227" si="2547">EE217/EE$219</f>
        <v>0</v>
      </c>
      <c r="EF227" s="40">
        <f t="shared" si="2547"/>
        <v>0</v>
      </c>
      <c r="EG227" s="40">
        <f t="shared" si="2547"/>
        <v>0</v>
      </c>
      <c r="EH227" s="40">
        <f t="shared" si="2547"/>
        <v>1.9449576971700865E-4</v>
      </c>
      <c r="EI227" s="40">
        <f t="shared" si="2547"/>
        <v>1.3509249398493276E-3</v>
      </c>
      <c r="EJ227" s="40">
        <f t="shared" ref="EJ227:EK227" si="2548">EJ217/EJ$219</f>
        <v>1.0625070645416526E-2</v>
      </c>
      <c r="EK227" s="40">
        <f t="shared" si="2548"/>
        <v>0.10378837840357166</v>
      </c>
    </row>
    <row r="228" spans="1:141" x14ac:dyDescent="0.2">
      <c r="A228" s="9" t="str">
        <f t="shared" si="2429"/>
        <v>Others</v>
      </c>
      <c r="B228" s="40">
        <f t="shared" ref="B228:BI228" si="2549">B218/B$219</f>
        <v>0.65822784810126578</v>
      </c>
      <c r="C228" s="40">
        <f t="shared" si="2549"/>
        <v>0.59701492537313428</v>
      </c>
      <c r="D228" s="40">
        <f t="shared" si="2549"/>
        <v>0.68595041322314054</v>
      </c>
      <c r="E228" s="40">
        <f t="shared" si="2549"/>
        <v>0.75</v>
      </c>
      <c r="F228" s="40">
        <f t="shared" si="2549"/>
        <v>0.81818181818181823</v>
      </c>
      <c r="G228" s="40">
        <f t="shared" si="2549"/>
        <v>0.30630630630630629</v>
      </c>
      <c r="H228" s="40">
        <f t="shared" si="2549"/>
        <v>0.41269841269841268</v>
      </c>
      <c r="I228" s="40">
        <f t="shared" si="2549"/>
        <v>0.78512396694214881</v>
      </c>
      <c r="J228" s="40">
        <f t="shared" si="2549"/>
        <v>0.6875</v>
      </c>
      <c r="K228" s="40">
        <f t="shared" si="2549"/>
        <v>0.56666666666666665</v>
      </c>
      <c r="L228" s="40">
        <f t="shared" si="2549"/>
        <v>0.36567164179104478</v>
      </c>
      <c r="M228" s="40">
        <f t="shared" si="2549"/>
        <v>0.5</v>
      </c>
      <c r="N228" s="40">
        <f t="shared" si="2549"/>
        <v>0.31439393939393939</v>
      </c>
      <c r="O228" s="40">
        <f t="shared" si="2549"/>
        <v>0.25416666666666665</v>
      </c>
      <c r="P228" s="40">
        <f t="shared" si="2549"/>
        <v>0.29535864978902954</v>
      </c>
      <c r="Q228" s="40">
        <f t="shared" si="2549"/>
        <v>0.33333333333333331</v>
      </c>
      <c r="R228" s="40">
        <f t="shared" si="2549"/>
        <v>0.33333333333333331</v>
      </c>
      <c r="S228" s="40">
        <f t="shared" si="2549"/>
        <v>0.24358974358974358</v>
      </c>
      <c r="T228" s="40">
        <f t="shared" si="2549"/>
        <v>0.27433628318584069</v>
      </c>
      <c r="U228" s="40">
        <f t="shared" si="2549"/>
        <v>0.17714285714285713</v>
      </c>
      <c r="V228" s="40">
        <f t="shared" si="2549"/>
        <v>0.42657342657342656</v>
      </c>
      <c r="W228" s="40">
        <f t="shared" si="2549"/>
        <v>0.44134078212290501</v>
      </c>
      <c r="X228" s="40">
        <f t="shared" si="2549"/>
        <v>0.46408839779005523</v>
      </c>
      <c r="Y228" s="40">
        <f t="shared" si="2549"/>
        <v>0.31034482758620691</v>
      </c>
      <c r="Z228" s="40">
        <f t="shared" si="2549"/>
        <v>0.24528301886792453</v>
      </c>
      <c r="AA228" s="40">
        <f t="shared" si="2549"/>
        <v>0.26943005181347152</v>
      </c>
      <c r="AB228" s="40">
        <f t="shared" si="2549"/>
        <v>0.26288659793814434</v>
      </c>
      <c r="AC228" s="40">
        <f t="shared" si="2549"/>
        <v>0.34383202099737531</v>
      </c>
      <c r="AD228" s="40">
        <f t="shared" si="2549"/>
        <v>0.125</v>
      </c>
      <c r="AE228" s="40">
        <f t="shared" si="2549"/>
        <v>0.23668639053254437</v>
      </c>
      <c r="AF228" s="40">
        <f t="shared" si="2549"/>
        <v>0.29840848806366049</v>
      </c>
      <c r="AG228" s="40">
        <f t="shared" si="2549"/>
        <v>0.50754310344827591</v>
      </c>
      <c r="AH228" s="40">
        <f t="shared" si="2549"/>
        <v>0.31655372700871248</v>
      </c>
      <c r="AI228" s="40">
        <f t="shared" si="2549"/>
        <v>0.27941176470588236</v>
      </c>
      <c r="AJ228" s="40">
        <f t="shared" si="2549"/>
        <v>0.21652173913043479</v>
      </c>
      <c r="AK228" s="40">
        <f t="shared" si="2549"/>
        <v>0.29275808936825887</v>
      </c>
      <c r="AL228" s="40">
        <f t="shared" si="2549"/>
        <v>0.18593371059013744</v>
      </c>
      <c r="AM228" s="40">
        <f t="shared" si="2549"/>
        <v>0.3575757575757576</v>
      </c>
      <c r="AN228" s="40">
        <f t="shared" si="2549"/>
        <v>0.23729759910664433</v>
      </c>
      <c r="AO228" s="40">
        <f t="shared" si="2549"/>
        <v>0.22443015780245471</v>
      </c>
      <c r="AP228" s="40">
        <f t="shared" si="2549"/>
        <v>0.23121387283236994</v>
      </c>
      <c r="AQ228" s="40">
        <f t="shared" si="2549"/>
        <v>0.39528929851510497</v>
      </c>
      <c r="AR228" s="40">
        <f t="shared" si="2549"/>
        <v>0.26675015654351908</v>
      </c>
      <c r="AS228" s="40">
        <f t="shared" si="2549"/>
        <v>0.24251128436602379</v>
      </c>
      <c r="AT228" s="40">
        <f t="shared" si="2549"/>
        <v>0.18097251585623678</v>
      </c>
      <c r="AU228" s="40">
        <f t="shared" si="2549"/>
        <v>0.21212121212121213</v>
      </c>
      <c r="AV228" s="40">
        <f t="shared" si="2549"/>
        <v>0.24060646011865525</v>
      </c>
      <c r="AW228" s="40">
        <f t="shared" si="2549"/>
        <v>0.19916517590936195</v>
      </c>
      <c r="AX228" s="40">
        <f t="shared" si="2549"/>
        <v>0.1618828932261768</v>
      </c>
      <c r="AY228" s="40">
        <f t="shared" si="2549"/>
        <v>0.20440146715571858</v>
      </c>
      <c r="AZ228" s="40">
        <f t="shared" si="2549"/>
        <v>0.23195020746887968</v>
      </c>
      <c r="BA228" s="40">
        <f t="shared" si="2549"/>
        <v>0.25531356599317767</v>
      </c>
      <c r="BB228" s="40">
        <f t="shared" si="2549"/>
        <v>0.25015009005403244</v>
      </c>
      <c r="BC228" s="40">
        <f t="shared" si="2549"/>
        <v>0.2032051282051282</v>
      </c>
      <c r="BD228" s="40">
        <f t="shared" si="2549"/>
        <v>0.23732385091531674</v>
      </c>
      <c r="BE228" s="40">
        <f t="shared" si="2549"/>
        <v>0.2263779527559055</v>
      </c>
      <c r="BF228" s="40">
        <f t="shared" si="2549"/>
        <v>0.18696375976437443</v>
      </c>
      <c r="BG228" s="40">
        <f t="shared" si="2549"/>
        <v>0.16904301594973417</v>
      </c>
      <c r="BH228" s="40">
        <f t="shared" si="2549"/>
        <v>0.1510727715107277</v>
      </c>
      <c r="BI228" s="40">
        <f t="shared" si="2549"/>
        <v>0.17690749493585414</v>
      </c>
      <c r="BJ228" s="40">
        <f t="shared" ref="BJ228:BK228" si="2550">BJ218/BJ$219</f>
        <v>0.16244427530716538</v>
      </c>
      <c r="BK228" s="40">
        <f t="shared" si="2550"/>
        <v>0.17037190941200914</v>
      </c>
      <c r="BL228" s="40">
        <f t="shared" ref="BL228:BM228" si="2551">BL218/BL$219</f>
        <v>0.15429975429975429</v>
      </c>
      <c r="BM228" s="40">
        <f t="shared" si="2551"/>
        <v>0.19153897401732178</v>
      </c>
      <c r="BN228" s="40">
        <f t="shared" ref="BN228:BO228" si="2552">BN218/BN$219</f>
        <v>0.16322953186223962</v>
      </c>
      <c r="BO228" s="40">
        <f t="shared" si="2552"/>
        <v>0.15435274747890512</v>
      </c>
      <c r="BP228" s="40">
        <f t="shared" ref="BP228:BQ228" si="2553">BP218/BP$219</f>
        <v>0.11618612617756209</v>
      </c>
      <c r="BQ228" s="40">
        <f t="shared" si="2553"/>
        <v>0.12503127867211611</v>
      </c>
      <c r="BR228" s="40">
        <f t="shared" ref="BR228" si="2554">BR218/BR$219</f>
        <v>0.11936432371884625</v>
      </c>
      <c r="BS228" s="40">
        <f t="shared" ref="BS228" si="2555">BS218/BS$219</f>
        <v>0.1024232259556995</v>
      </c>
      <c r="BT228" s="40">
        <f t="shared" ref="BT228:BU228" si="2556">BT218/BT$219</f>
        <v>0.10691752401523333</v>
      </c>
      <c r="BU228" s="40">
        <f t="shared" si="2556"/>
        <v>0.13559720806211278</v>
      </c>
      <c r="BV228" s="40">
        <f t="shared" ref="BV228:BW228" si="2557">BV218/BV$219</f>
        <v>0.12778574221295452</v>
      </c>
      <c r="BW228" s="40">
        <f t="shared" si="2557"/>
        <v>0.11048375853896557</v>
      </c>
      <c r="BX228" s="40">
        <f t="shared" ref="BX228:BY228" si="2558">BX218/BX$219</f>
        <v>0.11940298507462686</v>
      </c>
      <c r="BY228" s="40">
        <f t="shared" si="2558"/>
        <v>0.11869013719906808</v>
      </c>
      <c r="BZ228" s="40">
        <f t="shared" ref="BZ228" si="2559">BZ218/BZ$219</f>
        <v>0.10194902548725637</v>
      </c>
      <c r="CA228" s="40">
        <f t="shared" ref="CA228:CB228" si="2560">CA218/CA$219</f>
        <v>9.4993441189331007E-2</v>
      </c>
      <c r="CB228" s="40">
        <f t="shared" si="2560"/>
        <v>7.9155555555555562E-2</v>
      </c>
      <c r="CC228" s="40">
        <f t="shared" ref="CC228:CD228" si="2561">CC218/CC$219</f>
        <v>0.10770218862704412</v>
      </c>
      <c r="CD228" s="40">
        <f t="shared" si="2561"/>
        <v>0.10756092880445212</v>
      </c>
      <c r="CE228" s="40">
        <f t="shared" ref="CE228:CF228" si="2562">CE218/CE$219</f>
        <v>9.1530313959227061E-2</v>
      </c>
      <c r="CF228" s="40">
        <f t="shared" si="2562"/>
        <v>0.10684643407068013</v>
      </c>
      <c r="CG228" s="40">
        <f t="shared" ref="CG228:CH228" si="2563">CG218/CG$219</f>
        <v>0.13943261188238337</v>
      </c>
      <c r="CH228" s="40">
        <f t="shared" si="2563"/>
        <v>0.15265140293706886</v>
      </c>
      <c r="CI228" s="40">
        <f t="shared" ref="CI228" si="2564">CI218/CI$219</f>
        <v>0.15224239647173385</v>
      </c>
      <c r="CL228" s="40">
        <f t="shared" ref="CL228:CN228" si="2565">CL218/CL$219</f>
        <v>0.15245413792249413</v>
      </c>
      <c r="CM228" s="40">
        <f t="shared" si="2565"/>
        <v>0.11147291300123421</v>
      </c>
      <c r="CN228" s="40">
        <f t="shared" si="2565"/>
        <v>0.11941794100988977</v>
      </c>
      <c r="CP228" s="21">
        <f t="shared" si="2420"/>
        <v>409.81224921259911</v>
      </c>
      <c r="CQ228" s="21">
        <f t="shared" si="2421"/>
        <v>330.36196912604356</v>
      </c>
      <c r="CS228" s="8" t="str">
        <f t="shared" si="2447"/>
        <v>417 bps</v>
      </c>
      <c r="CT228" s="8" t="str">
        <f t="shared" si="2448"/>
        <v>328 bps</v>
      </c>
      <c r="CU228" s="8">
        <f>ROUND(HLOOKUP(CU$180,$A$221:$CK$229,COUNTA($A$221:$A228),0)*10^4,0)</f>
        <v>1105</v>
      </c>
      <c r="CV228" s="8">
        <f>ROUND(HLOOKUP(CV$180,$A$221:$CK$229,COUNTA($A$221:$A228),0)*10^4,0)</f>
        <v>1522</v>
      </c>
      <c r="CW228" s="8">
        <f>ROUND(HLOOKUP(CW$180,$A$221:$CK$229,COUNTA($A$221:$A228),0)*10^4,0)</f>
        <v>1194</v>
      </c>
      <c r="CX228" s="8"/>
      <c r="CY228" s="8">
        <f t="shared" si="2449"/>
        <v>417</v>
      </c>
      <c r="CZ228" s="8">
        <f t="shared" si="2450"/>
        <v>328</v>
      </c>
      <c r="DB228" s="40">
        <f t="shared" si="2422"/>
        <v>0.65543071161048694</v>
      </c>
      <c r="DC228" s="40">
        <f t="shared" si="2422"/>
        <v>0.54751131221719462</v>
      </c>
      <c r="DD228" s="40">
        <f t="shared" si="2422"/>
        <v>0.67222222222222228</v>
      </c>
      <c r="DE228" s="40">
        <f t="shared" si="2422"/>
        <v>0.47872340425531917</v>
      </c>
      <c r="DF228" s="40">
        <f t="shared" si="2422"/>
        <v>0.28879892037786775</v>
      </c>
      <c r="DG228" s="40">
        <f t="shared" si="2422"/>
        <v>0.28472222222222221</v>
      </c>
      <c r="DH228" s="40">
        <f t="shared" si="2422"/>
        <v>0.28538283062645009</v>
      </c>
      <c r="DI228" s="40">
        <f t="shared" si="2422"/>
        <v>0.39291465378421903</v>
      </c>
      <c r="DJ228" s="40">
        <f t="shared" si="2422"/>
        <v>0.26115166261151662</v>
      </c>
      <c r="DK228" s="40">
        <f t="shared" si="2422"/>
        <v>0.27361963190184047</v>
      </c>
      <c r="DL228" s="40">
        <f t="shared" si="2422"/>
        <v>0.37679558011049724</v>
      </c>
      <c r="DM228" s="40">
        <f t="shared" si="2422"/>
        <v>0.26323529411764707</v>
      </c>
      <c r="DN228" s="40">
        <f t="shared" si="2422"/>
        <v>0.25919963201471941</v>
      </c>
      <c r="DO228" s="40">
        <f t="shared" si="2422"/>
        <v>0.29036583030070867</v>
      </c>
      <c r="DP228" s="40">
        <f t="shared" si="2422"/>
        <v>0.22581653383341146</v>
      </c>
      <c r="DQ228" s="40">
        <f t="shared" si="2422"/>
        <v>0.21700579743094237</v>
      </c>
      <c r="DR228" s="40">
        <f t="shared" si="2422"/>
        <v>0.20648006134969324</v>
      </c>
      <c r="DS228" s="40">
        <f t="shared" si="2422"/>
        <v>0.23199096225412014</v>
      </c>
      <c r="DT228" s="40">
        <f t="shared" si="2422"/>
        <v>0.21661888628268613</v>
      </c>
      <c r="DU228" s="40">
        <f t="shared" si="2422"/>
        <v>0.16550908258281177</v>
      </c>
      <c r="DV228" s="40">
        <f t="shared" si="2422"/>
        <v>0.16048252463783724</v>
      </c>
      <c r="DW228" s="40">
        <f t="shared" ref="DW228:DX228" si="2566">DW218/DW$219</f>
        <v>0.16652242328874903</v>
      </c>
      <c r="DX228" s="40">
        <f t="shared" si="2566"/>
        <v>0.11994538910264367</v>
      </c>
      <c r="DY228" s="40">
        <f t="shared" ref="DY228:DZ228" si="2567">DY218/DY$219</f>
        <v>0.11296315734229033</v>
      </c>
      <c r="DZ228" s="40">
        <f t="shared" si="2567"/>
        <v>0.11941794100988977</v>
      </c>
      <c r="EA228" s="40">
        <f t="shared" ref="EA228:EB228" si="2568">EA218/EA$219</f>
        <v>0.10452143276570758</v>
      </c>
      <c r="EB228" s="40">
        <f t="shared" si="2568"/>
        <v>9.7554454666981205E-2</v>
      </c>
      <c r="EC228" s="40">
        <f t="shared" ref="EC228" si="2569">EC218/EC$219</f>
        <v>0.11147291300123421</v>
      </c>
      <c r="EE228" s="40">
        <f t="shared" ref="EE228:EI228" si="2570">EE218/EE$219</f>
        <v>0.44754464285714285</v>
      </c>
      <c r="EF228" s="40">
        <f t="shared" si="2570"/>
        <v>0.30053519967064635</v>
      </c>
      <c r="EG228" s="40">
        <f t="shared" si="2570"/>
        <v>0.28976768930661467</v>
      </c>
      <c r="EH228" s="40">
        <f t="shared" si="2570"/>
        <v>0.22768971441537814</v>
      </c>
      <c r="EI228" s="40">
        <f t="shared" si="2570"/>
        <v>0.18513588135526368</v>
      </c>
      <c r="EJ228" s="40">
        <f t="shared" ref="EJ228:EK228" si="2571">EJ218/EJ$219</f>
        <v>0.12513972093490575</v>
      </c>
      <c r="EK228" s="40">
        <f t="shared" si="2571"/>
        <v>0.11413838756881055</v>
      </c>
    </row>
    <row r="229" spans="1:141" s="19" customFormat="1" ht="15" x14ac:dyDescent="0.25">
      <c r="A229" s="19" t="s">
        <v>14</v>
      </c>
      <c r="B229" s="41">
        <f>SUM(B222:B228)</f>
        <v>0.99999999999999989</v>
      </c>
      <c r="C229" s="41">
        <f t="shared" ref="C229:BI229" si="2572">SUM(C222:C228)</f>
        <v>1</v>
      </c>
      <c r="D229" s="41">
        <f t="shared" si="2572"/>
        <v>1</v>
      </c>
      <c r="E229" s="41">
        <f t="shared" si="2572"/>
        <v>1</v>
      </c>
      <c r="F229" s="41">
        <f t="shared" si="2572"/>
        <v>1</v>
      </c>
      <c r="G229" s="41">
        <f t="shared" si="2572"/>
        <v>1</v>
      </c>
      <c r="H229" s="41">
        <f t="shared" si="2572"/>
        <v>0.99999999999999989</v>
      </c>
      <c r="I229" s="41">
        <f t="shared" si="2572"/>
        <v>1</v>
      </c>
      <c r="J229" s="41">
        <f t="shared" si="2572"/>
        <v>1</v>
      </c>
      <c r="K229" s="41">
        <f t="shared" si="2572"/>
        <v>1</v>
      </c>
      <c r="L229" s="41">
        <f t="shared" si="2572"/>
        <v>1</v>
      </c>
      <c r="M229" s="41">
        <f t="shared" si="2572"/>
        <v>1</v>
      </c>
      <c r="N229" s="41">
        <f t="shared" si="2572"/>
        <v>1</v>
      </c>
      <c r="O229" s="41">
        <f t="shared" si="2572"/>
        <v>1</v>
      </c>
      <c r="P229" s="41">
        <f t="shared" si="2572"/>
        <v>1</v>
      </c>
      <c r="Q229" s="41">
        <f t="shared" si="2572"/>
        <v>1</v>
      </c>
      <c r="R229" s="41">
        <f t="shared" si="2572"/>
        <v>1</v>
      </c>
      <c r="S229" s="41">
        <f t="shared" si="2572"/>
        <v>1</v>
      </c>
      <c r="T229" s="41">
        <f t="shared" si="2572"/>
        <v>1</v>
      </c>
      <c r="U229" s="41">
        <f t="shared" si="2572"/>
        <v>1</v>
      </c>
      <c r="V229" s="41">
        <f t="shared" si="2572"/>
        <v>1</v>
      </c>
      <c r="W229" s="41">
        <f t="shared" si="2572"/>
        <v>1</v>
      </c>
      <c r="X229" s="41">
        <f t="shared" si="2572"/>
        <v>1</v>
      </c>
      <c r="Y229" s="41">
        <f t="shared" si="2572"/>
        <v>1</v>
      </c>
      <c r="Z229" s="41">
        <f t="shared" si="2572"/>
        <v>1</v>
      </c>
      <c r="AA229" s="41">
        <f t="shared" si="2572"/>
        <v>1</v>
      </c>
      <c r="AB229" s="41">
        <f t="shared" si="2572"/>
        <v>1</v>
      </c>
      <c r="AC229" s="41">
        <f t="shared" si="2572"/>
        <v>1</v>
      </c>
      <c r="AD229" s="41">
        <f t="shared" si="2572"/>
        <v>1</v>
      </c>
      <c r="AE229" s="41">
        <f t="shared" si="2572"/>
        <v>1</v>
      </c>
      <c r="AF229" s="41">
        <f t="shared" si="2572"/>
        <v>1</v>
      </c>
      <c r="AG229" s="41">
        <f t="shared" si="2572"/>
        <v>1</v>
      </c>
      <c r="AH229" s="41">
        <f t="shared" si="2572"/>
        <v>1</v>
      </c>
      <c r="AI229" s="41">
        <f t="shared" si="2572"/>
        <v>0.99999999999999989</v>
      </c>
      <c r="AJ229" s="41">
        <f t="shared" si="2572"/>
        <v>1</v>
      </c>
      <c r="AK229" s="41">
        <f t="shared" si="2572"/>
        <v>1</v>
      </c>
      <c r="AL229" s="41">
        <f t="shared" si="2572"/>
        <v>0.99999999999999989</v>
      </c>
      <c r="AM229" s="41">
        <f t="shared" si="2572"/>
        <v>1</v>
      </c>
      <c r="AN229" s="41">
        <f t="shared" si="2572"/>
        <v>1</v>
      </c>
      <c r="AO229" s="41">
        <f t="shared" si="2572"/>
        <v>1</v>
      </c>
      <c r="AP229" s="41">
        <f t="shared" si="2572"/>
        <v>1</v>
      </c>
      <c r="AQ229" s="41">
        <f t="shared" si="2572"/>
        <v>1</v>
      </c>
      <c r="AR229" s="41">
        <f t="shared" si="2572"/>
        <v>1</v>
      </c>
      <c r="AS229" s="41">
        <f t="shared" si="2572"/>
        <v>1</v>
      </c>
      <c r="AT229" s="41">
        <f t="shared" si="2572"/>
        <v>1</v>
      </c>
      <c r="AU229" s="41">
        <f t="shared" si="2572"/>
        <v>1</v>
      </c>
      <c r="AV229" s="41">
        <f t="shared" si="2572"/>
        <v>1</v>
      </c>
      <c r="AW229" s="41">
        <f t="shared" si="2572"/>
        <v>1</v>
      </c>
      <c r="AX229" s="41">
        <f t="shared" si="2572"/>
        <v>1</v>
      </c>
      <c r="AY229" s="41">
        <f t="shared" si="2572"/>
        <v>1</v>
      </c>
      <c r="AZ229" s="41">
        <f t="shared" si="2572"/>
        <v>1</v>
      </c>
      <c r="BA229" s="41">
        <f t="shared" si="2572"/>
        <v>1</v>
      </c>
      <c r="BB229" s="41">
        <f t="shared" si="2572"/>
        <v>1</v>
      </c>
      <c r="BC229" s="41">
        <f t="shared" si="2572"/>
        <v>1</v>
      </c>
      <c r="BD229" s="41">
        <f t="shared" si="2572"/>
        <v>1</v>
      </c>
      <c r="BE229" s="41">
        <f t="shared" si="2572"/>
        <v>1</v>
      </c>
      <c r="BF229" s="41">
        <f t="shared" si="2572"/>
        <v>0.99999999999999989</v>
      </c>
      <c r="BG229" s="41">
        <f t="shared" si="2572"/>
        <v>1.0000000000000002</v>
      </c>
      <c r="BH229" s="41">
        <f t="shared" si="2572"/>
        <v>1</v>
      </c>
      <c r="BI229" s="41">
        <f t="shared" si="2572"/>
        <v>1</v>
      </c>
      <c r="BJ229" s="41">
        <f t="shared" ref="BJ229:BK229" si="2573">SUM(BJ222:BJ228)</f>
        <v>1</v>
      </c>
      <c r="BK229" s="41">
        <f t="shared" si="2573"/>
        <v>1</v>
      </c>
      <c r="BL229" s="41">
        <f t="shared" ref="BL229:BM229" si="2574">SUM(BL222:BL228)</f>
        <v>0.99999999999999989</v>
      </c>
      <c r="BM229" s="41">
        <f t="shared" si="2574"/>
        <v>1</v>
      </c>
      <c r="BN229" s="41">
        <f t="shared" ref="BN229:BO229" si="2575">SUM(BN222:BN228)</f>
        <v>1</v>
      </c>
      <c r="BO229" s="41">
        <f t="shared" si="2575"/>
        <v>0.99999999999999989</v>
      </c>
      <c r="BP229" s="41">
        <f t="shared" ref="BP229:BQ229" si="2576">SUM(BP222:BP228)</f>
        <v>0.99999999999999989</v>
      </c>
      <c r="BQ229" s="41">
        <f t="shared" si="2576"/>
        <v>1</v>
      </c>
      <c r="BR229" s="41">
        <f t="shared" ref="BR229" si="2577">SUM(BR222:BR228)</f>
        <v>1</v>
      </c>
      <c r="BS229" s="41">
        <f t="shared" ref="BS229" si="2578">SUM(BS222:BS228)</f>
        <v>1</v>
      </c>
      <c r="BT229" s="41">
        <f t="shared" ref="BT229:BU229" si="2579">SUM(BT222:BT228)</f>
        <v>1</v>
      </c>
      <c r="BU229" s="41">
        <f t="shared" si="2579"/>
        <v>1</v>
      </c>
      <c r="BV229" s="41">
        <f t="shared" ref="BV229:BW229" si="2580">SUM(BV222:BV228)</f>
        <v>1</v>
      </c>
      <c r="BW229" s="41">
        <f t="shared" si="2580"/>
        <v>1.0000000000000002</v>
      </c>
      <c r="BX229" s="41">
        <f t="shared" ref="BX229:BY229" si="2581">SUM(BX222:BX228)</f>
        <v>0.99999999999999989</v>
      </c>
      <c r="BY229" s="41">
        <f t="shared" si="2581"/>
        <v>1</v>
      </c>
      <c r="BZ229" s="41">
        <f t="shared" ref="BZ229" si="2582">SUM(BZ222:BZ228)</f>
        <v>0.99999999999999989</v>
      </c>
      <c r="CA229" s="41">
        <f t="shared" ref="CA229:CB229" si="2583">SUM(CA222:CA228)</f>
        <v>1</v>
      </c>
      <c r="CB229" s="41">
        <f t="shared" si="2583"/>
        <v>1</v>
      </c>
      <c r="CC229" s="41">
        <f t="shared" ref="CC229:CD229" si="2584">SUM(CC222:CC228)</f>
        <v>1.0000000000000002</v>
      </c>
      <c r="CD229" s="41">
        <f t="shared" si="2584"/>
        <v>1</v>
      </c>
      <c r="CE229" s="41">
        <f t="shared" ref="CE229:CF229" si="2585">SUM(CE222:CE228)</f>
        <v>1</v>
      </c>
      <c r="CF229" s="41">
        <f t="shared" si="2585"/>
        <v>1</v>
      </c>
      <c r="CG229" s="41">
        <f t="shared" ref="CG229:CH229" si="2586">SUM(CG222:CG228)</f>
        <v>1</v>
      </c>
      <c r="CH229" s="41">
        <f t="shared" si="2586"/>
        <v>1</v>
      </c>
      <c r="CI229" s="41">
        <f t="shared" ref="CI229" si="2587">SUM(CI222:CI228)</f>
        <v>1</v>
      </c>
      <c r="CL229" s="41">
        <f t="shared" ref="CL229" si="2588">SUM(CL222:CL228)</f>
        <v>1</v>
      </c>
      <c r="CM229" s="41">
        <f t="shared" ref="CM229" si="2589">SUM(CM222:CM228)</f>
        <v>1</v>
      </c>
      <c r="CN229" s="41">
        <f t="shared" ref="CN229" si="2590">SUM(CN222:CN228)</f>
        <v>1</v>
      </c>
      <c r="CP229" s="41"/>
      <c r="CQ229" s="41"/>
      <c r="CU229" s="43"/>
      <c r="CV229" s="43"/>
      <c r="CW229" s="43"/>
      <c r="CX229" s="43"/>
      <c r="CY229" s="43"/>
      <c r="CZ229" s="43"/>
      <c r="DB229" s="41">
        <f t="shared" ref="DB229:DV229" si="2591">SUM(DB222:DB228)</f>
        <v>1</v>
      </c>
      <c r="DC229" s="41">
        <f t="shared" si="2591"/>
        <v>1</v>
      </c>
      <c r="DD229" s="41">
        <f t="shared" si="2591"/>
        <v>1</v>
      </c>
      <c r="DE229" s="41">
        <f t="shared" si="2591"/>
        <v>1</v>
      </c>
      <c r="DF229" s="41">
        <f t="shared" si="2591"/>
        <v>1</v>
      </c>
      <c r="DG229" s="41">
        <f t="shared" si="2591"/>
        <v>1</v>
      </c>
      <c r="DH229" s="41">
        <f t="shared" si="2591"/>
        <v>1</v>
      </c>
      <c r="DI229" s="41">
        <f t="shared" si="2591"/>
        <v>1</v>
      </c>
      <c r="DJ229" s="41">
        <f t="shared" si="2591"/>
        <v>1</v>
      </c>
      <c r="DK229" s="41">
        <f t="shared" si="2591"/>
        <v>1</v>
      </c>
      <c r="DL229" s="41">
        <f t="shared" si="2591"/>
        <v>1</v>
      </c>
      <c r="DM229" s="41">
        <f t="shared" si="2591"/>
        <v>1</v>
      </c>
      <c r="DN229" s="41">
        <f t="shared" si="2591"/>
        <v>1</v>
      </c>
      <c r="DO229" s="41">
        <f t="shared" si="2591"/>
        <v>1</v>
      </c>
      <c r="DP229" s="41">
        <f t="shared" si="2591"/>
        <v>1</v>
      </c>
      <c r="DQ229" s="41">
        <f t="shared" si="2591"/>
        <v>1</v>
      </c>
      <c r="DR229" s="41">
        <f t="shared" si="2591"/>
        <v>1</v>
      </c>
      <c r="DS229" s="41">
        <f t="shared" si="2591"/>
        <v>1</v>
      </c>
      <c r="DT229" s="41">
        <f t="shared" si="2591"/>
        <v>1</v>
      </c>
      <c r="DU229" s="41">
        <f t="shared" si="2591"/>
        <v>1</v>
      </c>
      <c r="DV229" s="41">
        <f t="shared" si="2591"/>
        <v>1</v>
      </c>
      <c r="DW229" s="41">
        <f t="shared" ref="DW229:DX229" si="2592">SUM(DW222:DW228)</f>
        <v>1</v>
      </c>
      <c r="DX229" s="41">
        <f t="shared" si="2592"/>
        <v>1</v>
      </c>
      <c r="DY229" s="41">
        <f t="shared" ref="DY229:DZ229" si="2593">SUM(DY222:DY228)</f>
        <v>0.99999999999999989</v>
      </c>
      <c r="DZ229" s="41">
        <f t="shared" si="2593"/>
        <v>1</v>
      </c>
      <c r="EA229" s="41">
        <f t="shared" ref="EA229:EB229" si="2594">SUM(EA222:EA228)</f>
        <v>0.99999999999999989</v>
      </c>
      <c r="EB229" s="41">
        <f t="shared" si="2594"/>
        <v>1</v>
      </c>
      <c r="EC229" s="41">
        <f t="shared" ref="EC229" si="2595">SUM(EC222:EC228)</f>
        <v>1</v>
      </c>
      <c r="EE229" s="41">
        <f t="shared" ref="EE229:EI229" si="2596">SUM(EE222:EE228)</f>
        <v>1</v>
      </c>
      <c r="EF229" s="41">
        <f t="shared" si="2596"/>
        <v>1</v>
      </c>
      <c r="EG229" s="41">
        <f t="shared" si="2596"/>
        <v>0.99999999999999989</v>
      </c>
      <c r="EH229" s="41">
        <f t="shared" si="2596"/>
        <v>1</v>
      </c>
      <c r="EI229" s="41">
        <f t="shared" si="2596"/>
        <v>1</v>
      </c>
      <c r="EJ229" s="41">
        <f t="shared" ref="EJ229:EK229" si="2597">SUM(EJ222:EJ228)</f>
        <v>1</v>
      </c>
      <c r="EK229" s="41">
        <f t="shared" si="2597"/>
        <v>1.0000000000000002</v>
      </c>
    </row>
    <row r="230" spans="1:141" ht="15" x14ac:dyDescent="0.25">
      <c r="A230" s="31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3"/>
      <c r="CV230" s="33"/>
      <c r="CW230" s="33"/>
      <c r="CX230" s="33"/>
      <c r="CY230" s="33"/>
      <c r="CZ230" s="33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E230" s="32"/>
      <c r="EF230" s="32"/>
      <c r="EG230" s="32"/>
      <c r="EH230" s="32"/>
      <c r="EI230" s="32"/>
      <c r="EJ230" s="32"/>
      <c r="EK230" s="32"/>
    </row>
    <row r="231" spans="1:141" ht="15" x14ac:dyDescent="0.25">
      <c r="A231" s="19" t="s">
        <v>4</v>
      </c>
      <c r="B231" s="34">
        <f t="shared" ref="B231:AG231" si="2598">B$4</f>
        <v>43466</v>
      </c>
      <c r="C231" s="34">
        <f t="shared" si="2598"/>
        <v>43497</v>
      </c>
      <c r="D231" s="34">
        <f t="shared" si="2598"/>
        <v>43525</v>
      </c>
      <c r="E231" s="34">
        <f t="shared" si="2598"/>
        <v>43556</v>
      </c>
      <c r="F231" s="34">
        <f t="shared" si="2598"/>
        <v>43586</v>
      </c>
      <c r="G231" s="34">
        <f t="shared" si="2598"/>
        <v>43617</v>
      </c>
      <c r="H231" s="34">
        <f t="shared" si="2598"/>
        <v>43647</v>
      </c>
      <c r="I231" s="34">
        <f t="shared" si="2598"/>
        <v>43678</v>
      </c>
      <c r="J231" s="34">
        <f t="shared" si="2598"/>
        <v>43709</v>
      </c>
      <c r="K231" s="34">
        <f t="shared" si="2598"/>
        <v>43739</v>
      </c>
      <c r="L231" s="34">
        <f t="shared" si="2598"/>
        <v>43770</v>
      </c>
      <c r="M231" s="34">
        <f t="shared" si="2598"/>
        <v>43800</v>
      </c>
      <c r="N231" s="34">
        <f t="shared" si="2598"/>
        <v>43831</v>
      </c>
      <c r="O231" s="34">
        <f t="shared" si="2598"/>
        <v>43862</v>
      </c>
      <c r="P231" s="34">
        <f t="shared" si="2598"/>
        <v>43891</v>
      </c>
      <c r="Q231" s="34">
        <f t="shared" si="2598"/>
        <v>43922</v>
      </c>
      <c r="R231" s="34">
        <f t="shared" si="2598"/>
        <v>43952</v>
      </c>
      <c r="S231" s="34">
        <f t="shared" si="2598"/>
        <v>43983</v>
      </c>
      <c r="T231" s="34">
        <f t="shared" si="2598"/>
        <v>44013</v>
      </c>
      <c r="U231" s="34">
        <f t="shared" si="2598"/>
        <v>44044</v>
      </c>
      <c r="V231" s="34">
        <f t="shared" si="2598"/>
        <v>44075</v>
      </c>
      <c r="W231" s="34">
        <f t="shared" si="2598"/>
        <v>44105</v>
      </c>
      <c r="X231" s="34">
        <f t="shared" si="2598"/>
        <v>44136</v>
      </c>
      <c r="Y231" s="34">
        <f t="shared" si="2598"/>
        <v>44166</v>
      </c>
      <c r="Z231" s="34">
        <f t="shared" si="2598"/>
        <v>44197</v>
      </c>
      <c r="AA231" s="34">
        <f t="shared" si="2598"/>
        <v>44228</v>
      </c>
      <c r="AB231" s="34">
        <f t="shared" si="2598"/>
        <v>44256</v>
      </c>
      <c r="AC231" s="34">
        <f t="shared" si="2598"/>
        <v>44287</v>
      </c>
      <c r="AD231" s="34">
        <f t="shared" si="2598"/>
        <v>44317</v>
      </c>
      <c r="AE231" s="34">
        <f t="shared" si="2598"/>
        <v>44348</v>
      </c>
      <c r="AF231" s="34">
        <f t="shared" si="2598"/>
        <v>44378</v>
      </c>
      <c r="AG231" s="34">
        <f t="shared" si="2598"/>
        <v>44409</v>
      </c>
      <c r="AH231" s="34">
        <f t="shared" ref="AH231:CI231" si="2599">AH$4</f>
        <v>44440</v>
      </c>
      <c r="AI231" s="34">
        <f t="shared" si="2599"/>
        <v>44470</v>
      </c>
      <c r="AJ231" s="34">
        <f t="shared" si="2599"/>
        <v>44501</v>
      </c>
      <c r="AK231" s="34">
        <f t="shared" si="2599"/>
        <v>44531</v>
      </c>
      <c r="AL231" s="34">
        <f t="shared" si="2599"/>
        <v>44562</v>
      </c>
      <c r="AM231" s="34">
        <f t="shared" si="2599"/>
        <v>44593</v>
      </c>
      <c r="AN231" s="34">
        <f t="shared" si="2599"/>
        <v>44621</v>
      </c>
      <c r="AO231" s="34">
        <f t="shared" si="2599"/>
        <v>44652</v>
      </c>
      <c r="AP231" s="34">
        <f t="shared" si="2599"/>
        <v>44682</v>
      </c>
      <c r="AQ231" s="34">
        <f t="shared" si="2599"/>
        <v>44713</v>
      </c>
      <c r="AR231" s="34">
        <f t="shared" si="2599"/>
        <v>44743</v>
      </c>
      <c r="AS231" s="34">
        <f t="shared" si="2599"/>
        <v>44774</v>
      </c>
      <c r="AT231" s="34">
        <f t="shared" si="2599"/>
        <v>44805</v>
      </c>
      <c r="AU231" s="34">
        <f t="shared" si="2599"/>
        <v>44835</v>
      </c>
      <c r="AV231" s="34">
        <f t="shared" si="2599"/>
        <v>44866</v>
      </c>
      <c r="AW231" s="34">
        <f t="shared" si="2599"/>
        <v>44896</v>
      </c>
      <c r="AX231" s="34">
        <f t="shared" si="2599"/>
        <v>44927</v>
      </c>
      <c r="AY231" s="34">
        <f t="shared" si="2599"/>
        <v>44958</v>
      </c>
      <c r="AZ231" s="34">
        <f t="shared" si="2599"/>
        <v>44986</v>
      </c>
      <c r="BA231" s="34">
        <f t="shared" si="2599"/>
        <v>45017</v>
      </c>
      <c r="BB231" s="34">
        <f t="shared" si="2599"/>
        <v>45047</v>
      </c>
      <c r="BC231" s="34">
        <f t="shared" si="2599"/>
        <v>45078</v>
      </c>
      <c r="BD231" s="34">
        <f t="shared" si="2599"/>
        <v>45108</v>
      </c>
      <c r="BE231" s="34">
        <f t="shared" si="2599"/>
        <v>45139</v>
      </c>
      <c r="BF231" s="34">
        <f t="shared" si="2599"/>
        <v>45170</v>
      </c>
      <c r="BG231" s="34">
        <f t="shared" si="2599"/>
        <v>45200</v>
      </c>
      <c r="BH231" s="34">
        <f t="shared" si="2599"/>
        <v>45231</v>
      </c>
      <c r="BI231" s="34">
        <f t="shared" si="2599"/>
        <v>45261</v>
      </c>
      <c r="BJ231" s="34">
        <f t="shared" si="2599"/>
        <v>45292</v>
      </c>
      <c r="BK231" s="34">
        <f t="shared" si="2599"/>
        <v>45323</v>
      </c>
      <c r="BL231" s="34">
        <f t="shared" si="2599"/>
        <v>45352</v>
      </c>
      <c r="BM231" s="34">
        <f t="shared" si="2599"/>
        <v>45383</v>
      </c>
      <c r="BN231" s="34">
        <f t="shared" si="2599"/>
        <v>45413</v>
      </c>
      <c r="BO231" s="34">
        <f t="shared" si="2599"/>
        <v>45444</v>
      </c>
      <c r="BP231" s="34">
        <f t="shared" si="2599"/>
        <v>45474</v>
      </c>
      <c r="BQ231" s="34">
        <f t="shared" si="2599"/>
        <v>45505</v>
      </c>
      <c r="BR231" s="34">
        <f t="shared" si="2599"/>
        <v>45536</v>
      </c>
      <c r="BS231" s="34">
        <f t="shared" si="2599"/>
        <v>45566</v>
      </c>
      <c r="BT231" s="34">
        <f t="shared" si="2599"/>
        <v>45597</v>
      </c>
      <c r="BU231" s="34">
        <f t="shared" si="2599"/>
        <v>45627</v>
      </c>
      <c r="BV231" s="34">
        <f t="shared" si="2599"/>
        <v>45658</v>
      </c>
      <c r="BW231" s="34">
        <f t="shared" si="2599"/>
        <v>45689</v>
      </c>
      <c r="BX231" s="34">
        <f t="shared" si="2599"/>
        <v>45717</v>
      </c>
      <c r="BY231" s="34">
        <f t="shared" si="2599"/>
        <v>45748</v>
      </c>
      <c r="BZ231" s="34">
        <f t="shared" si="2599"/>
        <v>45778</v>
      </c>
      <c r="CA231" s="34">
        <f t="shared" si="2599"/>
        <v>45809</v>
      </c>
      <c r="CB231" s="34">
        <f t="shared" si="2599"/>
        <v>45839</v>
      </c>
      <c r="CC231" s="34">
        <f t="shared" si="2599"/>
        <v>45870</v>
      </c>
      <c r="CD231" s="34">
        <f t="shared" si="2599"/>
        <v>45901</v>
      </c>
      <c r="CE231" s="34">
        <f t="shared" si="2599"/>
        <v>45931</v>
      </c>
      <c r="CF231" s="34">
        <f t="shared" si="2599"/>
        <v>45962</v>
      </c>
      <c r="CG231" s="34">
        <f t="shared" si="2599"/>
        <v>45992</v>
      </c>
      <c r="CH231" s="34">
        <f t="shared" si="2599"/>
        <v>46023</v>
      </c>
      <c r="CI231" s="34">
        <f t="shared" si="2599"/>
        <v>46054</v>
      </c>
      <c r="CL231" s="35" t="str">
        <f>CL202</f>
        <v>4Q26</v>
      </c>
      <c r="CM231" s="35" t="str">
        <f>CM202</f>
        <v>3Q26</v>
      </c>
      <c r="CN231" s="35" t="str">
        <f>CN202</f>
        <v>4Q25</v>
      </c>
      <c r="CP231" s="35" t="str">
        <f>CP202</f>
        <v>QoQ Change</v>
      </c>
      <c r="CQ231" s="35" t="str">
        <f>CQ202</f>
        <v>YoY Change</v>
      </c>
      <c r="CU231" s="8"/>
      <c r="CV231" s="8"/>
      <c r="CW231" s="8"/>
      <c r="CX231" s="8"/>
      <c r="CY231" s="8"/>
      <c r="CZ231" s="8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E231" s="34"/>
      <c r="EF231" s="34"/>
      <c r="EG231" s="34"/>
      <c r="EH231" s="34"/>
      <c r="EI231" s="34"/>
      <c r="EJ231" s="34"/>
      <c r="EK231" s="34"/>
    </row>
    <row r="232" spans="1:141" hidden="1" outlineLevel="1" x14ac:dyDescent="0.2">
      <c r="A232" s="9" t="s">
        <v>45</v>
      </c>
      <c r="B232" s="15">
        <f>Tractors!C40</f>
        <v>2604</v>
      </c>
      <c r="C232" s="15">
        <f>Tractors!D40</f>
        <v>2029</v>
      </c>
      <c r="D232" s="15">
        <f>Tractors!E40</f>
        <v>2185</v>
      </c>
      <c r="E232" s="15">
        <f>Tractors!F40</f>
        <v>1749</v>
      </c>
      <c r="F232" s="15">
        <f>Tractors!G40</f>
        <v>1675</v>
      </c>
      <c r="G232" s="15">
        <f>Tractors!H40</f>
        <v>2129</v>
      </c>
      <c r="H232" s="15">
        <f>Tractors!I40</f>
        <v>2490</v>
      </c>
      <c r="I232" s="15">
        <f>Tractors!J40</f>
        <v>2541</v>
      </c>
      <c r="J232" s="15">
        <f>Tractors!K40</f>
        <v>1886</v>
      </c>
      <c r="K232" s="15">
        <f>Tractors!L40</f>
        <v>1634</v>
      </c>
      <c r="L232" s="15">
        <f>Tractors!M40</f>
        <v>2019</v>
      </c>
      <c r="M232" s="15">
        <f>Tractors!N40</f>
        <v>2419</v>
      </c>
      <c r="N232" s="15">
        <f>Tractors!O40</f>
        <v>2499</v>
      </c>
      <c r="O232" s="15">
        <f>Tractors!P40</f>
        <v>2239</v>
      </c>
      <c r="P232" s="15">
        <f>Tractors!Q40</f>
        <v>2047</v>
      </c>
      <c r="Q232" s="15">
        <f>Tractors!R40</f>
        <v>190</v>
      </c>
      <c r="R232" s="15">
        <f>Tractors!S40</f>
        <v>253</v>
      </c>
      <c r="S232" s="15">
        <f>Tractors!T40</f>
        <v>1816</v>
      </c>
      <c r="T232" s="15">
        <f>Tractors!U40</f>
        <v>3420</v>
      </c>
      <c r="U232" s="15">
        <f>Tractors!V40</f>
        <v>2912</v>
      </c>
      <c r="V232" s="15">
        <f>Tractors!W40</f>
        <v>3413</v>
      </c>
      <c r="W232" s="15">
        <f>Tractors!X40</f>
        <v>2745</v>
      </c>
      <c r="X232" s="15">
        <f>Tractors!Y40</f>
        <v>2616</v>
      </c>
      <c r="Y232" s="15">
        <f>Tractors!Z40</f>
        <v>3245</v>
      </c>
      <c r="Z232" s="15">
        <f>Tractors!AA40</f>
        <v>2959</v>
      </c>
      <c r="AA232" s="15">
        <f>Tractors!AB40</f>
        <v>2778</v>
      </c>
      <c r="AB232" s="15">
        <f>Tractors!AC40</f>
        <v>3212</v>
      </c>
      <c r="AC232" s="15">
        <f>Tractors!AD40</f>
        <v>1922</v>
      </c>
      <c r="AD232" s="15">
        <f>Tractors!AE40</f>
        <v>629</v>
      </c>
      <c r="AE232" s="15">
        <f>Tractors!AF40</f>
        <v>2691</v>
      </c>
      <c r="AF232" s="15">
        <f>Tractors!AG40</f>
        <v>3570</v>
      </c>
      <c r="AG232" s="15">
        <f>Tractors!AH40</f>
        <v>3260</v>
      </c>
      <c r="AH232" s="15">
        <f>Tractors!AI40</f>
        <v>2462</v>
      </c>
      <c r="AI232" s="15">
        <f>Tractors!AJ40</f>
        <v>2069</v>
      </c>
      <c r="AJ232" s="15">
        <f>Tractors!AK40</f>
        <v>2135</v>
      </c>
      <c r="AK232" s="15">
        <f>Tractors!AL40</f>
        <v>2798</v>
      </c>
      <c r="AL232" s="15">
        <f>Tractors!AM40</f>
        <v>2729</v>
      </c>
      <c r="AM232" s="15">
        <f>Tractors!AN40</f>
        <v>2482</v>
      </c>
      <c r="AN232" s="15">
        <f>Tractors!AO40</f>
        <v>2898</v>
      </c>
      <c r="AO232" s="15">
        <f>Tractors!AP40</f>
        <v>2209</v>
      </c>
      <c r="AP232" s="15">
        <f>Tractors!AQ40</f>
        <v>2675</v>
      </c>
      <c r="AQ232" s="15">
        <f>Tractors!AR40</f>
        <v>2679</v>
      </c>
      <c r="AR232" s="15">
        <f>Tractors!AS40</f>
        <v>2641</v>
      </c>
      <c r="AS232" s="15">
        <f>Tractors!AT40</f>
        <v>2445</v>
      </c>
      <c r="AT232" s="15">
        <f>Tractors!AU40</f>
        <v>2253</v>
      </c>
      <c r="AU232" s="15">
        <f>Tractors!AV40</f>
        <v>2337</v>
      </c>
      <c r="AV232" s="15">
        <f>Tractors!AW40</f>
        <v>2829</v>
      </c>
      <c r="AW232" s="15">
        <f>Tractors!AX40</f>
        <v>3269</v>
      </c>
      <c r="AX232" s="15">
        <f>Tractors!AY40</f>
        <v>2810</v>
      </c>
      <c r="AY232" s="15">
        <f>Tractors!AZ40</f>
        <v>2618</v>
      </c>
      <c r="AZ232" s="15">
        <f>Tractors!BA40</f>
        <v>3325</v>
      </c>
      <c r="BA232" s="15">
        <f>Tractors!BB40</f>
        <v>2250</v>
      </c>
      <c r="BB232" s="15">
        <f>Tractors!BC40</f>
        <v>2845</v>
      </c>
      <c r="BC232" s="15">
        <f>Tractors!BD40</f>
        <v>5523</v>
      </c>
      <c r="BD232" s="15">
        <f>Tractors!BE40</f>
        <v>3187</v>
      </c>
      <c r="BE232" s="15">
        <f>Tractors!BF40</f>
        <v>2378</v>
      </c>
      <c r="BF232" s="15">
        <f>Tractors!BG40</f>
        <v>1896</v>
      </c>
      <c r="BG232" s="15">
        <f>Tractors!BH40</f>
        <v>2460</v>
      </c>
      <c r="BH232" s="15">
        <f>Tractors!BI40</f>
        <v>2309</v>
      </c>
      <c r="BI232" s="15">
        <f>Tractors!BJ40</f>
        <v>3317</v>
      </c>
      <c r="BJ232" s="15">
        <f>Tractors!BK40</f>
        <v>3482</v>
      </c>
      <c r="BK232" s="15">
        <f>Tractors!BL40</f>
        <v>2976</v>
      </c>
      <c r="BL232" s="15">
        <f>Tractors!BM40</f>
        <v>3317</v>
      </c>
      <c r="BM232" s="15">
        <f>Tractors!BN40</f>
        <v>2384</v>
      </c>
      <c r="BN232" s="15">
        <f>Tractors!BO40</f>
        <v>2842</v>
      </c>
      <c r="BO232" s="15">
        <f>Tractors!BP40</f>
        <v>2836</v>
      </c>
      <c r="BP232" s="15">
        <f>Tractors!BQ40</f>
        <v>2998</v>
      </c>
      <c r="BQ232" s="15">
        <f>Tractors!BR40</f>
        <v>2533</v>
      </c>
      <c r="BR232" s="15">
        <f>Tractors!BS40</f>
        <v>2506</v>
      </c>
      <c r="BS232" s="15">
        <f>Tractors!BT40</f>
        <v>2562</v>
      </c>
      <c r="BT232" s="15">
        <f>Tractors!BU40</f>
        <v>3000</v>
      </c>
      <c r="BU232" s="15">
        <f>Tractors!BV40</f>
        <v>4005</v>
      </c>
      <c r="BV232" s="15">
        <f>Tractors!BW40</f>
        <v>3968</v>
      </c>
      <c r="BW232" s="15">
        <f>Tractors!BX40</f>
        <v>2660</v>
      </c>
      <c r="BX232" s="15">
        <f>Tractors!BY40</f>
        <v>2998</v>
      </c>
      <c r="BY232" s="15">
        <f>Tractors!BZ40</f>
        <v>2534</v>
      </c>
      <c r="BZ232" s="15">
        <f>Tractors!CA40</f>
        <v>3025</v>
      </c>
      <c r="CA232" s="15">
        <f>Tractors!CB40</f>
        <v>3352</v>
      </c>
      <c r="CB232" s="15">
        <f>Tractors!CC40</f>
        <v>3841</v>
      </c>
      <c r="CC232" s="15">
        <f>Tractors!CD40</f>
        <v>3888</v>
      </c>
      <c r="CD232" s="15">
        <f>Tractors!CE40</f>
        <v>3100</v>
      </c>
      <c r="CE232" s="15">
        <f>Tractors!CF40</f>
        <v>2907</v>
      </c>
      <c r="CF232" s="15">
        <f>Tractors!CG40</f>
        <v>5585</v>
      </c>
      <c r="CG232" s="15">
        <f>Tractors!CH40</f>
        <v>4861</v>
      </c>
      <c r="CH232" s="15">
        <f>Tractors!CI40</f>
        <v>5341</v>
      </c>
      <c r="CI232" s="15">
        <f>Tractors!CJ40</f>
        <v>4247.869565217391</v>
      </c>
      <c r="CL232" s="15">
        <f t="shared" ref="CL232:CL240" si="2600">SUMIFS($C232:$CK232,$C$3:$CK$3,CL$4,$C$1:$CK$1,"&lt;="&amp;_xlfn.XLOOKUP(MAX($C$4:$CK$4),$C$4:$CK$4,$C$1:$CK$1))</f>
        <v>9588.8695652173919</v>
      </c>
      <c r="CM232" s="15">
        <f t="shared" ref="CM232:CN240" si="2601">SUMIF($A$3:$CK$3,CM$4,$A232:$CK232)</f>
        <v>13353</v>
      </c>
      <c r="CN232" s="15">
        <f t="shared" si="2601"/>
        <v>9626</v>
      </c>
      <c r="CP232" s="17">
        <f t="shared" ref="CP232:CP241" si="2602">CL232/SUMIFS($C232:$CK232,$C$3:$CK$3,CM$4,$C$1:$CK$1,"&lt;="&amp;_xlfn.XLOOKUP(MAX($C$4:$CK$4),$C$4:$CK$4,$C$1:$CK$1))-1</f>
        <v>0.12916504536238715</v>
      </c>
      <c r="CQ232" s="17">
        <f t="shared" ref="CQ232:CQ241" si="2603">CL232/SUMIFS($C232:$CK232,$C$3:$CK$3,CN$4,$C$1:$CK$1,"&lt;="&amp;_xlfn.XLOOKUP(MAX($C$4:$CK$4),$C$4:$CK$4,$C$1:$CK$1))-1</f>
        <v>0.44672141901288343</v>
      </c>
      <c r="CU232" s="8"/>
      <c r="CV232" s="8"/>
      <c r="CW232" s="8"/>
      <c r="CX232" s="8"/>
      <c r="CY232" s="8"/>
      <c r="CZ232" s="8"/>
      <c r="DB232" s="15">
        <f t="shared" ref="DB232:DK241" si="2604">SUMIF($B$3:$CK$3,DB$4,$B232:$CK232)</f>
        <v>6818</v>
      </c>
      <c r="DC232" s="15">
        <f t="shared" si="2604"/>
        <v>5553</v>
      </c>
      <c r="DD232" s="15">
        <f t="shared" si="2604"/>
        <v>6917</v>
      </c>
      <c r="DE232" s="15">
        <f t="shared" si="2604"/>
        <v>6072</v>
      </c>
      <c r="DF232" s="15">
        <f t="shared" si="2604"/>
        <v>6785</v>
      </c>
      <c r="DG232" s="15">
        <f t="shared" si="2604"/>
        <v>2259</v>
      </c>
      <c r="DH232" s="15">
        <f t="shared" si="2604"/>
        <v>9745</v>
      </c>
      <c r="DI232" s="15">
        <f t="shared" si="2604"/>
        <v>8606</v>
      </c>
      <c r="DJ232" s="15">
        <f t="shared" si="2604"/>
        <v>8949</v>
      </c>
      <c r="DK232" s="15">
        <f t="shared" si="2604"/>
        <v>5242</v>
      </c>
      <c r="DL232" s="15">
        <f t="shared" ref="DL232:DU241" si="2605">SUMIF($B$3:$CK$3,DL$4,$B232:$CK232)</f>
        <v>9292</v>
      </c>
      <c r="DM232" s="15">
        <f t="shared" si="2605"/>
        <v>7002</v>
      </c>
      <c r="DN232" s="15">
        <f t="shared" si="2605"/>
        <v>8109</v>
      </c>
      <c r="DO232" s="15">
        <f t="shared" si="2605"/>
        <v>7563</v>
      </c>
      <c r="DP232" s="15">
        <f t="shared" si="2605"/>
        <v>7339</v>
      </c>
      <c r="DQ232" s="15">
        <f t="shared" si="2605"/>
        <v>8435</v>
      </c>
      <c r="DR232" s="15">
        <f t="shared" si="2605"/>
        <v>8753</v>
      </c>
      <c r="DS232" s="15">
        <f t="shared" si="2605"/>
        <v>10618</v>
      </c>
      <c r="DT232" s="15">
        <f t="shared" si="2605"/>
        <v>7461</v>
      </c>
      <c r="DU232" s="15">
        <f t="shared" si="2605"/>
        <v>8086</v>
      </c>
      <c r="DV232" s="15">
        <f t="shared" ref="DV232:EC241" si="2606">SUMIF($B$3:$CK$3,DV$4,$B232:$CK232)</f>
        <v>9775</v>
      </c>
      <c r="DW232" s="15">
        <f t="shared" si="2606"/>
        <v>8062</v>
      </c>
      <c r="DX232" s="15">
        <f t="shared" si="2606"/>
        <v>8037</v>
      </c>
      <c r="DY232" s="15">
        <f t="shared" si="2606"/>
        <v>9567</v>
      </c>
      <c r="DZ232" s="15">
        <f t="shared" si="2606"/>
        <v>9626</v>
      </c>
      <c r="EA232" s="15">
        <f t="shared" si="2606"/>
        <v>8911</v>
      </c>
      <c r="EB232" s="15">
        <f t="shared" si="2606"/>
        <v>10829</v>
      </c>
      <c r="EC232" s="15">
        <f t="shared" si="2606"/>
        <v>13353</v>
      </c>
      <c r="EE232" s="15">
        <f t="shared" ref="EE232:EK241" si="2607">SUMIF($B$2:$CK$2,EE$4,$B232:$CK232)</f>
        <v>25327</v>
      </c>
      <c r="EF232" s="15">
        <f t="shared" si="2607"/>
        <v>29559</v>
      </c>
      <c r="EG232" s="15">
        <f t="shared" si="2607"/>
        <v>29645</v>
      </c>
      <c r="EH232" s="15">
        <f t="shared" si="2607"/>
        <v>32090</v>
      </c>
      <c r="EI232" s="15">
        <f t="shared" si="2607"/>
        <v>35940</v>
      </c>
      <c r="EJ232" s="15">
        <f t="shared" si="2607"/>
        <v>35292</v>
      </c>
      <c r="EK232" s="15">
        <f t="shared" si="2607"/>
        <v>42681.869565217392</v>
      </c>
    </row>
    <row r="233" spans="1:141" hidden="1" outlineLevel="1" x14ac:dyDescent="0.2">
      <c r="A233" s="9" t="s">
        <v>46</v>
      </c>
      <c r="B233" s="15">
        <f>Tractors!C41</f>
        <v>7982</v>
      </c>
      <c r="C233" s="15">
        <f>Tractors!D41</f>
        <v>6139</v>
      </c>
      <c r="D233" s="15">
        <f>Tractors!E41</f>
        <v>6767</v>
      </c>
      <c r="E233" s="15">
        <f>Tractors!F41</f>
        <v>5246</v>
      </c>
      <c r="F233" s="15">
        <f>Tractors!G41</f>
        <v>5519</v>
      </c>
      <c r="G233" s="15">
        <f>Tractors!H41</f>
        <v>6222</v>
      </c>
      <c r="H233" s="15">
        <f>Tractors!I41</f>
        <v>7399</v>
      </c>
      <c r="I233" s="15">
        <f>Tractors!J41</f>
        <v>6613</v>
      </c>
      <c r="J233" s="15">
        <f>Tractors!K41</f>
        <v>5035</v>
      </c>
      <c r="K233" s="15">
        <f>Tractors!L41</f>
        <v>4857</v>
      </c>
      <c r="L233" s="15">
        <f>Tractors!M41</f>
        <v>6194</v>
      </c>
      <c r="M233" s="15">
        <f>Tractors!N41</f>
        <v>7731</v>
      </c>
      <c r="N233" s="15">
        <f>Tractors!O41</f>
        <v>7855</v>
      </c>
      <c r="O233" s="15">
        <f>Tractors!P41</f>
        <v>7031</v>
      </c>
      <c r="P233" s="15">
        <f>Tractors!Q41</f>
        <v>7584</v>
      </c>
      <c r="Q233" s="15">
        <f>Tractors!R41</f>
        <v>1022</v>
      </c>
      <c r="R233" s="15">
        <f>Tractors!S41</f>
        <v>1113</v>
      </c>
      <c r="S233" s="15">
        <f>Tractors!T41</f>
        <v>6931</v>
      </c>
      <c r="T233" s="15">
        <f>Tractors!U41</f>
        <v>11011</v>
      </c>
      <c r="U233" s="15">
        <f>Tractors!V41</f>
        <v>8766</v>
      </c>
      <c r="V233" s="15">
        <f>Tractors!W41</f>
        <v>9135</v>
      </c>
      <c r="W233" s="15">
        <f>Tractors!X41</f>
        <v>6818</v>
      </c>
      <c r="X233" s="15">
        <f>Tractors!Y41</f>
        <v>6216</v>
      </c>
      <c r="Y233" s="15">
        <f>Tractors!Z41</f>
        <v>9150</v>
      </c>
      <c r="Z233" s="15">
        <f>Tractors!AA41</f>
        <v>8739</v>
      </c>
      <c r="AA233" s="15">
        <f>Tractors!AB41</f>
        <v>8540</v>
      </c>
      <c r="AB233" s="15">
        <f>Tractors!AC41</f>
        <v>10233</v>
      </c>
      <c r="AC233" s="15">
        <f>Tractors!AD41</f>
        <v>5054</v>
      </c>
      <c r="AD233" s="15">
        <f>Tractors!AE41</f>
        <v>1846</v>
      </c>
      <c r="AE233" s="15">
        <f>Tractors!AF41</f>
        <v>7761</v>
      </c>
      <c r="AF233" s="15">
        <f>Tractors!AG41</f>
        <v>10671</v>
      </c>
      <c r="AG233" s="15">
        <f>Tractors!AH41</f>
        <v>8865</v>
      </c>
      <c r="AH233" s="15">
        <f>Tractors!AI41</f>
        <v>6844</v>
      </c>
      <c r="AI233" s="15">
        <f>Tractors!AJ41</f>
        <v>5012</v>
      </c>
      <c r="AJ233" s="15">
        <f>Tractors!AK41</f>
        <v>5495</v>
      </c>
      <c r="AK233" s="15">
        <f>Tractors!AL41</f>
        <v>7949</v>
      </c>
      <c r="AL233" s="15">
        <f>Tractors!AM41</f>
        <v>6855</v>
      </c>
      <c r="AM233" s="15">
        <f>Tractors!AN41</f>
        <v>6252</v>
      </c>
      <c r="AN233" s="15">
        <f>Tractors!AO41</f>
        <v>8270</v>
      </c>
      <c r="AO233" s="15">
        <f>Tractors!AP41</f>
        <v>5831</v>
      </c>
      <c r="AP233" s="15">
        <f>Tractors!AQ41</f>
        <v>6965</v>
      </c>
      <c r="AQ233" s="15">
        <f>Tractors!AR41</f>
        <v>7393</v>
      </c>
      <c r="AR233" s="15">
        <f>Tractors!AS41</f>
        <v>8415</v>
      </c>
      <c r="AS233" s="15">
        <f>Tractors!AT41</f>
        <v>6870</v>
      </c>
      <c r="AT233" s="15">
        <f>Tractors!AU41</f>
        <v>5663</v>
      </c>
      <c r="AU233" s="15">
        <f>Tractors!AV41</f>
        <v>5604</v>
      </c>
      <c r="AV233" s="15">
        <f>Tractors!AW41</f>
        <v>8711</v>
      </c>
      <c r="AW233" s="15">
        <f>Tractors!AX41</f>
        <v>7802</v>
      </c>
      <c r="AX233" s="15">
        <f>Tractors!AY41</f>
        <v>7687</v>
      </c>
      <c r="AY233" s="15">
        <f>Tractors!AZ41</f>
        <v>7350</v>
      </c>
      <c r="AZ233" s="15">
        <f>Tractors!BA41</f>
        <v>9020</v>
      </c>
      <c r="BA233" s="15">
        <f>Tractors!BB41</f>
        <v>6258</v>
      </c>
      <c r="BB233" s="15">
        <f>Tractors!BC41</f>
        <v>7689</v>
      </c>
      <c r="BC233" s="15">
        <f>Tractors!BD41</f>
        <v>10268</v>
      </c>
      <c r="BD233" s="15">
        <f>Tractors!BE41</f>
        <v>8538</v>
      </c>
      <c r="BE233" s="15">
        <f>Tractors!BF41</f>
        <v>7436</v>
      </c>
      <c r="BF233" s="15">
        <f>Tractors!BG41</f>
        <v>5833</v>
      </c>
      <c r="BG233" s="15">
        <f>Tractors!BH41</f>
        <v>6268</v>
      </c>
      <c r="BH233" s="15">
        <f>Tractors!BI41</f>
        <v>6276</v>
      </c>
      <c r="BI233" s="15">
        <f>Tractors!BJ41</f>
        <v>8160</v>
      </c>
      <c r="BJ233" s="15">
        <f>Tractors!BK41</f>
        <v>8191</v>
      </c>
      <c r="BK233" s="15">
        <f>Tractors!BL41</f>
        <v>7458</v>
      </c>
      <c r="BL233" s="15">
        <f>Tractors!BM41</f>
        <v>7566</v>
      </c>
      <c r="BM233" s="15">
        <f>Tractors!BN41</f>
        <v>5875</v>
      </c>
      <c r="BN233" s="15">
        <f>Tractors!BO41</f>
        <v>7659</v>
      </c>
      <c r="BO233" s="15">
        <f>Tractors!BP41</f>
        <v>7546</v>
      </c>
      <c r="BP233" s="15">
        <f>Tractors!BQ41</f>
        <v>8274</v>
      </c>
      <c r="BQ233" s="15">
        <f>Tractors!BR41</f>
        <v>5867</v>
      </c>
      <c r="BR233" s="15">
        <f>Tractors!BS41</f>
        <v>6318</v>
      </c>
      <c r="BS233" s="15">
        <f>Tractors!BT41</f>
        <v>6049</v>
      </c>
      <c r="BT233" s="15">
        <f>Tractors!BU41</f>
        <v>7396</v>
      </c>
      <c r="BU233" s="15">
        <f>Tractors!BV41</f>
        <v>9251</v>
      </c>
      <c r="BV233" s="15">
        <f>Tractors!BW41</f>
        <v>9135</v>
      </c>
      <c r="BW233" s="15">
        <f>Tractors!BX41</f>
        <v>6579</v>
      </c>
      <c r="BX233" s="15">
        <f>Tractors!BY41</f>
        <v>7687</v>
      </c>
      <c r="BY233" s="15">
        <f>Tractors!BZ41</f>
        <v>6366</v>
      </c>
      <c r="BZ233" s="15">
        <f>Tractors!CA41</f>
        <v>8174</v>
      </c>
      <c r="CA233" s="15">
        <f>Tractors!CB41</f>
        <v>8446</v>
      </c>
      <c r="CB233" s="15">
        <f>Tractors!CC41</f>
        <v>9206</v>
      </c>
      <c r="CC233" s="15">
        <f>Tractors!CD41</f>
        <v>8668</v>
      </c>
      <c r="CD233" s="15">
        <f>Tractors!CE41</f>
        <v>6694</v>
      </c>
      <c r="CE233" s="15">
        <f>Tractors!CF41</f>
        <v>7905</v>
      </c>
      <c r="CF233" s="15">
        <f>Tractors!CG41</f>
        <v>14519</v>
      </c>
      <c r="CG233" s="15">
        <f>Tractors!CH41</f>
        <v>13105</v>
      </c>
      <c r="CH233" s="15">
        <f>Tractors!CI41</f>
        <v>12316</v>
      </c>
      <c r="CI233" s="15">
        <f>Tractors!CJ41</f>
        <v>10133.608695652174</v>
      </c>
      <c r="CL233" s="15">
        <f t="shared" si="2600"/>
        <v>22449.608695652176</v>
      </c>
      <c r="CM233" s="15">
        <f t="shared" si="2601"/>
        <v>35529</v>
      </c>
      <c r="CN233" s="15">
        <f t="shared" si="2601"/>
        <v>23401</v>
      </c>
      <c r="CP233" s="17">
        <f t="shared" si="2602"/>
        <v>1.1420217468862681E-3</v>
      </c>
      <c r="CQ233" s="17">
        <f t="shared" si="2603"/>
        <v>0.42863743767673257</v>
      </c>
      <c r="CU233" s="8"/>
      <c r="CV233" s="8"/>
      <c r="CW233" s="8"/>
      <c r="CX233" s="8"/>
      <c r="CY233" s="8"/>
      <c r="CZ233" s="8"/>
      <c r="DB233" s="15">
        <f t="shared" si="2604"/>
        <v>20888</v>
      </c>
      <c r="DC233" s="15">
        <f t="shared" si="2604"/>
        <v>16987</v>
      </c>
      <c r="DD233" s="15">
        <f t="shared" si="2604"/>
        <v>19047</v>
      </c>
      <c r="DE233" s="15">
        <f t="shared" si="2604"/>
        <v>18782</v>
      </c>
      <c r="DF233" s="15">
        <f t="shared" si="2604"/>
        <v>22470</v>
      </c>
      <c r="DG233" s="15">
        <f t="shared" si="2604"/>
        <v>9066</v>
      </c>
      <c r="DH233" s="15">
        <f t="shared" si="2604"/>
        <v>28912</v>
      </c>
      <c r="DI233" s="15">
        <f t="shared" si="2604"/>
        <v>22184</v>
      </c>
      <c r="DJ233" s="15">
        <f t="shared" si="2604"/>
        <v>27512</v>
      </c>
      <c r="DK233" s="15">
        <f t="shared" si="2604"/>
        <v>14661</v>
      </c>
      <c r="DL233" s="15">
        <f t="shared" si="2605"/>
        <v>26380</v>
      </c>
      <c r="DM233" s="15">
        <f t="shared" si="2605"/>
        <v>18456</v>
      </c>
      <c r="DN233" s="15">
        <f t="shared" si="2605"/>
        <v>21377</v>
      </c>
      <c r="DO233" s="15">
        <f t="shared" si="2605"/>
        <v>20189</v>
      </c>
      <c r="DP233" s="15">
        <f t="shared" si="2605"/>
        <v>20948</v>
      </c>
      <c r="DQ233" s="15">
        <f t="shared" si="2605"/>
        <v>22117</v>
      </c>
      <c r="DR233" s="15">
        <f t="shared" si="2605"/>
        <v>24057</v>
      </c>
      <c r="DS233" s="15">
        <f t="shared" si="2605"/>
        <v>24215</v>
      </c>
      <c r="DT233" s="15">
        <f t="shared" si="2605"/>
        <v>21807</v>
      </c>
      <c r="DU233" s="15">
        <f t="shared" si="2605"/>
        <v>20704</v>
      </c>
      <c r="DV233" s="15">
        <f t="shared" si="2606"/>
        <v>23215</v>
      </c>
      <c r="DW233" s="15">
        <f t="shared" si="2606"/>
        <v>21080</v>
      </c>
      <c r="DX233" s="15">
        <f t="shared" si="2606"/>
        <v>20459</v>
      </c>
      <c r="DY233" s="15">
        <f t="shared" si="2606"/>
        <v>22696</v>
      </c>
      <c r="DZ233" s="15">
        <f t="shared" si="2606"/>
        <v>23401</v>
      </c>
      <c r="EA233" s="15">
        <f t="shared" si="2606"/>
        <v>22986</v>
      </c>
      <c r="EB233" s="15">
        <f t="shared" si="2606"/>
        <v>24568</v>
      </c>
      <c r="EC233" s="15">
        <f t="shared" si="2606"/>
        <v>35529</v>
      </c>
      <c r="EE233" s="15">
        <f t="shared" si="2607"/>
        <v>77286</v>
      </c>
      <c r="EF233" s="15">
        <f t="shared" si="2607"/>
        <v>87674</v>
      </c>
      <c r="EG233" s="15">
        <f t="shared" si="2607"/>
        <v>80874</v>
      </c>
      <c r="EH233" s="15">
        <f t="shared" si="2607"/>
        <v>87311</v>
      </c>
      <c r="EI233" s="15">
        <f t="shared" si="2607"/>
        <v>89941</v>
      </c>
      <c r="EJ233" s="15">
        <f t="shared" si="2607"/>
        <v>87636</v>
      </c>
      <c r="EK233" s="15">
        <f t="shared" si="2607"/>
        <v>105532.60869565218</v>
      </c>
    </row>
    <row r="234" spans="1:141" hidden="1" outlineLevel="1" x14ac:dyDescent="0.2">
      <c r="A234" s="9" t="s">
        <v>47</v>
      </c>
      <c r="B234" s="15">
        <f>Tractors!C42</f>
        <v>4099</v>
      </c>
      <c r="C234" s="15">
        <f>Tractors!D42</f>
        <v>3686</v>
      </c>
      <c r="D234" s="15">
        <f>Tractors!E42</f>
        <v>3869</v>
      </c>
      <c r="E234" s="15">
        <f>Tractors!F42</f>
        <v>3051</v>
      </c>
      <c r="F234" s="15">
        <f>Tractors!G42</f>
        <v>3159</v>
      </c>
      <c r="G234" s="15">
        <f>Tractors!H42</f>
        <v>2865</v>
      </c>
      <c r="H234" s="15">
        <f>Tractors!I42</f>
        <v>3800</v>
      </c>
      <c r="I234" s="15">
        <f>Tractors!J42</f>
        <v>3784</v>
      </c>
      <c r="J234" s="15">
        <f>Tractors!K42</f>
        <v>3047</v>
      </c>
      <c r="K234" s="15">
        <f>Tractors!L42</f>
        <v>2832</v>
      </c>
      <c r="L234" s="15">
        <f>Tractors!M42</f>
        <v>3529</v>
      </c>
      <c r="M234" s="15">
        <f>Tractors!N42</f>
        <v>3469</v>
      </c>
      <c r="N234" s="15">
        <f>Tractors!O42</f>
        <v>4167</v>
      </c>
      <c r="O234" s="15">
        <f>Tractors!P42</f>
        <v>4058</v>
      </c>
      <c r="P234" s="15">
        <f>Tractors!Q42</f>
        <v>4709</v>
      </c>
      <c r="Q234" s="15">
        <f>Tractors!R42</f>
        <v>489</v>
      </c>
      <c r="R234" s="15">
        <f>Tractors!S42</f>
        <v>779</v>
      </c>
      <c r="S234" s="15">
        <f>Tractors!T42</f>
        <v>3475</v>
      </c>
      <c r="T234" s="15">
        <f>Tractors!U42</f>
        <v>5087</v>
      </c>
      <c r="U234" s="15">
        <f>Tractors!V42</f>
        <v>4475</v>
      </c>
      <c r="V234" s="15">
        <f>Tractors!W42</f>
        <v>5041</v>
      </c>
      <c r="W234" s="15">
        <f>Tractors!X42</f>
        <v>4594</v>
      </c>
      <c r="X234" s="15">
        <f>Tractors!Y42</f>
        <v>4248</v>
      </c>
      <c r="Y234" s="15">
        <f>Tractors!Z42</f>
        <v>5171</v>
      </c>
      <c r="Z234" s="15">
        <f>Tractors!AA42</f>
        <v>4710</v>
      </c>
      <c r="AA234" s="15">
        <f>Tractors!AB42</f>
        <v>5021</v>
      </c>
      <c r="AB234" s="15">
        <f>Tractors!AC42</f>
        <v>5964</v>
      </c>
      <c r="AC234" s="15">
        <f>Tractors!AD42</f>
        <v>3078</v>
      </c>
      <c r="AD234" s="15">
        <f>Tractors!AE42</f>
        <v>1295</v>
      </c>
      <c r="AE234" s="15">
        <f>Tractors!AF42</f>
        <v>3790</v>
      </c>
      <c r="AF234" s="15">
        <f>Tractors!AG42</f>
        <v>5971</v>
      </c>
      <c r="AG234" s="15">
        <f>Tractors!AH42</f>
        <v>5340</v>
      </c>
      <c r="AH234" s="15">
        <f>Tractors!AI42</f>
        <v>4665</v>
      </c>
      <c r="AI234" s="15">
        <f>Tractors!AJ42</f>
        <v>4215</v>
      </c>
      <c r="AJ234" s="15">
        <f>Tractors!AK42</f>
        <v>3711</v>
      </c>
      <c r="AK234" s="15">
        <f>Tractors!AL42</f>
        <v>4721</v>
      </c>
      <c r="AL234" s="15">
        <f>Tractors!AM42</f>
        <v>4726</v>
      </c>
      <c r="AM234" s="15">
        <f>Tractors!AN42</f>
        <v>4303</v>
      </c>
      <c r="AN234" s="15">
        <f>Tractors!AO42</f>
        <v>5480</v>
      </c>
      <c r="AO234" s="15">
        <f>Tractors!AP42</f>
        <v>4103</v>
      </c>
      <c r="AP234" s="15">
        <f>Tractors!AQ42</f>
        <v>3866</v>
      </c>
      <c r="AQ234" s="15">
        <f>Tractors!AR42</f>
        <v>4472</v>
      </c>
      <c r="AR234" s="15">
        <f>Tractors!AS42</f>
        <v>4445</v>
      </c>
      <c r="AS234" s="15">
        <f>Tractors!AT42</f>
        <v>3706</v>
      </c>
      <c r="AT234" s="15">
        <f>Tractors!AU42</f>
        <v>4571</v>
      </c>
      <c r="AU234" s="15">
        <f>Tractors!AV42</f>
        <v>4547</v>
      </c>
      <c r="AV234" s="15">
        <f>Tractors!AW42</f>
        <v>5350</v>
      </c>
      <c r="AW234" s="15">
        <f>Tractors!AX42</f>
        <v>6472</v>
      </c>
      <c r="AX234" s="15">
        <f>Tractors!AY42</f>
        <v>5722</v>
      </c>
      <c r="AY234" s="15">
        <f>Tractors!AZ42</f>
        <v>5907</v>
      </c>
      <c r="AZ234" s="15">
        <f>Tractors!BA42</f>
        <v>6741</v>
      </c>
      <c r="BA234" s="15">
        <f>Tractors!BB42</f>
        <v>4513</v>
      </c>
      <c r="BB234" s="15">
        <f>Tractors!BC42</f>
        <v>5122</v>
      </c>
      <c r="BC234" s="15">
        <f>Tractors!BD42</f>
        <v>8254</v>
      </c>
      <c r="BD234" s="15">
        <f>Tractors!BE42</f>
        <v>5502</v>
      </c>
      <c r="BE234" s="15">
        <f>Tractors!BF42</f>
        <v>4881</v>
      </c>
      <c r="BF234" s="15">
        <f>Tractors!BG42</f>
        <v>3756</v>
      </c>
      <c r="BG234" s="15">
        <f>Tractors!BH42</f>
        <v>4521</v>
      </c>
      <c r="BH234" s="15">
        <f>Tractors!BI42</f>
        <v>4395</v>
      </c>
      <c r="BI234" s="15">
        <f>Tractors!BJ42</f>
        <v>5195</v>
      </c>
      <c r="BJ234" s="15">
        <f>Tractors!BK42</f>
        <v>5665</v>
      </c>
      <c r="BK234" s="15">
        <f>Tractors!BL42</f>
        <v>5836</v>
      </c>
      <c r="BL234" s="15">
        <f>Tractors!BM42</f>
        <v>5591</v>
      </c>
      <c r="BM234" s="15">
        <f>Tractors!BN42</f>
        <v>4703</v>
      </c>
      <c r="BN234" s="15">
        <f>Tractors!BO42</f>
        <v>5119</v>
      </c>
      <c r="BO234" s="15">
        <f>Tractors!BP42</f>
        <v>5482</v>
      </c>
      <c r="BP234" s="15">
        <f>Tractors!BQ42</f>
        <v>6205</v>
      </c>
      <c r="BQ234" s="15">
        <f>Tractors!BR42</f>
        <v>5271</v>
      </c>
      <c r="BR234" s="15">
        <f>Tractors!BS42</f>
        <v>4780</v>
      </c>
      <c r="BS234" s="15">
        <f>Tractors!BT42</f>
        <v>5778</v>
      </c>
      <c r="BT234" s="15">
        <f>Tractors!BU42</f>
        <v>5900</v>
      </c>
      <c r="BU234" s="15">
        <f>Tractors!BV42</f>
        <v>6286</v>
      </c>
      <c r="BV234" s="15">
        <f>Tractors!BW42</f>
        <v>6494</v>
      </c>
      <c r="BW234" s="15">
        <f>Tractors!BX42</f>
        <v>4977</v>
      </c>
      <c r="BX234" s="15">
        <f>Tractors!BY42</f>
        <v>5810</v>
      </c>
      <c r="BY234" s="15">
        <f>Tractors!BZ42</f>
        <v>4900</v>
      </c>
      <c r="BZ234" s="15">
        <f>Tractors!CA42</f>
        <v>5865</v>
      </c>
      <c r="CA234" s="15">
        <f>Tractors!CB42</f>
        <v>6130</v>
      </c>
      <c r="CB234" s="15">
        <f>Tractors!CC42</f>
        <v>6918</v>
      </c>
      <c r="CC234" s="15">
        <f>Tractors!CD42</f>
        <v>5868</v>
      </c>
      <c r="CD234" s="15">
        <f>Tractors!CE42</f>
        <v>4667</v>
      </c>
      <c r="CE234" s="15">
        <f>Tractors!CF42</f>
        <v>5916</v>
      </c>
      <c r="CF234" s="15">
        <f>Tractors!CG42</f>
        <v>9408</v>
      </c>
      <c r="CG234" s="15">
        <f>Tractors!CH42</f>
        <v>8287</v>
      </c>
      <c r="CH234" s="15">
        <f>Tractors!CI42</f>
        <v>7900</v>
      </c>
      <c r="CI234" s="15">
        <f>Tractors!CJ42</f>
        <v>6728</v>
      </c>
      <c r="CL234" s="15">
        <f t="shared" si="2600"/>
        <v>14628</v>
      </c>
      <c r="CM234" s="15">
        <f t="shared" si="2601"/>
        <v>23611</v>
      </c>
      <c r="CN234" s="15">
        <f t="shared" si="2601"/>
        <v>17281</v>
      </c>
      <c r="CP234" s="17">
        <f t="shared" si="2602"/>
        <v>-4.5418950665622515E-2</v>
      </c>
      <c r="CQ234" s="17">
        <f t="shared" si="2603"/>
        <v>0.2752157614854851</v>
      </c>
      <c r="CU234" s="8"/>
      <c r="CV234" s="8"/>
      <c r="CW234" s="8"/>
      <c r="CX234" s="8"/>
      <c r="CY234" s="8"/>
      <c r="CZ234" s="8"/>
      <c r="DB234" s="15">
        <f t="shared" si="2604"/>
        <v>11654</v>
      </c>
      <c r="DC234" s="15">
        <f t="shared" si="2604"/>
        <v>9075</v>
      </c>
      <c r="DD234" s="15">
        <f t="shared" si="2604"/>
        <v>10631</v>
      </c>
      <c r="DE234" s="15">
        <f t="shared" si="2604"/>
        <v>9830</v>
      </c>
      <c r="DF234" s="15">
        <f t="shared" si="2604"/>
        <v>12934</v>
      </c>
      <c r="DG234" s="15">
        <f t="shared" si="2604"/>
        <v>4743</v>
      </c>
      <c r="DH234" s="15">
        <f t="shared" si="2604"/>
        <v>14603</v>
      </c>
      <c r="DI234" s="15">
        <f t="shared" si="2604"/>
        <v>14013</v>
      </c>
      <c r="DJ234" s="15">
        <f t="shared" si="2604"/>
        <v>15695</v>
      </c>
      <c r="DK234" s="15">
        <f t="shared" si="2604"/>
        <v>8163</v>
      </c>
      <c r="DL234" s="15">
        <f t="shared" si="2605"/>
        <v>15976</v>
      </c>
      <c r="DM234" s="15">
        <f t="shared" si="2605"/>
        <v>12647</v>
      </c>
      <c r="DN234" s="15">
        <f t="shared" si="2605"/>
        <v>14509</v>
      </c>
      <c r="DO234" s="15">
        <f t="shared" si="2605"/>
        <v>12441</v>
      </c>
      <c r="DP234" s="15">
        <f t="shared" si="2605"/>
        <v>12722</v>
      </c>
      <c r="DQ234" s="15">
        <f t="shared" si="2605"/>
        <v>16369</v>
      </c>
      <c r="DR234" s="15">
        <f t="shared" si="2605"/>
        <v>18370</v>
      </c>
      <c r="DS234" s="15">
        <f t="shared" si="2605"/>
        <v>17889</v>
      </c>
      <c r="DT234" s="15">
        <f t="shared" si="2605"/>
        <v>14139</v>
      </c>
      <c r="DU234" s="15">
        <f t="shared" si="2605"/>
        <v>14111</v>
      </c>
      <c r="DV234" s="15">
        <f t="shared" si="2606"/>
        <v>17092</v>
      </c>
      <c r="DW234" s="15">
        <f t="shared" si="2606"/>
        <v>15304</v>
      </c>
      <c r="DX234" s="15">
        <f t="shared" si="2606"/>
        <v>16256</v>
      </c>
      <c r="DY234" s="15">
        <f t="shared" si="2606"/>
        <v>17964</v>
      </c>
      <c r="DZ234" s="15">
        <f t="shared" si="2606"/>
        <v>17281</v>
      </c>
      <c r="EA234" s="15">
        <f t="shared" si="2606"/>
        <v>16895</v>
      </c>
      <c r="EB234" s="15">
        <f t="shared" si="2606"/>
        <v>17453</v>
      </c>
      <c r="EC234" s="15">
        <f t="shared" si="2606"/>
        <v>23611</v>
      </c>
      <c r="EE234" s="15">
        <f t="shared" si="2607"/>
        <v>42470</v>
      </c>
      <c r="EF234" s="15">
        <f t="shared" si="2607"/>
        <v>49054</v>
      </c>
      <c r="EG234" s="15">
        <f t="shared" si="2607"/>
        <v>51295</v>
      </c>
      <c r="EH234" s="15">
        <f t="shared" si="2607"/>
        <v>59902</v>
      </c>
      <c r="EI234" s="15">
        <f t="shared" si="2607"/>
        <v>63231</v>
      </c>
      <c r="EJ234" s="15">
        <f t="shared" si="2607"/>
        <v>66805</v>
      </c>
      <c r="EK234" s="15">
        <f t="shared" si="2607"/>
        <v>72587</v>
      </c>
    </row>
    <row r="235" spans="1:141" hidden="1" outlineLevel="1" x14ac:dyDescent="0.2">
      <c r="A235" s="9" t="s">
        <v>48</v>
      </c>
      <c r="B235" s="15">
        <f>Tractors!C43</f>
        <v>678</v>
      </c>
      <c r="C235" s="15">
        <f>Tractors!D43</f>
        <v>735</v>
      </c>
      <c r="D235" s="15">
        <f>Tractors!E43</f>
        <v>865</v>
      </c>
      <c r="E235" s="15">
        <f>Tractors!F43</f>
        <v>796</v>
      </c>
      <c r="F235" s="15">
        <f>Tractors!G43</f>
        <v>735</v>
      </c>
      <c r="G235" s="15">
        <f>Tractors!H43</f>
        <v>761</v>
      </c>
      <c r="H235" s="15">
        <f>Tractors!I43</f>
        <v>856</v>
      </c>
      <c r="I235" s="15">
        <f>Tractors!J43</f>
        <v>858</v>
      </c>
      <c r="J235" s="15">
        <f>Tractors!K43</f>
        <v>608</v>
      </c>
      <c r="K235" s="15">
        <f>Tractors!L43</f>
        <v>628</v>
      </c>
      <c r="L235" s="15">
        <f>Tractors!M43</f>
        <v>771</v>
      </c>
      <c r="M235" s="15">
        <f>Tractors!N43</f>
        <v>976</v>
      </c>
      <c r="N235" s="15">
        <f>Tractors!O43</f>
        <v>976</v>
      </c>
      <c r="O235" s="15">
        <f>Tractors!P43</f>
        <v>1066</v>
      </c>
      <c r="P235" s="15">
        <f>Tractors!Q43</f>
        <v>912</v>
      </c>
      <c r="Q235" s="15">
        <f>Tractors!R43</f>
        <v>46</v>
      </c>
      <c r="R235" s="15">
        <f>Tractors!S43</f>
        <v>118</v>
      </c>
      <c r="S235" s="15">
        <f>Tractors!T43</f>
        <v>863</v>
      </c>
      <c r="T235" s="15">
        <f>Tractors!U43</f>
        <v>1545</v>
      </c>
      <c r="U235" s="15">
        <f>Tractors!V43</f>
        <v>1469</v>
      </c>
      <c r="V235" s="15">
        <f>Tractors!W43</f>
        <v>1760</v>
      </c>
      <c r="W235" s="15">
        <f>Tractors!X43</f>
        <v>1204</v>
      </c>
      <c r="X235" s="15">
        <f>Tractors!Y43</f>
        <v>957</v>
      </c>
      <c r="Y235" s="15">
        <f>Tractors!Z43</f>
        <v>1282</v>
      </c>
      <c r="Z235" s="15">
        <f>Tractors!AA43</f>
        <v>1194</v>
      </c>
      <c r="AA235" s="15">
        <f>Tractors!AB43</f>
        <v>1250</v>
      </c>
      <c r="AB235" s="15">
        <f>Tractors!AC43</f>
        <v>1456</v>
      </c>
      <c r="AC235" s="15">
        <f>Tractors!AD43</f>
        <v>681</v>
      </c>
      <c r="AD235" s="15">
        <f>Tractors!AE43</f>
        <v>192</v>
      </c>
      <c r="AE235" s="15">
        <f>Tractors!AF43</f>
        <v>988</v>
      </c>
      <c r="AF235" s="15">
        <f>Tractors!AG43</f>
        <v>2306</v>
      </c>
      <c r="AG235" s="15">
        <f>Tractors!AH43</f>
        <v>1839</v>
      </c>
      <c r="AH235" s="15">
        <f>Tractors!AI43</f>
        <v>1464</v>
      </c>
      <c r="AI235" s="15">
        <f>Tractors!AJ43</f>
        <v>1184</v>
      </c>
      <c r="AJ235" s="15">
        <f>Tractors!AK43</f>
        <v>1296</v>
      </c>
      <c r="AK235" s="15">
        <f>Tractors!AL43</f>
        <v>1588</v>
      </c>
      <c r="AL235" s="15">
        <f>Tractors!AM43</f>
        <v>1436</v>
      </c>
      <c r="AM235" s="15">
        <f>Tractors!AN43</f>
        <v>1502</v>
      </c>
      <c r="AN235" s="15">
        <f>Tractors!AO43</f>
        <v>1940</v>
      </c>
      <c r="AO235" s="15">
        <f>Tractors!AP43</f>
        <v>1265</v>
      </c>
      <c r="AP235" s="15">
        <f>Tractors!AQ43</f>
        <v>1412</v>
      </c>
      <c r="AQ235" s="15">
        <f>Tractors!AR43</f>
        <v>1663</v>
      </c>
      <c r="AR235" s="15">
        <f>Tractors!AS43</f>
        <v>1701</v>
      </c>
      <c r="AS235" s="15">
        <f>Tractors!AT43</f>
        <v>1482</v>
      </c>
      <c r="AT235" s="15">
        <f>Tractors!AU43</f>
        <v>1444</v>
      </c>
      <c r="AU235" s="15">
        <f>Tractors!AV43</f>
        <v>1401</v>
      </c>
      <c r="AV235" s="15">
        <f>Tractors!AW43</f>
        <v>1756</v>
      </c>
      <c r="AW235" s="15">
        <f>Tractors!AX43</f>
        <v>2386</v>
      </c>
      <c r="AX235" s="15">
        <f>Tractors!AY43</f>
        <v>2324</v>
      </c>
      <c r="AY235" s="15">
        <f>Tractors!AZ43</f>
        <v>1967</v>
      </c>
      <c r="AZ235" s="15">
        <f>Tractors!BA43</f>
        <v>1954</v>
      </c>
      <c r="BA235" s="15">
        <f>Tractors!BB43</f>
        <v>1318</v>
      </c>
      <c r="BB235" s="15">
        <f>Tractors!BC43</f>
        <v>1643</v>
      </c>
      <c r="BC235" s="15">
        <f>Tractors!BD43</f>
        <v>1731</v>
      </c>
      <c r="BD235" s="15">
        <f>Tractors!BE43</f>
        <v>1876</v>
      </c>
      <c r="BE235" s="15">
        <f>Tractors!BF43</f>
        <v>1506</v>
      </c>
      <c r="BF235" s="15">
        <f>Tractors!BG43</f>
        <v>918</v>
      </c>
      <c r="BG235" s="15">
        <f>Tractors!BH43</f>
        <v>1091</v>
      </c>
      <c r="BH235" s="15">
        <f>Tractors!BI43</f>
        <v>1008</v>
      </c>
      <c r="BI235" s="15">
        <f>Tractors!BJ43</f>
        <v>1521</v>
      </c>
      <c r="BJ235" s="15">
        <f>Tractors!BK43</f>
        <v>1738</v>
      </c>
      <c r="BK235" s="15">
        <f>Tractors!BL43</f>
        <v>1740</v>
      </c>
      <c r="BL235" s="15">
        <f>Tractors!BM43</f>
        <v>1592</v>
      </c>
      <c r="BM235" s="15">
        <f>Tractors!BN43</f>
        <v>1078</v>
      </c>
      <c r="BN235" s="15">
        <f>Tractors!BO43</f>
        <v>1156</v>
      </c>
      <c r="BO235" s="15">
        <f>Tractors!BP43</f>
        <v>1222</v>
      </c>
      <c r="BP235" s="15">
        <f>Tractors!BQ43</f>
        <v>1462</v>
      </c>
      <c r="BQ235" s="15">
        <f>Tractors!BR43</f>
        <v>1224</v>
      </c>
      <c r="BR235" s="15">
        <f>Tractors!BS43</f>
        <v>1204</v>
      </c>
      <c r="BS235" s="15">
        <f>Tractors!BT43</f>
        <v>1160</v>
      </c>
      <c r="BT235" s="15">
        <f>Tractors!BU43</f>
        <v>1272</v>
      </c>
      <c r="BU235" s="15">
        <f>Tractors!BV43</f>
        <v>1488</v>
      </c>
      <c r="BV235" s="15">
        <f>Tractors!BW43</f>
        <v>1631</v>
      </c>
      <c r="BW235" s="15">
        <f>Tractors!BX43</f>
        <v>1016</v>
      </c>
      <c r="BX235" s="15">
        <f>Tractors!BY43</f>
        <v>1121</v>
      </c>
      <c r="BY235" s="15">
        <f>Tractors!BZ43</f>
        <v>778</v>
      </c>
      <c r="BZ235" s="15">
        <f>Tractors!CA43</f>
        <v>797</v>
      </c>
      <c r="CA235" s="15">
        <f>Tractors!CB43</f>
        <v>635</v>
      </c>
      <c r="CB235" s="15">
        <f>Tractors!CC43</f>
        <v>569</v>
      </c>
      <c r="CC235" s="15">
        <f>Tractors!CD43</f>
        <v>477</v>
      </c>
      <c r="CD235" s="15">
        <f>Tractors!CE43</f>
        <v>360</v>
      </c>
      <c r="CE235" s="15">
        <f>Tractors!CF43</f>
        <v>247</v>
      </c>
      <c r="CF235" s="15">
        <f>Tractors!CG43</f>
        <v>436</v>
      </c>
      <c r="CG235" s="15">
        <f>Tractors!CH43</f>
        <v>325</v>
      </c>
      <c r="CH235" s="15">
        <f>Tractors!CI43</f>
        <v>184</v>
      </c>
      <c r="CI235" s="15">
        <f>Tractors!CJ43</f>
        <v>131.13043478260869</v>
      </c>
      <c r="CL235" s="15">
        <f t="shared" si="2600"/>
        <v>315.13043478260869</v>
      </c>
      <c r="CM235" s="15">
        <f t="shared" si="2601"/>
        <v>1008</v>
      </c>
      <c r="CN235" s="15">
        <f t="shared" si="2601"/>
        <v>3768</v>
      </c>
      <c r="CP235" s="17">
        <f t="shared" si="2602"/>
        <v>-0.53860844102107075</v>
      </c>
      <c r="CQ235" s="17">
        <f t="shared" si="2603"/>
        <v>-0.88094807903943761</v>
      </c>
      <c r="CU235" s="8"/>
      <c r="CV235" s="8"/>
      <c r="CW235" s="8"/>
      <c r="CX235" s="8"/>
      <c r="CY235" s="8"/>
      <c r="CZ235" s="8"/>
      <c r="DB235" s="15">
        <f t="shared" si="2604"/>
        <v>2278</v>
      </c>
      <c r="DC235" s="15">
        <f t="shared" si="2604"/>
        <v>2292</v>
      </c>
      <c r="DD235" s="15">
        <f t="shared" si="2604"/>
        <v>2322</v>
      </c>
      <c r="DE235" s="15">
        <f t="shared" si="2604"/>
        <v>2375</v>
      </c>
      <c r="DF235" s="15">
        <f t="shared" si="2604"/>
        <v>2954</v>
      </c>
      <c r="DG235" s="15">
        <f t="shared" si="2604"/>
        <v>1027</v>
      </c>
      <c r="DH235" s="15">
        <f t="shared" si="2604"/>
        <v>4774</v>
      </c>
      <c r="DI235" s="15">
        <f t="shared" si="2604"/>
        <v>3443</v>
      </c>
      <c r="DJ235" s="15">
        <f t="shared" si="2604"/>
        <v>3900</v>
      </c>
      <c r="DK235" s="15">
        <f t="shared" si="2604"/>
        <v>1861</v>
      </c>
      <c r="DL235" s="15">
        <f t="shared" si="2605"/>
        <v>5609</v>
      </c>
      <c r="DM235" s="15">
        <f t="shared" si="2605"/>
        <v>4068</v>
      </c>
      <c r="DN235" s="15">
        <f t="shared" si="2605"/>
        <v>4878</v>
      </c>
      <c r="DO235" s="15">
        <f t="shared" si="2605"/>
        <v>4340</v>
      </c>
      <c r="DP235" s="15">
        <f t="shared" si="2605"/>
        <v>4627</v>
      </c>
      <c r="DQ235" s="15">
        <f t="shared" si="2605"/>
        <v>5543</v>
      </c>
      <c r="DR235" s="15">
        <f t="shared" si="2605"/>
        <v>6245</v>
      </c>
      <c r="DS235" s="15">
        <f t="shared" si="2605"/>
        <v>4692</v>
      </c>
      <c r="DT235" s="15">
        <f t="shared" si="2605"/>
        <v>4300</v>
      </c>
      <c r="DU235" s="15">
        <f t="shared" si="2605"/>
        <v>3620</v>
      </c>
      <c r="DV235" s="15">
        <f t="shared" si="2606"/>
        <v>5070</v>
      </c>
      <c r="DW235" s="15">
        <f t="shared" si="2606"/>
        <v>3456</v>
      </c>
      <c r="DX235" s="15">
        <f t="shared" si="2606"/>
        <v>3890</v>
      </c>
      <c r="DY235" s="15">
        <f t="shared" si="2606"/>
        <v>3920</v>
      </c>
      <c r="DZ235" s="15">
        <f t="shared" si="2606"/>
        <v>3768</v>
      </c>
      <c r="EA235" s="15">
        <f t="shared" si="2606"/>
        <v>2210</v>
      </c>
      <c r="EB235" s="15">
        <f t="shared" si="2606"/>
        <v>1406</v>
      </c>
      <c r="EC235" s="15">
        <f t="shared" si="2606"/>
        <v>1008</v>
      </c>
      <c r="EE235" s="15">
        <f t="shared" si="2607"/>
        <v>9943</v>
      </c>
      <c r="EF235" s="15">
        <f t="shared" si="2607"/>
        <v>13144</v>
      </c>
      <c r="EG235" s="15">
        <f t="shared" si="2607"/>
        <v>16416</v>
      </c>
      <c r="EH235" s="15">
        <f t="shared" si="2607"/>
        <v>20755</v>
      </c>
      <c r="EI235" s="15">
        <f t="shared" si="2607"/>
        <v>17682</v>
      </c>
      <c r="EJ235" s="15">
        <f t="shared" si="2607"/>
        <v>15034</v>
      </c>
      <c r="EK235" s="15">
        <f t="shared" si="2607"/>
        <v>4939.130434782609</v>
      </c>
    </row>
    <row r="236" spans="1:141" hidden="1" outlineLevel="1" x14ac:dyDescent="0.2">
      <c r="A236" s="9" t="s">
        <v>49</v>
      </c>
      <c r="B236" s="15">
        <f>Tractors!C44</f>
        <v>23850</v>
      </c>
      <c r="C236" s="15">
        <f>Tractors!D44</f>
        <v>20615</v>
      </c>
      <c r="D236" s="15">
        <f>Tractors!E44</f>
        <v>21132</v>
      </c>
      <c r="E236" s="15">
        <f>Tractors!F44</f>
        <v>15952</v>
      </c>
      <c r="F236" s="15">
        <f>Tractors!G44</f>
        <v>17160</v>
      </c>
      <c r="G236" s="15">
        <f>Tractors!H44</f>
        <v>18277</v>
      </c>
      <c r="H236" s="15">
        <f>Tractors!I44</f>
        <v>25677</v>
      </c>
      <c r="I236" s="15">
        <f>Tractors!J44</f>
        <v>23255</v>
      </c>
      <c r="J236" s="15">
        <f>Tractors!K44</f>
        <v>16667</v>
      </c>
      <c r="K236" s="15">
        <f>Tractors!L44</f>
        <v>15407</v>
      </c>
      <c r="L236" s="15">
        <f>Tractors!M44</f>
        <v>21480</v>
      </c>
      <c r="M236" s="15">
        <f>Tractors!N44</f>
        <v>24557</v>
      </c>
      <c r="N236" s="15">
        <f>Tractors!O44</f>
        <v>25797</v>
      </c>
      <c r="O236" s="15">
        <f>Tractors!P44</f>
        <v>24016</v>
      </c>
      <c r="P236" s="15">
        <f>Tractors!Q44</f>
        <v>23489</v>
      </c>
      <c r="Q236" s="15">
        <f>Tractors!R44</f>
        <v>2258</v>
      </c>
      <c r="R236" s="15">
        <f>Tractors!S44</f>
        <v>3982</v>
      </c>
      <c r="S236" s="15">
        <f>Tractors!T44</f>
        <v>21558</v>
      </c>
      <c r="T236" s="15">
        <f>Tractors!U44</f>
        <v>36432</v>
      </c>
      <c r="U236" s="15">
        <f>Tractors!V44</f>
        <v>31058</v>
      </c>
      <c r="V236" s="15">
        <f>Tractors!W44</f>
        <v>31031</v>
      </c>
      <c r="W236" s="15">
        <f>Tractors!X44</f>
        <v>25056</v>
      </c>
      <c r="X236" s="15">
        <f>Tractors!Y44</f>
        <v>24273</v>
      </c>
      <c r="Y236" s="15">
        <f>Tractors!Z44</f>
        <v>32764</v>
      </c>
      <c r="Z236" s="15">
        <f>Tractors!AA44</f>
        <v>27654</v>
      </c>
      <c r="AA236" s="15">
        <f>Tractors!AB44</f>
        <v>26443</v>
      </c>
      <c r="AB236" s="15">
        <f>Tractors!AC44</f>
        <v>29884</v>
      </c>
      <c r="AC236" s="15">
        <f>Tractors!AD44</f>
        <v>14902</v>
      </c>
      <c r="AD236" s="15">
        <f>Tractors!AE44</f>
        <v>7021</v>
      </c>
      <c r="AE236" s="15">
        <f>Tractors!AF44</f>
        <v>23138</v>
      </c>
      <c r="AF236" s="15">
        <f>Tractors!AG44</f>
        <v>38169</v>
      </c>
      <c r="AG236" s="15">
        <f>Tractors!AH44</f>
        <v>30569</v>
      </c>
      <c r="AH236" s="15">
        <f>Tractors!AI44</f>
        <v>23117</v>
      </c>
      <c r="AI236" s="15">
        <f>Tractors!AJ44</f>
        <v>19110</v>
      </c>
      <c r="AJ236" s="15">
        <f>Tractors!AK44</f>
        <v>21180</v>
      </c>
      <c r="AK236" s="15">
        <f>Tractors!AL44</f>
        <v>29415</v>
      </c>
      <c r="AL236" s="15">
        <f>Tractors!AM44</f>
        <v>25609</v>
      </c>
      <c r="AM236" s="15">
        <f>Tractors!AN44</f>
        <v>22335</v>
      </c>
      <c r="AN236" s="15">
        <f>Tractors!AO44</f>
        <v>28136</v>
      </c>
      <c r="AO236" s="15">
        <f>Tractors!AP44</f>
        <v>20299</v>
      </c>
      <c r="AP236" s="15">
        <f>Tractors!AQ44</f>
        <v>23716</v>
      </c>
      <c r="AQ236" s="15">
        <f>Tractors!AR44</f>
        <v>25930</v>
      </c>
      <c r="AR236" s="15">
        <f>Tractors!AS44</f>
        <v>29029</v>
      </c>
      <c r="AS236" s="15">
        <f>Tractors!AT44</f>
        <v>24909</v>
      </c>
      <c r="AT236" s="15">
        <f>Tractors!AU44</f>
        <v>22034</v>
      </c>
      <c r="AU236" s="15">
        <f>Tractors!AV44</f>
        <v>22658</v>
      </c>
      <c r="AV236" s="15">
        <f>Tractors!AW44</f>
        <v>32661</v>
      </c>
      <c r="AW236" s="15">
        <f>Tractors!AX44</f>
        <v>32407</v>
      </c>
      <c r="AX236" s="15">
        <f>Tractors!AY44</f>
        <v>29429</v>
      </c>
      <c r="AY236" s="15">
        <f>Tractors!AZ44</f>
        <v>28348</v>
      </c>
      <c r="AZ236" s="15">
        <f>Tractors!BA44</f>
        <v>31880</v>
      </c>
      <c r="BA236" s="15">
        <f>Tractors!BB44</f>
        <v>22168</v>
      </c>
      <c r="BB236" s="15">
        <f>Tractors!BC44</f>
        <v>28603</v>
      </c>
      <c r="BC236" s="15">
        <f>Tractors!BD44</f>
        <v>37827</v>
      </c>
      <c r="BD236" s="15">
        <f>Tractors!BE44</f>
        <v>37305</v>
      </c>
      <c r="BE236" s="15">
        <f>Tractors!BF44</f>
        <v>31347</v>
      </c>
      <c r="BF236" s="15">
        <f>Tractors!BG44</f>
        <v>22471</v>
      </c>
      <c r="BG236" s="15">
        <f>Tractors!BH44</f>
        <v>25254</v>
      </c>
      <c r="BH236" s="15">
        <f>Tractors!BI44</f>
        <v>25988</v>
      </c>
      <c r="BI236" s="15">
        <f>Tractors!BJ44</f>
        <v>32967</v>
      </c>
      <c r="BJ236" s="15">
        <f>Tractors!BK44</f>
        <v>36966</v>
      </c>
      <c r="BK236" s="15">
        <f>Tractors!BL44</f>
        <v>31626</v>
      </c>
      <c r="BL236" s="15">
        <f>Tractors!BM44</f>
        <v>32434</v>
      </c>
      <c r="BM236" s="15">
        <f>Tractors!BN44</f>
        <v>23697</v>
      </c>
      <c r="BN236" s="15">
        <f>Tractors!BO44</f>
        <v>29032</v>
      </c>
      <c r="BO236" s="15">
        <f>Tractors!BP44</f>
        <v>29636</v>
      </c>
      <c r="BP236" s="15">
        <f>Tractors!BQ44</f>
        <v>34700</v>
      </c>
      <c r="BQ236" s="15">
        <f>Tractors!BR44</f>
        <v>28428</v>
      </c>
      <c r="BR236" s="15">
        <f>Tractors!BS44</f>
        <v>25797</v>
      </c>
      <c r="BS236" s="15">
        <f>Tractors!BT44</f>
        <v>26033</v>
      </c>
      <c r="BT236" s="15">
        <f>Tractors!BU44</f>
        <v>34229</v>
      </c>
      <c r="BU236" s="15">
        <f>Tractors!BV44</f>
        <v>42514</v>
      </c>
      <c r="BV236" s="15">
        <f>Tractors!BW44</f>
        <v>39427</v>
      </c>
      <c r="BW236" s="15">
        <f>Tractors!BX44</f>
        <v>28284</v>
      </c>
      <c r="BX236" s="15">
        <f>Tractors!BY44</f>
        <v>31956</v>
      </c>
      <c r="BY236" s="15">
        <f>Tractors!BZ44</f>
        <v>25667</v>
      </c>
      <c r="BZ236" s="15">
        <f>Tractors!CA44</f>
        <v>30190</v>
      </c>
      <c r="CA236" s="15">
        <f>Tractors!CB44</f>
        <v>31817</v>
      </c>
      <c r="CB236" s="15">
        <f>Tractors!CC44</f>
        <v>37347</v>
      </c>
      <c r="CC236" s="15">
        <f>Tractors!CD44</f>
        <v>35590</v>
      </c>
      <c r="CD236" s="15">
        <f>Tractors!CE44</f>
        <v>27088</v>
      </c>
      <c r="CE236" s="15">
        <f>Tractors!CF44</f>
        <v>30323</v>
      </c>
      <c r="CF236" s="15">
        <f>Tractors!CG44</f>
        <v>55174</v>
      </c>
      <c r="CG236" s="15">
        <f>Tractors!CH44</f>
        <v>51708</v>
      </c>
      <c r="CH236" s="15">
        <f>Tractors!CI44</f>
        <v>47927</v>
      </c>
      <c r="CI236" s="15">
        <f>Tractors!CJ44</f>
        <v>38258.565217391304</v>
      </c>
      <c r="CL236" s="15">
        <f t="shared" si="2600"/>
        <v>86185.565217391297</v>
      </c>
      <c r="CM236" s="15">
        <f t="shared" si="2601"/>
        <v>137205</v>
      </c>
      <c r="CN236" s="15">
        <f t="shared" si="2601"/>
        <v>99667</v>
      </c>
      <c r="CP236" s="17">
        <f t="shared" si="2602"/>
        <v>8.0536769406096553E-3</v>
      </c>
      <c r="CQ236" s="17">
        <f t="shared" si="2603"/>
        <v>0.27284437118623694</v>
      </c>
      <c r="CU236" s="8"/>
      <c r="CV236" s="8"/>
      <c r="CW236" s="8"/>
      <c r="CX236" s="8"/>
      <c r="CY236" s="8"/>
      <c r="CZ236" s="8"/>
      <c r="DB236" s="15">
        <f t="shared" si="2604"/>
        <v>65597</v>
      </c>
      <c r="DC236" s="15">
        <f t="shared" si="2604"/>
        <v>51389</v>
      </c>
      <c r="DD236" s="15">
        <f t="shared" si="2604"/>
        <v>65599</v>
      </c>
      <c r="DE236" s="15">
        <f t="shared" si="2604"/>
        <v>61444</v>
      </c>
      <c r="DF236" s="15">
        <f t="shared" si="2604"/>
        <v>73302</v>
      </c>
      <c r="DG236" s="15">
        <f t="shared" si="2604"/>
        <v>27798</v>
      </c>
      <c r="DH236" s="15">
        <f t="shared" si="2604"/>
        <v>98521</v>
      </c>
      <c r="DI236" s="15">
        <f t="shared" si="2604"/>
        <v>82093</v>
      </c>
      <c r="DJ236" s="15">
        <f t="shared" si="2604"/>
        <v>83981</v>
      </c>
      <c r="DK236" s="15">
        <f t="shared" si="2604"/>
        <v>45061</v>
      </c>
      <c r="DL236" s="15">
        <f t="shared" si="2605"/>
        <v>91855</v>
      </c>
      <c r="DM236" s="15">
        <f t="shared" si="2605"/>
        <v>69705</v>
      </c>
      <c r="DN236" s="15">
        <f t="shared" si="2605"/>
        <v>76080</v>
      </c>
      <c r="DO236" s="15">
        <f t="shared" si="2605"/>
        <v>69945</v>
      </c>
      <c r="DP236" s="15">
        <f t="shared" si="2605"/>
        <v>75972</v>
      </c>
      <c r="DQ236" s="15">
        <f t="shared" si="2605"/>
        <v>87726</v>
      </c>
      <c r="DR236" s="15">
        <f t="shared" si="2605"/>
        <v>89657</v>
      </c>
      <c r="DS236" s="15">
        <f t="shared" si="2605"/>
        <v>88598</v>
      </c>
      <c r="DT236" s="15">
        <f t="shared" si="2605"/>
        <v>91123</v>
      </c>
      <c r="DU236" s="15">
        <f t="shared" si="2605"/>
        <v>84209</v>
      </c>
      <c r="DV236" s="15">
        <f t="shared" si="2606"/>
        <v>101026</v>
      </c>
      <c r="DW236" s="15">
        <f t="shared" si="2606"/>
        <v>82365</v>
      </c>
      <c r="DX236" s="15">
        <f t="shared" si="2606"/>
        <v>88925</v>
      </c>
      <c r="DY236" s="15">
        <f t="shared" si="2606"/>
        <v>102776</v>
      </c>
      <c r="DZ236" s="15">
        <f t="shared" si="2606"/>
        <v>99667</v>
      </c>
      <c r="EA236" s="15">
        <f t="shared" si="2606"/>
        <v>87674</v>
      </c>
      <c r="EB236" s="15">
        <f t="shared" si="2606"/>
        <v>100025</v>
      </c>
      <c r="EC236" s="15">
        <f t="shared" si="2606"/>
        <v>137205</v>
      </c>
      <c r="EE236" s="15">
        <f t="shared" si="2607"/>
        <v>251734</v>
      </c>
      <c r="EF236" s="15">
        <f t="shared" si="2607"/>
        <v>292393</v>
      </c>
      <c r="EG236" s="15">
        <f t="shared" si="2607"/>
        <v>282701</v>
      </c>
      <c r="EH236" s="15">
        <f t="shared" si="2607"/>
        <v>323300</v>
      </c>
      <c r="EI236" s="15">
        <f t="shared" si="2607"/>
        <v>364956</v>
      </c>
      <c r="EJ236" s="15">
        <f t="shared" si="2607"/>
        <v>373733</v>
      </c>
      <c r="EK236" s="15">
        <f t="shared" si="2607"/>
        <v>411089.5652173913</v>
      </c>
    </row>
    <row r="237" spans="1:141" hidden="1" outlineLevel="1" x14ac:dyDescent="0.2">
      <c r="A237" s="9" t="s">
        <v>50</v>
      </c>
      <c r="B237" s="15">
        <f>Tractors!C45</f>
        <v>8526</v>
      </c>
      <c r="C237" s="15">
        <f>Tractors!D45</f>
        <v>6985</v>
      </c>
      <c r="D237" s="15">
        <f>Tractors!E45</f>
        <v>7125</v>
      </c>
      <c r="E237" s="15">
        <f>Tractors!F45</f>
        <v>5208</v>
      </c>
      <c r="F237" s="15">
        <f>Tractors!G45</f>
        <v>5726</v>
      </c>
      <c r="G237" s="15">
        <f>Tractors!H45</f>
        <v>6148</v>
      </c>
      <c r="H237" s="15">
        <f>Tractors!I45</f>
        <v>8254</v>
      </c>
      <c r="I237" s="15">
        <f>Tractors!J45</f>
        <v>7154</v>
      </c>
      <c r="J237" s="15">
        <f>Tractors!K45</f>
        <v>5368</v>
      </c>
      <c r="K237" s="15">
        <f>Tractors!L45</f>
        <v>4672</v>
      </c>
      <c r="L237" s="15">
        <f>Tractors!M45</f>
        <v>6170</v>
      </c>
      <c r="M237" s="15">
        <f>Tractors!N45</f>
        <v>6622</v>
      </c>
      <c r="N237" s="15">
        <f>Tractors!O45</f>
        <v>7880</v>
      </c>
      <c r="O237" s="15">
        <f>Tractors!P45</f>
        <v>7145</v>
      </c>
      <c r="P237" s="15">
        <f>Tractors!Q45</f>
        <v>6855</v>
      </c>
      <c r="Q237" s="15">
        <f>Tractors!R45</f>
        <v>736</v>
      </c>
      <c r="R237" s="15">
        <f>Tractors!S45</f>
        <v>1094</v>
      </c>
      <c r="S237" s="15">
        <f>Tractors!T45</f>
        <v>6028</v>
      </c>
      <c r="T237" s="15">
        <f>Tractors!U45</f>
        <v>10804</v>
      </c>
      <c r="U237" s="15">
        <f>Tractors!V45</f>
        <v>9862</v>
      </c>
      <c r="V237" s="15">
        <f>Tractors!W45</f>
        <v>10207</v>
      </c>
      <c r="W237" s="15">
        <f>Tractors!X45</f>
        <v>7570</v>
      </c>
      <c r="X237" s="15">
        <f>Tractors!Y45</f>
        <v>7005</v>
      </c>
      <c r="Y237" s="15">
        <f>Tractors!Z45</f>
        <v>11079</v>
      </c>
      <c r="Z237" s="15">
        <f>Tractors!AA45</f>
        <v>10292</v>
      </c>
      <c r="AA237" s="15">
        <f>Tractors!AB45</f>
        <v>9621</v>
      </c>
      <c r="AB237" s="15">
        <f>Tractors!AC45</f>
        <v>10121</v>
      </c>
      <c r="AC237" s="15">
        <f>Tractors!AD45</f>
        <v>4985</v>
      </c>
      <c r="AD237" s="15">
        <f>Tractors!AE45</f>
        <v>2302</v>
      </c>
      <c r="AE237" s="15">
        <f>Tractors!AF45</f>
        <v>7755</v>
      </c>
      <c r="AF237" s="15">
        <f>Tractors!AG45</f>
        <v>10819</v>
      </c>
      <c r="AG237" s="15">
        <f>Tractors!AH45</f>
        <v>9430</v>
      </c>
      <c r="AH237" s="15">
        <f>Tractors!AI45</f>
        <v>7276</v>
      </c>
      <c r="AI237" s="15">
        <f>Tractors!AJ45</f>
        <v>5831</v>
      </c>
      <c r="AJ237" s="15">
        <f>Tractors!AK45</f>
        <v>6623</v>
      </c>
      <c r="AK237" s="15">
        <f>Tractors!AL45</f>
        <v>9335</v>
      </c>
      <c r="AL237" s="15">
        <f>Tractors!AM45</f>
        <v>9130</v>
      </c>
      <c r="AM237" s="15">
        <f>Tractors!AN45</f>
        <v>7274</v>
      </c>
      <c r="AN237" s="15">
        <f>Tractors!AO45</f>
        <v>9300</v>
      </c>
      <c r="AO237" s="15">
        <f>Tractors!AP45</f>
        <v>6338</v>
      </c>
      <c r="AP237" s="15">
        <f>Tractors!AQ45</f>
        <v>7070</v>
      </c>
      <c r="AQ237" s="15">
        <f>Tractors!AR45</f>
        <v>7835</v>
      </c>
      <c r="AR237" s="15">
        <f>Tractors!AS45</f>
        <v>9096</v>
      </c>
      <c r="AS237" s="15">
        <f>Tractors!AT45</f>
        <v>7299</v>
      </c>
      <c r="AT237" s="15">
        <f>Tractors!AU45</f>
        <v>6785</v>
      </c>
      <c r="AU237" s="15">
        <f>Tractors!AV45</f>
        <v>6518</v>
      </c>
      <c r="AV237" s="15">
        <f>Tractors!AW45</f>
        <v>9696</v>
      </c>
      <c r="AW237" s="15">
        <f>Tractors!AX45</f>
        <v>9741</v>
      </c>
      <c r="AX237" s="15">
        <f>Tractors!AY45</f>
        <v>8957</v>
      </c>
      <c r="AY237" s="15">
        <f>Tractors!AZ45</f>
        <v>8621</v>
      </c>
      <c r="AZ237" s="15">
        <f>Tractors!BA45</f>
        <v>9878</v>
      </c>
      <c r="BA237" s="15">
        <f>Tractors!BB45</f>
        <v>6967</v>
      </c>
      <c r="BB237" s="15">
        <f>Tractors!BC45</f>
        <v>8850</v>
      </c>
      <c r="BC237" s="15">
        <f>Tractors!BD45</f>
        <v>12763</v>
      </c>
      <c r="BD237" s="15">
        <f>Tractors!BE45</f>
        <v>11071</v>
      </c>
      <c r="BE237" s="15">
        <f>Tractors!BF45</f>
        <v>8464</v>
      </c>
      <c r="BF237" s="15">
        <f>Tractors!BG45</f>
        <v>7061</v>
      </c>
      <c r="BG237" s="15">
        <f>Tractors!BH45</f>
        <v>7719</v>
      </c>
      <c r="BH237" s="15">
        <f>Tractors!BI45</f>
        <v>8300</v>
      </c>
      <c r="BI237" s="15">
        <f>Tractors!BJ45</f>
        <v>11343</v>
      </c>
      <c r="BJ237" s="15">
        <f>Tractors!BK45</f>
        <v>11521</v>
      </c>
      <c r="BK237" s="15">
        <f>Tractors!BL45</f>
        <v>9859</v>
      </c>
      <c r="BL237" s="15">
        <f>Tractors!BM45</f>
        <v>10360</v>
      </c>
      <c r="BM237" s="15">
        <f>Tractors!BN45</f>
        <v>7426</v>
      </c>
      <c r="BN237" s="15">
        <f>Tractors!BO45</f>
        <v>9233</v>
      </c>
      <c r="BO237" s="15">
        <f>Tractors!BP45</f>
        <v>9249</v>
      </c>
      <c r="BP237" s="15">
        <f>Tractors!BQ45</f>
        <v>11145</v>
      </c>
      <c r="BQ237" s="15">
        <f>Tractors!BR45</f>
        <v>8503</v>
      </c>
      <c r="BR237" s="15">
        <f>Tractors!BS45</f>
        <v>8116</v>
      </c>
      <c r="BS237" s="15">
        <f>Tractors!BT45</f>
        <v>7995</v>
      </c>
      <c r="BT237" s="15">
        <f>Tractors!BU45</f>
        <v>10858</v>
      </c>
      <c r="BU237" s="15">
        <f>Tractors!BV45</f>
        <v>12765</v>
      </c>
      <c r="BV237" s="15">
        <f>Tractors!BW45</f>
        <v>12301</v>
      </c>
      <c r="BW237" s="15">
        <f>Tractors!BX45</f>
        <v>8356</v>
      </c>
      <c r="BX237" s="15">
        <f>Tractors!BY45</f>
        <v>9273</v>
      </c>
      <c r="BY237" s="15">
        <f>Tractors!BZ45</f>
        <v>7790</v>
      </c>
      <c r="BZ237" s="15">
        <f>Tractors!CA45</f>
        <v>9625</v>
      </c>
      <c r="CA237" s="15">
        <f>Tractors!CB45</f>
        <v>10153</v>
      </c>
      <c r="CB237" s="15">
        <f>Tractors!CC45</f>
        <v>12546</v>
      </c>
      <c r="CC237" s="15">
        <f>Tractors!CD45</f>
        <v>10406</v>
      </c>
      <c r="CD237" s="15">
        <f>Tractors!CE45</f>
        <v>7765</v>
      </c>
      <c r="CE237" s="15">
        <f>Tractors!CF45</f>
        <v>8877</v>
      </c>
      <c r="CF237" s="15">
        <f>Tractors!CG45</f>
        <v>15744</v>
      </c>
      <c r="CG237" s="15">
        <f>Tractors!CH45</f>
        <v>13939</v>
      </c>
      <c r="CH237" s="15">
        <f>Tractors!CI45</f>
        <v>15395</v>
      </c>
      <c r="CI237" s="15">
        <f>Tractors!CJ45</f>
        <v>11478.95652173913</v>
      </c>
      <c r="CL237" s="15">
        <f t="shared" si="2600"/>
        <v>26873.956521739128</v>
      </c>
      <c r="CM237" s="15">
        <f t="shared" si="2601"/>
        <v>38560</v>
      </c>
      <c r="CN237" s="15">
        <f t="shared" si="2601"/>
        <v>29930</v>
      </c>
      <c r="CP237" s="17">
        <f t="shared" si="2602"/>
        <v>9.1505484007113003E-2</v>
      </c>
      <c r="CQ237" s="17">
        <f t="shared" si="2603"/>
        <v>0.30096124905548383</v>
      </c>
      <c r="CU237" s="8"/>
      <c r="CV237" s="8"/>
      <c r="CW237" s="8"/>
      <c r="CX237" s="8"/>
      <c r="CY237" s="8"/>
      <c r="CZ237" s="8"/>
      <c r="DB237" s="15">
        <f t="shared" si="2604"/>
        <v>22636</v>
      </c>
      <c r="DC237" s="15">
        <f t="shared" si="2604"/>
        <v>17082</v>
      </c>
      <c r="DD237" s="15">
        <f t="shared" si="2604"/>
        <v>20776</v>
      </c>
      <c r="DE237" s="15">
        <f t="shared" si="2604"/>
        <v>17464</v>
      </c>
      <c r="DF237" s="15">
        <f t="shared" si="2604"/>
        <v>21880</v>
      </c>
      <c r="DG237" s="15">
        <f t="shared" si="2604"/>
        <v>7858</v>
      </c>
      <c r="DH237" s="15">
        <f t="shared" si="2604"/>
        <v>30873</v>
      </c>
      <c r="DI237" s="15">
        <f t="shared" si="2604"/>
        <v>25654</v>
      </c>
      <c r="DJ237" s="15">
        <f t="shared" si="2604"/>
        <v>30034</v>
      </c>
      <c r="DK237" s="15">
        <f t="shared" si="2604"/>
        <v>15042</v>
      </c>
      <c r="DL237" s="15">
        <f t="shared" si="2605"/>
        <v>27525</v>
      </c>
      <c r="DM237" s="15">
        <f t="shared" si="2605"/>
        <v>21789</v>
      </c>
      <c r="DN237" s="15">
        <f t="shared" si="2605"/>
        <v>25704</v>
      </c>
      <c r="DO237" s="15">
        <f t="shared" si="2605"/>
        <v>21243</v>
      </c>
      <c r="DP237" s="15">
        <f t="shared" si="2605"/>
        <v>23180</v>
      </c>
      <c r="DQ237" s="15">
        <f t="shared" si="2605"/>
        <v>25955</v>
      </c>
      <c r="DR237" s="15">
        <f t="shared" si="2605"/>
        <v>27456</v>
      </c>
      <c r="DS237" s="15">
        <f t="shared" si="2605"/>
        <v>28580</v>
      </c>
      <c r="DT237" s="15">
        <f t="shared" si="2605"/>
        <v>26596</v>
      </c>
      <c r="DU237" s="15">
        <f t="shared" si="2605"/>
        <v>27362</v>
      </c>
      <c r="DV237" s="15">
        <f t="shared" si="2606"/>
        <v>31740</v>
      </c>
      <c r="DW237" s="15">
        <f t="shared" si="2606"/>
        <v>25908</v>
      </c>
      <c r="DX237" s="15">
        <f t="shared" si="2606"/>
        <v>27764</v>
      </c>
      <c r="DY237" s="15">
        <f t="shared" si="2606"/>
        <v>31618</v>
      </c>
      <c r="DZ237" s="15">
        <f t="shared" si="2606"/>
        <v>29930</v>
      </c>
      <c r="EA237" s="15">
        <f t="shared" si="2606"/>
        <v>27568</v>
      </c>
      <c r="EB237" s="15">
        <f t="shared" si="2606"/>
        <v>30717</v>
      </c>
      <c r="EC237" s="15">
        <f t="shared" si="2606"/>
        <v>38560</v>
      </c>
      <c r="EE237" s="15">
        <f t="shared" si="2607"/>
        <v>77202</v>
      </c>
      <c r="EF237" s="15">
        <f t="shared" si="2607"/>
        <v>94419</v>
      </c>
      <c r="EG237" s="15">
        <f t="shared" si="2607"/>
        <v>90060</v>
      </c>
      <c r="EH237" s="15">
        <f t="shared" si="2607"/>
        <v>97834</v>
      </c>
      <c r="EI237" s="15">
        <f t="shared" si="2607"/>
        <v>114278</v>
      </c>
      <c r="EJ237" s="15">
        <f t="shared" si="2607"/>
        <v>115220</v>
      </c>
      <c r="EK237" s="15">
        <f t="shared" si="2607"/>
        <v>123718.95652173914</v>
      </c>
    </row>
    <row r="238" spans="1:141" hidden="1" outlineLevel="1" x14ac:dyDescent="0.2">
      <c r="A238" s="9" t="s">
        <v>51</v>
      </c>
      <c r="B238" s="15">
        <f>Tractors!C46</f>
        <v>10945</v>
      </c>
      <c r="C238" s="15">
        <f>Tractors!D46</f>
        <v>8977</v>
      </c>
      <c r="D238" s="15">
        <f>Tractors!E46</f>
        <v>10451</v>
      </c>
      <c r="E238" s="15">
        <f>Tractors!F46</f>
        <v>7434</v>
      </c>
      <c r="F238" s="15">
        <f>Tractors!G46</f>
        <v>8935</v>
      </c>
      <c r="G238" s="15">
        <f>Tractors!H46</f>
        <v>9602</v>
      </c>
      <c r="H238" s="15">
        <f>Tractors!I46</f>
        <v>12802</v>
      </c>
      <c r="I238" s="15">
        <f>Tractors!J46</f>
        <v>12160</v>
      </c>
      <c r="J238" s="15">
        <f>Tractors!K46</f>
        <v>7774</v>
      </c>
      <c r="K238" s="15">
        <f>Tractors!L46</f>
        <v>8133</v>
      </c>
      <c r="L238" s="15">
        <f>Tractors!M46</f>
        <v>9784</v>
      </c>
      <c r="M238" s="15">
        <f>Tractors!N46</f>
        <v>11723</v>
      </c>
      <c r="N238" s="15">
        <f>Tractors!O46</f>
        <v>12164</v>
      </c>
      <c r="O238" s="15">
        <f>Tractors!P46</f>
        <v>9700</v>
      </c>
      <c r="P238" s="15">
        <f>Tractors!Q46</f>
        <v>9397</v>
      </c>
      <c r="Q238" s="15">
        <f>Tractors!R46</f>
        <v>1053</v>
      </c>
      <c r="R238" s="15">
        <f>Tractors!S46</f>
        <v>3024</v>
      </c>
      <c r="S238" s="15">
        <f>Tractors!T46</f>
        <v>11150</v>
      </c>
      <c r="T238" s="15">
        <f>Tractors!U46</f>
        <v>17541</v>
      </c>
      <c r="U238" s="15">
        <f>Tractors!V46</f>
        <v>14610</v>
      </c>
      <c r="V238" s="15">
        <f>Tractors!W46</f>
        <v>14492</v>
      </c>
      <c r="W238" s="15">
        <f>Tractors!X46</f>
        <v>12433</v>
      </c>
      <c r="X238" s="15">
        <f>Tractors!Y46</f>
        <v>11239</v>
      </c>
      <c r="Y238" s="15">
        <f>Tractors!Z46</f>
        <v>15255</v>
      </c>
      <c r="Z238" s="15">
        <f>Tractors!AA46</f>
        <v>12356</v>
      </c>
      <c r="AA238" s="15">
        <f>Tractors!AB46</f>
        <v>12291</v>
      </c>
      <c r="AB238" s="15">
        <f>Tractors!AC46</f>
        <v>13753</v>
      </c>
      <c r="AC238" s="15">
        <f>Tractors!AD46</f>
        <v>7322</v>
      </c>
      <c r="AD238" s="15">
        <f>Tractors!AE46</f>
        <v>3020</v>
      </c>
      <c r="AE238" s="15">
        <f>Tractors!AF46</f>
        <v>11162</v>
      </c>
      <c r="AF238" s="15">
        <f>Tractors!AG46</f>
        <v>18176</v>
      </c>
      <c r="AG238" s="15">
        <f>Tractors!AH46</f>
        <v>14864</v>
      </c>
      <c r="AH238" s="15">
        <f>Tractors!AI46</f>
        <v>10476</v>
      </c>
      <c r="AI238" s="15">
        <f>Tractors!AJ46</f>
        <v>8952</v>
      </c>
      <c r="AJ238" s="15">
        <f>Tractors!AK46</f>
        <v>9871</v>
      </c>
      <c r="AK238" s="15">
        <f>Tractors!AL46</f>
        <v>13801</v>
      </c>
      <c r="AL238" s="15">
        <f>Tractors!AM46</f>
        <v>11112</v>
      </c>
      <c r="AM238" s="15">
        <f>Tractors!AN46</f>
        <v>9921</v>
      </c>
      <c r="AN238" s="15">
        <f>Tractors!AO46</f>
        <v>13657</v>
      </c>
      <c r="AO238" s="15">
        <f>Tractors!AP46</f>
        <v>9798</v>
      </c>
      <c r="AP238" s="15">
        <f>Tractors!AQ46</f>
        <v>11645</v>
      </c>
      <c r="AQ238" s="15">
        <f>Tractors!AR46</f>
        <v>12405</v>
      </c>
      <c r="AR238" s="15">
        <f>Tractors!AS46</f>
        <v>12914</v>
      </c>
      <c r="AS238" s="15">
        <f>Tractors!AT46</f>
        <v>11719</v>
      </c>
      <c r="AT238" s="15">
        <f>Tractors!AU46</f>
        <v>10661</v>
      </c>
      <c r="AU238" s="15">
        <f>Tractors!AV46</f>
        <v>11812</v>
      </c>
      <c r="AV238" s="15">
        <f>Tractors!AW46</f>
        <v>14225</v>
      </c>
      <c r="AW238" s="15">
        <f>Tractors!AX46</f>
        <v>12897</v>
      </c>
      <c r="AX238" s="15">
        <f>Tractors!AY46</f>
        <v>12868</v>
      </c>
      <c r="AY238" s="15">
        <f>Tractors!AZ46</f>
        <v>10542</v>
      </c>
      <c r="AZ238" s="15">
        <f>Tractors!BA46</f>
        <v>14081</v>
      </c>
      <c r="BA238" s="15">
        <f>Tractors!BB46</f>
        <v>9966</v>
      </c>
      <c r="BB238" s="15">
        <f>Tractors!BC46</f>
        <v>13441</v>
      </c>
      <c r="BC238" s="15">
        <f>Tractors!BD46</f>
        <v>16185</v>
      </c>
      <c r="BD238" s="15">
        <f>Tractors!BE46</f>
        <v>19216</v>
      </c>
      <c r="BE238" s="15">
        <f>Tractors!BF46</f>
        <v>14524</v>
      </c>
      <c r="BF238" s="15">
        <f>Tractors!BG46</f>
        <v>10615</v>
      </c>
      <c r="BG238" s="15">
        <f>Tractors!BH46</f>
        <v>12948</v>
      </c>
      <c r="BH238" s="15">
        <f>Tractors!BI46</f>
        <v>11757</v>
      </c>
      <c r="BI238" s="15">
        <f>Tractors!BJ46</f>
        <v>13703</v>
      </c>
      <c r="BJ238" s="15">
        <f>Tractors!BK46</f>
        <v>17237</v>
      </c>
      <c r="BK238" s="15">
        <f>Tractors!BL46</f>
        <v>13685</v>
      </c>
      <c r="BL238" s="15">
        <f>Tractors!BM46</f>
        <v>14342</v>
      </c>
      <c r="BM238" s="15">
        <f>Tractors!BN46</f>
        <v>9507</v>
      </c>
      <c r="BN238" s="15">
        <f>Tractors!BO46</f>
        <v>12988</v>
      </c>
      <c r="BO238" s="15">
        <f>Tractors!BP46</f>
        <v>13276</v>
      </c>
      <c r="BP238" s="15">
        <f>Tractors!BQ46</f>
        <v>13296</v>
      </c>
      <c r="BQ238" s="15">
        <f>Tractors!BR46</f>
        <v>11305</v>
      </c>
      <c r="BR238" s="15">
        <f>Tractors!BS46</f>
        <v>11093</v>
      </c>
      <c r="BS238" s="15">
        <f>Tractors!BT46</f>
        <v>12467</v>
      </c>
      <c r="BT238" s="15">
        <f>Tractors!BU46</f>
        <v>14949</v>
      </c>
      <c r="BU238" s="15">
        <f>Tractors!BV46</f>
        <v>18536</v>
      </c>
      <c r="BV238" s="15">
        <f>Tractors!BW46</f>
        <v>16809</v>
      </c>
      <c r="BW238" s="15">
        <f>Tractors!BX46</f>
        <v>10669</v>
      </c>
      <c r="BX238" s="15">
        <f>Tractors!BY46</f>
        <v>11620</v>
      </c>
      <c r="BY238" s="15">
        <f>Tractors!BZ46</f>
        <v>10515</v>
      </c>
      <c r="BZ238" s="15">
        <f>Tractors!CA46</f>
        <v>11822</v>
      </c>
      <c r="CA238" s="15">
        <f>Tractors!CB46</f>
        <v>14517</v>
      </c>
      <c r="CB238" s="15">
        <f>Tractors!CC46</f>
        <v>15830</v>
      </c>
      <c r="CC238" s="15">
        <f>Tractors!CD46</f>
        <v>16987</v>
      </c>
      <c r="CD238" s="15">
        <f>Tractors!CE46</f>
        <v>11801</v>
      </c>
      <c r="CE238" s="15">
        <f>Tractors!CF46</f>
        <v>14166</v>
      </c>
      <c r="CF238" s="15">
        <f>Tractors!CG46</f>
        <v>20601</v>
      </c>
      <c r="CG238" s="15">
        <f>Tractors!CH46</f>
        <v>18398</v>
      </c>
      <c r="CH238" s="15">
        <f>Tractors!CI46</f>
        <v>21283</v>
      </c>
      <c r="CI238" s="15">
        <f>Tractors!CJ46</f>
        <v>14181</v>
      </c>
      <c r="CL238" s="15">
        <f t="shared" si="2600"/>
        <v>35464</v>
      </c>
      <c r="CM238" s="15">
        <f t="shared" si="2601"/>
        <v>53165</v>
      </c>
      <c r="CN238" s="15">
        <f t="shared" si="2601"/>
        <v>39098</v>
      </c>
      <c r="CP238" s="17">
        <f t="shared" si="2602"/>
        <v>2.0047746426208768E-2</v>
      </c>
      <c r="CQ238" s="17">
        <f t="shared" si="2603"/>
        <v>0.29063250600480384</v>
      </c>
      <c r="CU238" s="8"/>
      <c r="CV238" s="8"/>
      <c r="CW238" s="8"/>
      <c r="CX238" s="8"/>
      <c r="CY238" s="8"/>
      <c r="CZ238" s="8"/>
      <c r="DB238" s="15">
        <f t="shared" si="2604"/>
        <v>30373</v>
      </c>
      <c r="DC238" s="15">
        <f t="shared" si="2604"/>
        <v>25971</v>
      </c>
      <c r="DD238" s="15">
        <f t="shared" si="2604"/>
        <v>32736</v>
      </c>
      <c r="DE238" s="15">
        <f t="shared" si="2604"/>
        <v>29640</v>
      </c>
      <c r="DF238" s="15">
        <f t="shared" si="2604"/>
        <v>31261</v>
      </c>
      <c r="DG238" s="15">
        <f t="shared" si="2604"/>
        <v>15227</v>
      </c>
      <c r="DH238" s="15">
        <f t="shared" si="2604"/>
        <v>46643</v>
      </c>
      <c r="DI238" s="15">
        <f t="shared" si="2604"/>
        <v>38927</v>
      </c>
      <c r="DJ238" s="15">
        <f t="shared" si="2604"/>
        <v>38400</v>
      </c>
      <c r="DK238" s="15">
        <f t="shared" si="2604"/>
        <v>21504</v>
      </c>
      <c r="DL238" s="15">
        <f t="shared" si="2605"/>
        <v>43516</v>
      </c>
      <c r="DM238" s="15">
        <f t="shared" si="2605"/>
        <v>32624</v>
      </c>
      <c r="DN238" s="15">
        <f t="shared" si="2605"/>
        <v>34690</v>
      </c>
      <c r="DO238" s="15">
        <f t="shared" si="2605"/>
        <v>33848</v>
      </c>
      <c r="DP238" s="15">
        <f t="shared" si="2605"/>
        <v>35294</v>
      </c>
      <c r="DQ238" s="15">
        <f t="shared" si="2605"/>
        <v>38934</v>
      </c>
      <c r="DR238" s="15">
        <f t="shared" si="2605"/>
        <v>37491</v>
      </c>
      <c r="DS238" s="15">
        <f t="shared" si="2605"/>
        <v>39592</v>
      </c>
      <c r="DT238" s="15">
        <f t="shared" si="2605"/>
        <v>44355</v>
      </c>
      <c r="DU238" s="15">
        <f t="shared" si="2605"/>
        <v>38408</v>
      </c>
      <c r="DV238" s="15">
        <f t="shared" si="2606"/>
        <v>45264</v>
      </c>
      <c r="DW238" s="15">
        <f t="shared" si="2606"/>
        <v>35771</v>
      </c>
      <c r="DX238" s="15">
        <f t="shared" si="2606"/>
        <v>35694</v>
      </c>
      <c r="DY238" s="15">
        <f t="shared" si="2606"/>
        <v>45952</v>
      </c>
      <c r="DZ238" s="15">
        <f t="shared" si="2606"/>
        <v>39098</v>
      </c>
      <c r="EA238" s="15">
        <f t="shared" si="2606"/>
        <v>36854</v>
      </c>
      <c r="EB238" s="15">
        <f t="shared" si="2606"/>
        <v>44618</v>
      </c>
      <c r="EC238" s="15">
        <f t="shared" si="2606"/>
        <v>53165</v>
      </c>
      <c r="EE238" s="15">
        <f t="shared" si="2607"/>
        <v>119608</v>
      </c>
      <c r="EF238" s="15">
        <f t="shared" si="2607"/>
        <v>139197</v>
      </c>
      <c r="EG238" s="15">
        <f t="shared" si="2607"/>
        <v>132334</v>
      </c>
      <c r="EH238" s="15">
        <f t="shared" si="2607"/>
        <v>145567</v>
      </c>
      <c r="EI238" s="15">
        <f t="shared" si="2607"/>
        <v>167619</v>
      </c>
      <c r="EJ238" s="15">
        <f t="shared" si="2607"/>
        <v>156515</v>
      </c>
      <c r="EK238" s="15">
        <f t="shared" si="2607"/>
        <v>170101</v>
      </c>
    </row>
    <row r="239" spans="1:141" hidden="1" outlineLevel="1" x14ac:dyDescent="0.2">
      <c r="A239" s="9" t="s">
        <v>52</v>
      </c>
      <c r="B239" s="15">
        <f>Tractors!C47</f>
        <v>330</v>
      </c>
      <c r="C239" s="15">
        <f>Tractors!D47</f>
        <v>421</v>
      </c>
      <c r="D239" s="15">
        <f>Tractors!E47</f>
        <v>692</v>
      </c>
      <c r="E239" s="15">
        <f>Tractors!F47</f>
        <v>531</v>
      </c>
      <c r="F239" s="15">
        <f>Tractors!G47</f>
        <v>346</v>
      </c>
      <c r="G239" s="15">
        <f>Tractors!H47</f>
        <v>364</v>
      </c>
      <c r="H239" s="15">
        <f>Tractors!I47</f>
        <v>710</v>
      </c>
      <c r="I239" s="15">
        <f>Tractors!J47</f>
        <v>777</v>
      </c>
      <c r="J239" s="15">
        <f>Tractors!K47</f>
        <v>420</v>
      </c>
      <c r="K239" s="15">
        <f>Tractors!L47</f>
        <v>355</v>
      </c>
      <c r="L239" s="15">
        <f>Tractors!M47</f>
        <v>377</v>
      </c>
      <c r="M239" s="15">
        <f>Tractors!N47</f>
        <v>463</v>
      </c>
      <c r="N239" s="15">
        <f>Tractors!O47</f>
        <v>475</v>
      </c>
      <c r="O239" s="15">
        <f>Tractors!P47</f>
        <v>358</v>
      </c>
      <c r="P239" s="15">
        <f>Tractors!Q47</f>
        <v>471</v>
      </c>
      <c r="Q239" s="15">
        <f>Tractors!R47</f>
        <v>20</v>
      </c>
      <c r="R239" s="15">
        <f>Tractors!S47</f>
        <v>52</v>
      </c>
      <c r="S239" s="15">
        <f>Tractors!T47</f>
        <v>394</v>
      </c>
      <c r="T239" s="15">
        <f>Tractors!U47</f>
        <v>961</v>
      </c>
      <c r="U239" s="15">
        <f>Tractors!V47</f>
        <v>1015</v>
      </c>
      <c r="V239" s="15">
        <f>Tractors!W47</f>
        <v>863</v>
      </c>
      <c r="W239" s="15">
        <f>Tractors!X47</f>
        <v>450</v>
      </c>
      <c r="X239" s="15">
        <f>Tractors!Y47</f>
        <v>412</v>
      </c>
      <c r="Y239" s="15">
        <f>Tractors!Z47</f>
        <v>463</v>
      </c>
      <c r="Z239" s="15">
        <f>Tractors!AA47</f>
        <v>527</v>
      </c>
      <c r="AA239" s="15">
        <f>Tractors!AB47</f>
        <v>423</v>
      </c>
      <c r="AB239" s="15">
        <f>Tractors!AC47</f>
        <v>506</v>
      </c>
      <c r="AC239" s="15">
        <f>Tractors!AD47</f>
        <v>257</v>
      </c>
      <c r="AD239" s="15">
        <f>Tractors!AE47</f>
        <v>83</v>
      </c>
      <c r="AE239" s="15">
        <f>Tractors!AF47</f>
        <v>321</v>
      </c>
      <c r="AF239" s="15">
        <f>Tractors!AG47</f>
        <v>935</v>
      </c>
      <c r="AG239" s="15">
        <f>Tractors!AH47</f>
        <v>1207</v>
      </c>
      <c r="AH239" s="15">
        <f>Tractors!AI47</f>
        <v>508</v>
      </c>
      <c r="AI239" s="15">
        <f>Tractors!AJ47</f>
        <v>415</v>
      </c>
      <c r="AJ239" s="15">
        <f>Tractors!AK47</f>
        <v>378</v>
      </c>
      <c r="AK239" s="15">
        <f>Tractors!AL47</f>
        <v>485</v>
      </c>
      <c r="AL239" s="15">
        <f>Tractors!AM47</f>
        <v>414</v>
      </c>
      <c r="AM239" s="15">
        <f>Tractors!AN47</f>
        <v>419</v>
      </c>
      <c r="AN239" s="15">
        <f>Tractors!AO47</f>
        <v>570</v>
      </c>
      <c r="AO239" s="15">
        <f>Tractors!AP47</f>
        <v>358</v>
      </c>
      <c r="AP239" s="15">
        <f>Tractors!AQ47</f>
        <v>364</v>
      </c>
      <c r="AQ239" s="15">
        <f>Tractors!AR47</f>
        <v>342</v>
      </c>
      <c r="AR239" s="15">
        <f>Tractors!AS47</f>
        <v>377</v>
      </c>
      <c r="AS239" s="15">
        <f>Tractors!AT47</f>
        <v>381</v>
      </c>
      <c r="AT239" s="15">
        <f>Tractors!AU47</f>
        <v>538</v>
      </c>
      <c r="AU239" s="15">
        <f>Tractors!AV47</f>
        <v>522</v>
      </c>
      <c r="AV239" s="15">
        <f>Tractors!AW47</f>
        <v>492</v>
      </c>
      <c r="AW239" s="15">
        <f>Tractors!AX47</f>
        <v>461</v>
      </c>
      <c r="AX239" s="15">
        <f>Tractors!AY47</f>
        <v>567</v>
      </c>
      <c r="AY239" s="15">
        <f>Tractors!AZ47</f>
        <v>462</v>
      </c>
      <c r="AZ239" s="15">
        <f>Tractors!BA47</f>
        <v>427</v>
      </c>
      <c r="BA239" s="15">
        <f>Tractors!BB47</f>
        <v>309</v>
      </c>
      <c r="BB239" s="15">
        <f>Tractors!BC47</f>
        <v>281</v>
      </c>
      <c r="BC239" s="15">
        <f>Tractors!BD47</f>
        <v>290</v>
      </c>
      <c r="BD239" s="15">
        <f>Tractors!BE47</f>
        <v>699</v>
      </c>
      <c r="BE239" s="15">
        <f>Tractors!BF47</f>
        <v>568</v>
      </c>
      <c r="BF239" s="15">
        <f>Tractors!BG47</f>
        <v>279</v>
      </c>
      <c r="BG239" s="15">
        <f>Tractors!BH47</f>
        <v>298</v>
      </c>
      <c r="BH239" s="15">
        <f>Tractors!BI47</f>
        <v>188</v>
      </c>
      <c r="BI239" s="15">
        <f>Tractors!BJ47</f>
        <v>288</v>
      </c>
      <c r="BJ239" s="15">
        <f>Tractors!BK47</f>
        <v>483</v>
      </c>
      <c r="BK239" s="15">
        <f>Tractors!BL47</f>
        <v>341</v>
      </c>
      <c r="BL239" s="15">
        <f>Tractors!BM47</f>
        <v>318</v>
      </c>
      <c r="BM239" s="15">
        <f>Tractors!BN47</f>
        <v>163</v>
      </c>
      <c r="BN239" s="15">
        <f>Tractors!BO47</f>
        <v>165</v>
      </c>
      <c r="BO239" s="15">
        <f>Tractors!BP47</f>
        <v>145</v>
      </c>
      <c r="BP239" s="15">
        <f>Tractors!BQ47</f>
        <v>205</v>
      </c>
      <c r="BQ239" s="15">
        <f>Tractors!BR47</f>
        <v>245</v>
      </c>
      <c r="BR239" s="15">
        <f>Tractors!BS47</f>
        <v>185</v>
      </c>
      <c r="BS239" s="15">
        <f>Tractors!BT47</f>
        <v>205</v>
      </c>
      <c r="BT239" s="15">
        <f>Tractors!BU47</f>
        <v>235</v>
      </c>
      <c r="BU239" s="15">
        <f>Tractors!BV47</f>
        <v>527</v>
      </c>
      <c r="BV239" s="15">
        <f>Tractors!BW47</f>
        <v>327</v>
      </c>
      <c r="BW239" s="15">
        <f>Tractors!BX47</f>
        <v>217</v>
      </c>
      <c r="BX239" s="15">
        <f>Tractors!BY47</f>
        <v>252</v>
      </c>
      <c r="BY239" s="15">
        <f>Tractors!BZ47</f>
        <v>186</v>
      </c>
      <c r="BZ239" s="15">
        <f>Tractors!CA47</f>
        <v>165</v>
      </c>
      <c r="CA239" s="15">
        <f>Tractors!CB47</f>
        <v>183</v>
      </c>
      <c r="CB239" s="15">
        <f>Tractors!CC47</f>
        <v>289</v>
      </c>
      <c r="CC239" s="15">
        <f>Tractors!CD47</f>
        <v>324</v>
      </c>
      <c r="CD239" s="15">
        <f>Tractors!CE47</f>
        <v>326</v>
      </c>
      <c r="CE239" s="15">
        <f>Tractors!CF47</f>
        <v>324</v>
      </c>
      <c r="CF239" s="15">
        <f>Tractors!CG47</f>
        <v>824</v>
      </c>
      <c r="CG239" s="15">
        <f>Tractors!CH47</f>
        <v>648</v>
      </c>
      <c r="CH239" s="15">
        <f>Tractors!CI47</f>
        <v>399</v>
      </c>
      <c r="CI239" s="15">
        <f>Tractors!CJ47</f>
        <v>282.43478260869568</v>
      </c>
      <c r="CL239" s="15">
        <f t="shared" si="2600"/>
        <v>681.43478260869574</v>
      </c>
      <c r="CM239" s="15">
        <f t="shared" si="2601"/>
        <v>1796</v>
      </c>
      <c r="CN239" s="15">
        <f t="shared" si="2601"/>
        <v>796</v>
      </c>
      <c r="CP239" s="17">
        <f t="shared" si="2602"/>
        <v>-0.40641569459172844</v>
      </c>
      <c r="CQ239" s="17">
        <f t="shared" si="2603"/>
        <v>0.25263746803069065</v>
      </c>
      <c r="CU239" s="8"/>
      <c r="CV239" s="8"/>
      <c r="CW239" s="8"/>
      <c r="CX239" s="8"/>
      <c r="CY239" s="8"/>
      <c r="CZ239" s="8"/>
      <c r="DB239" s="15">
        <f t="shared" si="2604"/>
        <v>1443</v>
      </c>
      <c r="DC239" s="15">
        <f t="shared" si="2604"/>
        <v>1241</v>
      </c>
      <c r="DD239" s="15">
        <f t="shared" si="2604"/>
        <v>1907</v>
      </c>
      <c r="DE239" s="15">
        <f t="shared" si="2604"/>
        <v>1195</v>
      </c>
      <c r="DF239" s="15">
        <f t="shared" si="2604"/>
        <v>1304</v>
      </c>
      <c r="DG239" s="15">
        <f t="shared" si="2604"/>
        <v>466</v>
      </c>
      <c r="DH239" s="15">
        <f t="shared" si="2604"/>
        <v>2839</v>
      </c>
      <c r="DI239" s="15">
        <f t="shared" si="2604"/>
        <v>1325</v>
      </c>
      <c r="DJ239" s="15">
        <f t="shared" si="2604"/>
        <v>1456</v>
      </c>
      <c r="DK239" s="15">
        <f t="shared" si="2604"/>
        <v>661</v>
      </c>
      <c r="DL239" s="15">
        <f t="shared" si="2605"/>
        <v>2650</v>
      </c>
      <c r="DM239" s="15">
        <f t="shared" si="2605"/>
        <v>1278</v>
      </c>
      <c r="DN239" s="15">
        <f t="shared" si="2605"/>
        <v>1403</v>
      </c>
      <c r="DO239" s="15">
        <f t="shared" si="2605"/>
        <v>1064</v>
      </c>
      <c r="DP239" s="15">
        <f t="shared" si="2605"/>
        <v>1296</v>
      </c>
      <c r="DQ239" s="15">
        <f t="shared" si="2605"/>
        <v>1475</v>
      </c>
      <c r="DR239" s="15">
        <f t="shared" si="2605"/>
        <v>1456</v>
      </c>
      <c r="DS239" s="15">
        <f t="shared" si="2605"/>
        <v>880</v>
      </c>
      <c r="DT239" s="15">
        <f t="shared" si="2605"/>
        <v>1546</v>
      </c>
      <c r="DU239" s="15">
        <f t="shared" si="2605"/>
        <v>774</v>
      </c>
      <c r="DV239" s="15">
        <f t="shared" si="2606"/>
        <v>1142</v>
      </c>
      <c r="DW239" s="15">
        <f t="shared" si="2606"/>
        <v>473</v>
      </c>
      <c r="DX239" s="15">
        <f t="shared" si="2606"/>
        <v>635</v>
      </c>
      <c r="DY239" s="15">
        <f t="shared" si="2606"/>
        <v>967</v>
      </c>
      <c r="DZ239" s="15">
        <f t="shared" si="2606"/>
        <v>796</v>
      </c>
      <c r="EA239" s="15">
        <f t="shared" si="2606"/>
        <v>534</v>
      </c>
      <c r="EB239" s="15">
        <f t="shared" si="2606"/>
        <v>939</v>
      </c>
      <c r="EC239" s="15">
        <f t="shared" si="2606"/>
        <v>1796</v>
      </c>
      <c r="EE239" s="15">
        <f t="shared" si="2607"/>
        <v>5647</v>
      </c>
      <c r="EF239" s="15">
        <f t="shared" si="2607"/>
        <v>6086</v>
      </c>
      <c r="EG239" s="15">
        <f t="shared" si="2607"/>
        <v>5992</v>
      </c>
      <c r="EH239" s="15">
        <f t="shared" si="2607"/>
        <v>5291</v>
      </c>
      <c r="EI239" s="15">
        <f t="shared" si="2607"/>
        <v>4342</v>
      </c>
      <c r="EJ239" s="15">
        <f t="shared" si="2607"/>
        <v>2871</v>
      </c>
      <c r="EK239" s="15">
        <f t="shared" si="2607"/>
        <v>3950.4347826086955</v>
      </c>
    </row>
    <row r="240" spans="1:141" hidden="1" outlineLevel="1" x14ac:dyDescent="0.2">
      <c r="A240" s="9" t="s">
        <v>13</v>
      </c>
      <c r="B240" s="18">
        <f t="shared" ref="B240:AG240" si="2608">B241-SUM(B232:B239)</f>
        <v>5947</v>
      </c>
      <c r="C240" s="18">
        <f t="shared" si="2608"/>
        <v>6860</v>
      </c>
      <c r="D240" s="18">
        <f t="shared" si="2608"/>
        <v>6907</v>
      </c>
      <c r="E240" s="18">
        <f t="shared" si="2608"/>
        <v>4137</v>
      </c>
      <c r="F240" s="18">
        <f t="shared" si="2608"/>
        <v>3529</v>
      </c>
      <c r="G240" s="18">
        <f t="shared" si="2608"/>
        <v>3923</v>
      </c>
      <c r="H240" s="18">
        <f t="shared" si="2608"/>
        <v>5138</v>
      </c>
      <c r="I240" s="18">
        <f t="shared" si="2608"/>
        <v>4897</v>
      </c>
      <c r="J240" s="18">
        <f t="shared" si="2608"/>
        <v>3241</v>
      </c>
      <c r="K240" s="18">
        <f t="shared" si="2608"/>
        <v>3869</v>
      </c>
      <c r="L240" s="18">
        <f t="shared" si="2608"/>
        <v>4101</v>
      </c>
      <c r="M240" s="18">
        <f t="shared" si="2608"/>
        <v>4271</v>
      </c>
      <c r="N240" s="18">
        <f t="shared" si="2608"/>
        <v>4548</v>
      </c>
      <c r="O240" s="18">
        <f t="shared" si="2608"/>
        <v>4315</v>
      </c>
      <c r="P240" s="18">
        <f t="shared" si="2608"/>
        <v>4439</v>
      </c>
      <c r="Q240" s="18">
        <f t="shared" si="2608"/>
        <v>536</v>
      </c>
      <c r="R240" s="18">
        <f t="shared" si="2608"/>
        <v>1699</v>
      </c>
      <c r="S240" s="18">
        <f t="shared" si="2608"/>
        <v>5166</v>
      </c>
      <c r="T240" s="18">
        <f t="shared" si="2608"/>
        <v>6612</v>
      </c>
      <c r="U240" s="18">
        <f t="shared" si="2608"/>
        <v>6730</v>
      </c>
      <c r="V240" s="18">
        <f t="shared" si="2608"/>
        <v>5829</v>
      </c>
      <c r="W240" s="18">
        <f t="shared" si="2608"/>
        <v>6134</v>
      </c>
      <c r="X240" s="18">
        <f t="shared" si="2608"/>
        <v>6110</v>
      </c>
      <c r="Y240" s="18">
        <f t="shared" si="2608"/>
        <v>5713</v>
      </c>
      <c r="Z240" s="18">
        <f t="shared" si="2608"/>
        <v>6046</v>
      </c>
      <c r="AA240" s="18">
        <f t="shared" si="2608"/>
        <v>5155</v>
      </c>
      <c r="AB240" s="18">
        <f t="shared" si="2608"/>
        <v>6450</v>
      </c>
      <c r="AC240" s="18">
        <f t="shared" si="2608"/>
        <v>4416</v>
      </c>
      <c r="AD240" s="18">
        <f t="shared" si="2608"/>
        <v>2819</v>
      </c>
      <c r="AE240" s="18">
        <f t="shared" si="2608"/>
        <v>5980</v>
      </c>
      <c r="AF240" s="18">
        <f t="shared" si="2608"/>
        <v>8127</v>
      </c>
      <c r="AG240" s="18">
        <f t="shared" si="2608"/>
        <v>7363</v>
      </c>
      <c r="AH240" s="18">
        <f t="shared" ref="AH240:BA240" si="2609">AH241-SUM(AH232:AH239)</f>
        <v>4804</v>
      </c>
      <c r="AI240" s="18">
        <f t="shared" si="2609"/>
        <v>5659</v>
      </c>
      <c r="AJ240" s="18">
        <f t="shared" si="2609"/>
        <v>5068</v>
      </c>
      <c r="AK240" s="18">
        <f t="shared" si="2609"/>
        <v>5220</v>
      </c>
      <c r="AL240" s="18">
        <f t="shared" si="2609"/>
        <v>5352</v>
      </c>
      <c r="AM240" s="18">
        <f t="shared" si="2609"/>
        <v>4954</v>
      </c>
      <c r="AN240" s="18">
        <f t="shared" si="2609"/>
        <v>5969</v>
      </c>
      <c r="AO240" s="18">
        <f t="shared" si="2609"/>
        <v>3989</v>
      </c>
      <c r="AP240" s="18">
        <f t="shared" si="2609"/>
        <v>6139</v>
      </c>
      <c r="AQ240" s="18">
        <f t="shared" si="2609"/>
        <v>6752</v>
      </c>
      <c r="AR240" s="18">
        <f t="shared" si="2609"/>
        <v>5860</v>
      </c>
      <c r="AS240" s="18">
        <f t="shared" si="2609"/>
        <v>5565</v>
      </c>
      <c r="AT240" s="18">
        <f t="shared" si="2609"/>
        <v>5413</v>
      </c>
      <c r="AU240" s="18">
        <f t="shared" si="2609"/>
        <v>2864</v>
      </c>
      <c r="AV240" s="18">
        <f t="shared" si="2609"/>
        <v>2272</v>
      </c>
      <c r="AW240" s="18">
        <f t="shared" si="2609"/>
        <v>2052</v>
      </c>
      <c r="AX240" s="18">
        <f t="shared" si="2609"/>
        <v>1871</v>
      </c>
      <c r="AY240" s="18">
        <f t="shared" si="2609"/>
        <v>1912</v>
      </c>
      <c r="AZ240" s="18">
        <f t="shared" si="2609"/>
        <v>2029</v>
      </c>
      <c r="BA240" s="18">
        <f t="shared" si="2609"/>
        <v>1364</v>
      </c>
      <c r="BB240" s="18">
        <f t="shared" ref="BB240:BC240" si="2610">BB241-SUM(BB232:BB239)</f>
        <v>1538</v>
      </c>
      <c r="BC240" s="18">
        <f t="shared" si="2610"/>
        <v>2815</v>
      </c>
      <c r="BD240" s="18">
        <f t="shared" ref="BD240:BE240" si="2611">BD241-SUM(BD232:BD239)</f>
        <v>3256</v>
      </c>
      <c r="BE240" s="18">
        <f t="shared" si="2611"/>
        <v>2635</v>
      </c>
      <c r="BF240" s="18">
        <f t="shared" ref="BF240:BG240" si="2612">BF241-SUM(BF232:BF239)</f>
        <v>1280</v>
      </c>
      <c r="BG240" s="18">
        <f t="shared" si="2612"/>
        <v>1329</v>
      </c>
      <c r="BH240" s="18">
        <f t="shared" ref="BH240:BI240" si="2613">BH241-SUM(BH232:BH239)</f>
        <v>1288</v>
      </c>
      <c r="BI240" s="18">
        <f t="shared" si="2613"/>
        <v>1826</v>
      </c>
      <c r="BJ240" s="18">
        <f t="shared" ref="BJ240:BK240" si="2614">BJ241-SUM(BJ232:BJ239)</f>
        <v>2687</v>
      </c>
      <c r="BK240" s="18">
        <f t="shared" si="2614"/>
        <v>1952</v>
      </c>
      <c r="BL240" s="18">
        <f t="shared" ref="BL240:BM240" si="2615">BL241-SUM(BL232:BL239)</f>
        <v>1546</v>
      </c>
      <c r="BM240" s="18">
        <f t="shared" si="2615"/>
        <v>957</v>
      </c>
      <c r="BN240" s="18">
        <f t="shared" ref="BN240:BO240" si="2616">BN241-SUM(BN232:BN239)</f>
        <v>998</v>
      </c>
      <c r="BO240" s="18">
        <f t="shared" si="2616"/>
        <v>1073</v>
      </c>
      <c r="BP240" s="18">
        <f t="shared" ref="BP240:BQ240" si="2617">BP241-SUM(BP232:BP239)</f>
        <v>1085</v>
      </c>
      <c r="BQ240" s="18">
        <f t="shared" si="2617"/>
        <v>1303</v>
      </c>
      <c r="BR240" s="18">
        <f t="shared" ref="BR240" si="2618">BR241-SUM(BR232:BR239)</f>
        <v>1488</v>
      </c>
      <c r="BS240" s="18">
        <f t="shared" ref="BS240" si="2619">BS241-SUM(BS232:BS239)</f>
        <v>1101</v>
      </c>
      <c r="BT240" s="18">
        <f t="shared" ref="BT240:BU240" si="2620">BT241-SUM(BT232:BT239)</f>
        <v>1749</v>
      </c>
      <c r="BU240" s="18">
        <f t="shared" si="2620"/>
        <v>2967</v>
      </c>
      <c r="BV240" s="18">
        <f t="shared" ref="BV240:BW240" si="2621">BV241-SUM(BV232:BV239)</f>
        <v>1916</v>
      </c>
      <c r="BW240" s="18">
        <f t="shared" si="2621"/>
        <v>1075</v>
      </c>
      <c r="BX240" s="18">
        <f t="shared" ref="BX240:BY240" si="2622">BX241-SUM(BX232:BX239)</f>
        <v>1171</v>
      </c>
      <c r="BY240" s="18">
        <f t="shared" si="2622"/>
        <v>895</v>
      </c>
      <c r="BZ240" s="18">
        <f t="shared" ref="BZ240" si="2623">BZ241-SUM(BZ232:BZ239)</f>
        <v>1017</v>
      </c>
      <c r="CA240" s="18">
        <f t="shared" ref="CA240:CB240" si="2624">CA241-SUM(CA232:CA239)</f>
        <v>1067</v>
      </c>
      <c r="CB240" s="18">
        <f t="shared" si="2624"/>
        <v>1264</v>
      </c>
      <c r="CC240" s="18">
        <f t="shared" ref="CC240" si="2625">CC241-SUM(CC232:CC239)</f>
        <v>1739</v>
      </c>
      <c r="CD240" s="18">
        <f t="shared" ref="CD240:CG240" si="2626">CD241-SUM(CD232:CD239)</f>
        <v>1295</v>
      </c>
      <c r="CE240" s="18">
        <f t="shared" si="2626"/>
        <v>1339</v>
      </c>
      <c r="CF240" s="18">
        <f t="shared" si="2626"/>
        <v>2081</v>
      </c>
      <c r="CG240" s="18">
        <f t="shared" si="2626"/>
        <v>2036</v>
      </c>
      <c r="CH240" s="18">
        <f t="shared" ref="CH240" si="2627">CH241-SUM(CH232:CH239)</f>
        <v>2069</v>
      </c>
      <c r="CI240" s="18">
        <f t="shared" ref="CI240" si="2628">CI241-SUM(CI232:CI239)</f>
        <v>1515.5652173913113</v>
      </c>
      <c r="CL240" s="18">
        <f t="shared" si="2600"/>
        <v>3584.5652173913113</v>
      </c>
      <c r="CM240" s="18">
        <f t="shared" si="2601"/>
        <v>5456</v>
      </c>
      <c r="CN240" s="18">
        <f t="shared" si="2601"/>
        <v>4162</v>
      </c>
      <c r="CP240" s="37">
        <f t="shared" si="2602"/>
        <v>4.8118484617342583E-2</v>
      </c>
      <c r="CQ240" s="37">
        <f t="shared" si="2603"/>
        <v>0.19845042373497535</v>
      </c>
      <c r="CU240" s="8"/>
      <c r="CV240" s="8"/>
      <c r="CW240" s="8"/>
      <c r="CX240" s="8"/>
      <c r="CY240" s="8"/>
      <c r="CZ240" s="8"/>
      <c r="DB240" s="18">
        <f t="shared" si="2604"/>
        <v>19714</v>
      </c>
      <c r="DC240" s="18">
        <f t="shared" si="2604"/>
        <v>11589</v>
      </c>
      <c r="DD240" s="18">
        <f t="shared" si="2604"/>
        <v>13276</v>
      </c>
      <c r="DE240" s="18">
        <f t="shared" si="2604"/>
        <v>12241</v>
      </c>
      <c r="DF240" s="18">
        <f t="shared" si="2604"/>
        <v>13302</v>
      </c>
      <c r="DG240" s="18">
        <f t="shared" si="2604"/>
        <v>7401</v>
      </c>
      <c r="DH240" s="18">
        <f t="shared" si="2604"/>
        <v>19171</v>
      </c>
      <c r="DI240" s="18">
        <f t="shared" si="2604"/>
        <v>17957</v>
      </c>
      <c r="DJ240" s="18">
        <f t="shared" si="2604"/>
        <v>17651</v>
      </c>
      <c r="DK240" s="18">
        <f t="shared" si="2604"/>
        <v>13215</v>
      </c>
      <c r="DL240" s="18">
        <f t="shared" si="2605"/>
        <v>20294</v>
      </c>
      <c r="DM240" s="18">
        <f t="shared" si="2605"/>
        <v>15947</v>
      </c>
      <c r="DN240" s="18">
        <f t="shared" si="2605"/>
        <v>16275</v>
      </c>
      <c r="DO240" s="18">
        <f t="shared" si="2605"/>
        <v>16880</v>
      </c>
      <c r="DP240" s="18">
        <f t="shared" si="2605"/>
        <v>16838</v>
      </c>
      <c r="DQ240" s="18">
        <f t="shared" si="2605"/>
        <v>7188</v>
      </c>
      <c r="DR240" s="18">
        <f t="shared" si="2605"/>
        <v>5812</v>
      </c>
      <c r="DS240" s="18">
        <f t="shared" si="2605"/>
        <v>5717</v>
      </c>
      <c r="DT240" s="18">
        <f t="shared" si="2605"/>
        <v>7171</v>
      </c>
      <c r="DU240" s="18">
        <f t="shared" si="2605"/>
        <v>4443</v>
      </c>
      <c r="DV240" s="18">
        <f t="shared" si="2606"/>
        <v>6185</v>
      </c>
      <c r="DW240" s="18">
        <f t="shared" si="2606"/>
        <v>3028</v>
      </c>
      <c r="DX240" s="18">
        <f t="shared" si="2606"/>
        <v>3876</v>
      </c>
      <c r="DY240" s="18">
        <f t="shared" si="2606"/>
        <v>5817</v>
      </c>
      <c r="DZ240" s="18">
        <f t="shared" si="2606"/>
        <v>4162</v>
      </c>
      <c r="EA240" s="18">
        <f t="shared" si="2606"/>
        <v>2979</v>
      </c>
      <c r="EB240" s="18">
        <f t="shared" si="2606"/>
        <v>4298</v>
      </c>
      <c r="EC240" s="18">
        <f t="shared" si="2606"/>
        <v>5456</v>
      </c>
      <c r="EE240" s="18">
        <f t="shared" si="2607"/>
        <v>50408</v>
      </c>
      <c r="EF240" s="18">
        <f t="shared" si="2607"/>
        <v>62180</v>
      </c>
      <c r="EG240" s="18">
        <f t="shared" si="2607"/>
        <v>65731</v>
      </c>
      <c r="EH240" s="18">
        <f t="shared" si="2607"/>
        <v>46718</v>
      </c>
      <c r="EI240" s="18">
        <f t="shared" si="2607"/>
        <v>23516</v>
      </c>
      <c r="EJ240" s="18">
        <f t="shared" si="2607"/>
        <v>16883</v>
      </c>
      <c r="EK240" s="18">
        <f t="shared" si="2607"/>
        <v>16317.565217391311</v>
      </c>
    </row>
    <row r="241" spans="1:141" ht="15" hidden="1" outlineLevel="1" x14ac:dyDescent="0.25">
      <c r="A241" s="19" t="s">
        <v>14</v>
      </c>
      <c r="B241" s="25">
        <f>Tractors!C36</f>
        <v>64961</v>
      </c>
      <c r="C241" s="25">
        <f>Tractors!D36</f>
        <v>56447</v>
      </c>
      <c r="D241" s="25">
        <f>Tractors!E36</f>
        <v>59993</v>
      </c>
      <c r="E241" s="25">
        <f>Tractors!F36</f>
        <v>44104</v>
      </c>
      <c r="F241" s="25">
        <f>Tractors!G36</f>
        <v>46784</v>
      </c>
      <c r="G241" s="25">
        <f>Tractors!H36</f>
        <v>50291</v>
      </c>
      <c r="H241" s="25">
        <f>Tractors!I36</f>
        <v>67126</v>
      </c>
      <c r="I241" s="25">
        <f>Tractors!J36</f>
        <v>62039</v>
      </c>
      <c r="J241" s="25">
        <f>Tractors!K36</f>
        <v>44046</v>
      </c>
      <c r="K241" s="25">
        <f>Tractors!L36</f>
        <v>42387</v>
      </c>
      <c r="L241" s="25">
        <f>Tractors!M36</f>
        <v>54425</v>
      </c>
      <c r="M241" s="25">
        <f>Tractors!N36</f>
        <v>62231</v>
      </c>
      <c r="N241" s="25">
        <f>Tractors!O36</f>
        <v>66361</v>
      </c>
      <c r="O241" s="25">
        <f>Tractors!P36</f>
        <v>59928</v>
      </c>
      <c r="P241" s="25">
        <f>Tractors!Q36</f>
        <v>59903</v>
      </c>
      <c r="Q241" s="25">
        <f>Tractors!R36</f>
        <v>6350</v>
      </c>
      <c r="R241" s="25">
        <f>Tractors!S36</f>
        <v>12114</v>
      </c>
      <c r="S241" s="25">
        <f>Tractors!T36</f>
        <v>57381</v>
      </c>
      <c r="T241" s="25">
        <f>Tractors!U36</f>
        <v>93413</v>
      </c>
      <c r="U241" s="25">
        <f>Tractors!V36</f>
        <v>80897</v>
      </c>
      <c r="V241" s="25">
        <f>Tractors!W36</f>
        <v>81771</v>
      </c>
      <c r="W241" s="25">
        <f>Tractors!X36</f>
        <v>67004</v>
      </c>
      <c r="X241" s="25">
        <f>Tractors!Y36</f>
        <v>63076</v>
      </c>
      <c r="Y241" s="25">
        <f>Tractors!Z36</f>
        <v>84122</v>
      </c>
      <c r="Z241" s="25">
        <f>Tractors!AA36</f>
        <v>74477</v>
      </c>
      <c r="AA241" s="25">
        <f>Tractors!AB36</f>
        <v>71522</v>
      </c>
      <c r="AB241" s="25">
        <f>Tractors!AC36</f>
        <v>81579</v>
      </c>
      <c r="AC241" s="25">
        <f>Tractors!AD36</f>
        <v>42617</v>
      </c>
      <c r="AD241" s="25">
        <f>Tractors!AE36</f>
        <v>19207</v>
      </c>
      <c r="AE241" s="25">
        <f>Tractors!AF36</f>
        <v>63586</v>
      </c>
      <c r="AF241" s="25">
        <f>Tractors!AG36</f>
        <v>98744</v>
      </c>
      <c r="AG241" s="25">
        <f>Tractors!AH36</f>
        <v>82737</v>
      </c>
      <c r="AH241" s="25">
        <f>Tractors!AI36</f>
        <v>61616</v>
      </c>
      <c r="AI241" s="25">
        <f>Tractors!AJ36</f>
        <v>52447</v>
      </c>
      <c r="AJ241" s="25">
        <f>Tractors!AK36</f>
        <v>55757</v>
      </c>
      <c r="AK241" s="25">
        <f>Tractors!AL36</f>
        <v>75312</v>
      </c>
      <c r="AL241" s="25">
        <f>Tractors!AM36</f>
        <v>67363</v>
      </c>
      <c r="AM241" s="25">
        <f>Tractors!AN36</f>
        <v>59442</v>
      </c>
      <c r="AN241" s="25">
        <f>Tractors!AO36</f>
        <v>76220</v>
      </c>
      <c r="AO241" s="25">
        <f>Tractors!AP36</f>
        <v>54190</v>
      </c>
      <c r="AP241" s="25">
        <f>Tractors!AQ36</f>
        <v>63852</v>
      </c>
      <c r="AQ241" s="25">
        <f>Tractors!AR36</f>
        <v>69471</v>
      </c>
      <c r="AR241" s="25">
        <f>Tractors!AS36</f>
        <v>74478</v>
      </c>
      <c r="AS241" s="25">
        <f>Tractors!AT36</f>
        <v>64376</v>
      </c>
      <c r="AT241" s="25">
        <f>Tractors!AU36</f>
        <v>59362</v>
      </c>
      <c r="AU241" s="25">
        <f>Tractors!AV36</f>
        <v>58263</v>
      </c>
      <c r="AV241" s="25">
        <f>Tractors!AW36</f>
        <v>77992</v>
      </c>
      <c r="AW241" s="25">
        <f>Tractors!AX36</f>
        <v>77487</v>
      </c>
      <c r="AX241" s="25">
        <f>Tractors!AY36</f>
        <v>72235</v>
      </c>
      <c r="AY241" s="25">
        <f>Tractors!AZ36</f>
        <v>67727</v>
      </c>
      <c r="AZ241" s="25">
        <f>Tractors!BA36</f>
        <v>79335</v>
      </c>
      <c r="BA241" s="25">
        <f>Tractors!BB36</f>
        <v>55113</v>
      </c>
      <c r="BB241" s="25">
        <f>Tractors!BC36</f>
        <v>70012</v>
      </c>
      <c r="BC241" s="25">
        <f>Tractors!BD36</f>
        <v>95656</v>
      </c>
      <c r="BD241" s="25">
        <f>Tractors!BE36</f>
        <v>90650</v>
      </c>
      <c r="BE241" s="25">
        <f>Tractors!BF36</f>
        <v>73739</v>
      </c>
      <c r="BF241" s="25">
        <f>Tractors!BG36</f>
        <v>54109</v>
      </c>
      <c r="BG241" s="25">
        <f>Tractors!BH36</f>
        <v>61888</v>
      </c>
      <c r="BH241" s="25">
        <f>Tractors!BI36</f>
        <v>61509</v>
      </c>
      <c r="BI241" s="25">
        <f>Tractors!BJ36</f>
        <v>78320</v>
      </c>
      <c r="BJ241" s="25">
        <f>Tractors!BK36</f>
        <v>87970</v>
      </c>
      <c r="BK241" s="25">
        <f>Tractors!BL36</f>
        <v>75473</v>
      </c>
      <c r="BL241" s="25">
        <f>Tractors!BM36</f>
        <v>77066</v>
      </c>
      <c r="BM241" s="25">
        <f>Tractors!BN36</f>
        <v>55790</v>
      </c>
      <c r="BN241" s="25">
        <f>Tractors!BO36</f>
        <v>69192</v>
      </c>
      <c r="BO241" s="25">
        <f>Tractors!BP36</f>
        <v>70465</v>
      </c>
      <c r="BP241" s="25">
        <f>Tractors!BQ36</f>
        <v>79370</v>
      </c>
      <c r="BQ241" s="25">
        <f>Tractors!BR36</f>
        <v>64679</v>
      </c>
      <c r="BR241" s="25">
        <f>Tractors!BS36</f>
        <v>61487</v>
      </c>
      <c r="BS241" s="25">
        <f>Tractors!BT36</f>
        <v>63350</v>
      </c>
      <c r="BT241" s="25">
        <f>Tractors!BU36</f>
        <v>79588</v>
      </c>
      <c r="BU241" s="25">
        <f>Tractors!BV36</f>
        <v>98339</v>
      </c>
      <c r="BV241" s="25">
        <f>Tractors!BW36</f>
        <v>92008</v>
      </c>
      <c r="BW241" s="25">
        <f>Tractors!BX36</f>
        <v>63833</v>
      </c>
      <c r="BX241" s="25">
        <f>Tractors!BY36</f>
        <v>71888</v>
      </c>
      <c r="BY241" s="25">
        <f>Tractors!BZ36</f>
        <v>59631</v>
      </c>
      <c r="BZ241" s="25">
        <f>Tractors!CA36</f>
        <v>70680</v>
      </c>
      <c r="CA241" s="25">
        <f>Tractors!CB36</f>
        <v>76300</v>
      </c>
      <c r="CB241" s="25">
        <f>Tractors!CC36</f>
        <v>87810</v>
      </c>
      <c r="CC241" s="25">
        <f>Tractors!CD36</f>
        <v>83947</v>
      </c>
      <c r="CD241" s="25">
        <f>Tractors!CE36</f>
        <v>63096</v>
      </c>
      <c r="CE241" s="25">
        <f>Tractors!CF36</f>
        <v>72004</v>
      </c>
      <c r="CF241" s="25">
        <f>Tractors!CG36</f>
        <v>124372</v>
      </c>
      <c r="CG241" s="25">
        <f>Tractors!CH36</f>
        <v>113307</v>
      </c>
      <c r="CH241" s="25">
        <f>Tractors!CI36</f>
        <v>112814</v>
      </c>
      <c r="CI241" s="25">
        <f>Tractors!CJ36</f>
        <v>86957.130434782608</v>
      </c>
      <c r="CL241" s="25">
        <f>SUM(CL232:CL240)</f>
        <v>199771.13043478259</v>
      </c>
      <c r="CM241" s="25">
        <f>SUM(CM232:CM240)</f>
        <v>309683</v>
      </c>
      <c r="CN241" s="25">
        <f>SUM(CN232:CN240)</f>
        <v>227729</v>
      </c>
      <c r="CP241" s="26">
        <f t="shared" si="2602"/>
        <v>1.7288927540955124E-2</v>
      </c>
      <c r="CQ241" s="26">
        <f t="shared" si="2603"/>
        <v>0.2818907119101044</v>
      </c>
      <c r="CU241" s="8"/>
      <c r="CV241" s="8"/>
      <c r="CW241" s="8"/>
      <c r="CX241" s="8"/>
      <c r="CY241" s="8"/>
      <c r="CZ241" s="8"/>
      <c r="DB241" s="25">
        <f t="shared" si="2604"/>
        <v>181401</v>
      </c>
      <c r="DC241" s="25">
        <f t="shared" si="2604"/>
        <v>141179</v>
      </c>
      <c r="DD241" s="25">
        <f t="shared" si="2604"/>
        <v>173211</v>
      </c>
      <c r="DE241" s="25">
        <f t="shared" si="2604"/>
        <v>159043</v>
      </c>
      <c r="DF241" s="25">
        <f t="shared" si="2604"/>
        <v>186192</v>
      </c>
      <c r="DG241" s="25">
        <f t="shared" si="2604"/>
        <v>75845</v>
      </c>
      <c r="DH241" s="25">
        <f t="shared" si="2604"/>
        <v>256081</v>
      </c>
      <c r="DI241" s="25">
        <f t="shared" si="2604"/>
        <v>214202</v>
      </c>
      <c r="DJ241" s="25">
        <f t="shared" si="2604"/>
        <v>227578</v>
      </c>
      <c r="DK241" s="25">
        <f t="shared" si="2604"/>
        <v>125410</v>
      </c>
      <c r="DL241" s="25">
        <f t="shared" si="2605"/>
        <v>243097</v>
      </c>
      <c r="DM241" s="25">
        <f t="shared" si="2605"/>
        <v>183516</v>
      </c>
      <c r="DN241" s="25">
        <f t="shared" si="2605"/>
        <v>203025</v>
      </c>
      <c r="DO241" s="25">
        <f t="shared" si="2605"/>
        <v>187513</v>
      </c>
      <c r="DP241" s="25">
        <f t="shared" si="2605"/>
        <v>198216</v>
      </c>
      <c r="DQ241" s="25">
        <f t="shared" si="2605"/>
        <v>213742</v>
      </c>
      <c r="DR241" s="25">
        <f t="shared" si="2605"/>
        <v>219297</v>
      </c>
      <c r="DS241" s="25">
        <f t="shared" si="2605"/>
        <v>220781</v>
      </c>
      <c r="DT241" s="25">
        <f t="shared" si="2605"/>
        <v>218498</v>
      </c>
      <c r="DU241" s="25">
        <f t="shared" si="2605"/>
        <v>201717</v>
      </c>
      <c r="DV241" s="25">
        <f t="shared" si="2606"/>
        <v>240509</v>
      </c>
      <c r="DW241" s="25">
        <f t="shared" si="2606"/>
        <v>195447</v>
      </c>
      <c r="DX241" s="25">
        <f t="shared" si="2606"/>
        <v>205536</v>
      </c>
      <c r="DY241" s="25">
        <f t="shared" si="2606"/>
        <v>241277</v>
      </c>
      <c r="DZ241" s="25">
        <f t="shared" si="2606"/>
        <v>227729</v>
      </c>
      <c r="EA241" s="25">
        <f t="shared" si="2606"/>
        <v>206611</v>
      </c>
      <c r="EB241" s="25">
        <f t="shared" si="2606"/>
        <v>234853</v>
      </c>
      <c r="EC241" s="25">
        <f t="shared" si="2606"/>
        <v>309683</v>
      </c>
      <c r="EE241" s="25">
        <f t="shared" si="2607"/>
        <v>659625</v>
      </c>
      <c r="EF241" s="25">
        <f t="shared" si="2607"/>
        <v>773706</v>
      </c>
      <c r="EG241" s="25">
        <f t="shared" si="2607"/>
        <v>755048</v>
      </c>
      <c r="EH241" s="25">
        <f t="shared" si="2607"/>
        <v>818768</v>
      </c>
      <c r="EI241" s="25">
        <f t="shared" si="2607"/>
        <v>881505</v>
      </c>
      <c r="EJ241" s="25">
        <f t="shared" si="2607"/>
        <v>869989</v>
      </c>
      <c r="EK241" s="25">
        <f t="shared" si="2607"/>
        <v>950918.13043478259</v>
      </c>
    </row>
    <row r="242" spans="1:141" hidden="1" outlineLevel="1" x14ac:dyDescent="0.2">
      <c r="CU242" s="8"/>
      <c r="CV242" s="8"/>
      <c r="CW242" s="8"/>
      <c r="CX242" s="8"/>
      <c r="CY242" s="8"/>
      <c r="CZ242" s="8"/>
    </row>
    <row r="243" spans="1:141" ht="15" hidden="1" outlineLevel="1" x14ac:dyDescent="0.25">
      <c r="A243" s="19" t="s">
        <v>38</v>
      </c>
      <c r="B243" s="34">
        <f t="shared" ref="B243:AG243" si="2629">B$4</f>
        <v>43466</v>
      </c>
      <c r="C243" s="34">
        <f t="shared" si="2629"/>
        <v>43497</v>
      </c>
      <c r="D243" s="34">
        <f t="shared" si="2629"/>
        <v>43525</v>
      </c>
      <c r="E243" s="34">
        <f t="shared" si="2629"/>
        <v>43556</v>
      </c>
      <c r="F243" s="34">
        <f t="shared" si="2629"/>
        <v>43586</v>
      </c>
      <c r="G243" s="34">
        <f t="shared" si="2629"/>
        <v>43617</v>
      </c>
      <c r="H243" s="34">
        <f t="shared" si="2629"/>
        <v>43647</v>
      </c>
      <c r="I243" s="34">
        <f t="shared" si="2629"/>
        <v>43678</v>
      </c>
      <c r="J243" s="34">
        <f t="shared" si="2629"/>
        <v>43709</v>
      </c>
      <c r="K243" s="34">
        <f t="shared" si="2629"/>
        <v>43739</v>
      </c>
      <c r="L243" s="34">
        <f t="shared" si="2629"/>
        <v>43770</v>
      </c>
      <c r="M243" s="34">
        <f t="shared" si="2629"/>
        <v>43800</v>
      </c>
      <c r="N243" s="34">
        <f t="shared" si="2629"/>
        <v>43831</v>
      </c>
      <c r="O243" s="34">
        <f t="shared" si="2629"/>
        <v>43862</v>
      </c>
      <c r="P243" s="34">
        <f t="shared" si="2629"/>
        <v>43891</v>
      </c>
      <c r="Q243" s="34">
        <f t="shared" si="2629"/>
        <v>43922</v>
      </c>
      <c r="R243" s="34">
        <f t="shared" si="2629"/>
        <v>43952</v>
      </c>
      <c r="S243" s="34">
        <f t="shared" si="2629"/>
        <v>43983</v>
      </c>
      <c r="T243" s="34">
        <f t="shared" si="2629"/>
        <v>44013</v>
      </c>
      <c r="U243" s="34">
        <f t="shared" si="2629"/>
        <v>44044</v>
      </c>
      <c r="V243" s="34">
        <f t="shared" si="2629"/>
        <v>44075</v>
      </c>
      <c r="W243" s="34">
        <f t="shared" si="2629"/>
        <v>44105</v>
      </c>
      <c r="X243" s="34">
        <f t="shared" si="2629"/>
        <v>44136</v>
      </c>
      <c r="Y243" s="34">
        <f t="shared" si="2629"/>
        <v>44166</v>
      </c>
      <c r="Z243" s="34">
        <f t="shared" si="2629"/>
        <v>44197</v>
      </c>
      <c r="AA243" s="34">
        <f t="shared" si="2629"/>
        <v>44228</v>
      </c>
      <c r="AB243" s="34">
        <f t="shared" si="2629"/>
        <v>44256</v>
      </c>
      <c r="AC243" s="34">
        <f t="shared" si="2629"/>
        <v>44287</v>
      </c>
      <c r="AD243" s="34">
        <f t="shared" si="2629"/>
        <v>44317</v>
      </c>
      <c r="AE243" s="34">
        <f t="shared" si="2629"/>
        <v>44348</v>
      </c>
      <c r="AF243" s="34">
        <f t="shared" si="2629"/>
        <v>44378</v>
      </c>
      <c r="AG243" s="34">
        <f t="shared" si="2629"/>
        <v>44409</v>
      </c>
      <c r="AH243" s="34">
        <f t="shared" ref="AH243:CI243" si="2630">AH$4</f>
        <v>44440</v>
      </c>
      <c r="AI243" s="34">
        <f t="shared" si="2630"/>
        <v>44470</v>
      </c>
      <c r="AJ243" s="34">
        <f t="shared" si="2630"/>
        <v>44501</v>
      </c>
      <c r="AK243" s="34">
        <f t="shared" si="2630"/>
        <v>44531</v>
      </c>
      <c r="AL243" s="34">
        <f t="shared" si="2630"/>
        <v>44562</v>
      </c>
      <c r="AM243" s="34">
        <f t="shared" si="2630"/>
        <v>44593</v>
      </c>
      <c r="AN243" s="34">
        <f t="shared" si="2630"/>
        <v>44621</v>
      </c>
      <c r="AO243" s="34">
        <f t="shared" si="2630"/>
        <v>44652</v>
      </c>
      <c r="AP243" s="34">
        <f t="shared" si="2630"/>
        <v>44682</v>
      </c>
      <c r="AQ243" s="34">
        <f t="shared" si="2630"/>
        <v>44713</v>
      </c>
      <c r="AR243" s="34">
        <f t="shared" si="2630"/>
        <v>44743</v>
      </c>
      <c r="AS243" s="34">
        <f t="shared" si="2630"/>
        <v>44774</v>
      </c>
      <c r="AT243" s="34">
        <f t="shared" si="2630"/>
        <v>44805</v>
      </c>
      <c r="AU243" s="34">
        <f t="shared" si="2630"/>
        <v>44835</v>
      </c>
      <c r="AV243" s="34">
        <f t="shared" si="2630"/>
        <v>44866</v>
      </c>
      <c r="AW243" s="34">
        <f t="shared" si="2630"/>
        <v>44896</v>
      </c>
      <c r="AX243" s="34">
        <f t="shared" si="2630"/>
        <v>44927</v>
      </c>
      <c r="AY243" s="34">
        <f t="shared" si="2630"/>
        <v>44958</v>
      </c>
      <c r="AZ243" s="34">
        <f t="shared" si="2630"/>
        <v>44986</v>
      </c>
      <c r="BA243" s="34">
        <f t="shared" si="2630"/>
        <v>45017</v>
      </c>
      <c r="BB243" s="34">
        <f t="shared" si="2630"/>
        <v>45047</v>
      </c>
      <c r="BC243" s="34">
        <f t="shared" si="2630"/>
        <v>45078</v>
      </c>
      <c r="BD243" s="34">
        <f t="shared" si="2630"/>
        <v>45108</v>
      </c>
      <c r="BE243" s="34">
        <f t="shared" si="2630"/>
        <v>45139</v>
      </c>
      <c r="BF243" s="34">
        <f t="shared" si="2630"/>
        <v>45170</v>
      </c>
      <c r="BG243" s="34">
        <f t="shared" si="2630"/>
        <v>45200</v>
      </c>
      <c r="BH243" s="34">
        <f t="shared" si="2630"/>
        <v>45231</v>
      </c>
      <c r="BI243" s="34">
        <f t="shared" si="2630"/>
        <v>45261</v>
      </c>
      <c r="BJ243" s="34">
        <f t="shared" si="2630"/>
        <v>45292</v>
      </c>
      <c r="BK243" s="34">
        <f t="shared" si="2630"/>
        <v>45323</v>
      </c>
      <c r="BL243" s="34">
        <f t="shared" si="2630"/>
        <v>45352</v>
      </c>
      <c r="BM243" s="34">
        <f t="shared" si="2630"/>
        <v>45383</v>
      </c>
      <c r="BN243" s="34">
        <f t="shared" si="2630"/>
        <v>45413</v>
      </c>
      <c r="BO243" s="34">
        <f t="shared" si="2630"/>
        <v>45444</v>
      </c>
      <c r="BP243" s="34">
        <f t="shared" si="2630"/>
        <v>45474</v>
      </c>
      <c r="BQ243" s="34">
        <f t="shared" si="2630"/>
        <v>45505</v>
      </c>
      <c r="BR243" s="34">
        <f t="shared" si="2630"/>
        <v>45536</v>
      </c>
      <c r="BS243" s="34">
        <f t="shared" si="2630"/>
        <v>45566</v>
      </c>
      <c r="BT243" s="34">
        <f t="shared" si="2630"/>
        <v>45597</v>
      </c>
      <c r="BU243" s="34">
        <f t="shared" si="2630"/>
        <v>45627</v>
      </c>
      <c r="BV243" s="34">
        <f t="shared" si="2630"/>
        <v>45658</v>
      </c>
      <c r="BW243" s="34">
        <f t="shared" si="2630"/>
        <v>45689</v>
      </c>
      <c r="BX243" s="34">
        <f t="shared" si="2630"/>
        <v>45717</v>
      </c>
      <c r="BY243" s="34">
        <f t="shared" si="2630"/>
        <v>45748</v>
      </c>
      <c r="BZ243" s="34">
        <f t="shared" si="2630"/>
        <v>45778</v>
      </c>
      <c r="CA243" s="34">
        <f t="shared" si="2630"/>
        <v>45809</v>
      </c>
      <c r="CB243" s="34">
        <f t="shared" si="2630"/>
        <v>45839</v>
      </c>
      <c r="CC243" s="34">
        <f t="shared" si="2630"/>
        <v>45870</v>
      </c>
      <c r="CD243" s="34">
        <f t="shared" si="2630"/>
        <v>45901</v>
      </c>
      <c r="CE243" s="34">
        <f t="shared" si="2630"/>
        <v>45931</v>
      </c>
      <c r="CF243" s="34">
        <f t="shared" si="2630"/>
        <v>45962</v>
      </c>
      <c r="CG243" s="34">
        <f t="shared" si="2630"/>
        <v>45992</v>
      </c>
      <c r="CH243" s="34">
        <f t="shared" si="2630"/>
        <v>46023</v>
      </c>
      <c r="CI243" s="34">
        <f t="shared" si="2630"/>
        <v>46054</v>
      </c>
      <c r="CL243" s="35" t="str">
        <f>CL231</f>
        <v>4Q26</v>
      </c>
      <c r="CM243" s="35" t="str">
        <f>CM231</f>
        <v>3Q26</v>
      </c>
      <c r="CN243" s="35" t="str">
        <f>CN231</f>
        <v>4Q25</v>
      </c>
      <c r="CP243" s="35" t="str">
        <f>CP231</f>
        <v>QoQ Change</v>
      </c>
      <c r="CQ243" s="35" t="str">
        <f>CQ231</f>
        <v>YoY Change</v>
      </c>
      <c r="CS243" s="35" t="str">
        <f>CS$4</f>
        <v>Feb-26 vs Feb-25</v>
      </c>
      <c r="CT243" s="35" t="str">
        <f>CT$4</f>
        <v>Feb-26 vs Mar-25</v>
      </c>
      <c r="CU243" s="39">
        <f>CU202</f>
        <v>45689</v>
      </c>
      <c r="CV243" s="39">
        <f>CV202</f>
        <v>46054</v>
      </c>
      <c r="CW243" s="39">
        <f>CW202</f>
        <v>45717</v>
      </c>
      <c r="CX243" s="8"/>
      <c r="CY243" s="8"/>
      <c r="CZ243" s="8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E243" s="34"/>
      <c r="EF243" s="34"/>
      <c r="EG243" s="34"/>
      <c r="EH243" s="34"/>
      <c r="EI243" s="34"/>
      <c r="EJ243" s="34"/>
      <c r="EK243" s="34"/>
    </row>
    <row r="244" spans="1:141" collapsed="1" x14ac:dyDescent="0.2">
      <c r="A244" s="9" t="s">
        <v>45</v>
      </c>
      <c r="B244" s="40">
        <f t="shared" ref="B244:AG244" si="2631">B232/B$241</f>
        <v>4.0085589815427716E-2</v>
      </c>
      <c r="C244" s="40">
        <f t="shared" si="2631"/>
        <v>3.5945222952504116E-2</v>
      </c>
      <c r="D244" s="40">
        <f t="shared" si="2631"/>
        <v>3.6420915773506909E-2</v>
      </c>
      <c r="E244" s="40">
        <f t="shared" si="2631"/>
        <v>3.9656267005260294E-2</v>
      </c>
      <c r="F244" s="40">
        <f t="shared" si="2631"/>
        <v>3.5802838577291385E-2</v>
      </c>
      <c r="G244" s="40">
        <f t="shared" si="2631"/>
        <v>4.2333618341253904E-2</v>
      </c>
      <c r="H244" s="40">
        <f t="shared" si="2631"/>
        <v>3.709441944998957E-2</v>
      </c>
      <c r="I244" s="40">
        <f t="shared" si="2631"/>
        <v>4.0958106997211433E-2</v>
      </c>
      <c r="J244" s="40">
        <f t="shared" si="2631"/>
        <v>4.2818871180129864E-2</v>
      </c>
      <c r="K244" s="40">
        <f t="shared" si="2631"/>
        <v>3.8549555288177981E-2</v>
      </c>
      <c r="L244" s="40">
        <f t="shared" si="2631"/>
        <v>3.7096922370234264E-2</v>
      </c>
      <c r="M244" s="40">
        <f t="shared" si="2631"/>
        <v>3.8871302084170271E-2</v>
      </c>
      <c r="N244" s="40">
        <f t="shared" si="2631"/>
        <v>3.7657660372809328E-2</v>
      </c>
      <c r="O244" s="40">
        <f t="shared" si="2631"/>
        <v>3.7361500467227339E-2</v>
      </c>
      <c r="P244" s="40">
        <f t="shared" si="2631"/>
        <v>3.4171911256531393E-2</v>
      </c>
      <c r="Q244" s="40">
        <f t="shared" si="2631"/>
        <v>2.9921259842519685E-2</v>
      </c>
      <c r="R244" s="40">
        <f t="shared" si="2631"/>
        <v>2.0884926531286114E-2</v>
      </c>
      <c r="S244" s="40">
        <f t="shared" si="2631"/>
        <v>3.1648106516094177E-2</v>
      </c>
      <c r="T244" s="40">
        <f t="shared" si="2631"/>
        <v>3.6611606521576225E-2</v>
      </c>
      <c r="U244" s="40">
        <f t="shared" si="2631"/>
        <v>3.5996390471834554E-2</v>
      </c>
      <c r="V244" s="40">
        <f t="shared" si="2631"/>
        <v>4.1738513653984906E-2</v>
      </c>
      <c r="W244" s="40">
        <f t="shared" si="2631"/>
        <v>4.0967703420691302E-2</v>
      </c>
      <c r="X244" s="40">
        <f t="shared" si="2631"/>
        <v>4.1473777665038999E-2</v>
      </c>
      <c r="Y244" s="40">
        <f t="shared" si="2631"/>
        <v>3.8574926891895102E-2</v>
      </c>
      <c r="Z244" s="40">
        <f t="shared" si="2631"/>
        <v>3.9730386562294398E-2</v>
      </c>
      <c r="AA244" s="40">
        <f t="shared" si="2631"/>
        <v>3.8841195716003467E-2</v>
      </c>
      <c r="AB244" s="40">
        <f t="shared" si="2631"/>
        <v>3.9372877823949791E-2</v>
      </c>
      <c r="AC244" s="40">
        <f t="shared" si="2631"/>
        <v>4.5099373489452567E-2</v>
      </c>
      <c r="AD244" s="40">
        <f t="shared" si="2631"/>
        <v>3.27484771177175E-2</v>
      </c>
      <c r="AE244" s="40">
        <f t="shared" si="2631"/>
        <v>4.2320636618123485E-2</v>
      </c>
      <c r="AF244" s="40">
        <f t="shared" si="2631"/>
        <v>3.6154095438710197E-2</v>
      </c>
      <c r="AG244" s="40">
        <f t="shared" si="2631"/>
        <v>3.9401960428828701E-2</v>
      </c>
      <c r="AH244" s="40">
        <f t="shared" ref="AH244:BA244" si="2632">AH232/AH$241</f>
        <v>3.995715398597767E-2</v>
      </c>
      <c r="AI244" s="40">
        <f t="shared" si="2632"/>
        <v>3.9449348866474727E-2</v>
      </c>
      <c r="AJ244" s="40">
        <f t="shared" si="2632"/>
        <v>3.8291156267374497E-2</v>
      </c>
      <c r="AK244" s="40">
        <f t="shared" si="2632"/>
        <v>3.7152113872955174E-2</v>
      </c>
      <c r="AL244" s="40">
        <f t="shared" si="2632"/>
        <v>4.0511853688226476E-2</v>
      </c>
      <c r="AM244" s="40">
        <f t="shared" si="2632"/>
        <v>4.1754988055583593E-2</v>
      </c>
      <c r="AN244" s="40">
        <f t="shared" si="2632"/>
        <v>3.8021516662293364E-2</v>
      </c>
      <c r="AO244" s="40">
        <f t="shared" si="2632"/>
        <v>4.07639785938365E-2</v>
      </c>
      <c r="AP244" s="40">
        <f t="shared" si="2632"/>
        <v>4.1893754306834556E-2</v>
      </c>
      <c r="AQ244" s="40">
        <f t="shared" si="2632"/>
        <v>3.8562853564796822E-2</v>
      </c>
      <c r="AR244" s="40">
        <f t="shared" si="2632"/>
        <v>3.546013587905153E-2</v>
      </c>
      <c r="AS244" s="40">
        <f t="shared" si="2632"/>
        <v>3.7979992543805144E-2</v>
      </c>
      <c r="AT244" s="40">
        <f t="shared" si="2632"/>
        <v>3.7953572992823689E-2</v>
      </c>
      <c r="AU244" s="40">
        <f t="shared" si="2632"/>
        <v>4.0111219813603834E-2</v>
      </c>
      <c r="AV244" s="40">
        <f t="shared" si="2632"/>
        <v>3.6272951071904813E-2</v>
      </c>
      <c r="AW244" s="40">
        <f t="shared" si="2632"/>
        <v>4.2187721811400625E-2</v>
      </c>
      <c r="AX244" s="40">
        <f t="shared" si="2632"/>
        <v>3.8900809856717657E-2</v>
      </c>
      <c r="AY244" s="40">
        <f t="shared" si="2632"/>
        <v>3.865518921552704E-2</v>
      </c>
      <c r="AZ244" s="40">
        <f t="shared" si="2632"/>
        <v>4.191088422512132E-2</v>
      </c>
      <c r="BA244" s="40">
        <f t="shared" si="2632"/>
        <v>4.0825213651951443E-2</v>
      </c>
      <c r="BB244" s="40">
        <f t="shared" ref="BB244:BC244" si="2633">BB232/BB$241</f>
        <v>4.0635890990115983E-2</v>
      </c>
      <c r="BC244" s="40">
        <f t="shared" si="2633"/>
        <v>5.7738145019653762E-2</v>
      </c>
      <c r="BD244" s="40">
        <f t="shared" ref="BD244:BE244" si="2634">BD232/BD$241</f>
        <v>3.5157198014340869E-2</v>
      </c>
      <c r="BE244" s="40">
        <f t="shared" si="2634"/>
        <v>3.2248877798722521E-2</v>
      </c>
      <c r="BF244" s="40">
        <f t="shared" ref="BF244:BG244" si="2635">BF232/BF$241</f>
        <v>3.5040381452253785E-2</v>
      </c>
      <c r="BG244" s="40">
        <f t="shared" si="2635"/>
        <v>3.9749224405377453E-2</v>
      </c>
      <c r="BH244" s="40">
        <f t="shared" ref="BH244:BI244" si="2636">BH232/BH$241</f>
        <v>3.7539221902485813E-2</v>
      </c>
      <c r="BI244" s="40">
        <f t="shared" si="2636"/>
        <v>4.2351889683350359E-2</v>
      </c>
      <c r="BJ244" s="40">
        <f t="shared" ref="BJ244:BK244" si="2637">BJ232/BJ$241</f>
        <v>3.9581675571217459E-2</v>
      </c>
      <c r="BK244" s="40">
        <f t="shared" si="2637"/>
        <v>3.943131980973328E-2</v>
      </c>
      <c r="BL244" s="40">
        <f t="shared" ref="BL244:BM244" si="2638">BL232/BL$241</f>
        <v>4.3041029766693481E-2</v>
      </c>
      <c r="BM244" s="40">
        <f t="shared" si="2638"/>
        <v>4.2731672342713745E-2</v>
      </c>
      <c r="BN244" s="40">
        <f t="shared" ref="BN244:BO244" si="2639">BN232/BN$241</f>
        <v>4.1074112614175047E-2</v>
      </c>
      <c r="BO244" s="40">
        <f t="shared" si="2639"/>
        <v>4.024693110054637E-2</v>
      </c>
      <c r="BP244" s="40">
        <f t="shared" ref="BP244:BQ244" si="2640">BP232/BP$241</f>
        <v>3.7772458107597329E-2</v>
      </c>
      <c r="BQ244" s="40">
        <f t="shared" si="2640"/>
        <v>3.9162633930642093E-2</v>
      </c>
      <c r="BR244" s="40">
        <f t="shared" ref="BR244" si="2641">BR232/BR$241</f>
        <v>4.0756582692276416E-2</v>
      </c>
      <c r="BS244" s="40">
        <f t="shared" ref="BS244" si="2642">BS232/BS$241</f>
        <v>4.0441988950276245E-2</v>
      </c>
      <c r="BT244" s="40">
        <f t="shared" ref="BT244:BU244" si="2643">BT232/BT$241</f>
        <v>3.7694124742423479E-2</v>
      </c>
      <c r="BU244" s="40">
        <f t="shared" si="2643"/>
        <v>4.0726466610398721E-2</v>
      </c>
      <c r="BV244" s="40">
        <f t="shared" ref="BV244:BW244" si="2644">BV232/BV$241</f>
        <v>4.3126684636118601E-2</v>
      </c>
      <c r="BW244" s="40">
        <f t="shared" si="2644"/>
        <v>4.1671235881127318E-2</v>
      </c>
      <c r="BX244" s="40">
        <f t="shared" ref="BX244:BY244" si="2645">BX232/BX$241</f>
        <v>4.1703761406632539E-2</v>
      </c>
      <c r="BY244" s="40">
        <f t="shared" si="2645"/>
        <v>4.2494675588200768E-2</v>
      </c>
      <c r="BZ244" s="40">
        <f t="shared" ref="BZ244" si="2646">BZ232/BZ$241</f>
        <v>4.2798528579513301E-2</v>
      </c>
      <c r="CA244" s="40">
        <f t="shared" ref="CA244:CB244" si="2647">CA232/CA$241</f>
        <v>4.3931847968545219E-2</v>
      </c>
      <c r="CB244" s="40">
        <f t="shared" si="2647"/>
        <v>4.3742170595604146E-2</v>
      </c>
      <c r="CC244" s="40">
        <f t="shared" ref="CC244:CD244" si="2648">CC232/CC$241</f>
        <v>4.6314936805365289E-2</v>
      </c>
      <c r="CD244" s="40">
        <f t="shared" si="2648"/>
        <v>4.9131482185875493E-2</v>
      </c>
      <c r="CE244" s="40">
        <f t="shared" ref="CE244:CF244" si="2649">CE232/CE$241</f>
        <v>4.0372757069051718E-2</v>
      </c>
      <c r="CF244" s="40">
        <f t="shared" si="2649"/>
        <v>4.4905605763355096E-2</v>
      </c>
      <c r="CG244" s="40">
        <f t="shared" ref="CG244:CH244" si="2650">CG232/CG$241</f>
        <v>4.2901144677733948E-2</v>
      </c>
      <c r="CH244" s="40">
        <f t="shared" si="2650"/>
        <v>4.7343414824401228E-2</v>
      </c>
      <c r="CI244" s="40">
        <f t="shared" ref="CI244" si="2651">CI232/CI$241</f>
        <v>4.8850158048893658E-2</v>
      </c>
      <c r="CL244" s="40">
        <f t="shared" ref="CL244:CN244" si="2652">CL232/CL$241</f>
        <v>4.7999275692879859E-2</v>
      </c>
      <c r="CM244" s="40">
        <f t="shared" ref="CM244" si="2653">CM232/CM$241</f>
        <v>4.3118285472563883E-2</v>
      </c>
      <c r="CN244" s="40">
        <f t="shared" si="2652"/>
        <v>4.2269539672154181E-2</v>
      </c>
      <c r="CP244" s="21">
        <f t="shared" ref="CP244:CP252" si="2654">(CL244-CM244)*10000</f>
        <v>48.809902203159758</v>
      </c>
      <c r="CQ244" s="21">
        <f t="shared" ref="CQ244:CQ252" si="2655">(CL244-CN244)*10000</f>
        <v>57.297360207256773</v>
      </c>
      <c r="CS244" s="8" t="str">
        <f>CY244&amp;" bps"</f>
        <v>72 bps</v>
      </c>
      <c r="CT244" s="8" t="str">
        <f>CZ244&amp;" bps"</f>
        <v>72 bps</v>
      </c>
      <c r="CU244" s="8">
        <f>ROUND(HLOOKUP(CU$243,$A$243:$CK$253,COUNTA($A$243:$A244),0)*10^4,0)</f>
        <v>417</v>
      </c>
      <c r="CV244" s="8">
        <f>ROUND(HLOOKUP(CV$243,$A$243:$CK$253,COUNTA($A$243:$A244),0)*10^4,0)</f>
        <v>489</v>
      </c>
      <c r="CW244" s="8">
        <f>ROUND(HLOOKUP(CW$243,$A$243:$CK$253,COUNTA($A$243:$A244),0)*10^4,0)</f>
        <v>417</v>
      </c>
      <c r="CX244" s="8"/>
      <c r="CY244" s="8">
        <f>CV244-CU244</f>
        <v>72</v>
      </c>
      <c r="CZ244" s="8">
        <f>CV244-CW244</f>
        <v>72</v>
      </c>
      <c r="DB244" s="40">
        <f t="shared" ref="DB244:DV253" si="2656">DB232/DB$241</f>
        <v>3.758523933164646E-2</v>
      </c>
      <c r="DC244" s="40">
        <f t="shared" si="2656"/>
        <v>3.9333045282938683E-2</v>
      </c>
      <c r="DD244" s="40">
        <f t="shared" si="2656"/>
        <v>3.993395338633228E-2</v>
      </c>
      <c r="DE244" s="40">
        <f t="shared" si="2656"/>
        <v>3.8178354281546499E-2</v>
      </c>
      <c r="DF244" s="40">
        <f t="shared" si="2656"/>
        <v>3.6440878233221619E-2</v>
      </c>
      <c r="DG244" s="40">
        <f t="shared" si="2656"/>
        <v>2.9784428769200344E-2</v>
      </c>
      <c r="DH244" s="40">
        <f t="shared" si="2656"/>
        <v>3.8054365610880929E-2</v>
      </c>
      <c r="DI244" s="40">
        <f t="shared" si="2656"/>
        <v>4.01770291593916E-2</v>
      </c>
      <c r="DJ244" s="40">
        <f t="shared" si="2656"/>
        <v>3.932278163970155E-2</v>
      </c>
      <c r="DK244" s="40">
        <f t="shared" si="2656"/>
        <v>4.1798899609281556E-2</v>
      </c>
      <c r="DL244" s="40">
        <f t="shared" si="2656"/>
        <v>3.822342521709441E-2</v>
      </c>
      <c r="DM244" s="40">
        <f t="shared" si="2656"/>
        <v>3.8154711305826192E-2</v>
      </c>
      <c r="DN244" s="40">
        <f t="shared" si="2656"/>
        <v>3.9940893978574067E-2</v>
      </c>
      <c r="DO244" s="40">
        <f t="shared" si="2656"/>
        <v>4.0333203564552861E-2</v>
      </c>
      <c r="DP244" s="40">
        <f t="shared" si="2656"/>
        <v>3.7025265367074303E-2</v>
      </c>
      <c r="DQ244" s="40">
        <f t="shared" si="2656"/>
        <v>3.9463465299286057E-2</v>
      </c>
      <c r="DR244" s="40">
        <f t="shared" si="2656"/>
        <v>3.991390671099012E-2</v>
      </c>
      <c r="DS244" s="40">
        <f t="shared" si="2656"/>
        <v>4.8092906545400195E-2</v>
      </c>
      <c r="DT244" s="40">
        <f t="shared" si="2656"/>
        <v>3.4146765645452132E-2</v>
      </c>
      <c r="DU244" s="40">
        <f t="shared" si="2656"/>
        <v>4.0085862867284362E-2</v>
      </c>
      <c r="DV244" s="40">
        <f t="shared" si="2656"/>
        <v>4.0642969701757521E-2</v>
      </c>
      <c r="DW244" s="40">
        <f t="shared" ref="DW244:DX244" si="2657">DW232/DW$241</f>
        <v>4.124903426504372E-2</v>
      </c>
      <c r="DX244" s="40">
        <f t="shared" si="2657"/>
        <v>3.9102638953759927E-2</v>
      </c>
      <c r="DY244" s="40">
        <f t="shared" ref="DY244:DZ244" si="2658">DY232/DY$241</f>
        <v>3.9651520866058512E-2</v>
      </c>
      <c r="DZ244" s="40">
        <f t="shared" si="2658"/>
        <v>4.2269539672154181E-2</v>
      </c>
      <c r="EA244" s="40">
        <f t="shared" ref="EA244:EB244" si="2659">EA232/EA$241</f>
        <v>4.312935903703094E-2</v>
      </c>
      <c r="EB244" s="40">
        <f t="shared" si="2659"/>
        <v>4.610969414910604E-2</v>
      </c>
      <c r="EC244" s="40">
        <f t="shared" ref="EC244" si="2660">EC232/EC$241</f>
        <v>4.3118285472563883E-2</v>
      </c>
      <c r="EE244" s="40">
        <f t="shared" ref="EE244:EI244" si="2661">EE232/EE$241</f>
        <v>3.8396058366496115E-2</v>
      </c>
      <c r="EF244" s="40">
        <f t="shared" si="2661"/>
        <v>3.820443424246419E-2</v>
      </c>
      <c r="EG244" s="40">
        <f t="shared" si="2661"/>
        <v>3.9262404509382183E-2</v>
      </c>
      <c r="EH244" s="40">
        <f t="shared" si="2661"/>
        <v>3.9193031481445297E-2</v>
      </c>
      <c r="EI244" s="40">
        <f t="shared" si="2661"/>
        <v>4.0771181105041944E-2</v>
      </c>
      <c r="EJ244" s="40">
        <f t="shared" ref="EJ244:EK244" si="2662">EJ232/EJ$241</f>
        <v>4.056603014520873E-2</v>
      </c>
      <c r="EK244" s="40">
        <f t="shared" si="2662"/>
        <v>4.4884904598151067E-2</v>
      </c>
    </row>
    <row r="245" spans="1:141" x14ac:dyDescent="0.2">
      <c r="A245" s="9" t="s">
        <v>46</v>
      </c>
      <c r="B245" s="40">
        <f t="shared" ref="B245:AG245" si="2663">B233/B$241</f>
        <v>0.12287372423454072</v>
      </c>
      <c r="C245" s="40">
        <f t="shared" si="2663"/>
        <v>0.10875688699133701</v>
      </c>
      <c r="D245" s="40">
        <f t="shared" si="2663"/>
        <v>0.11279649292417449</v>
      </c>
      <c r="E245" s="40">
        <f t="shared" si="2663"/>
        <v>0.11894612733538908</v>
      </c>
      <c r="F245" s="40">
        <f t="shared" si="2663"/>
        <v>0.11796768125854994</v>
      </c>
      <c r="G245" s="40">
        <f t="shared" si="2663"/>
        <v>0.12371994989163071</v>
      </c>
      <c r="H245" s="40">
        <f t="shared" si="2663"/>
        <v>0.1102255459881417</v>
      </c>
      <c r="I245" s="40">
        <f t="shared" si="2663"/>
        <v>0.10659423910765808</v>
      </c>
      <c r="J245" s="40">
        <f t="shared" si="2663"/>
        <v>0.11431230985787585</v>
      </c>
      <c r="K245" s="40">
        <f t="shared" si="2663"/>
        <v>0.11458701960506759</v>
      </c>
      <c r="L245" s="40">
        <f t="shared" si="2663"/>
        <v>0.11380799265043638</v>
      </c>
      <c r="M245" s="40">
        <f t="shared" si="2663"/>
        <v>0.12423068888496087</v>
      </c>
      <c r="N245" s="40">
        <f t="shared" si="2663"/>
        <v>0.11836771597775803</v>
      </c>
      <c r="O245" s="40">
        <f t="shared" si="2663"/>
        <v>0.11732412228006942</v>
      </c>
      <c r="P245" s="40">
        <f t="shared" si="2663"/>
        <v>0.12660467756205865</v>
      </c>
      <c r="Q245" s="40">
        <f t="shared" si="2663"/>
        <v>0.16094488188976377</v>
      </c>
      <c r="R245" s="40">
        <f t="shared" si="2663"/>
        <v>9.1877166914314023E-2</v>
      </c>
      <c r="S245" s="40">
        <f t="shared" si="2663"/>
        <v>0.1207891113783308</v>
      </c>
      <c r="T245" s="40">
        <f t="shared" si="2663"/>
        <v>0.11787438579212743</v>
      </c>
      <c r="U245" s="40">
        <f t="shared" si="2663"/>
        <v>0.10836001335030965</v>
      </c>
      <c r="V245" s="40">
        <f t="shared" si="2663"/>
        <v>0.11171442198334373</v>
      </c>
      <c r="W245" s="40">
        <f t="shared" si="2663"/>
        <v>0.10175511909736733</v>
      </c>
      <c r="X245" s="40">
        <f t="shared" si="2663"/>
        <v>9.8547783626101851E-2</v>
      </c>
      <c r="Y245" s="40">
        <f t="shared" si="2663"/>
        <v>0.10877059508808636</v>
      </c>
      <c r="Z245" s="40">
        <f t="shared" si="2663"/>
        <v>0.11733823865085866</v>
      </c>
      <c r="AA245" s="40">
        <f t="shared" si="2663"/>
        <v>0.11940381980369677</v>
      </c>
      <c r="AB245" s="40">
        <f t="shared" si="2663"/>
        <v>0.1254366932666495</v>
      </c>
      <c r="AC245" s="40">
        <f t="shared" si="2663"/>
        <v>0.1185911725367811</v>
      </c>
      <c r="AD245" s="40">
        <f t="shared" si="2663"/>
        <v>9.6110792940073936E-2</v>
      </c>
      <c r="AE245" s="40">
        <f t="shared" si="2663"/>
        <v>0.12205516937690687</v>
      </c>
      <c r="AF245" s="40">
        <f t="shared" si="2663"/>
        <v>0.10806732560965729</v>
      </c>
      <c r="AG245" s="40">
        <f t="shared" si="2663"/>
        <v>0.10714674208637007</v>
      </c>
      <c r="AH245" s="40">
        <f t="shared" ref="AH245:BA245" si="2664">AH233/AH$241</f>
        <v>0.11107504544274215</v>
      </c>
      <c r="AI245" s="40">
        <f t="shared" si="2664"/>
        <v>9.556313993174062E-2</v>
      </c>
      <c r="AJ245" s="40">
        <f t="shared" si="2664"/>
        <v>9.8552648097996659E-2</v>
      </c>
      <c r="AK245" s="40">
        <f t="shared" si="2664"/>
        <v>0.1055475886976843</v>
      </c>
      <c r="AL245" s="40">
        <f t="shared" si="2664"/>
        <v>0.10176209491857548</v>
      </c>
      <c r="AM245" s="40">
        <f t="shared" si="2664"/>
        <v>0.10517815685878672</v>
      </c>
      <c r="AN245" s="40">
        <f t="shared" si="2664"/>
        <v>0.10850170558908423</v>
      </c>
      <c r="AO245" s="40">
        <f t="shared" si="2664"/>
        <v>0.10760287875991881</v>
      </c>
      <c r="AP245" s="40">
        <f t="shared" si="2664"/>
        <v>0.10908037336340287</v>
      </c>
      <c r="AQ245" s="40">
        <f t="shared" si="2664"/>
        <v>0.10641850556347253</v>
      </c>
      <c r="AR245" s="40">
        <f t="shared" si="2664"/>
        <v>0.11298638524127931</v>
      </c>
      <c r="AS245" s="40">
        <f t="shared" si="2664"/>
        <v>0.10671678886541568</v>
      </c>
      <c r="AT245" s="40">
        <f t="shared" si="2664"/>
        <v>9.5397729187021996E-2</v>
      </c>
      <c r="AU245" s="40">
        <f t="shared" si="2664"/>
        <v>9.618454250553525E-2</v>
      </c>
      <c r="AV245" s="40">
        <f t="shared" si="2664"/>
        <v>0.11169094266078572</v>
      </c>
      <c r="AW245" s="40">
        <f t="shared" si="2664"/>
        <v>0.10068785731800173</v>
      </c>
      <c r="AX245" s="40">
        <f t="shared" si="2664"/>
        <v>0.10641655707067212</v>
      </c>
      <c r="AY245" s="40">
        <f t="shared" si="2664"/>
        <v>0.10852392694198769</v>
      </c>
      <c r="AZ245" s="40">
        <f t="shared" si="2664"/>
        <v>0.11369509043927649</v>
      </c>
      <c r="BA245" s="40">
        <f t="shared" si="2664"/>
        <v>0.11354852757062762</v>
      </c>
      <c r="BB245" s="40">
        <f t="shared" ref="BB245:BC245" si="2665">BB233/BB$241</f>
        <v>0.10982403016625722</v>
      </c>
      <c r="BC245" s="40">
        <f t="shared" si="2665"/>
        <v>0.1073429790081124</v>
      </c>
      <c r="BD245" s="40">
        <f t="shared" ref="BD245:BE245" si="2666">BD233/BD$241</f>
        <v>9.4186431329288473E-2</v>
      </c>
      <c r="BE245" s="40">
        <f t="shared" si="2666"/>
        <v>0.10084215950853687</v>
      </c>
      <c r="BF245" s="40">
        <f t="shared" ref="BF245:BG245" si="2667">BF233/BF$241</f>
        <v>0.10780092036444953</v>
      </c>
      <c r="BG245" s="40">
        <f t="shared" si="2667"/>
        <v>0.10127973112719751</v>
      </c>
      <c r="BH245" s="40">
        <f t="shared" ref="BH245:BI245" si="2668">BH233/BH$241</f>
        <v>0.10203384870506756</v>
      </c>
      <c r="BI245" s="40">
        <f t="shared" si="2668"/>
        <v>0.1041879468845761</v>
      </c>
      <c r="BJ245" s="40">
        <f t="shared" ref="BJ245:BK245" si="2669">BJ233/BJ$241</f>
        <v>9.3111287939070142E-2</v>
      </c>
      <c r="BK245" s="40">
        <f t="shared" si="2669"/>
        <v>9.8816795410279171E-2</v>
      </c>
      <c r="BL245" s="40">
        <f t="shared" ref="BL245:BM245" si="2670">BL233/BL$241</f>
        <v>9.8175589754236625E-2</v>
      </c>
      <c r="BM245" s="40">
        <f t="shared" si="2670"/>
        <v>0.10530561032443091</v>
      </c>
      <c r="BN245" s="40">
        <f t="shared" ref="BN245:BO245" si="2671">BN233/BN$241</f>
        <v>0.11069198751300728</v>
      </c>
      <c r="BO245" s="40">
        <f t="shared" si="2671"/>
        <v>0.10708862555878805</v>
      </c>
      <c r="BP245" s="40">
        <f t="shared" ref="BP245:BQ245" si="2672">BP233/BP$241</f>
        <v>0.10424593675192138</v>
      </c>
      <c r="BQ245" s="40">
        <f t="shared" si="2672"/>
        <v>9.0709503857511711E-2</v>
      </c>
      <c r="BR245" s="40">
        <f t="shared" ref="BR245" si="2673">BR233/BR$241</f>
        <v>0.10275342755379185</v>
      </c>
      <c r="BS245" s="40">
        <f t="shared" ref="BS245" si="2674">BS233/BS$241</f>
        <v>9.5485398579321229E-2</v>
      </c>
      <c r="BT245" s="40">
        <f t="shared" ref="BT245:BU245" si="2675">BT233/BT$241</f>
        <v>9.2928582198321355E-2</v>
      </c>
      <c r="BU245" s="40">
        <f t="shared" si="2675"/>
        <v>9.4072544971984667E-2</v>
      </c>
      <c r="BV245" s="40">
        <f t="shared" ref="BV245:BW245" si="2676">BV233/BV$241</f>
        <v>9.9284844796104693E-2</v>
      </c>
      <c r="BW245" s="40">
        <f t="shared" si="2676"/>
        <v>0.10306581235411151</v>
      </c>
      <c r="BX245" s="40">
        <f t="shared" ref="BX245:BY245" si="2677">BX233/BX$241</f>
        <v>0.10693022479412419</v>
      </c>
      <c r="BY245" s="40">
        <f t="shared" si="2677"/>
        <v>0.10675655279971827</v>
      </c>
      <c r="BZ245" s="40">
        <f t="shared" ref="BZ245" si="2678">BZ233/BZ$241</f>
        <v>0.1156479909451047</v>
      </c>
      <c r="CA245" s="40">
        <f t="shared" ref="CA245:CB245" si="2679">CA233/CA$241</f>
        <v>0.11069462647444299</v>
      </c>
      <c r="CB245" s="40">
        <f t="shared" si="2679"/>
        <v>0.10483999544471016</v>
      </c>
      <c r="CC245" s="40">
        <f t="shared" ref="CC245:CD245" si="2680">CC233/CC$241</f>
        <v>0.10325562557327837</v>
      </c>
      <c r="CD245" s="40">
        <f t="shared" si="2680"/>
        <v>0.10609230379104856</v>
      </c>
      <c r="CE245" s="40">
        <f t="shared" ref="CE245:CF245" si="2681">CE233/CE$241</f>
        <v>0.10978556746847397</v>
      </c>
      <c r="CF245" s="40">
        <f t="shared" si="2681"/>
        <v>0.11673849419483485</v>
      </c>
      <c r="CG245" s="40">
        <f t="shared" ref="CG245:CH245" si="2682">CG233/CG$241</f>
        <v>0.11565922670267503</v>
      </c>
      <c r="CH245" s="40">
        <f t="shared" si="2682"/>
        <v>0.10917084758983814</v>
      </c>
      <c r="CI245" s="40">
        <f t="shared" ref="CI245" si="2683">CI233/CI$241</f>
        <v>0.11653568425021026</v>
      </c>
      <c r="CL245" s="40">
        <f t="shared" ref="CL245:CN245" si="2684">CL233/CL$241</f>
        <v>0.11237664144359982</v>
      </c>
      <c r="CM245" s="40">
        <f t="shared" ref="CM245" si="2685">CM233/CM$241</f>
        <v>0.11472699502394385</v>
      </c>
      <c r="CN245" s="40">
        <f t="shared" si="2684"/>
        <v>0.10275810283275297</v>
      </c>
      <c r="CP245" s="21">
        <f t="shared" si="2654"/>
        <v>-23.503535803440222</v>
      </c>
      <c r="CQ245" s="21">
        <f t="shared" si="2655"/>
        <v>96.185386108468549</v>
      </c>
      <c r="CS245" s="8" t="str">
        <f t="shared" ref="CS245:CT252" si="2686">CY245&amp;" bps"</f>
        <v>134 bps</v>
      </c>
      <c r="CT245" s="8" t="str">
        <f t="shared" si="2686"/>
        <v>96 bps</v>
      </c>
      <c r="CU245" s="8">
        <f>ROUND(HLOOKUP(CU$243,$A$243:$CK$253,COUNTA($A$243:$A245),0)*10^4,0)</f>
        <v>1031</v>
      </c>
      <c r="CV245" s="8">
        <f>ROUND(HLOOKUP(CV$243,$A$243:$CK$253,COUNTA($A$243:$A245),0)*10^4,0)</f>
        <v>1165</v>
      </c>
      <c r="CW245" s="8">
        <f>ROUND(HLOOKUP(CW$243,$A$243:$CK$253,COUNTA($A$243:$A245),0)*10^4,0)</f>
        <v>1069</v>
      </c>
      <c r="CX245" s="8"/>
      <c r="CY245" s="8">
        <f t="shared" ref="CY245:CY252" si="2687">CV245-CU245</f>
        <v>134</v>
      </c>
      <c r="CZ245" s="8">
        <f t="shared" ref="CZ245:CZ252" si="2688">CV245-CW245</f>
        <v>96</v>
      </c>
      <c r="DB245" s="40">
        <f t="shared" si="2656"/>
        <v>0.11514820756225158</v>
      </c>
      <c r="DC245" s="40">
        <f t="shared" si="2656"/>
        <v>0.12032242755650628</v>
      </c>
      <c r="DD245" s="40">
        <f t="shared" si="2656"/>
        <v>0.10996414777352477</v>
      </c>
      <c r="DE245" s="40">
        <f t="shared" si="2656"/>
        <v>0.11809384883333437</v>
      </c>
      <c r="DF245" s="40">
        <f t="shared" si="2656"/>
        <v>0.12068187677236401</v>
      </c>
      <c r="DG245" s="40">
        <f t="shared" si="2656"/>
        <v>0.11953325861955304</v>
      </c>
      <c r="DH245" s="40">
        <f t="shared" si="2656"/>
        <v>0.11290177717206665</v>
      </c>
      <c r="DI245" s="40">
        <f t="shared" si="2656"/>
        <v>0.10356579303647959</v>
      </c>
      <c r="DJ245" s="40">
        <f t="shared" si="2656"/>
        <v>0.1208904199878723</v>
      </c>
      <c r="DK245" s="40">
        <f t="shared" si="2656"/>
        <v>0.1169045530659437</v>
      </c>
      <c r="DL245" s="40">
        <f t="shared" si="2656"/>
        <v>0.1085163535543425</v>
      </c>
      <c r="DM245" s="40">
        <f t="shared" si="2656"/>
        <v>0.10056888772641077</v>
      </c>
      <c r="DN245" s="40">
        <f t="shared" si="2656"/>
        <v>0.10529245166851373</v>
      </c>
      <c r="DO245" s="40">
        <f t="shared" si="2656"/>
        <v>0.10766720174067931</v>
      </c>
      <c r="DP245" s="40">
        <f t="shared" si="2656"/>
        <v>0.10568268959115308</v>
      </c>
      <c r="DQ245" s="40">
        <f t="shared" si="2656"/>
        <v>0.10347521778592883</v>
      </c>
      <c r="DR245" s="40">
        <f t="shared" si="2656"/>
        <v>0.10970054309908481</v>
      </c>
      <c r="DS245" s="40">
        <f t="shared" si="2656"/>
        <v>0.10967882200008153</v>
      </c>
      <c r="DT245" s="40">
        <f t="shared" si="2656"/>
        <v>9.9804117200157444E-2</v>
      </c>
      <c r="DU245" s="40">
        <f t="shared" si="2656"/>
        <v>0.10263884551128562</v>
      </c>
      <c r="DV245" s="40">
        <f t="shared" si="2656"/>
        <v>9.6524454386322345E-2</v>
      </c>
      <c r="DW245" s="40">
        <f t="shared" ref="DW245:DX245" si="2689">DW233/DW$241</f>
        <v>0.10785532650795357</v>
      </c>
      <c r="DX245" s="40">
        <f t="shared" si="2689"/>
        <v>9.9539739996886187E-2</v>
      </c>
      <c r="DY245" s="40">
        <f t="shared" ref="DY245:DZ245" si="2690">DY233/DY$241</f>
        <v>9.4066156326545844E-2</v>
      </c>
      <c r="DZ245" s="40">
        <f t="shared" si="2690"/>
        <v>0.10275810283275297</v>
      </c>
      <c r="EA245" s="40">
        <f t="shared" ref="EA245:EB245" si="2691">EA233/EA$241</f>
        <v>0.11125254705702987</v>
      </c>
      <c r="EB245" s="40">
        <f t="shared" si="2691"/>
        <v>0.10461011781838001</v>
      </c>
      <c r="EC245" s="40">
        <f t="shared" ref="EC245" si="2692">EC233/EC$241</f>
        <v>0.11472699502394385</v>
      </c>
      <c r="EE245" s="40">
        <f t="shared" ref="EE245:EI245" si="2693">EE233/EE$241</f>
        <v>0.11716657191586129</v>
      </c>
      <c r="EF245" s="40">
        <f t="shared" si="2693"/>
        <v>0.11331694467924509</v>
      </c>
      <c r="EG245" s="40">
        <f t="shared" si="2693"/>
        <v>0.10711107108422246</v>
      </c>
      <c r="EH245" s="40">
        <f t="shared" si="2693"/>
        <v>0.10663704492603521</v>
      </c>
      <c r="EI245" s="40">
        <f t="shared" si="2693"/>
        <v>0.10203118530240894</v>
      </c>
      <c r="EJ245" s="40">
        <f t="shared" ref="EJ245:EK245" si="2694">EJ233/EJ$241</f>
        <v>0.10073230810964276</v>
      </c>
      <c r="EK245" s="40">
        <f t="shared" si="2694"/>
        <v>0.11097969984797759</v>
      </c>
    </row>
    <row r="246" spans="1:141" x14ac:dyDescent="0.2">
      <c r="A246" s="9" t="s">
        <v>47</v>
      </c>
      <c r="B246" s="40">
        <f t="shared" ref="B246:AG246" si="2695">B234/B$241</f>
        <v>6.3099398100398704E-2</v>
      </c>
      <c r="C246" s="40">
        <f t="shared" si="2695"/>
        <v>6.5300193101493431E-2</v>
      </c>
      <c r="D246" s="40">
        <f t="shared" si="2695"/>
        <v>6.4490857266681106E-2</v>
      </c>
      <c r="E246" s="40">
        <f t="shared" si="2695"/>
        <v>6.9177398875385446E-2</v>
      </c>
      <c r="F246" s="40">
        <f t="shared" si="2695"/>
        <v>6.7523084815321474E-2</v>
      </c>
      <c r="G246" s="40">
        <f t="shared" si="2695"/>
        <v>5.6968443657910955E-2</v>
      </c>
      <c r="H246" s="40">
        <f t="shared" si="2695"/>
        <v>5.6609957393558383E-2</v>
      </c>
      <c r="I246" s="40">
        <f t="shared" si="2695"/>
        <v>6.0993890939570271E-2</v>
      </c>
      <c r="J246" s="40">
        <f t="shared" si="2695"/>
        <v>6.9177677882214045E-2</v>
      </c>
      <c r="K246" s="40">
        <f t="shared" si="2695"/>
        <v>6.6812937929082036E-2</v>
      </c>
      <c r="L246" s="40">
        <f t="shared" si="2695"/>
        <v>6.4841525034451078E-2</v>
      </c>
      <c r="M246" s="40">
        <f t="shared" si="2695"/>
        <v>5.5743921839597629E-2</v>
      </c>
      <c r="N246" s="40">
        <f t="shared" si="2695"/>
        <v>6.2792905471587224E-2</v>
      </c>
      <c r="O246" s="40">
        <f t="shared" si="2695"/>
        <v>6.7714590842344144E-2</v>
      </c>
      <c r="P246" s="40">
        <f t="shared" si="2695"/>
        <v>7.8610420179289847E-2</v>
      </c>
      <c r="Q246" s="40">
        <f t="shared" si="2695"/>
        <v>7.7007874015748032E-2</v>
      </c>
      <c r="R246" s="40">
        <f t="shared" si="2695"/>
        <v>6.430576192834736E-2</v>
      </c>
      <c r="S246" s="40">
        <f t="shared" si="2695"/>
        <v>6.0560115717746291E-2</v>
      </c>
      <c r="T246" s="40">
        <f t="shared" si="2695"/>
        <v>5.4457088413818203E-2</v>
      </c>
      <c r="U246" s="40">
        <f t="shared" si="2695"/>
        <v>5.5317255275226525E-2</v>
      </c>
      <c r="V246" s="40">
        <f t="shared" si="2695"/>
        <v>6.1647772437661272E-2</v>
      </c>
      <c r="W246" s="40">
        <f t="shared" si="2695"/>
        <v>6.8563070861441103E-2</v>
      </c>
      <c r="X246" s="40">
        <f t="shared" si="2695"/>
        <v>6.7347327034054161E-2</v>
      </c>
      <c r="Y246" s="40">
        <f t="shared" si="2695"/>
        <v>6.1470245595682461E-2</v>
      </c>
      <c r="Z246" s="40">
        <f t="shared" si="2695"/>
        <v>6.3241000577359457E-2</v>
      </c>
      <c r="AA246" s="40">
        <f t="shared" si="2695"/>
        <v>7.0202175554374871E-2</v>
      </c>
      <c r="AB246" s="40">
        <f t="shared" si="2695"/>
        <v>7.3107049608355096E-2</v>
      </c>
      <c r="AC246" s="40">
        <f t="shared" si="2695"/>
        <v>7.2224699063753894E-2</v>
      </c>
      <c r="AD246" s="40">
        <f t="shared" si="2695"/>
        <v>6.742333524235955E-2</v>
      </c>
      <c r="AE246" s="40">
        <f t="shared" si="2695"/>
        <v>5.9604315415343001E-2</v>
      </c>
      <c r="AF246" s="40">
        <f t="shared" si="2695"/>
        <v>6.0469496880823141E-2</v>
      </c>
      <c r="AG246" s="40">
        <f t="shared" si="2695"/>
        <v>6.4541861561332903E-2</v>
      </c>
      <c r="AH246" s="40">
        <f t="shared" ref="AH246:BA246" si="2696">AH234/AH$241</f>
        <v>7.5710854323552318E-2</v>
      </c>
      <c r="AI246" s="40">
        <f t="shared" si="2696"/>
        <v>8.0366846530783465E-2</v>
      </c>
      <c r="AJ246" s="40">
        <f t="shared" si="2696"/>
        <v>6.6556665530785375E-2</v>
      </c>
      <c r="AK246" s="40">
        <f t="shared" si="2696"/>
        <v>6.26858933503293E-2</v>
      </c>
      <c r="AL246" s="40">
        <f t="shared" si="2696"/>
        <v>7.0157207962828261E-2</v>
      </c>
      <c r="AM246" s="40">
        <f t="shared" si="2696"/>
        <v>7.2389892668483558E-2</v>
      </c>
      <c r="AN246" s="40">
        <f t="shared" si="2696"/>
        <v>7.1897139858304912E-2</v>
      </c>
      <c r="AO246" s="40">
        <f t="shared" si="2696"/>
        <v>7.5715076582395277E-2</v>
      </c>
      <c r="AP246" s="40">
        <f t="shared" si="2696"/>
        <v>6.0546263233727998E-2</v>
      </c>
      <c r="AQ246" s="40">
        <f t="shared" si="2696"/>
        <v>6.437218407680903E-2</v>
      </c>
      <c r="AR246" s="40">
        <f t="shared" si="2696"/>
        <v>5.9682053760842131E-2</v>
      </c>
      <c r="AS246" s="40">
        <f t="shared" si="2696"/>
        <v>5.7568037778053936E-2</v>
      </c>
      <c r="AT246" s="40">
        <f t="shared" si="2696"/>
        <v>7.7002122569994266E-2</v>
      </c>
      <c r="AU246" s="40">
        <f t="shared" si="2696"/>
        <v>7.8042668588984426E-2</v>
      </c>
      <c r="AV246" s="40">
        <f t="shared" si="2696"/>
        <v>6.8596779156836596E-2</v>
      </c>
      <c r="AW246" s="40">
        <f t="shared" si="2696"/>
        <v>8.3523687844412609E-2</v>
      </c>
      <c r="AX246" s="40">
        <f t="shared" si="2696"/>
        <v>7.9213677580120434E-2</v>
      </c>
      <c r="AY246" s="40">
        <f t="shared" si="2696"/>
        <v>8.7217800877050514E-2</v>
      </c>
      <c r="AZ246" s="40">
        <f t="shared" si="2696"/>
        <v>8.4968803176403859E-2</v>
      </c>
      <c r="BA246" s="40">
        <f t="shared" si="2696"/>
        <v>8.1886306316114169E-2</v>
      </c>
      <c r="BB246" s="40">
        <f t="shared" ref="BB246:BC246" si="2697">BB234/BB$241</f>
        <v>7.3158887047934634E-2</v>
      </c>
      <c r="BC246" s="40">
        <f t="shared" si="2697"/>
        <v>8.6288366647152295E-2</v>
      </c>
      <c r="BD246" s="40">
        <f t="shared" ref="BD246:BE246" si="2698">BD234/BD$241</f>
        <v>6.0694980694980694E-2</v>
      </c>
      <c r="BE246" s="40">
        <f t="shared" si="2698"/>
        <v>6.6192923690313127E-2</v>
      </c>
      <c r="BF246" s="40">
        <f t="shared" ref="BF246:BG246" si="2699">BF234/BF$241</f>
        <v>6.941543920604705E-2</v>
      </c>
      <c r="BG246" s="40">
        <f t="shared" si="2699"/>
        <v>7.3051318510858318E-2</v>
      </c>
      <c r="BH246" s="40">
        <f t="shared" ref="BH246:BI246" si="2700">BH234/BH$241</f>
        <v>7.1452958103692149E-2</v>
      </c>
      <c r="BI246" s="40">
        <f t="shared" si="2700"/>
        <v>6.6330439223697649E-2</v>
      </c>
      <c r="BJ246" s="40">
        <f t="shared" ref="BJ246:BK246" si="2701">BJ234/BJ$241</f>
        <v>6.4396953506877339E-2</v>
      </c>
      <c r="BK246" s="40">
        <f t="shared" si="2701"/>
        <v>7.7325666132259219E-2</v>
      </c>
      <c r="BL246" s="40">
        <f t="shared" ref="BL246:BM246" si="2702">BL234/BL$241</f>
        <v>7.254820543430307E-2</v>
      </c>
      <c r="BM246" s="40">
        <f t="shared" si="2702"/>
        <v>8.429826133715719E-2</v>
      </c>
      <c r="BN246" s="40">
        <f t="shared" ref="BN246:BO246" si="2703">BN234/BN$241</f>
        <v>7.39825413342583E-2</v>
      </c>
      <c r="BO246" s="40">
        <f t="shared" si="2703"/>
        <v>7.7797488114666857E-2</v>
      </c>
      <c r="BP246" s="40">
        <f t="shared" ref="BP246:BQ246" si="2704">BP234/BP$241</f>
        <v>7.8178152954516814E-2</v>
      </c>
      <c r="BQ246" s="40">
        <f t="shared" si="2704"/>
        <v>8.1494766462066506E-2</v>
      </c>
      <c r="BR246" s="40">
        <f t="shared" ref="BR246" si="2705">BR234/BR$241</f>
        <v>7.7740010083432273E-2</v>
      </c>
      <c r="BS246" s="40">
        <f t="shared" ref="BS246" si="2706">BS234/BS$241</f>
        <v>9.1207576953433303E-2</v>
      </c>
      <c r="BT246" s="40">
        <f t="shared" ref="BT246:BU246" si="2707">BT234/BT$241</f>
        <v>7.4131778660099512E-2</v>
      </c>
      <c r="BU246" s="40">
        <f t="shared" si="2707"/>
        <v>6.3921740103112704E-2</v>
      </c>
      <c r="BV246" s="40">
        <f t="shared" ref="BV246:BW246" si="2708">BV234/BV$241</f>
        <v>7.0580819059212249E-2</v>
      </c>
      <c r="BW246" s="40">
        <f t="shared" si="2708"/>
        <v>7.7969075556530321E-2</v>
      </c>
      <c r="BX246" s="40">
        <f t="shared" ref="BX246:BY246" si="2709">BX234/BX$241</f>
        <v>8.0820164700645444E-2</v>
      </c>
      <c r="BY246" s="40">
        <f t="shared" si="2709"/>
        <v>8.2172024618067788E-2</v>
      </c>
      <c r="BZ246" s="40">
        <f t="shared" ref="BZ246" si="2710">BZ234/BZ$241</f>
        <v>8.2979626485568767E-2</v>
      </c>
      <c r="CA246" s="40">
        <f t="shared" ref="CA246:CB246" si="2711">CA234/CA$241</f>
        <v>8.0340760157273913E-2</v>
      </c>
      <c r="CB246" s="40">
        <f t="shared" si="2711"/>
        <v>7.8783737615305771E-2</v>
      </c>
      <c r="CC246" s="40">
        <f t="shared" ref="CC246:CD246" si="2712">CC234/CC$241</f>
        <v>6.9901247215505016E-2</v>
      </c>
      <c r="CD246" s="40">
        <f t="shared" si="2712"/>
        <v>7.3966653987574488E-2</v>
      </c>
      <c r="CE246" s="40">
        <f t="shared" ref="CE246:CF246" si="2713">CE234/CE$241</f>
        <v>8.2162102105438589E-2</v>
      </c>
      <c r="CF246" s="40">
        <f t="shared" si="2713"/>
        <v>7.5644035635030388E-2</v>
      </c>
      <c r="CG246" s="40">
        <f t="shared" ref="CG246:CH246" si="2714">CG234/CG$241</f>
        <v>7.3137581967574819E-2</v>
      </c>
      <c r="CH246" s="40">
        <f t="shared" si="2714"/>
        <v>7.0026769727161528E-2</v>
      </c>
      <c r="CI246" s="40">
        <f t="shared" ref="CI246" si="2715">CI234/CI$241</f>
        <v>7.7371458399791204E-2</v>
      </c>
      <c r="CL246" s="40">
        <f t="shared" ref="CL246:CN246" si="2716">CL234/CL$241</f>
        <v>7.3223793488896863E-2</v>
      </c>
      <c r="CM246" s="40">
        <f t="shared" ref="CM246" si="2717">CM234/CM$241</f>
        <v>7.6242480213637817E-2</v>
      </c>
      <c r="CN246" s="40">
        <f t="shared" si="2716"/>
        <v>7.5884055170839029E-2</v>
      </c>
      <c r="CP246" s="21">
        <f t="shared" si="2654"/>
        <v>-30.186867247409545</v>
      </c>
      <c r="CQ246" s="21">
        <f t="shared" si="2655"/>
        <v>-26.602616819421666</v>
      </c>
      <c r="CS246" s="8" t="str">
        <f t="shared" si="2686"/>
        <v>-6 bps</v>
      </c>
      <c r="CT246" s="8" t="str">
        <f t="shared" si="2686"/>
        <v>-34 bps</v>
      </c>
      <c r="CU246" s="8">
        <f>ROUND(HLOOKUP(CU$243,$A$243:$CK$253,COUNTA($A$243:$A246),0)*10^4,0)</f>
        <v>780</v>
      </c>
      <c r="CV246" s="8">
        <f>ROUND(HLOOKUP(CV$243,$A$243:$CK$253,COUNTA($A$243:$A246),0)*10^4,0)</f>
        <v>774</v>
      </c>
      <c r="CW246" s="8">
        <f>ROUND(HLOOKUP(CW$243,$A$243:$CK$253,COUNTA($A$243:$A246),0)*10^4,0)</f>
        <v>808</v>
      </c>
      <c r="CX246" s="8"/>
      <c r="CY246" s="8">
        <f t="shared" si="2687"/>
        <v>-6</v>
      </c>
      <c r="CZ246" s="8">
        <f t="shared" si="2688"/>
        <v>-34</v>
      </c>
      <c r="DB246" s="40">
        <f t="shared" si="2656"/>
        <v>6.424440879598238E-2</v>
      </c>
      <c r="DC246" s="40">
        <f t="shared" si="2656"/>
        <v>6.4280098314905193E-2</v>
      </c>
      <c r="DD246" s="40">
        <f t="shared" si="2656"/>
        <v>6.137600960678017E-2</v>
      </c>
      <c r="DE246" s="40">
        <f t="shared" si="2656"/>
        <v>6.1807184220619579E-2</v>
      </c>
      <c r="DF246" s="40">
        <f t="shared" si="2656"/>
        <v>6.946592764458194E-2</v>
      </c>
      <c r="DG246" s="40">
        <f t="shared" si="2656"/>
        <v>6.2535434109038168E-2</v>
      </c>
      <c r="DH246" s="40">
        <f t="shared" si="2656"/>
        <v>5.7024925707100486E-2</v>
      </c>
      <c r="DI246" s="40">
        <f t="shared" si="2656"/>
        <v>6.54195572403619E-2</v>
      </c>
      <c r="DJ246" s="40">
        <f t="shared" si="2656"/>
        <v>6.8965365720763866E-2</v>
      </c>
      <c r="DK246" s="40">
        <f t="shared" si="2656"/>
        <v>6.5090503149669091E-2</v>
      </c>
      <c r="DL246" s="40">
        <f t="shared" si="2656"/>
        <v>6.5718622607436536E-2</v>
      </c>
      <c r="DM246" s="40">
        <f t="shared" si="2656"/>
        <v>6.8914971991542978E-2</v>
      </c>
      <c r="DN246" s="40">
        <f t="shared" si="2656"/>
        <v>7.1464105405738207E-2</v>
      </c>
      <c r="DO246" s="40">
        <f t="shared" si="2656"/>
        <v>6.6347399913605984E-2</v>
      </c>
      <c r="DP246" s="40">
        <f t="shared" si="2656"/>
        <v>6.4182507971102226E-2</v>
      </c>
      <c r="DQ246" s="40">
        <f t="shared" si="2656"/>
        <v>7.6582983222763898E-2</v>
      </c>
      <c r="DR246" s="40">
        <f t="shared" si="2656"/>
        <v>8.3767675800398553E-2</v>
      </c>
      <c r="DS246" s="40">
        <f t="shared" si="2656"/>
        <v>8.1025994084635899E-2</v>
      </c>
      <c r="DT246" s="40">
        <f t="shared" si="2656"/>
        <v>6.470997446200881E-2</v>
      </c>
      <c r="DU246" s="40">
        <f t="shared" si="2656"/>
        <v>6.9954441122959399E-2</v>
      </c>
      <c r="DV246" s="40">
        <f t="shared" si="2656"/>
        <v>7.1065947636055199E-2</v>
      </c>
      <c r="DW246" s="40">
        <f t="shared" ref="DW246:DX246" si="2718">DW234/DW$241</f>
        <v>7.8302557726647126E-2</v>
      </c>
      <c r="DX246" s="40">
        <f t="shared" si="2718"/>
        <v>7.9090767554102451E-2</v>
      </c>
      <c r="DY246" s="40">
        <f t="shared" ref="DY246:DZ246" si="2719">DY234/DY$241</f>
        <v>7.4453843507669606E-2</v>
      </c>
      <c r="DZ246" s="40">
        <f t="shared" si="2719"/>
        <v>7.5884055170839029E-2</v>
      </c>
      <c r="EA246" s="40">
        <f t="shared" ref="EA246:EB246" si="2720">EA234/EA$241</f>
        <v>8.1772025690790909E-2</v>
      </c>
      <c r="EB246" s="40">
        <f t="shared" si="2720"/>
        <v>7.4314571242436761E-2</v>
      </c>
      <c r="EC246" s="40">
        <f t="shared" ref="EC246" si="2721">EC234/EC$241</f>
        <v>7.6242480213637817E-2</v>
      </c>
      <c r="EE246" s="40">
        <f t="shared" ref="EE246:EI246" si="2722">EE234/EE$241</f>
        <v>6.4385067273071819E-2</v>
      </c>
      <c r="EF246" s="40">
        <f t="shared" si="2722"/>
        <v>6.3401343662838339E-2</v>
      </c>
      <c r="EG246" s="40">
        <f t="shared" si="2722"/>
        <v>6.7936078236085648E-2</v>
      </c>
      <c r="EH246" s="40">
        <f t="shared" si="2722"/>
        <v>7.3161139663494426E-2</v>
      </c>
      <c r="EI246" s="40">
        <f t="shared" si="2722"/>
        <v>7.1730733234638494E-2</v>
      </c>
      <c r="EJ246" s="40">
        <f t="shared" ref="EJ246:EK246" si="2723">EJ234/EJ$241</f>
        <v>7.6788327208734825E-2</v>
      </c>
      <c r="EK246" s="40">
        <f t="shared" si="2723"/>
        <v>7.633359558178944E-2</v>
      </c>
    </row>
    <row r="247" spans="1:141" x14ac:dyDescent="0.2">
      <c r="A247" s="9" t="s">
        <v>48</v>
      </c>
      <c r="B247" s="40">
        <f t="shared" ref="B247:AG247" si="2724">B235/B$241</f>
        <v>1.0437031449639015E-2</v>
      </c>
      <c r="C247" s="40">
        <f t="shared" si="2724"/>
        <v>1.3021064006944567E-2</v>
      </c>
      <c r="D247" s="40">
        <f t="shared" si="2724"/>
        <v>1.4418348807360858E-2</v>
      </c>
      <c r="E247" s="40">
        <f t="shared" si="2724"/>
        <v>1.8048249591873754E-2</v>
      </c>
      <c r="F247" s="40">
        <f t="shared" si="2724"/>
        <v>1.5710499316005471E-2</v>
      </c>
      <c r="G247" s="40">
        <f t="shared" si="2724"/>
        <v>1.5131932154858722E-2</v>
      </c>
      <c r="H247" s="40">
        <f t="shared" si="2724"/>
        <v>1.2752137770759467E-2</v>
      </c>
      <c r="I247" s="40">
        <f t="shared" si="2724"/>
        <v>1.3830010154902561E-2</v>
      </c>
      <c r="J247" s="40">
        <f t="shared" si="2724"/>
        <v>1.3803750624347274E-2</v>
      </c>
      <c r="K247" s="40">
        <f t="shared" si="2724"/>
        <v>1.4815863354330338E-2</v>
      </c>
      <c r="L247" s="40">
        <f t="shared" si="2724"/>
        <v>1.416628387689481E-2</v>
      </c>
      <c r="M247" s="40">
        <f t="shared" si="2724"/>
        <v>1.5683501791711525E-2</v>
      </c>
      <c r="N247" s="40">
        <f t="shared" si="2724"/>
        <v>1.4707433582977955E-2</v>
      </c>
      <c r="O247" s="40">
        <f t="shared" si="2724"/>
        <v>1.7788012281404354E-2</v>
      </c>
      <c r="P247" s="40">
        <f t="shared" si="2724"/>
        <v>1.5224613124551358E-2</v>
      </c>
      <c r="Q247" s="40">
        <f t="shared" si="2724"/>
        <v>7.2440944881889766E-3</v>
      </c>
      <c r="R247" s="40">
        <f t="shared" si="2724"/>
        <v>9.7407957734852238E-3</v>
      </c>
      <c r="S247" s="40">
        <f t="shared" si="2724"/>
        <v>1.5039821543716561E-2</v>
      </c>
      <c r="T247" s="40">
        <f t="shared" si="2724"/>
        <v>1.6539453823343646E-2</v>
      </c>
      <c r="U247" s="40">
        <f t="shared" si="2724"/>
        <v>1.8158893407666538E-2</v>
      </c>
      <c r="V247" s="40">
        <f t="shared" si="2724"/>
        <v>2.1523523009379854E-2</v>
      </c>
      <c r="W247" s="40">
        <f t="shared" si="2724"/>
        <v>1.7969076473046384E-2</v>
      </c>
      <c r="X247" s="40">
        <f t="shared" si="2724"/>
        <v>1.5172173251315873E-2</v>
      </c>
      <c r="Y247" s="40">
        <f t="shared" si="2724"/>
        <v>1.5239770809063028E-2</v>
      </c>
      <c r="Z247" s="40">
        <f t="shared" si="2724"/>
        <v>1.6031795050821057E-2</v>
      </c>
      <c r="AA247" s="40">
        <f t="shared" si="2724"/>
        <v>1.7477139901009478E-2</v>
      </c>
      <c r="AB247" s="40">
        <f t="shared" si="2724"/>
        <v>1.7847730420819084E-2</v>
      </c>
      <c r="AC247" s="40">
        <f t="shared" si="2724"/>
        <v>1.597953868174672E-2</v>
      </c>
      <c r="AD247" s="40">
        <f t="shared" si="2724"/>
        <v>9.9963554953923055E-3</v>
      </c>
      <c r="AE247" s="40">
        <f t="shared" si="2724"/>
        <v>1.5538011511968043E-2</v>
      </c>
      <c r="AF247" s="40">
        <f t="shared" si="2724"/>
        <v>2.3353317669934377E-2</v>
      </c>
      <c r="AG247" s="40">
        <f t="shared" si="2724"/>
        <v>2.2227056818593858E-2</v>
      </c>
      <c r="AH247" s="40">
        <f t="shared" ref="AH247:BA247" si="2725">AH235/AH$241</f>
        <v>2.3760062321474942E-2</v>
      </c>
      <c r="AI247" s="40">
        <f t="shared" si="2725"/>
        <v>2.2575171125135851E-2</v>
      </c>
      <c r="AJ247" s="40">
        <f t="shared" si="2725"/>
        <v>2.3243718277525693E-2</v>
      </c>
      <c r="AK247" s="40">
        <f t="shared" si="2725"/>
        <v>2.1085617165923092E-2</v>
      </c>
      <c r="AL247" s="40">
        <f t="shared" si="2725"/>
        <v>2.1317340379733683E-2</v>
      </c>
      <c r="AM247" s="40">
        <f t="shared" si="2725"/>
        <v>2.5268328791090474E-2</v>
      </c>
      <c r="AN247" s="40">
        <f t="shared" si="2725"/>
        <v>2.5452637103122538E-2</v>
      </c>
      <c r="AO247" s="40">
        <f t="shared" si="2725"/>
        <v>2.3343790367226426E-2</v>
      </c>
      <c r="AP247" s="40">
        <f t="shared" si="2725"/>
        <v>2.2113637787383324E-2</v>
      </c>
      <c r="AQ247" s="40">
        <f t="shared" si="2725"/>
        <v>2.3938046091174735E-2</v>
      </c>
      <c r="AR247" s="40">
        <f t="shared" si="2725"/>
        <v>2.2838959155723839E-2</v>
      </c>
      <c r="AS247" s="40">
        <f t="shared" si="2725"/>
        <v>2.3021001615508886E-2</v>
      </c>
      <c r="AT247" s="40">
        <f t="shared" si="2725"/>
        <v>2.4325325966106263E-2</v>
      </c>
      <c r="AU247" s="40">
        <f t="shared" si="2725"/>
        <v>2.4046135626383813E-2</v>
      </c>
      <c r="AV247" s="40">
        <f t="shared" si="2725"/>
        <v>2.2515129756898143E-2</v>
      </c>
      <c r="AW247" s="40">
        <f t="shared" si="2725"/>
        <v>3.0792261927807246E-2</v>
      </c>
      <c r="AX247" s="40">
        <f t="shared" si="2725"/>
        <v>3.2172769433100296E-2</v>
      </c>
      <c r="AY247" s="40">
        <f t="shared" si="2725"/>
        <v>2.9043069972093848E-2</v>
      </c>
      <c r="AZ247" s="40">
        <f t="shared" si="2725"/>
        <v>2.4629734669439719E-2</v>
      </c>
      <c r="BA247" s="40">
        <f t="shared" si="2725"/>
        <v>2.3914502930343112E-2</v>
      </c>
      <c r="BB247" s="40">
        <f t="shared" ref="BB247:BC247" si="2726">BB235/BB$241</f>
        <v>2.3467405587613552E-2</v>
      </c>
      <c r="BC247" s="40">
        <f t="shared" si="2726"/>
        <v>1.8096094338044658E-2</v>
      </c>
      <c r="BD247" s="40">
        <f t="shared" ref="BD247:BE247" si="2727">BD235/BD$241</f>
        <v>2.0694980694980696E-2</v>
      </c>
      <c r="BE247" s="40">
        <f t="shared" si="2727"/>
        <v>2.0423385182874735E-2</v>
      </c>
      <c r="BF247" s="40">
        <f t="shared" ref="BF247:BG247" si="2728">BF235/BF$241</f>
        <v>1.6965754310743129E-2</v>
      </c>
      <c r="BG247" s="40">
        <f t="shared" si="2728"/>
        <v>1.7628619441571871E-2</v>
      </c>
      <c r="BH247" s="40">
        <f t="shared" ref="BH247:BI247" si="2729">BH235/BH$241</f>
        <v>1.6387845681119836E-2</v>
      </c>
      <c r="BI247" s="40">
        <f t="shared" si="2729"/>
        <v>1.9420326864147089E-2</v>
      </c>
      <c r="BJ247" s="40">
        <f t="shared" ref="BJ247:BK247" si="2730">BJ235/BJ$241</f>
        <v>1.9756735250653631E-2</v>
      </c>
      <c r="BK247" s="40">
        <f t="shared" si="2730"/>
        <v>2.3054602308110184E-2</v>
      </c>
      <c r="BL247" s="40">
        <f t="shared" ref="BL247:BM247" si="2731">BL235/BL$241</f>
        <v>2.0657618145485689E-2</v>
      </c>
      <c r="BM247" s="40">
        <f t="shared" si="2731"/>
        <v>1.9322459222082811E-2</v>
      </c>
      <c r="BN247" s="40">
        <f t="shared" ref="BN247:BO247" si="2732">BN235/BN$241</f>
        <v>1.6707133772690484E-2</v>
      </c>
      <c r="BO247" s="40">
        <f t="shared" si="2732"/>
        <v>1.7341942808486482E-2</v>
      </c>
      <c r="BP247" s="40">
        <f t="shared" ref="BP247:BQ247" si="2733">BP235/BP$241</f>
        <v>1.8420057956406704E-2</v>
      </c>
      <c r="BQ247" s="40">
        <f t="shared" si="2733"/>
        <v>1.8924225791988127E-2</v>
      </c>
      <c r="BR247" s="40">
        <f t="shared" ref="BR247" si="2734">BR235/BR$241</f>
        <v>1.9581374924780848E-2</v>
      </c>
      <c r="BS247" s="40">
        <f t="shared" ref="BS247" si="2735">BS235/BS$241</f>
        <v>1.8310970797158644E-2</v>
      </c>
      <c r="BT247" s="40">
        <f t="shared" ref="BT247:BU247" si="2736">BT235/BT$241</f>
        <v>1.5982308890787555E-2</v>
      </c>
      <c r="BU247" s="40">
        <f t="shared" si="2736"/>
        <v>1.5131331414799824E-2</v>
      </c>
      <c r="BV247" s="40">
        <f t="shared" ref="BV247:BW247" si="2737">BV235/BV$241</f>
        <v>1.7726719415702981E-2</v>
      </c>
      <c r="BW247" s="40">
        <f t="shared" si="2737"/>
        <v>1.591653220121254E-2</v>
      </c>
      <c r="BX247" s="40">
        <f t="shared" ref="BX247:BY247" si="2738">BX235/BX$241</f>
        <v>1.5593701313153794E-2</v>
      </c>
      <c r="BY247" s="40">
        <f t="shared" si="2738"/>
        <v>1.3046905133236069E-2</v>
      </c>
      <c r="BZ247" s="40">
        <f t="shared" ref="BZ247" si="2739">BZ235/BZ$241</f>
        <v>1.1276174306734579E-2</v>
      </c>
      <c r="CA247" s="40">
        <f t="shared" ref="CA247:CB247" si="2740">CA235/CA$241</f>
        <v>8.322411533420707E-3</v>
      </c>
      <c r="CB247" s="40">
        <f t="shared" si="2740"/>
        <v>6.4798997836237326E-3</v>
      </c>
      <c r="CC247" s="40">
        <f t="shared" ref="CC247:CD247" si="2741">CC235/CC$241</f>
        <v>5.6821565988063897E-3</v>
      </c>
      <c r="CD247" s="40">
        <f t="shared" si="2741"/>
        <v>5.705591479650057E-3</v>
      </c>
      <c r="CE247" s="40">
        <f t="shared" ref="CE247:CF247" si="2742">CE235/CE$241</f>
        <v>3.4303649797233489E-3</v>
      </c>
      <c r="CF247" s="40">
        <f t="shared" si="2742"/>
        <v>3.5056121956710514E-3</v>
      </c>
      <c r="CG247" s="40">
        <f t="shared" ref="CG247:CH247" si="2743">CG235/CG$241</f>
        <v>2.868313519906096E-3</v>
      </c>
      <c r="CH247" s="40">
        <f t="shared" si="2743"/>
        <v>1.6310032442781925E-3</v>
      </c>
      <c r="CI247" s="40">
        <f t="shared" ref="CI247" si="2744">CI235/CI$241</f>
        <v>1.5079894440738913E-3</v>
      </c>
      <c r="CL247" s="40">
        <f t="shared" ref="CL247:CN247" si="2745">CL235/CL$241</f>
        <v>1.5774573337837038E-3</v>
      </c>
      <c r="CM247" s="40">
        <f t="shared" ref="CM247" si="2746">CM235/CM$241</f>
        <v>3.2549413432445438E-3</v>
      </c>
      <c r="CN247" s="40">
        <f t="shared" si="2745"/>
        <v>1.6545982285962702E-2</v>
      </c>
      <c r="CP247" s="21">
        <f t="shared" si="2654"/>
        <v>-16.7748400946084</v>
      </c>
      <c r="CQ247" s="21">
        <f t="shared" si="2655"/>
        <v>-149.68524952178998</v>
      </c>
      <c r="CS247" s="8" t="str">
        <f t="shared" si="2686"/>
        <v>-144 bps</v>
      </c>
      <c r="CT247" s="8" t="str">
        <f t="shared" si="2686"/>
        <v>-141 bps</v>
      </c>
      <c r="CU247" s="8">
        <f>ROUND(HLOOKUP(CU$243,$A$243:$CK$253,COUNTA($A$243:$A247),0)*10^4,0)</f>
        <v>159</v>
      </c>
      <c r="CV247" s="8">
        <f>ROUND(HLOOKUP(CV$243,$A$243:$CK$253,COUNTA($A$243:$A247),0)*10^4,0)</f>
        <v>15</v>
      </c>
      <c r="CW247" s="8">
        <f>ROUND(HLOOKUP(CW$243,$A$243:$CK$253,COUNTA($A$243:$A247),0)*10^4,0)</f>
        <v>156</v>
      </c>
      <c r="CX247" s="8"/>
      <c r="CY247" s="8">
        <f t="shared" si="2687"/>
        <v>-144</v>
      </c>
      <c r="CZ247" s="8">
        <f t="shared" si="2688"/>
        <v>-141</v>
      </c>
      <c r="DB247" s="40">
        <f t="shared" si="2656"/>
        <v>1.2557813904002735E-2</v>
      </c>
      <c r="DC247" s="40">
        <f t="shared" si="2656"/>
        <v>1.6234709128128123E-2</v>
      </c>
      <c r="DD247" s="40">
        <f t="shared" si="2656"/>
        <v>1.3405615116822835E-2</v>
      </c>
      <c r="DE247" s="40">
        <f t="shared" si="2656"/>
        <v>1.4933068415459969E-2</v>
      </c>
      <c r="DF247" s="40">
        <f t="shared" si="2656"/>
        <v>1.5865343301538198E-2</v>
      </c>
      <c r="DG247" s="40">
        <f t="shared" si="2656"/>
        <v>1.3540773946865318E-2</v>
      </c>
      <c r="DH247" s="40">
        <f t="shared" si="2656"/>
        <v>1.8642538884181176E-2</v>
      </c>
      <c r="DI247" s="40">
        <f t="shared" si="2656"/>
        <v>1.6073612758050811E-2</v>
      </c>
      <c r="DJ247" s="40">
        <f t="shared" si="2656"/>
        <v>1.713698160630641E-2</v>
      </c>
      <c r="DK247" s="40">
        <f t="shared" si="2656"/>
        <v>1.4839327007415677E-2</v>
      </c>
      <c r="DL247" s="40">
        <f t="shared" si="2656"/>
        <v>2.3073094279238329E-2</v>
      </c>
      <c r="DM247" s="40">
        <f t="shared" si="2656"/>
        <v>2.2167004511868173E-2</v>
      </c>
      <c r="DN247" s="40">
        <f t="shared" si="2656"/>
        <v>2.4026597709641669E-2</v>
      </c>
      <c r="DO247" s="40">
        <f t="shared" si="2656"/>
        <v>2.3145061942371994E-2</v>
      </c>
      <c r="DP247" s="40">
        <f t="shared" si="2656"/>
        <v>2.3343221536102032E-2</v>
      </c>
      <c r="DQ247" s="40">
        <f t="shared" si="2656"/>
        <v>2.5933134339530838E-2</v>
      </c>
      <c r="DR247" s="40">
        <f t="shared" si="2656"/>
        <v>2.847736175141475E-2</v>
      </c>
      <c r="DS247" s="40">
        <f t="shared" si="2656"/>
        <v>2.1251828735262546E-2</v>
      </c>
      <c r="DT247" s="40">
        <f t="shared" si="2656"/>
        <v>1.9679814002874167E-2</v>
      </c>
      <c r="DU247" s="40">
        <f t="shared" si="2656"/>
        <v>1.7945934155276948E-2</v>
      </c>
      <c r="DV247" s="40">
        <f t="shared" si="2656"/>
        <v>2.1080292213596995E-2</v>
      </c>
      <c r="DW247" s="40">
        <f t="shared" ref="DW247:DX247" si="2747">DW235/DW$241</f>
        <v>1.7682543093524076E-2</v>
      </c>
      <c r="DX247" s="40">
        <f t="shared" si="2747"/>
        <v>1.8926124863770825E-2</v>
      </c>
      <c r="DY247" s="40">
        <f t="shared" ref="DY247:DZ247" si="2748">DY235/DY$241</f>
        <v>1.6246886358832379E-2</v>
      </c>
      <c r="DZ247" s="40">
        <f t="shared" si="2748"/>
        <v>1.6545982285962702E-2</v>
      </c>
      <c r="EA247" s="40">
        <f t="shared" ref="EA247:EB247" si="2749">EA235/EA$241</f>
        <v>1.0696429522145482E-2</v>
      </c>
      <c r="EB247" s="40">
        <f t="shared" si="2749"/>
        <v>5.9867236100880124E-3</v>
      </c>
      <c r="EC247" s="40">
        <f t="shared" ref="EC247" si="2750">EC235/EC$241</f>
        <v>3.2549413432445438E-3</v>
      </c>
      <c r="EE247" s="40">
        <f t="shared" ref="EE247:EI247" si="2751">EE235/EE$241</f>
        <v>1.5073716126587077E-2</v>
      </c>
      <c r="EF247" s="40">
        <f t="shared" si="2751"/>
        <v>1.698836508958183E-2</v>
      </c>
      <c r="EG247" s="40">
        <f t="shared" si="2751"/>
        <v>2.1741664106123056E-2</v>
      </c>
      <c r="EH247" s="40">
        <f t="shared" si="2751"/>
        <v>2.534906102827663E-2</v>
      </c>
      <c r="EI247" s="40">
        <f t="shared" si="2751"/>
        <v>2.0058876580393757E-2</v>
      </c>
      <c r="EJ247" s="40">
        <f t="shared" ref="EJ247:EK247" si="2752">EJ235/EJ$241</f>
        <v>1.7280678261449283E-2</v>
      </c>
      <c r="EK247" s="40">
        <f t="shared" si="2752"/>
        <v>5.1940648481739642E-3</v>
      </c>
    </row>
    <row r="248" spans="1:141" x14ac:dyDescent="0.2">
      <c r="A248" s="9" t="s">
        <v>49</v>
      </c>
      <c r="B248" s="40">
        <f t="shared" ref="B248:AG248" si="2753">B236/B$241</f>
        <v>0.36714336294084143</v>
      </c>
      <c r="C248" s="40">
        <f t="shared" si="2753"/>
        <v>0.36520984286144526</v>
      </c>
      <c r="D248" s="40">
        <f t="shared" si="2753"/>
        <v>0.3522410947943927</v>
      </c>
      <c r="E248" s="40">
        <f t="shared" si="2753"/>
        <v>0.36169054961001268</v>
      </c>
      <c r="F248" s="40">
        <f t="shared" si="2753"/>
        <v>0.36679206566347466</v>
      </c>
      <c r="G248" s="40">
        <f t="shared" si="2753"/>
        <v>0.36342486727247419</v>
      </c>
      <c r="H248" s="40">
        <f t="shared" si="2753"/>
        <v>0.38251944105115754</v>
      </c>
      <c r="I248" s="40">
        <f t="shared" si="2753"/>
        <v>0.37484485565531361</v>
      </c>
      <c r="J248" s="40">
        <f t="shared" si="2753"/>
        <v>0.37839985469736187</v>
      </c>
      <c r="K248" s="40">
        <f t="shared" si="2753"/>
        <v>0.36348408710217756</v>
      </c>
      <c r="L248" s="40">
        <f t="shared" si="2753"/>
        <v>0.39467156637574646</v>
      </c>
      <c r="M248" s="40">
        <f t="shared" si="2753"/>
        <v>0.39461040317526636</v>
      </c>
      <c r="N248" s="40">
        <f t="shared" si="2753"/>
        <v>0.38873736079926463</v>
      </c>
      <c r="O248" s="40">
        <f t="shared" si="2753"/>
        <v>0.40074756374315845</v>
      </c>
      <c r="P248" s="40">
        <f t="shared" si="2753"/>
        <v>0.39211725623090665</v>
      </c>
      <c r="Q248" s="40">
        <f t="shared" si="2753"/>
        <v>0.35559055118110239</v>
      </c>
      <c r="R248" s="40">
        <f t="shared" si="2753"/>
        <v>0.32871058279676407</v>
      </c>
      <c r="S248" s="40">
        <f t="shared" si="2753"/>
        <v>0.37569927327861141</v>
      </c>
      <c r="T248" s="40">
        <f t="shared" si="2753"/>
        <v>0.39000995578773834</v>
      </c>
      <c r="U248" s="40">
        <f t="shared" si="2753"/>
        <v>0.38392029370681235</v>
      </c>
      <c r="V248" s="40">
        <f t="shared" si="2753"/>
        <v>0.37948661505912856</v>
      </c>
      <c r="W248" s="40">
        <f t="shared" si="2753"/>
        <v>0.37394782401050686</v>
      </c>
      <c r="X248" s="40">
        <f t="shared" si="2753"/>
        <v>0.38482148519246623</v>
      </c>
      <c r="Y248" s="40">
        <f t="shared" si="2753"/>
        <v>0.38948194289246568</v>
      </c>
      <c r="Z248" s="40">
        <f t="shared" si="2753"/>
        <v>0.3713092632624837</v>
      </c>
      <c r="AA248" s="40">
        <f t="shared" si="2753"/>
        <v>0.36971840832191494</v>
      </c>
      <c r="AB248" s="40">
        <f t="shared" si="2753"/>
        <v>0.36631976366466862</v>
      </c>
      <c r="AC248" s="40">
        <f t="shared" si="2753"/>
        <v>0.34967266583757656</v>
      </c>
      <c r="AD248" s="40">
        <f t="shared" si="2753"/>
        <v>0.36554381215181964</v>
      </c>
      <c r="AE248" s="40">
        <f t="shared" si="2753"/>
        <v>0.363885131947284</v>
      </c>
      <c r="AF248" s="40">
        <f t="shared" si="2753"/>
        <v>0.38654500526614277</v>
      </c>
      <c r="AG248" s="40">
        <f t="shared" si="2753"/>
        <v>0.36947194121130811</v>
      </c>
      <c r="AH248" s="40">
        <f t="shared" ref="AH248:BA248" si="2754">AH236/AH$241</f>
        <v>0.37517852505842636</v>
      </c>
      <c r="AI248" s="40">
        <f t="shared" si="2754"/>
        <v>0.36436783800789369</v>
      </c>
      <c r="AJ248" s="40">
        <f t="shared" si="2754"/>
        <v>0.37986261814660044</v>
      </c>
      <c r="AK248" s="40">
        <f t="shared" si="2754"/>
        <v>0.39057520713830463</v>
      </c>
      <c r="AL248" s="40">
        <f t="shared" si="2754"/>
        <v>0.38016418508676869</v>
      </c>
      <c r="AM248" s="40">
        <f t="shared" si="2754"/>
        <v>0.37574442313515694</v>
      </c>
      <c r="AN248" s="40">
        <f t="shared" si="2754"/>
        <v>0.36914195749147205</v>
      </c>
      <c r="AO248" s="40">
        <f t="shared" si="2754"/>
        <v>0.37458940763978593</v>
      </c>
      <c r="AP248" s="40">
        <f t="shared" si="2754"/>
        <v>0.37142141201528533</v>
      </c>
      <c r="AQ248" s="40">
        <f t="shared" si="2754"/>
        <v>0.37324926947935111</v>
      </c>
      <c r="AR248" s="40">
        <f t="shared" si="2754"/>
        <v>0.38976610542710599</v>
      </c>
      <c r="AS248" s="40">
        <f t="shared" si="2754"/>
        <v>0.38692991176836089</v>
      </c>
      <c r="AT248" s="40">
        <f t="shared" si="2754"/>
        <v>0.37118021629998987</v>
      </c>
      <c r="AU248" s="40">
        <f t="shared" si="2754"/>
        <v>0.38889174948080257</v>
      </c>
      <c r="AV248" s="40">
        <f t="shared" si="2754"/>
        <v>0.41877372038157762</v>
      </c>
      <c r="AW248" s="40">
        <f t="shared" si="2754"/>
        <v>0.41822499257940043</v>
      </c>
      <c r="AX248" s="40">
        <f t="shared" si="2754"/>
        <v>0.40740638194780926</v>
      </c>
      <c r="AY248" s="40">
        <f t="shared" si="2754"/>
        <v>0.41856275931312475</v>
      </c>
      <c r="AZ248" s="40">
        <f t="shared" si="2754"/>
        <v>0.40184029747274219</v>
      </c>
      <c r="BA248" s="40">
        <f t="shared" si="2754"/>
        <v>0.4022281494384265</v>
      </c>
      <c r="BB248" s="40">
        <f t="shared" ref="BB248:BC248" si="2755">BB236/BB$241</f>
        <v>0.40854424955721874</v>
      </c>
      <c r="BC248" s="40">
        <f t="shared" si="2755"/>
        <v>0.39544827297817176</v>
      </c>
      <c r="BD248" s="40">
        <f t="shared" ref="BD248:BE248" si="2756">BD236/BD$241</f>
        <v>0.41152785438499723</v>
      </c>
      <c r="BE248" s="40">
        <f t="shared" si="2756"/>
        <v>0.42510747365708784</v>
      </c>
      <c r="BF248" s="40">
        <f t="shared" ref="BF248:BG248" si="2757">BF236/BF$241</f>
        <v>0.41529135633628417</v>
      </c>
      <c r="BG248" s="40">
        <f t="shared" si="2757"/>
        <v>0.40805972078593589</v>
      </c>
      <c r="BH248" s="40">
        <f t="shared" ref="BH248:BI248" si="2758">BH236/BH$241</f>
        <v>0.42250727535807769</v>
      </c>
      <c r="BI248" s="40">
        <f t="shared" si="2758"/>
        <v>0.42092696629213483</v>
      </c>
      <c r="BJ248" s="40">
        <f t="shared" ref="BJ248:BK248" si="2759">BJ236/BJ$241</f>
        <v>0.42021143571672159</v>
      </c>
      <c r="BK248" s="40">
        <f t="shared" si="2759"/>
        <v>0.41903727160706478</v>
      </c>
      <c r="BL248" s="40">
        <f t="shared" ref="BL248:BM248" si="2760">BL236/BL$241</f>
        <v>0.42086004204188615</v>
      </c>
      <c r="BM248" s="40">
        <f t="shared" si="2760"/>
        <v>0.42475354006094285</v>
      </c>
      <c r="BN248" s="40">
        <f t="shared" ref="BN248:BO248" si="2761">BN236/BN$241</f>
        <v>0.41958607931552783</v>
      </c>
      <c r="BO248" s="40">
        <f t="shared" si="2761"/>
        <v>0.42057759171219755</v>
      </c>
      <c r="BP248" s="40">
        <f t="shared" ref="BP248:BQ248" si="2762">BP236/BP$241</f>
        <v>0.43719289404056949</v>
      </c>
      <c r="BQ248" s="40">
        <f t="shared" si="2762"/>
        <v>0.43952442060019481</v>
      </c>
      <c r="BR248" s="40">
        <f t="shared" ref="BR248" si="2763">BR236/BR$241</f>
        <v>0.41955210044399627</v>
      </c>
      <c r="BS248" s="40">
        <f t="shared" ref="BS248" si="2764">BS236/BS$241</f>
        <v>0.41093922651933701</v>
      </c>
      <c r="BT248" s="40">
        <f t="shared" ref="BT248:BU248" si="2765">BT236/BT$241</f>
        <v>0.43007739860280442</v>
      </c>
      <c r="BU248" s="40">
        <f t="shared" si="2765"/>
        <v>0.43232084930698911</v>
      </c>
      <c r="BV248" s="40">
        <f t="shared" ref="BV248:BW248" si="2766">BV236/BV$241</f>
        <v>0.42851708547082862</v>
      </c>
      <c r="BW248" s="40">
        <f t="shared" si="2766"/>
        <v>0.44309369761721995</v>
      </c>
      <c r="BX248" s="40">
        <f t="shared" ref="BX248:BY248" si="2767">BX236/BX$241</f>
        <v>0.44452481638103719</v>
      </c>
      <c r="BY248" s="40">
        <f t="shared" si="2767"/>
        <v>0.43043048079019303</v>
      </c>
      <c r="BZ248" s="40">
        <f t="shared" ref="BZ248" si="2768">BZ236/BZ$241</f>
        <v>0.42713638936049803</v>
      </c>
      <c r="CA248" s="40">
        <f t="shared" ref="CA248:CB248" si="2769">CA236/CA$241</f>
        <v>0.41699868938401047</v>
      </c>
      <c r="CB248" s="40">
        <f t="shared" si="2769"/>
        <v>0.42531602323197815</v>
      </c>
      <c r="CC248" s="40">
        <f t="shared" ref="CC248:CD248" si="2770">CC236/CC$241</f>
        <v>0.42395797348326919</v>
      </c>
      <c r="CD248" s="40">
        <f t="shared" si="2770"/>
        <v>0.42931406111322429</v>
      </c>
      <c r="CE248" s="40">
        <f t="shared" ref="CE248:CF248" si="2771">CE236/CE$241</f>
        <v>0.4211293817010166</v>
      </c>
      <c r="CF248" s="40">
        <f t="shared" si="2771"/>
        <v>0.44362075065127199</v>
      </c>
      <c r="CG248" s="40">
        <f t="shared" ref="CG248:CH248" si="2772">CG236/CG$241</f>
        <v>0.45635309380709049</v>
      </c>
      <c r="CH248" s="40">
        <f t="shared" si="2772"/>
        <v>0.42483202439413548</v>
      </c>
      <c r="CI248" s="40">
        <f t="shared" ref="CI248" si="2773">CI236/CI$241</f>
        <v>0.43997042020705857</v>
      </c>
      <c r="CL248" s="40">
        <f t="shared" ref="CL248:CN248" si="2774">CL236/CL$241</f>
        <v>0.43142152236820569</v>
      </c>
      <c r="CM248" s="40">
        <f t="shared" ref="CM248" si="2775">CM236/CM$241</f>
        <v>0.44304982837288454</v>
      </c>
      <c r="CN248" s="40">
        <f t="shared" si="2774"/>
        <v>0.43765616149019226</v>
      </c>
      <c r="CP248" s="21">
        <f t="shared" si="2654"/>
        <v>-116.28306004678845</v>
      </c>
      <c r="CQ248" s="21">
        <f t="shared" si="2655"/>
        <v>-62.346391219865737</v>
      </c>
      <c r="CS248" s="8" t="str">
        <f t="shared" si="2686"/>
        <v>-31 bps</v>
      </c>
      <c r="CT248" s="8" t="str">
        <f t="shared" si="2686"/>
        <v>-45 bps</v>
      </c>
      <c r="CU248" s="8">
        <f>ROUND(HLOOKUP(CU$243,$A$243:$CK$253,COUNTA($A$243:$A248),0)*10^4,0)</f>
        <v>4431</v>
      </c>
      <c r="CV248" s="8">
        <f>ROUND(HLOOKUP(CV$243,$A$243:$CK$253,COUNTA($A$243:$A248),0)*10^4,0)</f>
        <v>4400</v>
      </c>
      <c r="CW248" s="8">
        <f>ROUND(HLOOKUP(CW$243,$A$243:$CK$253,COUNTA($A$243:$A248),0)*10^4,0)</f>
        <v>4445</v>
      </c>
      <c r="CX248" s="8"/>
      <c r="CY248" s="8">
        <f t="shared" si="2687"/>
        <v>-31</v>
      </c>
      <c r="CZ248" s="8">
        <f t="shared" si="2688"/>
        <v>-45</v>
      </c>
      <c r="DB248" s="40">
        <f t="shared" si="2656"/>
        <v>0.36161322153681624</v>
      </c>
      <c r="DC248" s="40">
        <f t="shared" si="2656"/>
        <v>0.36399889501979754</v>
      </c>
      <c r="DD248" s="40">
        <f t="shared" si="2656"/>
        <v>0.37872306031372144</v>
      </c>
      <c r="DE248" s="40">
        <f t="shared" si="2656"/>
        <v>0.38633577082927256</v>
      </c>
      <c r="DF248" s="40">
        <f t="shared" si="2656"/>
        <v>0.39369038411961843</v>
      </c>
      <c r="DG248" s="40">
        <f t="shared" si="2656"/>
        <v>0.36651064671369238</v>
      </c>
      <c r="DH248" s="40">
        <f t="shared" si="2656"/>
        <v>0.38472592656229865</v>
      </c>
      <c r="DI248" s="40">
        <f t="shared" si="2656"/>
        <v>0.38325038981895593</v>
      </c>
      <c r="DJ248" s="40">
        <f t="shared" si="2656"/>
        <v>0.36902073135364577</v>
      </c>
      <c r="DK248" s="40">
        <f t="shared" si="2656"/>
        <v>0.35930946495494775</v>
      </c>
      <c r="DL248" s="40">
        <f t="shared" si="2656"/>
        <v>0.37785328490273429</v>
      </c>
      <c r="DM248" s="40">
        <f t="shared" si="2656"/>
        <v>0.3798306414699536</v>
      </c>
      <c r="DN248" s="40">
        <f t="shared" si="2656"/>
        <v>0.37473217584041374</v>
      </c>
      <c r="DO248" s="40">
        <f t="shared" si="2656"/>
        <v>0.37301413768645375</v>
      </c>
      <c r="DP248" s="40">
        <f t="shared" si="2656"/>
        <v>0.38327884731807726</v>
      </c>
      <c r="DQ248" s="40">
        <f t="shared" si="2656"/>
        <v>0.41042939618792751</v>
      </c>
      <c r="DR248" s="40">
        <f t="shared" si="2656"/>
        <v>0.40883824220121573</v>
      </c>
      <c r="DS248" s="40">
        <f t="shared" si="2656"/>
        <v>0.4012935895751899</v>
      </c>
      <c r="DT248" s="40">
        <f t="shared" si="2656"/>
        <v>0.41704271892648903</v>
      </c>
      <c r="DU248" s="40">
        <f t="shared" si="2656"/>
        <v>0.41746109648666202</v>
      </c>
      <c r="DV248" s="40">
        <f t="shared" si="2656"/>
        <v>0.42005080890943791</v>
      </c>
      <c r="DW248" s="40">
        <f t="shared" ref="DW248:DX248" si="2776">DW236/DW$241</f>
        <v>0.42141859429922179</v>
      </c>
      <c r="DX248" s="40">
        <f t="shared" si="2776"/>
        <v>0.43264926825470962</v>
      </c>
      <c r="DY248" s="40">
        <f t="shared" ref="DY248:DZ248" si="2777">DY236/DY$241</f>
        <v>0.42596683479983588</v>
      </c>
      <c r="DZ248" s="40">
        <f t="shared" si="2777"/>
        <v>0.43765616149019226</v>
      </c>
      <c r="EA248" s="40">
        <f t="shared" ref="EA248:EB248" si="2778">EA236/EA$241</f>
        <v>0.4243433311875941</v>
      </c>
      <c r="EB248" s="40">
        <f t="shared" si="2778"/>
        <v>0.42590471486419162</v>
      </c>
      <c r="EC248" s="40">
        <f t="shared" ref="EC248" si="2779">EC236/EC$241</f>
        <v>0.44304982837288454</v>
      </c>
      <c r="EE248" s="40">
        <f t="shared" ref="EE248:EI248" si="2780">EE236/EE$241</f>
        <v>0.38163198787189689</v>
      </c>
      <c r="EF248" s="40">
        <f t="shared" si="2780"/>
        <v>0.37791228192620968</v>
      </c>
      <c r="EG248" s="40">
        <f t="shared" si="2780"/>
        <v>0.37441460675347793</v>
      </c>
      <c r="EH248" s="40">
        <f t="shared" si="2780"/>
        <v>0.39486154808199636</v>
      </c>
      <c r="EI248" s="40">
        <f t="shared" si="2780"/>
        <v>0.41401466809604032</v>
      </c>
      <c r="EJ248" s="40">
        <f t="shared" ref="EJ248:EK248" si="2781">EJ236/EJ$241</f>
        <v>0.42958359243622618</v>
      </c>
      <c r="EK248" s="40">
        <f t="shared" si="2781"/>
        <v>0.43230805267056088</v>
      </c>
    </row>
    <row r="249" spans="1:141" x14ac:dyDescent="0.2">
      <c r="A249" s="9" t="s">
        <v>50</v>
      </c>
      <c r="B249" s="40">
        <f t="shared" ref="B249:AG249" si="2782">B237/B$241</f>
        <v>0.13124797955696496</v>
      </c>
      <c r="C249" s="40">
        <f t="shared" si="2782"/>
        <v>0.12374439739933034</v>
      </c>
      <c r="D249" s="40">
        <f t="shared" si="2782"/>
        <v>0.11876385578317471</v>
      </c>
      <c r="E249" s="40">
        <f t="shared" si="2782"/>
        <v>0.11808452748050063</v>
      </c>
      <c r="F249" s="40">
        <f t="shared" si="2782"/>
        <v>0.1223922708618331</v>
      </c>
      <c r="G249" s="40">
        <f t="shared" si="2782"/>
        <v>0.12224851365055378</v>
      </c>
      <c r="H249" s="40">
        <f t="shared" si="2782"/>
        <v>0.12296278640169234</v>
      </c>
      <c r="I249" s="40">
        <f t="shared" si="2782"/>
        <v>0.11531456019600574</v>
      </c>
      <c r="J249" s="40">
        <f t="shared" si="2782"/>
        <v>0.12187258774917133</v>
      </c>
      <c r="K249" s="40">
        <f t="shared" si="2782"/>
        <v>0.11022247387170594</v>
      </c>
      <c r="L249" s="40">
        <f t="shared" si="2782"/>
        <v>0.11336701883325677</v>
      </c>
      <c r="M249" s="40">
        <f t="shared" si="2782"/>
        <v>0.10640998859089522</v>
      </c>
      <c r="N249" s="40">
        <f t="shared" si="2782"/>
        <v>0.11874444327240397</v>
      </c>
      <c r="O249" s="40">
        <f t="shared" si="2782"/>
        <v>0.11922640501935657</v>
      </c>
      <c r="P249" s="40">
        <f t="shared" si="2782"/>
        <v>0.11443500325526268</v>
      </c>
      <c r="Q249" s="40">
        <f t="shared" si="2782"/>
        <v>0.11590551181102363</v>
      </c>
      <c r="R249" s="40">
        <f t="shared" si="2782"/>
        <v>9.0308733696549445E-2</v>
      </c>
      <c r="S249" s="40">
        <f t="shared" si="2782"/>
        <v>0.10505219497743155</v>
      </c>
      <c r="T249" s="40">
        <f t="shared" si="2782"/>
        <v>0.11565842013424256</v>
      </c>
      <c r="U249" s="40">
        <f t="shared" si="2782"/>
        <v>0.12190810536855508</v>
      </c>
      <c r="V249" s="40">
        <f t="shared" si="2782"/>
        <v>0.12482420417996601</v>
      </c>
      <c r="W249" s="40">
        <f t="shared" si="2782"/>
        <v>0.11297832965196107</v>
      </c>
      <c r="X249" s="40">
        <f t="shared" si="2782"/>
        <v>0.11105650326590145</v>
      </c>
      <c r="Y249" s="40">
        <f t="shared" si="2782"/>
        <v>0.13170157628206652</v>
      </c>
      <c r="Z249" s="40">
        <f t="shared" si="2782"/>
        <v>0.13819031378814936</v>
      </c>
      <c r="AA249" s="40">
        <f t="shared" si="2782"/>
        <v>0.13451805039008977</v>
      </c>
      <c r="AB249" s="40">
        <f t="shared" si="2782"/>
        <v>0.1240637909265865</v>
      </c>
      <c r="AC249" s="40">
        <f t="shared" si="2782"/>
        <v>0.11697210033554685</v>
      </c>
      <c r="AD249" s="40">
        <f t="shared" si="2782"/>
        <v>0.11985213724163066</v>
      </c>
      <c r="AE249" s="40">
        <f t="shared" si="2782"/>
        <v>0.12196080898310949</v>
      </c>
      <c r="AF249" s="40">
        <f t="shared" si="2782"/>
        <v>0.10956615085473548</v>
      </c>
      <c r="AG249" s="40">
        <f t="shared" si="2782"/>
        <v>0.1139756094613051</v>
      </c>
      <c r="AH249" s="40">
        <f t="shared" ref="AH249:BA249" si="2783">AH237/AH$241</f>
        <v>0.11808621137366918</v>
      </c>
      <c r="AI249" s="40">
        <f t="shared" si="2783"/>
        <v>0.1111789044177932</v>
      </c>
      <c r="AJ249" s="40">
        <f t="shared" si="2783"/>
        <v>0.11878329178399125</v>
      </c>
      <c r="AK249" s="40">
        <f t="shared" si="2783"/>
        <v>0.12395103038028468</v>
      </c>
      <c r="AL249" s="40">
        <f t="shared" si="2783"/>
        <v>0.13553434377922599</v>
      </c>
      <c r="AM249" s="40">
        <f t="shared" si="2783"/>
        <v>0.12237138723461526</v>
      </c>
      <c r="AN249" s="40">
        <f t="shared" si="2783"/>
        <v>0.12201521910259774</v>
      </c>
      <c r="AO249" s="40">
        <f t="shared" si="2783"/>
        <v>0.11695884849603248</v>
      </c>
      <c r="AP249" s="40">
        <f t="shared" si="2783"/>
        <v>0.11072480110254965</v>
      </c>
      <c r="AQ249" s="40">
        <f t="shared" si="2783"/>
        <v>0.11278087259431993</v>
      </c>
      <c r="AR249" s="40">
        <f t="shared" si="2783"/>
        <v>0.12213002497381777</v>
      </c>
      <c r="AS249" s="40">
        <f t="shared" si="2783"/>
        <v>0.11338076301727351</v>
      </c>
      <c r="AT249" s="40">
        <f t="shared" si="2783"/>
        <v>0.11429870961220984</v>
      </c>
      <c r="AU249" s="40">
        <f t="shared" si="2783"/>
        <v>0.11187202856014966</v>
      </c>
      <c r="AV249" s="40">
        <f t="shared" si="2783"/>
        <v>0.12432044312237152</v>
      </c>
      <c r="AW249" s="40">
        <f t="shared" si="2783"/>
        <v>0.12571140965581323</v>
      </c>
      <c r="AX249" s="40">
        <f t="shared" si="2783"/>
        <v>0.12399806188135945</v>
      </c>
      <c r="AY249" s="40">
        <f t="shared" si="2783"/>
        <v>0.12729044546488108</v>
      </c>
      <c r="AZ249" s="40">
        <f t="shared" si="2783"/>
        <v>0.12450998928593937</v>
      </c>
      <c r="BA249" s="40">
        <f t="shared" si="2783"/>
        <v>0.12641300600584254</v>
      </c>
      <c r="BB249" s="40">
        <f t="shared" ref="BB249:BC249" si="2784">BB237/BB$241</f>
        <v>0.12640690167399873</v>
      </c>
      <c r="BC249" s="40">
        <f t="shared" si="2784"/>
        <v>0.13342602659529981</v>
      </c>
      <c r="BD249" s="40">
        <f t="shared" ref="BD249:BE249" si="2785">BD237/BD$241</f>
        <v>0.12212906784335356</v>
      </c>
      <c r="BE249" s="40">
        <f t="shared" si="2785"/>
        <v>0.11478322190428403</v>
      </c>
      <c r="BF249" s="40">
        <f t="shared" ref="BF249:BG249" si="2786">BF237/BF$241</f>
        <v>0.13049585096749156</v>
      </c>
      <c r="BG249" s="40">
        <f t="shared" si="2786"/>
        <v>0.12472531023784902</v>
      </c>
      <c r="BH249" s="40">
        <f t="shared" ref="BH249:BI249" si="2787">BH237/BH$241</f>
        <v>0.13493960233461769</v>
      </c>
      <c r="BI249" s="40">
        <f t="shared" si="2787"/>
        <v>0.14482890704800816</v>
      </c>
      <c r="BJ249" s="40">
        <f t="shared" ref="BJ249:BK249" si="2788">BJ237/BJ$241</f>
        <v>0.13096510173922929</v>
      </c>
      <c r="BK249" s="40">
        <f t="shared" si="2788"/>
        <v>0.13062949664118295</v>
      </c>
      <c r="BL249" s="40">
        <f t="shared" ref="BL249:BM249" si="2789">BL237/BL$241</f>
        <v>0.1344302286351958</v>
      </c>
      <c r="BM249" s="40">
        <f t="shared" si="2789"/>
        <v>0.13310629145008065</v>
      </c>
      <c r="BN249" s="40">
        <f t="shared" ref="BN249:BO249" si="2790">BN237/BN$241</f>
        <v>0.13344028211353914</v>
      </c>
      <c r="BO249" s="40">
        <f t="shared" si="2790"/>
        <v>0.13125665223870006</v>
      </c>
      <c r="BP249" s="40">
        <f t="shared" ref="BP249:BQ249" si="2791">BP237/BP$241</f>
        <v>0.14041829406576792</v>
      </c>
      <c r="BQ249" s="40">
        <f t="shared" si="2791"/>
        <v>0.13146461757293712</v>
      </c>
      <c r="BR249" s="40">
        <f t="shared" ref="BR249" si="2792">BR237/BR$241</f>
        <v>0.13199538113747622</v>
      </c>
      <c r="BS249" s="40">
        <f t="shared" ref="BS249" si="2793">BS237/BS$241</f>
        <v>0.12620363062352014</v>
      </c>
      <c r="BT249" s="40">
        <f t="shared" ref="BT249:BU249" si="2794">BT237/BT$241</f>
        <v>0.13642760215107805</v>
      </c>
      <c r="BU249" s="40">
        <f t="shared" si="2794"/>
        <v>0.12980607897172028</v>
      </c>
      <c r="BV249" s="40">
        <f t="shared" ref="BV249:BW249" si="2795">BV237/BV$241</f>
        <v>0.13369489609599167</v>
      </c>
      <c r="BW249" s="40">
        <f t="shared" si="2795"/>
        <v>0.13090407782808267</v>
      </c>
      <c r="BX249" s="40">
        <f t="shared" ref="BX249:BY249" si="2796">BX237/BX$241</f>
        <v>0.12899232138882707</v>
      </c>
      <c r="BY249" s="40">
        <f t="shared" si="2796"/>
        <v>0.13063674934178532</v>
      </c>
      <c r="BZ249" s="40">
        <f t="shared" ref="BZ249" si="2797">BZ237/BZ$241</f>
        <v>0.13617713638936049</v>
      </c>
      <c r="CA249" s="40">
        <f t="shared" ref="CA249:CB249" si="2798">CA237/CA$241</f>
        <v>0.13306684141546526</v>
      </c>
      <c r="CB249" s="40">
        <f t="shared" si="2798"/>
        <v>0.1428766655278442</v>
      </c>
      <c r="CC249" s="40">
        <f t="shared" ref="CC249:CD249" si="2799">CC237/CC$241</f>
        <v>0.1239591647110677</v>
      </c>
      <c r="CD249" s="40">
        <f t="shared" si="2799"/>
        <v>0.12306643844300748</v>
      </c>
      <c r="CE249" s="40">
        <f t="shared" ref="CE249:CF249" si="2800">CE237/CE$241</f>
        <v>0.12328481751013833</v>
      </c>
      <c r="CF249" s="40">
        <f t="shared" si="2800"/>
        <v>0.12658797800147945</v>
      </c>
      <c r="CG249" s="40">
        <f t="shared" ref="CG249:CH249" si="2801">CG237/CG$241</f>
        <v>0.12301976047375714</v>
      </c>
      <c r="CH249" s="40">
        <f t="shared" si="2801"/>
        <v>0.13646355948729769</v>
      </c>
      <c r="CI249" s="40">
        <f t="shared" ref="CI249" si="2802">CI237/CI$241</f>
        <v>0.13200707595046834</v>
      </c>
      <c r="CL249" s="40">
        <f t="shared" ref="CL249:CN249" si="2803">CL237/CL$241</f>
        <v>0.1345237245404306</v>
      </c>
      <c r="CM249" s="40">
        <f t="shared" ref="CM249" si="2804">CM237/CM$241</f>
        <v>0.12451442281300555</v>
      </c>
      <c r="CN249" s="40">
        <f t="shared" si="2803"/>
        <v>0.13142814485638632</v>
      </c>
      <c r="CP249" s="21">
        <f t="shared" si="2654"/>
        <v>100.09301727425049</v>
      </c>
      <c r="CQ249" s="21">
        <f t="shared" si="2655"/>
        <v>30.955796840442808</v>
      </c>
      <c r="CS249" s="8" t="str">
        <f t="shared" si="2686"/>
        <v>11 bps</v>
      </c>
      <c r="CT249" s="8" t="str">
        <f t="shared" si="2686"/>
        <v>30 bps</v>
      </c>
      <c r="CU249" s="8">
        <f>ROUND(HLOOKUP(CU$243,$A$243:$CK$253,COUNTA($A$243:$A249),0)*10^4,0)</f>
        <v>1309</v>
      </c>
      <c r="CV249" s="8">
        <f>ROUND(HLOOKUP(CV$243,$A$243:$CK$253,COUNTA($A$243:$A249),0)*10^4,0)</f>
        <v>1320</v>
      </c>
      <c r="CW249" s="8">
        <f>ROUND(HLOOKUP(CW$243,$A$243:$CK$253,COUNTA($A$243:$A249),0)*10^4,0)</f>
        <v>1290</v>
      </c>
      <c r="CX249" s="8"/>
      <c r="CY249" s="8">
        <f t="shared" si="2687"/>
        <v>11</v>
      </c>
      <c r="CZ249" s="8">
        <f t="shared" si="2688"/>
        <v>30</v>
      </c>
      <c r="DB249" s="40">
        <f t="shared" si="2656"/>
        <v>0.12478431761677168</v>
      </c>
      <c r="DC249" s="40">
        <f t="shared" si="2656"/>
        <v>0.12099533216696534</v>
      </c>
      <c r="DD249" s="40">
        <f t="shared" si="2656"/>
        <v>0.11994619279376022</v>
      </c>
      <c r="DE249" s="40">
        <f t="shared" si="2656"/>
        <v>0.10980678181372333</v>
      </c>
      <c r="DF249" s="40">
        <f t="shared" si="2656"/>
        <v>0.11751310475208387</v>
      </c>
      <c r="DG249" s="40">
        <f t="shared" si="2656"/>
        <v>0.10360603863141934</v>
      </c>
      <c r="DH249" s="40">
        <f t="shared" si="2656"/>
        <v>0.12055951046739118</v>
      </c>
      <c r="DI249" s="40">
        <f t="shared" si="2656"/>
        <v>0.11976545503776809</v>
      </c>
      <c r="DJ249" s="40">
        <f t="shared" si="2656"/>
        <v>0.13197233475995043</v>
      </c>
      <c r="DK249" s="40">
        <f t="shared" si="2656"/>
        <v>0.11994258831034207</v>
      </c>
      <c r="DL249" s="40">
        <f t="shared" si="2656"/>
        <v>0.11322640756570422</v>
      </c>
      <c r="DM249" s="40">
        <f t="shared" si="2656"/>
        <v>0.1187307918655594</v>
      </c>
      <c r="DN249" s="40">
        <f t="shared" si="2656"/>
        <v>0.12660509789434798</v>
      </c>
      <c r="DO249" s="40">
        <f t="shared" si="2656"/>
        <v>0.11328814535525537</v>
      </c>
      <c r="DP249" s="40">
        <f t="shared" si="2656"/>
        <v>0.11694313274407717</v>
      </c>
      <c r="DQ249" s="40">
        <f t="shared" si="2656"/>
        <v>0.1214314453874297</v>
      </c>
      <c r="DR249" s="40">
        <f t="shared" si="2656"/>
        <v>0.12520007113640405</v>
      </c>
      <c r="DS249" s="40">
        <f t="shared" si="2656"/>
        <v>0.12944954502425479</v>
      </c>
      <c r="DT249" s="40">
        <f t="shared" si="2656"/>
        <v>0.12172193795824218</v>
      </c>
      <c r="DU249" s="40">
        <f t="shared" si="2656"/>
        <v>0.13564548352394692</v>
      </c>
      <c r="DV249" s="40">
        <f t="shared" si="2656"/>
        <v>0.1319701133845303</v>
      </c>
      <c r="DW249" s="40">
        <f t="shared" ref="DW249:DX249" si="2805">DW237/DW$241</f>
        <v>0.13255767548235584</v>
      </c>
      <c r="DX249" s="40">
        <f t="shared" si="2805"/>
        <v>0.13508095905340184</v>
      </c>
      <c r="DY249" s="40">
        <f t="shared" ref="DY249:DZ249" si="2806">DY237/DY$241</f>
        <v>0.1310444012483577</v>
      </c>
      <c r="DZ249" s="40">
        <f t="shared" si="2806"/>
        <v>0.13142814485638632</v>
      </c>
      <c r="EA249" s="40">
        <f t="shared" ref="EA249:EB249" si="2807">EA237/EA$241</f>
        <v>0.13342948826538761</v>
      </c>
      <c r="EB249" s="40">
        <f t="shared" si="2807"/>
        <v>0.13079245315154586</v>
      </c>
      <c r="EC249" s="40">
        <f t="shared" ref="EC249" si="2808">EC237/EC$241</f>
        <v>0.12451442281300555</v>
      </c>
      <c r="EE249" s="40">
        <f t="shared" ref="EE249:EI249" si="2809">EE237/EE$241</f>
        <v>0.11703922683342809</v>
      </c>
      <c r="EF249" s="40">
        <f t="shared" si="2809"/>
        <v>0.12203472636893084</v>
      </c>
      <c r="EG249" s="40">
        <f t="shared" si="2809"/>
        <v>0.11927718502664732</v>
      </c>
      <c r="EH249" s="40">
        <f t="shared" si="2809"/>
        <v>0.11948928145701834</v>
      </c>
      <c r="EI249" s="40">
        <f t="shared" si="2809"/>
        <v>0.12963965037067288</v>
      </c>
      <c r="EJ249" s="40">
        <f t="shared" ref="EJ249:EK249" si="2810">EJ237/EJ$241</f>
        <v>0.13243845611841068</v>
      </c>
      <c r="EK249" s="40">
        <f t="shared" si="2810"/>
        <v>0.13010474042089393</v>
      </c>
    </row>
    <row r="250" spans="1:141" x14ac:dyDescent="0.2">
      <c r="A250" s="9" t="s">
        <v>51</v>
      </c>
      <c r="B250" s="40">
        <f t="shared" ref="B250:AG250" si="2811">B238/B$241</f>
        <v>0.16848570680870059</v>
      </c>
      <c r="C250" s="40">
        <f t="shared" si="2811"/>
        <v>0.15903413821815154</v>
      </c>
      <c r="D250" s="40">
        <f t="shared" si="2811"/>
        <v>0.17420365709332755</v>
      </c>
      <c r="E250" s="40">
        <f t="shared" si="2811"/>
        <v>0.1685561400326501</v>
      </c>
      <c r="F250" s="40">
        <f t="shared" si="2811"/>
        <v>0.19098409712722297</v>
      </c>
      <c r="G250" s="40">
        <f t="shared" si="2811"/>
        <v>0.19092879441649599</v>
      </c>
      <c r="H250" s="40">
        <f t="shared" si="2811"/>
        <v>0.19071596698745644</v>
      </c>
      <c r="I250" s="40">
        <f t="shared" si="2811"/>
        <v>0.19600573832589177</v>
      </c>
      <c r="J250" s="40">
        <f t="shared" si="2811"/>
        <v>0.17649729827907187</v>
      </c>
      <c r="K250" s="40">
        <f t="shared" si="2811"/>
        <v>0.19187486729421757</v>
      </c>
      <c r="L250" s="40">
        <f t="shared" si="2811"/>
        <v>0.17977032613688562</v>
      </c>
      <c r="M250" s="40">
        <f t="shared" si="2811"/>
        <v>0.18837878227892851</v>
      </c>
      <c r="N250" s="40">
        <f t="shared" si="2811"/>
        <v>0.18330043248293426</v>
      </c>
      <c r="O250" s="40">
        <f t="shared" si="2811"/>
        <v>0.16186089974636231</v>
      </c>
      <c r="P250" s="40">
        <f t="shared" si="2811"/>
        <v>0.15687027360900122</v>
      </c>
      <c r="Q250" s="40">
        <f t="shared" si="2811"/>
        <v>0.16582677165354331</v>
      </c>
      <c r="R250" s="40">
        <f t="shared" si="2811"/>
        <v>0.24962852897473997</v>
      </c>
      <c r="S250" s="40">
        <f t="shared" si="2811"/>
        <v>0.19431519143967516</v>
      </c>
      <c r="T250" s="40">
        <f t="shared" si="2811"/>
        <v>0.18777900292250543</v>
      </c>
      <c r="U250" s="40">
        <f t="shared" si="2811"/>
        <v>0.18060002225051608</v>
      </c>
      <c r="V250" s="40">
        <f t="shared" si="2811"/>
        <v>0.17722664514314365</v>
      </c>
      <c r="W250" s="40">
        <f t="shared" si="2811"/>
        <v>0.18555608620380873</v>
      </c>
      <c r="X250" s="40">
        <f t="shared" si="2811"/>
        <v>0.17818187583232925</v>
      </c>
      <c r="Y250" s="40">
        <f t="shared" si="2811"/>
        <v>0.18134376263046528</v>
      </c>
      <c r="Z250" s="40">
        <f t="shared" si="2811"/>
        <v>0.16590356754434255</v>
      </c>
      <c r="AA250" s="40">
        <f t="shared" si="2811"/>
        <v>0.17184922121864601</v>
      </c>
      <c r="AB250" s="40">
        <f t="shared" si="2811"/>
        <v>0.16858505252577258</v>
      </c>
      <c r="AC250" s="40">
        <f t="shared" si="2811"/>
        <v>0.17180937184691555</v>
      </c>
      <c r="AD250" s="40">
        <f t="shared" si="2811"/>
        <v>0.15723434164627478</v>
      </c>
      <c r="AE250" s="40">
        <f t="shared" si="2811"/>
        <v>0.17554178592771993</v>
      </c>
      <c r="AF250" s="40">
        <f t="shared" si="2811"/>
        <v>0.18407194361176377</v>
      </c>
      <c r="AG250" s="40">
        <f t="shared" si="2811"/>
        <v>0.17965360116997231</v>
      </c>
      <c r="AH250" s="40">
        <f t="shared" ref="AH250:BA250" si="2812">AH238/AH$241</f>
        <v>0.17002077382498051</v>
      </c>
      <c r="AI250" s="40">
        <f t="shared" si="2812"/>
        <v>0.1706865978988312</v>
      </c>
      <c r="AJ250" s="40">
        <f t="shared" si="2812"/>
        <v>0.17703606722025933</v>
      </c>
      <c r="AK250" s="40">
        <f t="shared" si="2812"/>
        <v>0.18325100913533035</v>
      </c>
      <c r="AL250" s="40">
        <f t="shared" si="2812"/>
        <v>0.16495702388551578</v>
      </c>
      <c r="AM250" s="40">
        <f t="shared" si="2812"/>
        <v>0.16690219037044515</v>
      </c>
      <c r="AN250" s="40">
        <f t="shared" si="2812"/>
        <v>0.17917869325636315</v>
      </c>
      <c r="AO250" s="40">
        <f t="shared" si="2812"/>
        <v>0.18080826720797194</v>
      </c>
      <c r="AP250" s="40">
        <f t="shared" si="2812"/>
        <v>0.1823748668796592</v>
      </c>
      <c r="AQ250" s="40">
        <f t="shared" si="2812"/>
        <v>0.17856371723452952</v>
      </c>
      <c r="AR250" s="40">
        <f t="shared" si="2812"/>
        <v>0.17339348532452536</v>
      </c>
      <c r="AS250" s="40">
        <f t="shared" si="2812"/>
        <v>0.18203989064247544</v>
      </c>
      <c r="AT250" s="40">
        <f t="shared" si="2812"/>
        <v>0.17959300562649508</v>
      </c>
      <c r="AU250" s="40">
        <f t="shared" si="2812"/>
        <v>0.20273587010624239</v>
      </c>
      <c r="AV250" s="40">
        <f t="shared" si="2812"/>
        <v>0.18239050158990666</v>
      </c>
      <c r="AW250" s="40">
        <f t="shared" si="2812"/>
        <v>0.16644082233148785</v>
      </c>
      <c r="AX250" s="40">
        <f t="shared" si="2812"/>
        <v>0.17814079047553125</v>
      </c>
      <c r="AY250" s="40">
        <f t="shared" si="2812"/>
        <v>0.15565431807107949</v>
      </c>
      <c r="AZ250" s="40">
        <f t="shared" si="2812"/>
        <v>0.17748786790193483</v>
      </c>
      <c r="BA250" s="40">
        <f t="shared" si="2812"/>
        <v>0.18082847966904361</v>
      </c>
      <c r="BB250" s="40">
        <f t="shared" ref="BB250:BC250" si="2813">BB238/BB$241</f>
        <v>0.19198137462149345</v>
      </c>
      <c r="BC250" s="40">
        <f t="shared" si="2813"/>
        <v>0.16920005017981099</v>
      </c>
      <c r="BD250" s="40">
        <f t="shared" ref="BD250:BE250" si="2814">BD238/BD$241</f>
        <v>0.21198014340871485</v>
      </c>
      <c r="BE250" s="40">
        <f t="shared" si="2814"/>
        <v>0.19696497104652896</v>
      </c>
      <c r="BF250" s="40">
        <f t="shared" ref="BF250:BG250" si="2815">BF238/BF$241</f>
        <v>0.19617808497662126</v>
      </c>
      <c r="BG250" s="40">
        <f t="shared" si="2815"/>
        <v>0.20921664943123061</v>
      </c>
      <c r="BH250" s="40">
        <f t="shared" ref="BH250:BI250" si="2816">BH238/BH$241</f>
        <v>0.19114275959615665</v>
      </c>
      <c r="BI250" s="40">
        <f t="shared" si="2816"/>
        <v>0.17496169560776303</v>
      </c>
      <c r="BJ250" s="40">
        <f t="shared" ref="BJ250:BK250" si="2817">BJ238/BJ$241</f>
        <v>0.19594179834034331</v>
      </c>
      <c r="BK250" s="40">
        <f t="shared" si="2817"/>
        <v>0.18132312217614246</v>
      </c>
      <c r="BL250" s="40">
        <f t="shared" ref="BL250:BM250" si="2818">BL238/BL$241</f>
        <v>0.18610022578049984</v>
      </c>
      <c r="BM250" s="40">
        <f t="shared" si="2818"/>
        <v>0.17040688295393439</v>
      </c>
      <c r="BN250" s="40">
        <f t="shared" ref="BN250:BO250" si="2819">BN238/BN$241</f>
        <v>0.1877095617990519</v>
      </c>
      <c r="BO250" s="40">
        <f t="shared" si="2819"/>
        <v>0.18840559142836869</v>
      </c>
      <c r="BP250" s="40">
        <f t="shared" ref="BP250:BQ250" si="2820">BP238/BP$241</f>
        <v>0.16751921380874385</v>
      </c>
      <c r="BQ250" s="40">
        <f t="shared" si="2820"/>
        <v>0.17478625210655699</v>
      </c>
      <c r="BR250" s="40">
        <f t="shared" ref="BR250" si="2821">BR238/BR$241</f>
        <v>0.1804121196350448</v>
      </c>
      <c r="BS250" s="40">
        <f t="shared" ref="BS250" si="2822">BS238/BS$241</f>
        <v>0.19679558011049725</v>
      </c>
      <c r="BT250" s="40">
        <f t="shared" ref="BT250:BU250" si="2823">BT238/BT$241</f>
        <v>0.18782982359149619</v>
      </c>
      <c r="BU250" s="40">
        <f t="shared" si="2823"/>
        <v>0.18849083273167308</v>
      </c>
      <c r="BV250" s="40">
        <f t="shared" ref="BV250:BW250" si="2824">BV238/BV$241</f>
        <v>0.18269063559690463</v>
      </c>
      <c r="BW250" s="40">
        <f t="shared" si="2824"/>
        <v>0.16713925399088245</v>
      </c>
      <c r="BX250" s="40">
        <f t="shared" ref="BX250:BY250" si="2825">BX238/BX$241</f>
        <v>0.16164032940129089</v>
      </c>
      <c r="BY250" s="40">
        <f t="shared" si="2825"/>
        <v>0.17633445690999647</v>
      </c>
      <c r="BZ250" s="40">
        <f t="shared" ref="BZ250" si="2826">BZ238/BZ$241</f>
        <v>0.16726089417091114</v>
      </c>
      <c r="CA250" s="40">
        <f t="shared" ref="CA250:CB250" si="2827">CA238/CA$241</f>
        <v>0.190262123197903</v>
      </c>
      <c r="CB250" s="40">
        <f t="shared" si="2827"/>
        <v>0.18027559503473409</v>
      </c>
      <c r="CC250" s="40">
        <f t="shared" ref="CC250:CD250" si="2828">CC238/CC$241</f>
        <v>0.20235386612982001</v>
      </c>
      <c r="CD250" s="40">
        <f t="shared" si="2828"/>
        <v>0.18703245847597311</v>
      </c>
      <c r="CE250" s="40">
        <f t="shared" ref="CE250:CF250" si="2829">CE238/CE$241</f>
        <v>0.1967390700516638</v>
      </c>
      <c r="CF250" s="40">
        <f t="shared" si="2829"/>
        <v>0.16564017624545718</v>
      </c>
      <c r="CG250" s="40">
        <f t="shared" ref="CG250:CH250" si="2830">CG238/CG$241</f>
        <v>0.16237302196686879</v>
      </c>
      <c r="CH250" s="40">
        <f t="shared" si="2830"/>
        <v>0.18865566330419983</v>
      </c>
      <c r="CI250" s="40">
        <f t="shared" ref="CI250" si="2831">CI238/CI$241</f>
        <v>0.16308035843749094</v>
      </c>
      <c r="CL250" s="40">
        <f t="shared" ref="CL250:CN250" si="2832">CL238/CL$241</f>
        <v>0.1775231482287557</v>
      </c>
      <c r="CM250" s="40">
        <f t="shared" ref="CM250" si="2833">CM238/CM$241</f>
        <v>0.17167555209682159</v>
      </c>
      <c r="CN250" s="40">
        <f t="shared" si="2832"/>
        <v>0.17168652213815544</v>
      </c>
      <c r="CP250" s="21">
        <f t="shared" si="2654"/>
        <v>58.475961319341131</v>
      </c>
      <c r="CQ250" s="21">
        <f t="shared" si="2655"/>
        <v>58.366260906002609</v>
      </c>
      <c r="CS250" s="8" t="str">
        <f t="shared" si="2686"/>
        <v>-40 bps</v>
      </c>
      <c r="CT250" s="8" t="str">
        <f t="shared" si="2686"/>
        <v>15 bps</v>
      </c>
      <c r="CU250" s="8">
        <f>ROUND(HLOOKUP(CU$243,$A$243:$CK$253,COUNTA($A$243:$A250),0)*10^4,0)</f>
        <v>1671</v>
      </c>
      <c r="CV250" s="8">
        <f>ROUND(HLOOKUP(CV$243,$A$243:$CK$253,COUNTA($A$243:$A250),0)*10^4,0)</f>
        <v>1631</v>
      </c>
      <c r="CW250" s="8">
        <f>ROUND(HLOOKUP(CW$243,$A$243:$CK$253,COUNTA($A$243:$A250),0)*10^4,0)</f>
        <v>1616</v>
      </c>
      <c r="CX250" s="8"/>
      <c r="CY250" s="8">
        <f t="shared" si="2687"/>
        <v>-40</v>
      </c>
      <c r="CZ250" s="8">
        <f t="shared" si="2688"/>
        <v>15</v>
      </c>
      <c r="DB250" s="40">
        <f t="shared" si="2656"/>
        <v>0.16743568117044558</v>
      </c>
      <c r="DC250" s="40">
        <f t="shared" si="2656"/>
        <v>0.18395795408665594</v>
      </c>
      <c r="DD250" s="40">
        <f t="shared" si="2656"/>
        <v>0.18899492526456171</v>
      </c>
      <c r="DE250" s="40">
        <f t="shared" si="2656"/>
        <v>0.18636469382494042</v>
      </c>
      <c r="DF250" s="40">
        <f t="shared" si="2656"/>
        <v>0.1678965798745381</v>
      </c>
      <c r="DG250" s="40">
        <f t="shared" si="2656"/>
        <v>0.20076471751598654</v>
      </c>
      <c r="DH250" s="40">
        <f t="shared" si="2656"/>
        <v>0.18214158801316771</v>
      </c>
      <c r="DI250" s="40">
        <f t="shared" si="2656"/>
        <v>0.18173032931531918</v>
      </c>
      <c r="DJ250" s="40">
        <f t="shared" si="2656"/>
        <v>0.16873335735440156</v>
      </c>
      <c r="DK250" s="40">
        <f t="shared" si="2656"/>
        <v>0.17146957977832708</v>
      </c>
      <c r="DL250" s="40">
        <f t="shared" si="2656"/>
        <v>0.17900673393748173</v>
      </c>
      <c r="DM250" s="40">
        <f t="shared" si="2656"/>
        <v>0.17777196538721418</v>
      </c>
      <c r="DN250" s="40">
        <f t="shared" si="2656"/>
        <v>0.17086565693880065</v>
      </c>
      <c r="DO250" s="40">
        <f t="shared" si="2656"/>
        <v>0.18051015129617679</v>
      </c>
      <c r="DP250" s="40">
        <f t="shared" si="2656"/>
        <v>0.17805827985631836</v>
      </c>
      <c r="DQ250" s="40">
        <f t="shared" si="2656"/>
        <v>0.18215418588765894</v>
      </c>
      <c r="DR250" s="40">
        <f t="shared" si="2656"/>
        <v>0.17095993105240836</v>
      </c>
      <c r="DS250" s="40">
        <f t="shared" si="2656"/>
        <v>0.17932702542338336</v>
      </c>
      <c r="DT250" s="40">
        <f t="shared" si="2656"/>
        <v>0.20299956979011249</v>
      </c>
      <c r="DU250" s="40">
        <f t="shared" si="2656"/>
        <v>0.19040536989941353</v>
      </c>
      <c r="DV250" s="40">
        <f t="shared" si="2656"/>
        <v>0.18820085734837366</v>
      </c>
      <c r="DW250" s="40">
        <f t="shared" ref="DW250:DX250" si="2834">DW238/DW$241</f>
        <v>0.18302148408519958</v>
      </c>
      <c r="DX250" s="40">
        <f t="shared" si="2834"/>
        <v>0.17366300794021486</v>
      </c>
      <c r="DY250" s="40">
        <f t="shared" ref="DY250:DZ250" si="2835">DY238/DY$241</f>
        <v>0.19045329641863915</v>
      </c>
      <c r="DZ250" s="40">
        <f t="shared" si="2835"/>
        <v>0.17168652213815544</v>
      </c>
      <c r="EA250" s="40">
        <f t="shared" ref="EA250:EB250" si="2836">EA238/EA$241</f>
        <v>0.17837385231183239</v>
      </c>
      <c r="EB250" s="40">
        <f t="shared" si="2836"/>
        <v>0.18998267001060237</v>
      </c>
      <c r="EC250" s="40">
        <f t="shared" ref="EC250" si="2837">EC238/EC$241</f>
        <v>0.17167555209682159</v>
      </c>
      <c r="EE250" s="40">
        <f t="shared" ref="EE250:EI250" si="2838">EE238/EE$241</f>
        <v>0.18132726928178888</v>
      </c>
      <c r="EF250" s="40">
        <f t="shared" si="2838"/>
        <v>0.1799094229591085</v>
      </c>
      <c r="EG250" s="40">
        <f t="shared" si="2838"/>
        <v>0.17526567847342156</v>
      </c>
      <c r="EH250" s="40">
        <f t="shared" si="2838"/>
        <v>0.17778784710687276</v>
      </c>
      <c r="EI250" s="40">
        <f t="shared" si="2838"/>
        <v>0.19015093504858169</v>
      </c>
      <c r="EJ250" s="40">
        <f t="shared" ref="EJ250:EK250" si="2839">EJ238/EJ$241</f>
        <v>0.17990457350610181</v>
      </c>
      <c r="EK250" s="40">
        <f t="shared" si="2839"/>
        <v>0.17888080430459954</v>
      </c>
    </row>
    <row r="251" spans="1:141" x14ac:dyDescent="0.2">
      <c r="A251" s="9" t="s">
        <v>52</v>
      </c>
      <c r="B251" s="40">
        <f t="shared" ref="B251:AG251" si="2840">B239/B$241</f>
        <v>5.0799710595588118E-3</v>
      </c>
      <c r="C251" s="40">
        <f t="shared" si="2840"/>
        <v>7.4583237373111056E-3</v>
      </c>
      <c r="D251" s="40">
        <f t="shared" si="2840"/>
        <v>1.1534679045888688E-2</v>
      </c>
      <c r="E251" s="40">
        <f t="shared" si="2840"/>
        <v>1.2039724288046436E-2</v>
      </c>
      <c r="F251" s="40">
        <f t="shared" si="2840"/>
        <v>7.3956908344733245E-3</v>
      </c>
      <c r="G251" s="40">
        <f t="shared" si="2840"/>
        <v>7.2378755642162618E-3</v>
      </c>
      <c r="H251" s="40">
        <f t="shared" si="2840"/>
        <v>1.0577123618270118E-2</v>
      </c>
      <c r="I251" s="40">
        <f t="shared" si="2840"/>
        <v>1.2524379825593578E-2</v>
      </c>
      <c r="J251" s="40">
        <f t="shared" si="2840"/>
        <v>9.535485628660946E-3</v>
      </c>
      <c r="K251" s="40">
        <f t="shared" si="2840"/>
        <v>8.3752093802345051E-3</v>
      </c>
      <c r="L251" s="40">
        <f t="shared" si="2840"/>
        <v>6.9269637115296281E-3</v>
      </c>
      <c r="M251" s="40">
        <f t="shared" si="2840"/>
        <v>7.4400218540598738E-3</v>
      </c>
      <c r="N251" s="40">
        <f t="shared" si="2840"/>
        <v>7.1578185982730819E-3</v>
      </c>
      <c r="O251" s="40">
        <f t="shared" si="2840"/>
        <v>5.9738352689894542E-3</v>
      </c>
      <c r="P251" s="40">
        <f t="shared" si="2840"/>
        <v>7.8627113834031682E-3</v>
      </c>
      <c r="Q251" s="40">
        <f t="shared" si="2840"/>
        <v>3.1496062992125984E-3</v>
      </c>
      <c r="R251" s="40">
        <f t="shared" si="2840"/>
        <v>4.2925540696714549E-3</v>
      </c>
      <c r="S251" s="40">
        <f t="shared" si="2840"/>
        <v>6.8663843432495075E-3</v>
      </c>
      <c r="T251" s="40">
        <f t="shared" si="2840"/>
        <v>1.0287647329600805E-2</v>
      </c>
      <c r="U251" s="40">
        <f t="shared" si="2840"/>
        <v>1.2546818794269256E-2</v>
      </c>
      <c r="V251" s="40">
        <f t="shared" si="2840"/>
        <v>1.0553863839258416E-2</v>
      </c>
      <c r="W251" s="40">
        <f t="shared" si="2840"/>
        <v>6.7160169542116888E-3</v>
      </c>
      <c r="X251" s="40">
        <f t="shared" si="2840"/>
        <v>6.5318029044327481E-3</v>
      </c>
      <c r="Y251" s="40">
        <f t="shared" si="2840"/>
        <v>5.5039109864244784E-3</v>
      </c>
      <c r="Z251" s="40">
        <f t="shared" si="2840"/>
        <v>7.0760100433690937E-3</v>
      </c>
      <c r="AA251" s="40">
        <f t="shared" si="2840"/>
        <v>5.9142641425016075E-3</v>
      </c>
      <c r="AB251" s="40">
        <f t="shared" si="2840"/>
        <v>6.2025766434989395E-3</v>
      </c>
      <c r="AC251" s="40">
        <f t="shared" si="2840"/>
        <v>6.0304573292348125E-3</v>
      </c>
      <c r="AD251" s="40">
        <f t="shared" si="2840"/>
        <v>4.3213411776956319E-3</v>
      </c>
      <c r="AE251" s="40">
        <f t="shared" si="2840"/>
        <v>5.0482810681596576E-3</v>
      </c>
      <c r="AF251" s="40">
        <f t="shared" si="2840"/>
        <v>9.4689297577574341E-3</v>
      </c>
      <c r="AG251" s="40">
        <f t="shared" si="2840"/>
        <v>1.4588394551409889E-2</v>
      </c>
      <c r="AH251" s="40">
        <f t="shared" ref="AH251:BA251" si="2841">AH239/AH$241</f>
        <v>8.2446117891456765E-3</v>
      </c>
      <c r="AI251" s="40">
        <f t="shared" si="2841"/>
        <v>7.912750014300151E-3</v>
      </c>
      <c r="AJ251" s="40">
        <f t="shared" si="2841"/>
        <v>6.7794178309449936E-3</v>
      </c>
      <c r="AK251" s="40">
        <f t="shared" si="2841"/>
        <v>6.4398767792649249E-3</v>
      </c>
      <c r="AL251" s="40">
        <f t="shared" si="2841"/>
        <v>6.1458070454106853E-3</v>
      </c>
      <c r="AM251" s="40">
        <f t="shared" si="2841"/>
        <v>7.0488879916557317E-3</v>
      </c>
      <c r="AN251" s="40">
        <f t="shared" si="2841"/>
        <v>7.4783521385463131E-3</v>
      </c>
      <c r="AO251" s="40">
        <f t="shared" si="2841"/>
        <v>6.6063849418711938E-3</v>
      </c>
      <c r="AP251" s="40">
        <f t="shared" si="2841"/>
        <v>5.7006828290421599E-3</v>
      </c>
      <c r="AQ251" s="40">
        <f t="shared" si="2841"/>
        <v>4.9229174763570412E-3</v>
      </c>
      <c r="AR251" s="40">
        <f t="shared" si="2841"/>
        <v>5.0618974730792989E-3</v>
      </c>
      <c r="AS251" s="40">
        <f t="shared" si="2841"/>
        <v>5.9183546663352802E-3</v>
      </c>
      <c r="AT251" s="40">
        <f t="shared" si="2841"/>
        <v>9.0630369596711707E-3</v>
      </c>
      <c r="AU251" s="40">
        <f t="shared" si="2841"/>
        <v>8.9593738736419345E-3</v>
      </c>
      <c r="AV251" s="40">
        <f t="shared" si="2841"/>
        <v>6.3083393168530105E-3</v>
      </c>
      <c r="AW251" s="40">
        <f t="shared" si="2841"/>
        <v>5.9493850581387843E-3</v>
      </c>
      <c r="AX251" s="40">
        <f t="shared" si="2841"/>
        <v>7.8493804942202528E-3</v>
      </c>
      <c r="AY251" s="40">
        <f t="shared" si="2841"/>
        <v>6.8215039792106549E-3</v>
      </c>
      <c r="AZ251" s="40">
        <f t="shared" si="2841"/>
        <v>5.3822398689103174E-3</v>
      </c>
      <c r="BA251" s="40">
        <f t="shared" si="2841"/>
        <v>5.6066626748679984E-3</v>
      </c>
      <c r="BB251" s="40">
        <f t="shared" ref="BB251:BC251" si="2842">BB239/BB$241</f>
        <v>4.0135976689710338E-3</v>
      </c>
      <c r="BC251" s="40">
        <f t="shared" si="2842"/>
        <v>3.0316969139416242E-3</v>
      </c>
      <c r="BD251" s="40">
        <f t="shared" ref="BD251:BE251" si="2843">BD239/BD$241</f>
        <v>7.7109762824048534E-3</v>
      </c>
      <c r="BE251" s="40">
        <f t="shared" si="2843"/>
        <v>7.7028438139925956E-3</v>
      </c>
      <c r="BF251" s="40">
        <f t="shared" ref="BF251:BG251" si="2844">BF239/BF$241</f>
        <v>5.1562586630689907E-3</v>
      </c>
      <c r="BG251" s="40">
        <f t="shared" si="2844"/>
        <v>4.8151499482936922E-3</v>
      </c>
      <c r="BH251" s="40">
        <f t="shared" ref="BH251:BI251" si="2845">BH239/BH$241</f>
        <v>3.0564632817961599E-3</v>
      </c>
      <c r="BI251" s="40">
        <f t="shared" si="2845"/>
        <v>3.6772216547497445E-3</v>
      </c>
      <c r="BJ251" s="40">
        <f t="shared" ref="BJ251:BK251" si="2846">BJ239/BJ$241</f>
        <v>5.4905081277708311E-3</v>
      </c>
      <c r="BK251" s="40">
        <f t="shared" si="2846"/>
        <v>4.5181720615319384E-3</v>
      </c>
      <c r="BL251" s="40">
        <f t="shared" ref="BL251:BM251" si="2847">BL239/BL$241</f>
        <v>4.1263332727791762E-3</v>
      </c>
      <c r="BM251" s="40">
        <f t="shared" si="2847"/>
        <v>2.9216705502778276E-3</v>
      </c>
      <c r="BN251" s="40">
        <f t="shared" ref="BN251:BO251" si="2848">BN239/BN$241</f>
        <v>2.3846687478321195E-3</v>
      </c>
      <c r="BO251" s="40">
        <f t="shared" si="2848"/>
        <v>2.0577591712197547E-3</v>
      </c>
      <c r="BP251" s="40">
        <f t="shared" ref="BP251:BQ251" si="2849">BP239/BP$241</f>
        <v>2.5828398639284366E-3</v>
      </c>
      <c r="BQ251" s="40">
        <f t="shared" si="2849"/>
        <v>3.787937352154486E-3</v>
      </c>
      <c r="BR251" s="40">
        <f t="shared" ref="BR251" si="2850">BR239/BR$241</f>
        <v>3.008766080634931E-3</v>
      </c>
      <c r="BS251" s="40">
        <f t="shared" ref="BS251" si="2851">BS239/BS$241</f>
        <v>3.2359905288082084E-3</v>
      </c>
      <c r="BT251" s="40">
        <f t="shared" ref="BT251:BU251" si="2852">BT239/BT$241</f>
        <v>2.9527064381565061E-3</v>
      </c>
      <c r="BU251" s="40">
        <f t="shared" si="2852"/>
        <v>5.3590132094082712E-3</v>
      </c>
      <c r="BV251" s="40">
        <f t="shared" ref="BV251:BW251" si="2853">BV239/BV$241</f>
        <v>3.5540387792365883E-3</v>
      </c>
      <c r="BW251" s="40">
        <f t="shared" si="2853"/>
        <v>3.3994955587235442E-3</v>
      </c>
      <c r="BX251" s="40">
        <f t="shared" ref="BX251:BY251" si="2854">BX239/BX$241</f>
        <v>3.5054529267749832E-3</v>
      </c>
      <c r="BY251" s="40">
        <f t="shared" si="2854"/>
        <v>3.119182975298083E-3</v>
      </c>
      <c r="BZ251" s="40">
        <f t="shared" ref="BZ251" si="2855">BZ239/BZ$241</f>
        <v>2.3344651952461799E-3</v>
      </c>
      <c r="CA251" s="40">
        <f t="shared" ref="CA251:CB251" si="2856">CA239/CA$241</f>
        <v>2.3984272608125819E-3</v>
      </c>
      <c r="CB251" s="40">
        <f t="shared" si="2856"/>
        <v>3.2911969024029156E-3</v>
      </c>
      <c r="CC251" s="40">
        <f t="shared" ref="CC251:CD251" si="2857">CC239/CC$241</f>
        <v>3.859578067113774E-3</v>
      </c>
      <c r="CD251" s="40">
        <f t="shared" si="2857"/>
        <v>5.1667300621275518E-3</v>
      </c>
      <c r="CE251" s="40">
        <f t="shared" ref="CE251:CF251" si="2858">CE239/CE$241</f>
        <v>4.4997500138881175E-3</v>
      </c>
      <c r="CF251" s="40">
        <f t="shared" si="2858"/>
        <v>6.625285434020519E-3</v>
      </c>
      <c r="CG251" s="40">
        <f t="shared" ref="CG251:CH251" si="2859">CG239/CG$241</f>
        <v>5.7189758796896929E-3</v>
      </c>
      <c r="CH251" s="40">
        <f t="shared" si="2859"/>
        <v>3.5367950786249934E-3</v>
      </c>
      <c r="CI251" s="40">
        <f t="shared" ref="CI251" si="2860">CI239/CI$241</f>
        <v>3.2479772641591511E-3</v>
      </c>
      <c r="CL251" s="40">
        <f t="shared" ref="CL251:CN251" si="2861">CL239/CL$241</f>
        <v>3.4110773720187632E-3</v>
      </c>
      <c r="CM251" s="40">
        <f t="shared" ref="CM251" si="2862">CM239/CM$241</f>
        <v>5.7994788218920642E-3</v>
      </c>
      <c r="CN251" s="40">
        <f t="shared" si="2861"/>
        <v>3.4953826697522055E-3</v>
      </c>
      <c r="CP251" s="21">
        <f t="shared" si="2654"/>
        <v>-23.884014498733009</v>
      </c>
      <c r="CQ251" s="21">
        <f t="shared" si="2655"/>
        <v>-0.84305297733442297</v>
      </c>
      <c r="CS251" s="8" t="str">
        <f t="shared" si="2686"/>
        <v>-2 bps</v>
      </c>
      <c r="CT251" s="8" t="str">
        <f t="shared" si="2686"/>
        <v>-3 bps</v>
      </c>
      <c r="CU251" s="8">
        <f>ROUND(HLOOKUP(CU$243,$A$243:$CK$253,COUNTA($A$243:$A251),0)*10^4,0)</f>
        <v>34</v>
      </c>
      <c r="CV251" s="8">
        <f>ROUND(HLOOKUP(CV$243,$A$243:$CK$253,COUNTA($A$243:$A251),0)*10^4,0)</f>
        <v>32</v>
      </c>
      <c r="CW251" s="8">
        <f>ROUND(HLOOKUP(CW$243,$A$243:$CK$253,COUNTA($A$243:$A251),0)*10^4,0)</f>
        <v>35</v>
      </c>
      <c r="CX251" s="8"/>
      <c r="CY251" s="8">
        <f t="shared" si="2687"/>
        <v>-2</v>
      </c>
      <c r="CZ251" s="8">
        <f t="shared" si="2688"/>
        <v>-3</v>
      </c>
      <c r="DB251" s="40">
        <f t="shared" si="2656"/>
        <v>7.9547521788744281E-3</v>
      </c>
      <c r="DC251" s="40">
        <f t="shared" si="2656"/>
        <v>8.7902591745231233E-3</v>
      </c>
      <c r="DD251" s="40">
        <f t="shared" si="2656"/>
        <v>1.1009693379750709E-2</v>
      </c>
      <c r="DE251" s="40">
        <f t="shared" si="2656"/>
        <v>7.5136912658840694E-3</v>
      </c>
      <c r="DF251" s="40">
        <f t="shared" si="2656"/>
        <v>7.0035232448225487E-3</v>
      </c>
      <c r="DG251" s="40">
        <f t="shared" si="2656"/>
        <v>6.1441096974091895E-3</v>
      </c>
      <c r="DH251" s="40">
        <f t="shared" si="2656"/>
        <v>1.1086335964011387E-2</v>
      </c>
      <c r="DI251" s="40">
        <f t="shared" si="2656"/>
        <v>6.1857498996274541E-3</v>
      </c>
      <c r="DJ251" s="40">
        <f t="shared" si="2656"/>
        <v>6.3978064663543924E-3</v>
      </c>
      <c r="DK251" s="40">
        <f t="shared" si="2656"/>
        <v>5.2707120644286736E-3</v>
      </c>
      <c r="DL251" s="40">
        <f t="shared" si="2656"/>
        <v>1.0900998366907036E-2</v>
      </c>
      <c r="DM251" s="40">
        <f t="shared" si="2656"/>
        <v>6.9639704439939838E-3</v>
      </c>
      <c r="DN251" s="40">
        <f t="shared" si="2656"/>
        <v>6.9104790050486392E-3</v>
      </c>
      <c r="DO251" s="40">
        <f t="shared" si="2656"/>
        <v>5.674273250387973E-3</v>
      </c>
      <c r="DP251" s="40">
        <f t="shared" si="2656"/>
        <v>6.5383218307301129E-3</v>
      </c>
      <c r="DQ251" s="40">
        <f t="shared" si="2656"/>
        <v>6.9008430724892631E-3</v>
      </c>
      <c r="DR251" s="40">
        <f t="shared" si="2656"/>
        <v>6.6393977117790029E-3</v>
      </c>
      <c r="DS251" s="40">
        <f t="shared" si="2656"/>
        <v>3.9858502316775443E-3</v>
      </c>
      <c r="DT251" s="40">
        <f t="shared" si="2656"/>
        <v>7.0755796391728989E-3</v>
      </c>
      <c r="DU251" s="40">
        <f t="shared" si="2656"/>
        <v>3.8370588497746842E-3</v>
      </c>
      <c r="DV251" s="40">
        <f t="shared" si="2656"/>
        <v>4.7482630587628739E-3</v>
      </c>
      <c r="DW251" s="40">
        <f t="shared" ref="DW251:DX251" si="2863">DW239/DW$241</f>
        <v>2.4200934268625253E-3</v>
      </c>
      <c r="DX251" s="40">
        <f t="shared" si="2863"/>
        <v>3.0894831075821269E-3</v>
      </c>
      <c r="DY251" s="40">
        <f t="shared" ref="DY251:DZ251" si="2864">DY239/DY$241</f>
        <v>4.0078416094364569E-3</v>
      </c>
      <c r="DZ251" s="40">
        <f t="shared" si="2864"/>
        <v>3.4953826697522055E-3</v>
      </c>
      <c r="EA251" s="40">
        <f t="shared" ref="EA251:EB251" si="2865">EA239/EA$241</f>
        <v>2.5845671334052884E-3</v>
      </c>
      <c r="EB251" s="40">
        <f t="shared" si="2865"/>
        <v>3.998245711146973E-3</v>
      </c>
      <c r="EC251" s="40">
        <f t="shared" ref="EC251" si="2866">EC239/EC$241</f>
        <v>5.7994788218920642E-3</v>
      </c>
      <c r="EE251" s="40">
        <f t="shared" ref="EE251:EI251" si="2867">EE239/EE$241</f>
        <v>8.5609247678605262E-3</v>
      </c>
      <c r="EF251" s="40">
        <f t="shared" si="2867"/>
        <v>7.866036970115264E-3</v>
      </c>
      <c r="EG251" s="40">
        <f t="shared" si="2867"/>
        <v>7.9359193057924795E-3</v>
      </c>
      <c r="EH251" s="40">
        <f t="shared" si="2867"/>
        <v>6.4621480077384557E-3</v>
      </c>
      <c r="EI251" s="40">
        <f t="shared" si="2867"/>
        <v>4.9256668992234869E-3</v>
      </c>
      <c r="EJ251" s="40">
        <f t="shared" ref="EJ251:EK251" si="2868">EJ239/EJ$241</f>
        <v>3.3000417246654844E-3</v>
      </c>
      <c r="EK251" s="40">
        <f t="shared" si="2868"/>
        <v>4.1543374305025209E-3</v>
      </c>
    </row>
    <row r="252" spans="1:141" x14ac:dyDescent="0.2">
      <c r="A252" s="9" t="s">
        <v>13</v>
      </c>
      <c r="B252" s="40">
        <f t="shared" ref="B252:AG252" si="2869">B240/B$241</f>
        <v>9.1547236033928045E-2</v>
      </c>
      <c r="C252" s="40">
        <f t="shared" si="2869"/>
        <v>0.12152993073148263</v>
      </c>
      <c r="D252" s="40">
        <f t="shared" si="2869"/>
        <v>0.115130098511493</v>
      </c>
      <c r="E252" s="40">
        <f t="shared" si="2869"/>
        <v>9.3801015780881555E-2</v>
      </c>
      <c r="F252" s="40">
        <f t="shared" si="2869"/>
        <v>7.5431771545827628E-2</v>
      </c>
      <c r="G252" s="40">
        <f t="shared" si="2869"/>
        <v>7.8006005050605481E-2</v>
      </c>
      <c r="H252" s="40">
        <f t="shared" si="2869"/>
        <v>7.6542621338974465E-2</v>
      </c>
      <c r="I252" s="40">
        <f t="shared" si="2869"/>
        <v>7.8934218797852965E-2</v>
      </c>
      <c r="J252" s="40">
        <f t="shared" si="2869"/>
        <v>7.3582164101166955E-2</v>
      </c>
      <c r="K252" s="40">
        <f t="shared" si="2869"/>
        <v>9.1277986175006487E-2</v>
      </c>
      <c r="L252" s="40">
        <f t="shared" si="2869"/>
        <v>7.5351401010564992E-2</v>
      </c>
      <c r="M252" s="40">
        <f t="shared" si="2869"/>
        <v>6.863138950040977E-2</v>
      </c>
      <c r="N252" s="40">
        <f t="shared" si="2869"/>
        <v>6.8534229441991529E-2</v>
      </c>
      <c r="O252" s="40">
        <f t="shared" si="2869"/>
        <v>7.2003070351087967E-2</v>
      </c>
      <c r="P252" s="40">
        <f t="shared" si="2869"/>
        <v>7.4103133398995047E-2</v>
      </c>
      <c r="Q252" s="40">
        <f t="shared" si="2869"/>
        <v>8.4409448818897642E-2</v>
      </c>
      <c r="R252" s="40">
        <f t="shared" si="2869"/>
        <v>0.14025094931484233</v>
      </c>
      <c r="S252" s="40">
        <f t="shared" si="2869"/>
        <v>9.0029800805144555E-2</v>
      </c>
      <c r="T252" s="40">
        <f t="shared" si="2869"/>
        <v>7.0782439275047376E-2</v>
      </c>
      <c r="U252" s="40">
        <f t="shared" si="2869"/>
        <v>8.3192207374809937E-2</v>
      </c>
      <c r="V252" s="40">
        <f t="shared" si="2869"/>
        <v>7.1284440694133616E-2</v>
      </c>
      <c r="W252" s="40">
        <f t="shared" si="2869"/>
        <v>9.154677332696555E-2</v>
      </c>
      <c r="X252" s="40">
        <f t="shared" si="2869"/>
        <v>9.6867271228359433E-2</v>
      </c>
      <c r="Y252" s="40">
        <f t="shared" si="2869"/>
        <v>6.791326882385107E-2</v>
      </c>
      <c r="Z252" s="40">
        <f t="shared" si="2869"/>
        <v>8.1179424520321716E-2</v>
      </c>
      <c r="AA252" s="40">
        <f t="shared" si="2869"/>
        <v>7.2075724951763093E-2</v>
      </c>
      <c r="AB252" s="40">
        <f t="shared" si="2869"/>
        <v>7.9064465119699917E-2</v>
      </c>
      <c r="AC252" s="40">
        <f t="shared" si="2869"/>
        <v>0.10362062087899195</v>
      </c>
      <c r="AD252" s="40">
        <f t="shared" si="2869"/>
        <v>0.14676940698703597</v>
      </c>
      <c r="AE252" s="40">
        <f t="shared" si="2869"/>
        <v>9.4045859151385525E-2</v>
      </c>
      <c r="AF252" s="40">
        <f t="shared" si="2869"/>
        <v>8.2303734910475573E-2</v>
      </c>
      <c r="AG252" s="40">
        <f t="shared" si="2869"/>
        <v>8.8992832710879044E-2</v>
      </c>
      <c r="AH252" s="40">
        <f t="shared" ref="AH252:BA252" si="2870">AH240/AH$241</f>
        <v>7.7966761880031155E-2</v>
      </c>
      <c r="AI252" s="40">
        <f t="shared" si="2870"/>
        <v>0.10789940320704712</v>
      </c>
      <c r="AJ252" s="40">
        <f t="shared" si="2870"/>
        <v>9.0894416844521764E-2</v>
      </c>
      <c r="AK252" s="40">
        <f t="shared" si="2870"/>
        <v>6.9311663479923513E-2</v>
      </c>
      <c r="AL252" s="40">
        <f t="shared" si="2870"/>
        <v>7.9450143253714953E-2</v>
      </c>
      <c r="AM252" s="40">
        <f t="shared" si="2870"/>
        <v>8.3341744894182571E-2</v>
      </c>
      <c r="AN252" s="40">
        <f t="shared" si="2870"/>
        <v>7.8312778798215688E-2</v>
      </c>
      <c r="AO252" s="40">
        <f t="shared" si="2870"/>
        <v>7.3611367410961429E-2</v>
      </c>
      <c r="AP252" s="40">
        <f t="shared" si="2870"/>
        <v>9.6144208482114885E-2</v>
      </c>
      <c r="AQ252" s="40">
        <f t="shared" si="2870"/>
        <v>9.7191633919189308E-2</v>
      </c>
      <c r="AR252" s="40">
        <f t="shared" si="2870"/>
        <v>7.8680952764574777E-2</v>
      </c>
      <c r="AS252" s="40">
        <f t="shared" si="2870"/>
        <v>8.6445259102771219E-2</v>
      </c>
      <c r="AT252" s="40">
        <f t="shared" si="2870"/>
        <v>9.1186280785687815E-2</v>
      </c>
      <c r="AU252" s="40">
        <f t="shared" si="2870"/>
        <v>4.9156411444656128E-2</v>
      </c>
      <c r="AV252" s="40">
        <f t="shared" si="2870"/>
        <v>2.9131192942865935E-2</v>
      </c>
      <c r="AW252" s="40">
        <f t="shared" si="2870"/>
        <v>2.6481861473537496E-2</v>
      </c>
      <c r="AX252" s="40">
        <f t="shared" si="2870"/>
        <v>2.5901571260469301E-2</v>
      </c>
      <c r="AY252" s="40">
        <f t="shared" si="2870"/>
        <v>2.823098616504496E-2</v>
      </c>
      <c r="AZ252" s="40">
        <f t="shared" si="2870"/>
        <v>2.5575092960231929E-2</v>
      </c>
      <c r="BA252" s="40">
        <f t="shared" si="2870"/>
        <v>2.4749151742783009E-2</v>
      </c>
      <c r="BB252" s="40">
        <f t="shared" ref="BB252:BC252" si="2871">BB240/BB$241</f>
        <v>2.1967662686396619E-2</v>
      </c>
      <c r="BC252" s="40">
        <f t="shared" si="2871"/>
        <v>2.9428368319812662E-2</v>
      </c>
      <c r="BD252" s="40">
        <f t="shared" ref="BD252:BE252" si="2872">BD240/BD$241</f>
        <v>3.5918367346938776E-2</v>
      </c>
      <c r="BE252" s="40">
        <f t="shared" si="2872"/>
        <v>3.5734143397659311E-2</v>
      </c>
      <c r="BF252" s="40">
        <f t="shared" ref="BF252:BG252" si="2873">BF240/BF$241</f>
        <v>2.3655953723040531E-2</v>
      </c>
      <c r="BG252" s="40">
        <f t="shared" si="2873"/>
        <v>2.1474276111685627E-2</v>
      </c>
      <c r="BH252" s="40">
        <f t="shared" ref="BH252:BI252" si="2874">BH240/BH$241</f>
        <v>2.0940025036986457E-2</v>
      </c>
      <c r="BI252" s="40">
        <f t="shared" si="2874"/>
        <v>2.3314606741573034E-2</v>
      </c>
      <c r="BJ252" s="40">
        <f t="shared" ref="BJ252:BK252" si="2875">BJ240/BJ$241</f>
        <v>3.0544503808116404E-2</v>
      </c>
      <c r="BK252" s="40">
        <f t="shared" si="2875"/>
        <v>2.5863553853696025E-2</v>
      </c>
      <c r="BL252" s="40">
        <f t="shared" ref="BL252:BM252" si="2876">BL240/BL$241</f>
        <v>2.0060727168920146E-2</v>
      </c>
      <c r="BM252" s="40">
        <f t="shared" si="2876"/>
        <v>1.715361175837964E-2</v>
      </c>
      <c r="BN252" s="40">
        <f t="shared" ref="BN252:BO252" si="2877">BN240/BN$241</f>
        <v>1.4423632789917909E-2</v>
      </c>
      <c r="BO252" s="40">
        <f t="shared" si="2877"/>
        <v>1.5227417867026184E-2</v>
      </c>
      <c r="BP252" s="40">
        <f t="shared" ref="BP252:BQ252" si="2878">BP240/BP$241</f>
        <v>1.3670152450548066E-2</v>
      </c>
      <c r="BQ252" s="40">
        <f t="shared" si="2878"/>
        <v>2.0145642325948145E-2</v>
      </c>
      <c r="BR252" s="40">
        <f t="shared" ref="BR252" si="2879">BR240/BR$241</f>
        <v>2.4200237448566364E-2</v>
      </c>
      <c r="BS252" s="40">
        <f t="shared" ref="BS252" si="2880">BS240/BS$241</f>
        <v>1.7379636937647987E-2</v>
      </c>
      <c r="BT252" s="40">
        <f t="shared" ref="BT252:BU252" si="2881">BT240/BT$241</f>
        <v>2.1975674724832889E-2</v>
      </c>
      <c r="BU252" s="40">
        <f t="shared" si="2881"/>
        <v>3.017114267991336E-2</v>
      </c>
      <c r="BV252" s="40">
        <f t="shared" ref="BV252:BW252" si="2882">BV240/BV$241</f>
        <v>2.0824276149900008E-2</v>
      </c>
      <c r="BW252" s="40">
        <f t="shared" si="2882"/>
        <v>1.6840819012109723E-2</v>
      </c>
      <c r="BX252" s="40">
        <f t="shared" ref="BX252:BY252" si="2883">BX240/BX$241</f>
        <v>1.628922768751391E-2</v>
      </c>
      <c r="BY252" s="40">
        <f t="shared" si="2883"/>
        <v>1.5008971843504217E-2</v>
      </c>
      <c r="BZ252" s="40">
        <f t="shared" ref="BZ252" si="2884">BZ240/BZ$241</f>
        <v>1.4388794567062818E-2</v>
      </c>
      <c r="CA252" s="40">
        <f t="shared" ref="CA252:CB252" si="2885">CA240/CA$241</f>
        <v>1.398427260812582E-2</v>
      </c>
      <c r="CB252" s="40">
        <f t="shared" si="2885"/>
        <v>1.4394715863796833E-2</v>
      </c>
      <c r="CC252" s="40">
        <f t="shared" ref="CC252:CD252" si="2886">CC240/CC$241</f>
        <v>2.0715451415774237E-2</v>
      </c>
      <c r="CD252" s="40">
        <f t="shared" si="2886"/>
        <v>2.0524280461518954E-2</v>
      </c>
      <c r="CE252" s="40">
        <f t="shared" ref="CE252:CF252" si="2887">CE240/CE$241</f>
        <v>1.8596189100605523E-2</v>
      </c>
      <c r="CF252" s="40">
        <f t="shared" si="2887"/>
        <v>1.6732061878879489E-2</v>
      </c>
      <c r="CG252" s="40">
        <f t="shared" ref="CG252:CH252" si="2888">CG240/CG$241</f>
        <v>1.7968881004704035E-2</v>
      </c>
      <c r="CH252" s="40">
        <f t="shared" si="2888"/>
        <v>1.8339922350062935E-2</v>
      </c>
      <c r="CI252" s="40">
        <f t="shared" ref="CI252" si="2889">CI240/CI$241</f>
        <v>1.7428877997854097E-2</v>
      </c>
      <c r="CL252" s="40">
        <f t="shared" ref="CL252:CN252" si="2890">CL240/CL$241</f>
        <v>1.7943359531429046E-2</v>
      </c>
      <c r="CM252" s="40">
        <f t="shared" ref="CM252" si="2891">CM240/CM$241</f>
        <v>1.7618015842006181E-2</v>
      </c>
      <c r="CN252" s="40">
        <f t="shared" si="2890"/>
        <v>1.8276108883804872E-2</v>
      </c>
      <c r="CP252" s="21">
        <f t="shared" si="2654"/>
        <v>3.2534368942286478</v>
      </c>
      <c r="CQ252" s="21">
        <f t="shared" si="2655"/>
        <v>-3.3274935237582666</v>
      </c>
      <c r="CS252" s="8" t="str">
        <f t="shared" si="2686"/>
        <v>6 bps</v>
      </c>
      <c r="CT252" s="8" t="str">
        <f t="shared" si="2686"/>
        <v>11 bps</v>
      </c>
      <c r="CU252" s="8">
        <f>ROUND(HLOOKUP(CU$243,$A$243:$CK$253,COUNTA($A$243:$A252),0)*10^4,0)</f>
        <v>168</v>
      </c>
      <c r="CV252" s="8">
        <f>ROUND(HLOOKUP(CV$243,$A$243:$CK$253,COUNTA($A$243:$A252),0)*10^4,0)</f>
        <v>174</v>
      </c>
      <c r="CW252" s="8">
        <f>ROUND(HLOOKUP(CW$243,$A$243:$CK$253,COUNTA($A$243:$A252),0)*10^4,0)</f>
        <v>163</v>
      </c>
      <c r="CX252" s="8"/>
      <c r="CY252" s="8">
        <f t="shared" si="2687"/>
        <v>6</v>
      </c>
      <c r="CZ252" s="8">
        <f t="shared" si="2688"/>
        <v>11</v>
      </c>
      <c r="DB252" s="40">
        <f t="shared" si="2656"/>
        <v>0.10867635790320891</v>
      </c>
      <c r="DC252" s="40">
        <f t="shared" si="2656"/>
        <v>8.2087279269579747E-2</v>
      </c>
      <c r="DD252" s="40">
        <f t="shared" si="2656"/>
        <v>7.6646402364745889E-2</v>
      </c>
      <c r="DE252" s="40">
        <f t="shared" si="2656"/>
        <v>7.6966606515219152E-2</v>
      </c>
      <c r="DF252" s="40">
        <f t="shared" si="2656"/>
        <v>7.1442382057231246E-2</v>
      </c>
      <c r="DG252" s="40">
        <f t="shared" si="2656"/>
        <v>9.758059199683565E-2</v>
      </c>
      <c r="DH252" s="40">
        <f t="shared" si="2656"/>
        <v>7.4863031618901829E-2</v>
      </c>
      <c r="DI252" s="40">
        <f t="shared" si="2656"/>
        <v>8.3832083734045437E-2</v>
      </c>
      <c r="DJ252" s="40">
        <f t="shared" si="2656"/>
        <v>7.7560221111003705E-2</v>
      </c>
      <c r="DK252" s="40">
        <f t="shared" si="2656"/>
        <v>0.10537437205964437</v>
      </c>
      <c r="DL252" s="40">
        <f t="shared" si="2656"/>
        <v>8.3481079569060909E-2</v>
      </c>
      <c r="DM252" s="40">
        <f t="shared" si="2656"/>
        <v>8.6897055297630726E-2</v>
      </c>
      <c r="DN252" s="40">
        <f t="shared" si="2656"/>
        <v>8.0162541558921316E-2</v>
      </c>
      <c r="DO252" s="40">
        <f t="shared" si="2656"/>
        <v>9.002042525051597E-2</v>
      </c>
      <c r="DP252" s="40">
        <f t="shared" si="2656"/>
        <v>8.4947733785365465E-2</v>
      </c>
      <c r="DQ252" s="40">
        <f t="shared" si="2656"/>
        <v>3.3629328816984966E-2</v>
      </c>
      <c r="DR252" s="40">
        <f t="shared" si="2656"/>
        <v>2.6502870536304648E-2</v>
      </c>
      <c r="DS252" s="40">
        <f t="shared" si="2656"/>
        <v>2.5894438380114231E-2</v>
      </c>
      <c r="DT252" s="40">
        <f t="shared" si="2656"/>
        <v>3.281952237549085E-2</v>
      </c>
      <c r="DU252" s="40">
        <f t="shared" si="2656"/>
        <v>2.202590758339654E-2</v>
      </c>
      <c r="DV252" s="40">
        <f t="shared" si="2656"/>
        <v>2.5716293361163201E-2</v>
      </c>
      <c r="DW252" s="40">
        <f t="shared" ref="DW252:DX252" si="2892">DW240/DW$241</f>
        <v>1.5492691113191811E-2</v>
      </c>
      <c r="DX252" s="40">
        <f t="shared" si="2892"/>
        <v>1.8858010275572164E-2</v>
      </c>
      <c r="DY252" s="40">
        <f t="shared" ref="DY252:DZ252" si="2893">DY240/DY$241</f>
        <v>2.4109218864624478E-2</v>
      </c>
      <c r="DZ252" s="40">
        <f t="shared" si="2893"/>
        <v>1.8276108883804872E-2</v>
      </c>
      <c r="EA252" s="40">
        <f t="shared" ref="EA252:EB252" si="2894">EA240/EA$241</f>
        <v>1.4418399794783434E-2</v>
      </c>
      <c r="EB252" s="40">
        <f t="shared" si="2894"/>
        <v>1.8300809442502331E-2</v>
      </c>
      <c r="EC252" s="40">
        <f t="shared" ref="EC252" si="2895">EC240/EC$241</f>
        <v>1.7618015842006181E-2</v>
      </c>
      <c r="EE252" s="40">
        <f t="shared" ref="EE252:EI252" si="2896">EE240/EE$241</f>
        <v>7.6419177563009283E-2</v>
      </c>
      <c r="EF252" s="40">
        <f t="shared" si="2896"/>
        <v>8.0366444101506257E-2</v>
      </c>
      <c r="EG252" s="40">
        <f t="shared" si="2896"/>
        <v>8.7055392504847368E-2</v>
      </c>
      <c r="EH252" s="40">
        <f t="shared" si="2896"/>
        <v>5.7058898247122507E-2</v>
      </c>
      <c r="EI252" s="40">
        <f t="shared" si="2896"/>
        <v>2.6677103362998507E-2</v>
      </c>
      <c r="EJ252" s="40">
        <f t="shared" ref="EJ252:EK252" si="2897">EJ240/EJ$241</f>
        <v>1.9405992489560212E-2</v>
      </c>
      <c r="EK252" s="40">
        <f t="shared" si="2897"/>
        <v>1.7159800297351077E-2</v>
      </c>
    </row>
    <row r="253" spans="1:141" ht="15" x14ac:dyDescent="0.25">
      <c r="A253" s="19" t="s">
        <v>14</v>
      </c>
      <c r="B253" s="41">
        <f t="shared" ref="B253:AG253" si="2898">B241/B$241</f>
        <v>1</v>
      </c>
      <c r="C253" s="41">
        <f t="shared" si="2898"/>
        <v>1</v>
      </c>
      <c r="D253" s="41">
        <f t="shared" si="2898"/>
        <v>1</v>
      </c>
      <c r="E253" s="41">
        <f t="shared" si="2898"/>
        <v>1</v>
      </c>
      <c r="F253" s="41">
        <f t="shared" si="2898"/>
        <v>1</v>
      </c>
      <c r="G253" s="41">
        <f t="shared" si="2898"/>
        <v>1</v>
      </c>
      <c r="H253" s="41">
        <f t="shared" si="2898"/>
        <v>1</v>
      </c>
      <c r="I253" s="41">
        <f t="shared" si="2898"/>
        <v>1</v>
      </c>
      <c r="J253" s="41">
        <f t="shared" si="2898"/>
        <v>1</v>
      </c>
      <c r="K253" s="41">
        <f t="shared" si="2898"/>
        <v>1</v>
      </c>
      <c r="L253" s="41">
        <f t="shared" si="2898"/>
        <v>1</v>
      </c>
      <c r="M253" s="41">
        <f t="shared" si="2898"/>
        <v>1</v>
      </c>
      <c r="N253" s="41">
        <f t="shared" si="2898"/>
        <v>1</v>
      </c>
      <c r="O253" s="41">
        <f t="shared" si="2898"/>
        <v>1</v>
      </c>
      <c r="P253" s="41">
        <f t="shared" si="2898"/>
        <v>1</v>
      </c>
      <c r="Q253" s="41">
        <f t="shared" si="2898"/>
        <v>1</v>
      </c>
      <c r="R253" s="41">
        <f t="shared" si="2898"/>
        <v>1</v>
      </c>
      <c r="S253" s="41">
        <f t="shared" si="2898"/>
        <v>1</v>
      </c>
      <c r="T253" s="41">
        <f t="shared" si="2898"/>
        <v>1</v>
      </c>
      <c r="U253" s="41">
        <f t="shared" si="2898"/>
        <v>1</v>
      </c>
      <c r="V253" s="41">
        <f t="shared" si="2898"/>
        <v>1</v>
      </c>
      <c r="W253" s="41">
        <f t="shared" si="2898"/>
        <v>1</v>
      </c>
      <c r="X253" s="41">
        <f t="shared" si="2898"/>
        <v>1</v>
      </c>
      <c r="Y253" s="41">
        <f t="shared" si="2898"/>
        <v>1</v>
      </c>
      <c r="Z253" s="41">
        <f t="shared" si="2898"/>
        <v>1</v>
      </c>
      <c r="AA253" s="41">
        <f t="shared" si="2898"/>
        <v>1</v>
      </c>
      <c r="AB253" s="41">
        <f t="shared" si="2898"/>
        <v>1</v>
      </c>
      <c r="AC253" s="41">
        <f t="shared" si="2898"/>
        <v>1</v>
      </c>
      <c r="AD253" s="41">
        <f t="shared" si="2898"/>
        <v>1</v>
      </c>
      <c r="AE253" s="41">
        <f t="shared" si="2898"/>
        <v>1</v>
      </c>
      <c r="AF253" s="41">
        <f t="shared" si="2898"/>
        <v>1</v>
      </c>
      <c r="AG253" s="41">
        <f t="shared" si="2898"/>
        <v>1</v>
      </c>
      <c r="AH253" s="41">
        <f t="shared" ref="AH253:BA253" si="2899">AH241/AH$241</f>
        <v>1</v>
      </c>
      <c r="AI253" s="41">
        <f t="shared" si="2899"/>
        <v>1</v>
      </c>
      <c r="AJ253" s="41">
        <f t="shared" si="2899"/>
        <v>1</v>
      </c>
      <c r="AK253" s="41">
        <f t="shared" si="2899"/>
        <v>1</v>
      </c>
      <c r="AL253" s="41">
        <f t="shared" si="2899"/>
        <v>1</v>
      </c>
      <c r="AM253" s="41">
        <f t="shared" si="2899"/>
        <v>1</v>
      </c>
      <c r="AN253" s="41">
        <f t="shared" si="2899"/>
        <v>1</v>
      </c>
      <c r="AO253" s="41">
        <f t="shared" si="2899"/>
        <v>1</v>
      </c>
      <c r="AP253" s="41">
        <f t="shared" si="2899"/>
        <v>1</v>
      </c>
      <c r="AQ253" s="41">
        <f t="shared" si="2899"/>
        <v>1</v>
      </c>
      <c r="AR253" s="41">
        <f t="shared" si="2899"/>
        <v>1</v>
      </c>
      <c r="AS253" s="41">
        <f t="shared" si="2899"/>
        <v>1</v>
      </c>
      <c r="AT253" s="41">
        <f t="shared" si="2899"/>
        <v>1</v>
      </c>
      <c r="AU253" s="41">
        <f t="shared" si="2899"/>
        <v>1</v>
      </c>
      <c r="AV253" s="41">
        <f t="shared" si="2899"/>
        <v>1</v>
      </c>
      <c r="AW253" s="41">
        <f t="shared" si="2899"/>
        <v>1</v>
      </c>
      <c r="AX253" s="41">
        <f t="shared" si="2899"/>
        <v>1</v>
      </c>
      <c r="AY253" s="41">
        <f t="shared" si="2899"/>
        <v>1</v>
      </c>
      <c r="AZ253" s="41">
        <f t="shared" si="2899"/>
        <v>1</v>
      </c>
      <c r="BA253" s="41">
        <f t="shared" si="2899"/>
        <v>1</v>
      </c>
      <c r="BB253" s="41">
        <f t="shared" ref="BB253:BC253" si="2900">BB241/BB$241</f>
        <v>1</v>
      </c>
      <c r="BC253" s="41">
        <f t="shared" si="2900"/>
        <v>1</v>
      </c>
      <c r="BD253" s="41">
        <f t="shared" ref="BD253:BE253" si="2901">BD241/BD$241</f>
        <v>1</v>
      </c>
      <c r="BE253" s="41">
        <f t="shared" si="2901"/>
        <v>1</v>
      </c>
      <c r="BF253" s="41">
        <f t="shared" ref="BF253:BG253" si="2902">BF241/BF$241</f>
        <v>1</v>
      </c>
      <c r="BG253" s="41">
        <f t="shared" si="2902"/>
        <v>1</v>
      </c>
      <c r="BH253" s="41">
        <f t="shared" ref="BH253:BI253" si="2903">BH241/BH$241</f>
        <v>1</v>
      </c>
      <c r="BI253" s="41">
        <f t="shared" si="2903"/>
        <v>1</v>
      </c>
      <c r="BJ253" s="41">
        <f t="shared" ref="BJ253:BK253" si="2904">BJ241/BJ$241</f>
        <v>1</v>
      </c>
      <c r="BK253" s="41">
        <f t="shared" si="2904"/>
        <v>1</v>
      </c>
      <c r="BL253" s="41">
        <f t="shared" ref="BL253:BM253" si="2905">BL241/BL$241</f>
        <v>1</v>
      </c>
      <c r="BM253" s="41">
        <f t="shared" si="2905"/>
        <v>1</v>
      </c>
      <c r="BN253" s="41">
        <f t="shared" ref="BN253:BO253" si="2906">BN241/BN$241</f>
        <v>1</v>
      </c>
      <c r="BO253" s="41">
        <f t="shared" si="2906"/>
        <v>1</v>
      </c>
      <c r="BP253" s="41">
        <f t="shared" ref="BP253:BQ253" si="2907">BP241/BP$241</f>
        <v>1</v>
      </c>
      <c r="BQ253" s="41">
        <f t="shared" si="2907"/>
        <v>1</v>
      </c>
      <c r="BR253" s="41">
        <f t="shared" ref="BR253" si="2908">BR241/BR$241</f>
        <v>1</v>
      </c>
      <c r="BS253" s="41">
        <f t="shared" ref="BS253" si="2909">BS241/BS$241</f>
        <v>1</v>
      </c>
      <c r="BT253" s="41">
        <f t="shared" ref="BT253:BU253" si="2910">BT241/BT$241</f>
        <v>1</v>
      </c>
      <c r="BU253" s="41">
        <f t="shared" si="2910"/>
        <v>1</v>
      </c>
      <c r="BV253" s="41">
        <f t="shared" ref="BV253:BW253" si="2911">BV241/BV$241</f>
        <v>1</v>
      </c>
      <c r="BW253" s="41">
        <f t="shared" si="2911"/>
        <v>1</v>
      </c>
      <c r="BX253" s="41">
        <f t="shared" ref="BX253:BY253" si="2912">BX241/BX$241</f>
        <v>1</v>
      </c>
      <c r="BY253" s="41">
        <f t="shared" si="2912"/>
        <v>1</v>
      </c>
      <c r="BZ253" s="41">
        <f t="shared" ref="BZ253" si="2913">BZ241/BZ$241</f>
        <v>1</v>
      </c>
      <c r="CA253" s="41">
        <f t="shared" ref="CA253:CB253" si="2914">CA241/CA$241</f>
        <v>1</v>
      </c>
      <c r="CB253" s="41">
        <f t="shared" si="2914"/>
        <v>1</v>
      </c>
      <c r="CC253" s="41">
        <f t="shared" ref="CC253:CD253" si="2915">CC241/CC$241</f>
        <v>1</v>
      </c>
      <c r="CD253" s="41">
        <f t="shared" si="2915"/>
        <v>1</v>
      </c>
      <c r="CE253" s="41">
        <f t="shared" ref="CE253:CF253" si="2916">CE241/CE$241</f>
        <v>1</v>
      </c>
      <c r="CF253" s="41">
        <f t="shared" si="2916"/>
        <v>1</v>
      </c>
      <c r="CG253" s="41">
        <f t="shared" ref="CG253:CH253" si="2917">CG241/CG$241</f>
        <v>1</v>
      </c>
      <c r="CH253" s="41">
        <f t="shared" si="2917"/>
        <v>1</v>
      </c>
      <c r="CI253" s="41">
        <f t="shared" ref="CI253" si="2918">CI241/CI$241</f>
        <v>1</v>
      </c>
      <c r="CL253" s="41">
        <f t="shared" ref="CL253:CN253" si="2919">CL241/CL$241</f>
        <v>1</v>
      </c>
      <c r="CM253" s="41">
        <f t="shared" ref="CM253" si="2920">CM241/CM$241</f>
        <v>1</v>
      </c>
      <c r="CN253" s="41">
        <f t="shared" si="2919"/>
        <v>1</v>
      </c>
      <c r="CP253" s="41"/>
      <c r="CQ253" s="41"/>
      <c r="CU253" s="8"/>
      <c r="CV253" s="8"/>
      <c r="CW253" s="8"/>
      <c r="CX253" s="8"/>
      <c r="CY253" s="8"/>
      <c r="CZ253" s="8"/>
      <c r="DB253" s="41">
        <f t="shared" si="2656"/>
        <v>1</v>
      </c>
      <c r="DC253" s="41">
        <f t="shared" si="2656"/>
        <v>1</v>
      </c>
      <c r="DD253" s="41">
        <f t="shared" si="2656"/>
        <v>1</v>
      </c>
      <c r="DE253" s="41">
        <f t="shared" si="2656"/>
        <v>1</v>
      </c>
      <c r="DF253" s="41">
        <f t="shared" si="2656"/>
        <v>1</v>
      </c>
      <c r="DG253" s="41">
        <f t="shared" si="2656"/>
        <v>1</v>
      </c>
      <c r="DH253" s="41">
        <f t="shared" si="2656"/>
        <v>1</v>
      </c>
      <c r="DI253" s="41">
        <f t="shared" si="2656"/>
        <v>1</v>
      </c>
      <c r="DJ253" s="41">
        <f t="shared" si="2656"/>
        <v>1</v>
      </c>
      <c r="DK253" s="41">
        <f t="shared" si="2656"/>
        <v>1</v>
      </c>
      <c r="DL253" s="41">
        <f t="shared" si="2656"/>
        <v>1</v>
      </c>
      <c r="DM253" s="41">
        <f t="shared" si="2656"/>
        <v>1</v>
      </c>
      <c r="DN253" s="41">
        <f t="shared" si="2656"/>
        <v>1</v>
      </c>
      <c r="DO253" s="41">
        <f t="shared" si="2656"/>
        <v>1</v>
      </c>
      <c r="DP253" s="41">
        <f t="shared" si="2656"/>
        <v>1</v>
      </c>
      <c r="DQ253" s="41">
        <f t="shared" si="2656"/>
        <v>1</v>
      </c>
      <c r="DR253" s="41">
        <f t="shared" si="2656"/>
        <v>1</v>
      </c>
      <c r="DS253" s="41">
        <f t="shared" si="2656"/>
        <v>1</v>
      </c>
      <c r="DT253" s="41">
        <f t="shared" si="2656"/>
        <v>1</v>
      </c>
      <c r="DU253" s="41">
        <f t="shared" si="2656"/>
        <v>1</v>
      </c>
      <c r="DV253" s="41">
        <f t="shared" si="2656"/>
        <v>1</v>
      </c>
      <c r="DW253" s="41">
        <f t="shared" ref="DW253:DX253" si="2921">DW241/DW$241</f>
        <v>1</v>
      </c>
      <c r="DX253" s="41">
        <f t="shared" si="2921"/>
        <v>1</v>
      </c>
      <c r="DY253" s="41">
        <f t="shared" ref="DY253:DZ253" si="2922">DY241/DY$241</f>
        <v>1</v>
      </c>
      <c r="DZ253" s="41">
        <f t="shared" si="2922"/>
        <v>1</v>
      </c>
      <c r="EA253" s="41">
        <f t="shared" ref="EA253:EB253" si="2923">EA241/EA$241</f>
        <v>1</v>
      </c>
      <c r="EB253" s="41">
        <f t="shared" si="2923"/>
        <v>1</v>
      </c>
      <c r="EC253" s="41">
        <f t="shared" ref="EC253" si="2924">EC241/EC$241</f>
        <v>1</v>
      </c>
      <c r="EE253" s="41">
        <f t="shared" ref="EE253:EI253" si="2925">EE241/EE$241</f>
        <v>1</v>
      </c>
      <c r="EF253" s="41">
        <f t="shared" si="2925"/>
        <v>1</v>
      </c>
      <c r="EG253" s="41">
        <f t="shared" si="2925"/>
        <v>1</v>
      </c>
      <c r="EH253" s="41">
        <f t="shared" si="2925"/>
        <v>1</v>
      </c>
      <c r="EI253" s="41">
        <f t="shared" si="2925"/>
        <v>1</v>
      </c>
      <c r="EJ253" s="41">
        <f t="shared" ref="EJ253:EK253" si="2926">EJ241/EJ$241</f>
        <v>1</v>
      </c>
      <c r="EK253" s="41">
        <f t="shared" si="2926"/>
        <v>1</v>
      </c>
    </row>
    <row r="254" spans="1:141" ht="15" x14ac:dyDescent="0.25">
      <c r="A254" s="31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3"/>
      <c r="CV254" s="33"/>
      <c r="CW254" s="33"/>
      <c r="CX254" s="33"/>
      <c r="CY254" s="33"/>
      <c r="CZ254" s="33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E254" s="32"/>
      <c r="EF254" s="32"/>
      <c r="EG254" s="32"/>
      <c r="EH254" s="32"/>
      <c r="EI254" s="32"/>
      <c r="EJ254" s="32"/>
      <c r="EK254" s="32"/>
    </row>
    <row r="255" spans="1:141" ht="15" x14ac:dyDescent="0.25">
      <c r="A255" s="19" t="s">
        <v>34</v>
      </c>
      <c r="B255" s="34">
        <f t="shared" ref="B255:CI255" si="2927">B$4</f>
        <v>43466</v>
      </c>
      <c r="C255" s="34">
        <f t="shared" si="2927"/>
        <v>43497</v>
      </c>
      <c r="D255" s="34">
        <f t="shared" si="2927"/>
        <v>43525</v>
      </c>
      <c r="E255" s="34">
        <f t="shared" si="2927"/>
        <v>43556</v>
      </c>
      <c r="F255" s="34">
        <f t="shared" si="2927"/>
        <v>43586</v>
      </c>
      <c r="G255" s="34">
        <f t="shared" si="2927"/>
        <v>43617</v>
      </c>
      <c r="H255" s="34">
        <f t="shared" si="2927"/>
        <v>43647</v>
      </c>
      <c r="I255" s="34">
        <f t="shared" si="2927"/>
        <v>43678</v>
      </c>
      <c r="J255" s="34">
        <f t="shared" si="2927"/>
        <v>43709</v>
      </c>
      <c r="K255" s="34">
        <f t="shared" si="2927"/>
        <v>43739</v>
      </c>
      <c r="L255" s="34">
        <f t="shared" si="2927"/>
        <v>43770</v>
      </c>
      <c r="M255" s="34">
        <f t="shared" si="2927"/>
        <v>43800</v>
      </c>
      <c r="N255" s="34">
        <f t="shared" si="2927"/>
        <v>43831</v>
      </c>
      <c r="O255" s="34">
        <f t="shared" si="2927"/>
        <v>43862</v>
      </c>
      <c r="P255" s="34">
        <f t="shared" si="2927"/>
        <v>43891</v>
      </c>
      <c r="Q255" s="34">
        <f t="shared" si="2927"/>
        <v>43922</v>
      </c>
      <c r="R255" s="34">
        <f t="shared" si="2927"/>
        <v>43952</v>
      </c>
      <c r="S255" s="34">
        <f t="shared" si="2927"/>
        <v>43983</v>
      </c>
      <c r="T255" s="34">
        <f t="shared" si="2927"/>
        <v>44013</v>
      </c>
      <c r="U255" s="34">
        <f t="shared" si="2927"/>
        <v>44044</v>
      </c>
      <c r="V255" s="34">
        <f t="shared" si="2927"/>
        <v>44075</v>
      </c>
      <c r="W255" s="34">
        <f t="shared" si="2927"/>
        <v>44105</v>
      </c>
      <c r="X255" s="34">
        <f t="shared" si="2927"/>
        <v>44136</v>
      </c>
      <c r="Y255" s="34">
        <f t="shared" si="2927"/>
        <v>44166</v>
      </c>
      <c r="Z255" s="34">
        <f t="shared" si="2927"/>
        <v>44197</v>
      </c>
      <c r="AA255" s="34">
        <f t="shared" si="2927"/>
        <v>44228</v>
      </c>
      <c r="AB255" s="34">
        <f t="shared" si="2927"/>
        <v>44256</v>
      </c>
      <c r="AC255" s="34">
        <f t="shared" si="2927"/>
        <v>44287</v>
      </c>
      <c r="AD255" s="34">
        <f t="shared" si="2927"/>
        <v>44317</v>
      </c>
      <c r="AE255" s="34">
        <f t="shared" si="2927"/>
        <v>44348</v>
      </c>
      <c r="AF255" s="34">
        <f t="shared" si="2927"/>
        <v>44378</v>
      </c>
      <c r="AG255" s="34">
        <f t="shared" si="2927"/>
        <v>44409</v>
      </c>
      <c r="AH255" s="34">
        <f t="shared" si="2927"/>
        <v>44440</v>
      </c>
      <c r="AI255" s="34">
        <f t="shared" si="2927"/>
        <v>44470</v>
      </c>
      <c r="AJ255" s="34">
        <f t="shared" si="2927"/>
        <v>44501</v>
      </c>
      <c r="AK255" s="34">
        <f t="shared" si="2927"/>
        <v>44531</v>
      </c>
      <c r="AL255" s="34">
        <f t="shared" si="2927"/>
        <v>44562</v>
      </c>
      <c r="AM255" s="34">
        <f t="shared" si="2927"/>
        <v>44593</v>
      </c>
      <c r="AN255" s="34">
        <f t="shared" si="2927"/>
        <v>44621</v>
      </c>
      <c r="AO255" s="34">
        <f t="shared" si="2927"/>
        <v>44652</v>
      </c>
      <c r="AP255" s="34">
        <f t="shared" si="2927"/>
        <v>44682</v>
      </c>
      <c r="AQ255" s="34">
        <f t="shared" si="2927"/>
        <v>44713</v>
      </c>
      <c r="AR255" s="34">
        <f t="shared" si="2927"/>
        <v>44743</v>
      </c>
      <c r="AS255" s="34">
        <f t="shared" si="2927"/>
        <v>44774</v>
      </c>
      <c r="AT255" s="34">
        <f t="shared" si="2927"/>
        <v>44805</v>
      </c>
      <c r="AU255" s="34">
        <f t="shared" si="2927"/>
        <v>44835</v>
      </c>
      <c r="AV255" s="34">
        <f t="shared" si="2927"/>
        <v>44866</v>
      </c>
      <c r="AW255" s="34">
        <f t="shared" si="2927"/>
        <v>44896</v>
      </c>
      <c r="AX255" s="34">
        <f t="shared" si="2927"/>
        <v>44927</v>
      </c>
      <c r="AY255" s="34">
        <f t="shared" si="2927"/>
        <v>44958</v>
      </c>
      <c r="AZ255" s="34">
        <f t="shared" si="2927"/>
        <v>44986</v>
      </c>
      <c r="BA255" s="34">
        <f t="shared" si="2927"/>
        <v>45017</v>
      </c>
      <c r="BB255" s="34">
        <f t="shared" si="2927"/>
        <v>45047</v>
      </c>
      <c r="BC255" s="34">
        <f t="shared" si="2927"/>
        <v>45078</v>
      </c>
      <c r="BD255" s="34">
        <f t="shared" si="2927"/>
        <v>45108</v>
      </c>
      <c r="BE255" s="34">
        <f t="shared" si="2927"/>
        <v>45139</v>
      </c>
      <c r="BF255" s="34">
        <f t="shared" si="2927"/>
        <v>45170</v>
      </c>
      <c r="BG255" s="34">
        <f t="shared" si="2927"/>
        <v>45200</v>
      </c>
      <c r="BH255" s="34">
        <f t="shared" si="2927"/>
        <v>45231</v>
      </c>
      <c r="BI255" s="34">
        <f t="shared" si="2927"/>
        <v>45261</v>
      </c>
      <c r="BJ255" s="34">
        <f t="shared" si="2927"/>
        <v>45292</v>
      </c>
      <c r="BK255" s="34">
        <f t="shared" si="2927"/>
        <v>45323</v>
      </c>
      <c r="BL255" s="34">
        <f t="shared" si="2927"/>
        <v>45352</v>
      </c>
      <c r="BM255" s="34">
        <f t="shared" si="2927"/>
        <v>45383</v>
      </c>
      <c r="BN255" s="34">
        <f t="shared" si="2927"/>
        <v>45413</v>
      </c>
      <c r="BO255" s="34">
        <f t="shared" si="2927"/>
        <v>45444</v>
      </c>
      <c r="BP255" s="34">
        <f t="shared" si="2927"/>
        <v>45474</v>
      </c>
      <c r="BQ255" s="34">
        <f t="shared" si="2927"/>
        <v>45505</v>
      </c>
      <c r="BR255" s="34">
        <f t="shared" si="2927"/>
        <v>45536</v>
      </c>
      <c r="BS255" s="34">
        <f t="shared" si="2927"/>
        <v>45566</v>
      </c>
      <c r="BT255" s="34">
        <f t="shared" si="2927"/>
        <v>45597</v>
      </c>
      <c r="BU255" s="34">
        <f t="shared" si="2927"/>
        <v>45627</v>
      </c>
      <c r="BV255" s="34">
        <f t="shared" si="2927"/>
        <v>45658</v>
      </c>
      <c r="BW255" s="34">
        <f t="shared" si="2927"/>
        <v>45689</v>
      </c>
      <c r="BX255" s="34">
        <f t="shared" si="2927"/>
        <v>45717</v>
      </c>
      <c r="BY255" s="34">
        <f t="shared" si="2927"/>
        <v>45748</v>
      </c>
      <c r="BZ255" s="34">
        <f t="shared" si="2927"/>
        <v>45778</v>
      </c>
      <c r="CA255" s="34">
        <f t="shared" si="2927"/>
        <v>45809</v>
      </c>
      <c r="CB255" s="34">
        <f t="shared" si="2927"/>
        <v>45839</v>
      </c>
      <c r="CC255" s="34">
        <f t="shared" si="2927"/>
        <v>45870</v>
      </c>
      <c r="CD255" s="34">
        <f t="shared" si="2927"/>
        <v>45901</v>
      </c>
      <c r="CE255" s="34">
        <f t="shared" si="2927"/>
        <v>45931</v>
      </c>
      <c r="CF255" s="34">
        <f t="shared" si="2927"/>
        <v>45962</v>
      </c>
      <c r="CG255" s="34">
        <f t="shared" si="2927"/>
        <v>45992</v>
      </c>
      <c r="CH255" s="34">
        <f t="shared" si="2927"/>
        <v>46023</v>
      </c>
      <c r="CI255" s="34">
        <f t="shared" si="2927"/>
        <v>46054</v>
      </c>
      <c r="CL255" s="35" t="str">
        <f>CL243</f>
        <v>4Q26</v>
      </c>
      <c r="CM255" s="35" t="str">
        <f t="shared" ref="CM255:CN255" si="2928">CM243</f>
        <v>3Q26</v>
      </c>
      <c r="CN255" s="35" t="str">
        <f t="shared" si="2928"/>
        <v>4Q25</v>
      </c>
      <c r="CP255" s="35" t="str">
        <f>CP243</f>
        <v>QoQ Change</v>
      </c>
      <c r="CQ255" s="35" t="str">
        <f>CQ243</f>
        <v>YoY Change</v>
      </c>
      <c r="CU255" s="8"/>
      <c r="CV255" s="8"/>
      <c r="CW255" s="8"/>
      <c r="CX255" s="8"/>
      <c r="CY255" s="8"/>
      <c r="CZ255" s="8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E255" s="34"/>
      <c r="EF255" s="34"/>
      <c r="EG255" s="34"/>
      <c r="EH255" s="34"/>
      <c r="EI255" s="34"/>
      <c r="EJ255" s="34"/>
      <c r="EK255" s="34"/>
    </row>
    <row r="256" spans="1:141" hidden="1" outlineLevel="1" x14ac:dyDescent="0.2">
      <c r="A256" s="9" t="s">
        <v>11</v>
      </c>
      <c r="B256" s="15">
        <f>CV!C6</f>
        <v>18699</v>
      </c>
      <c r="C256" s="15">
        <f>CV!D6</f>
        <v>18025</v>
      </c>
      <c r="D256" s="15">
        <f>CV!E6</f>
        <v>18937</v>
      </c>
      <c r="E256" s="15">
        <f>CV!F6</f>
        <v>18148</v>
      </c>
      <c r="F256" s="15">
        <f>CV!G6</f>
        <v>16686</v>
      </c>
      <c r="G256" s="15">
        <f>CV!H6</f>
        <v>14443</v>
      </c>
      <c r="H256" s="15">
        <f>CV!I6</f>
        <v>15593</v>
      </c>
      <c r="I256" s="15">
        <f>CV!J6</f>
        <v>15568</v>
      </c>
      <c r="J256" s="15">
        <f>CV!K6</f>
        <v>15645</v>
      </c>
      <c r="K256" s="15">
        <f>CV!L6</f>
        <v>15916</v>
      </c>
      <c r="L256" s="15">
        <f>CV!M6</f>
        <v>19643</v>
      </c>
      <c r="M256" s="15">
        <f>CV!N6</f>
        <v>16296</v>
      </c>
      <c r="N256" s="15">
        <f>CV!O6</f>
        <v>19863</v>
      </c>
      <c r="O256" s="15">
        <f>CV!P6</f>
        <v>22255</v>
      </c>
      <c r="P256" s="15">
        <f>CV!Q6</f>
        <v>32014</v>
      </c>
      <c r="Q256" s="15">
        <f>CV!R6</f>
        <v>6907</v>
      </c>
      <c r="R256" s="15">
        <f>CV!S6</f>
        <v>4</v>
      </c>
      <c r="S256" s="15">
        <f>CV!T6</f>
        <v>844</v>
      </c>
      <c r="T256" s="15">
        <f>CV!U6</f>
        <v>3758</v>
      </c>
      <c r="U256" s="15">
        <f>CV!V6</f>
        <v>6174</v>
      </c>
      <c r="V256" s="15">
        <f>CV!W6</f>
        <v>9789</v>
      </c>
      <c r="W256" s="15">
        <f>CV!X6</f>
        <v>11661</v>
      </c>
      <c r="X256" s="15">
        <f>CV!Y6</f>
        <v>13153</v>
      </c>
      <c r="Y256" s="15">
        <f>CV!Z6</f>
        <v>12844</v>
      </c>
      <c r="Z256" s="15">
        <f>CV!AA6</f>
        <v>18386</v>
      </c>
      <c r="AA256" s="15">
        <f>CV!AB6</f>
        <v>15449</v>
      </c>
      <c r="AB256" s="15">
        <f>CV!AC6</f>
        <v>18049</v>
      </c>
      <c r="AC256" s="15">
        <f>CV!AD6</f>
        <v>12144</v>
      </c>
      <c r="AD256" s="15">
        <f>CV!AE6</f>
        <v>3537</v>
      </c>
      <c r="AE256" s="15">
        <f>CV!AF6</f>
        <v>8146</v>
      </c>
      <c r="AF256" s="15">
        <f>CV!AG6</f>
        <v>12127</v>
      </c>
      <c r="AG256" s="15">
        <f>CV!AH6</f>
        <v>13082</v>
      </c>
      <c r="AH256" s="15">
        <f>CV!AI6</f>
        <v>15640</v>
      </c>
      <c r="AI256" s="15">
        <f>CV!AJ6</f>
        <v>15908</v>
      </c>
      <c r="AJ256" s="15">
        <f>CV!AK6</f>
        <v>16990</v>
      </c>
      <c r="AK256" s="15">
        <f>CV!AL6</f>
        <v>16347</v>
      </c>
      <c r="AL256" s="15">
        <f>CV!AM6</f>
        <v>18473</v>
      </c>
      <c r="AM256" s="15">
        <f>CV!AN6</f>
        <v>16125</v>
      </c>
      <c r="AN256" s="15">
        <f>CV!AO6</f>
        <v>19480</v>
      </c>
      <c r="AO256" s="15">
        <f>CV!AP6</f>
        <v>17739</v>
      </c>
      <c r="AP256" s="15">
        <f>CV!AQ6</f>
        <v>15618</v>
      </c>
      <c r="AQ256" s="15">
        <f>CV!AR6</f>
        <v>15456</v>
      </c>
      <c r="AR256" s="15">
        <f>CV!AS6</f>
        <v>15507</v>
      </c>
      <c r="AS256" s="15">
        <f>CV!AT6</f>
        <v>15421</v>
      </c>
      <c r="AT256" s="15">
        <f>CV!AU6</f>
        <v>16235</v>
      </c>
      <c r="AU256" s="15">
        <f>CV!AV6</f>
        <v>15412</v>
      </c>
      <c r="AV256" s="15">
        <f>CV!AW6</f>
        <v>17178</v>
      </c>
      <c r="AW256" s="15">
        <f>CV!AX6</f>
        <v>14452</v>
      </c>
      <c r="AX256" s="15">
        <f>CV!AY6</f>
        <v>17828</v>
      </c>
      <c r="AY256" s="15">
        <f>CV!AZ6</f>
        <v>16397</v>
      </c>
      <c r="AZ256" s="15">
        <f>CV!BA6</f>
        <v>17792</v>
      </c>
      <c r="BA256" s="15">
        <f>CV!BB6</f>
        <v>15548</v>
      </c>
      <c r="BB256" s="15">
        <f>CV!BC6</f>
        <v>13225</v>
      </c>
      <c r="BC256" s="15">
        <f>CV!BD6</f>
        <v>13130</v>
      </c>
      <c r="BD256" s="15">
        <f>CV!BE6</f>
        <v>13585</v>
      </c>
      <c r="BE256" s="15">
        <f>CV!BF6</f>
        <v>13736</v>
      </c>
      <c r="BF256" s="15">
        <f>CV!BG6</f>
        <v>14149</v>
      </c>
      <c r="BG256" s="15">
        <f>CV!BH6</f>
        <v>15158</v>
      </c>
      <c r="BH256" s="15">
        <f>CV!BI6</f>
        <v>14631</v>
      </c>
      <c r="BI256" s="15">
        <f>CV!BJ6</f>
        <v>13059</v>
      </c>
      <c r="BJ256" s="15">
        <f>CV!BK6</f>
        <v>15170</v>
      </c>
      <c r="BK256" s="15">
        <f>CV!BL6</f>
        <v>15761</v>
      </c>
      <c r="BL256" s="15">
        <f>CV!BM6</f>
        <v>16018</v>
      </c>
      <c r="BM256" s="15">
        <f>CV!BN6</f>
        <v>13728</v>
      </c>
      <c r="BN256" s="15">
        <f>CV!BO6</f>
        <v>13284</v>
      </c>
      <c r="BO256" s="15">
        <f>CV!BP6</f>
        <v>11493</v>
      </c>
      <c r="BP256" s="15">
        <f>CV!BQ6</f>
        <v>12235</v>
      </c>
      <c r="BQ256" s="15">
        <f>CV!BR6</f>
        <v>12043</v>
      </c>
      <c r="BR256" s="15">
        <f>CV!BS6</f>
        <v>11952</v>
      </c>
      <c r="BS256" s="15">
        <f>CV!BT6</f>
        <v>14164</v>
      </c>
      <c r="BT256" s="15">
        <f>CV!BU6</f>
        <v>13228</v>
      </c>
      <c r="BU256" s="15">
        <f>CV!BV6</f>
        <v>10916</v>
      </c>
      <c r="BV256" s="15">
        <f>CV!BW6</f>
        <v>14732</v>
      </c>
      <c r="BW256" s="15">
        <f>CV!BX6</f>
        <v>12362</v>
      </c>
      <c r="BX256" s="15">
        <f>CV!BY6</f>
        <v>13390</v>
      </c>
      <c r="BY256" s="15">
        <f>CV!BZ6</f>
        <v>11314</v>
      </c>
      <c r="BZ256" s="15">
        <f>CV!CA6</f>
        <v>10990</v>
      </c>
      <c r="CA256" s="15">
        <f>CV!CB6</f>
        <v>11002</v>
      </c>
      <c r="CB256" s="15">
        <f>CV!CC6</f>
        <v>10995</v>
      </c>
      <c r="CC256" s="15">
        <f>CV!CD6</f>
        <v>11148</v>
      </c>
      <c r="CD256" s="15">
        <f>CV!CE6</f>
        <v>11219</v>
      </c>
      <c r="CE256" s="15">
        <f>CV!CF6</f>
        <v>18091</v>
      </c>
      <c r="CF256" s="15">
        <f>CV!CG6</f>
        <v>14575</v>
      </c>
      <c r="CG256" s="15">
        <f>CV!CH6</f>
        <v>13057</v>
      </c>
      <c r="CH256" s="15">
        <f>CV!CI6</f>
        <v>16847</v>
      </c>
      <c r="CI256" s="15">
        <f>CV!CJ6</f>
        <v>14092.739130434784</v>
      </c>
      <c r="CL256" s="15">
        <f t="shared" ref="CL256:CL261" si="2929">SUMIFS($C256:$CK256,$C$3:$CK$3,CL$4,$C$1:$CK$1,"&lt;="&amp;_xlfn.XLOOKUP(MAX($C$4:$CK$4),$C$4:$CK$4,$C$1:$CK$1))</f>
        <v>30939.739130434784</v>
      </c>
      <c r="CM256" s="15">
        <f t="shared" ref="CM256:CN261" si="2930">SUMIF($A$3:$CK$3,CM$4,$A256:$CK256)</f>
        <v>45723</v>
      </c>
      <c r="CN256" s="15">
        <f t="shared" si="2930"/>
        <v>40484</v>
      </c>
      <c r="CP256" s="17">
        <f t="shared" ref="CP256:CP262" si="2931">CL256/SUMIFS($C256:$CK256,$C$3:$CK$3,CM$4,$C$1:$CK$1,"&lt;="&amp;_xlfn.XLOOKUP(MAX($C$4:$CK$4),$C$4:$CK$4,$C$1:$CK$1))-1</f>
        <v>-5.2845798982587899E-2</v>
      </c>
      <c r="CQ256" s="17">
        <f t="shared" ref="CQ256:CQ262" si="2932">CL256/SUMIFS($C256:$CK256,$C$3:$CK$3,CN$4,$C$1:$CK$1,"&lt;="&amp;_xlfn.XLOOKUP(MAX($C$4:$CK$4),$C$4:$CK$4,$C$1:$CK$1))-1</f>
        <v>0.14194061897227361</v>
      </c>
      <c r="CU256" s="8"/>
      <c r="CV256" s="8"/>
      <c r="CW256" s="8"/>
      <c r="CX256" s="8"/>
      <c r="CY256" s="8"/>
      <c r="CZ256" s="8"/>
      <c r="DB256" s="15">
        <f t="shared" ref="DB256:DK262" si="2933">SUMIF($B$3:$CK$3,DB$4,$B256:$CK256)</f>
        <v>55661</v>
      </c>
      <c r="DC256" s="15">
        <f t="shared" si="2933"/>
        <v>49277</v>
      </c>
      <c r="DD256" s="15">
        <f t="shared" si="2933"/>
        <v>46806</v>
      </c>
      <c r="DE256" s="15">
        <f t="shared" si="2933"/>
        <v>51855</v>
      </c>
      <c r="DF256" s="15">
        <f t="shared" si="2933"/>
        <v>74132</v>
      </c>
      <c r="DG256" s="15">
        <f t="shared" si="2933"/>
        <v>7755</v>
      </c>
      <c r="DH256" s="15">
        <f t="shared" si="2933"/>
        <v>19721</v>
      </c>
      <c r="DI256" s="15">
        <f t="shared" si="2933"/>
        <v>37658</v>
      </c>
      <c r="DJ256" s="15">
        <f t="shared" si="2933"/>
        <v>51884</v>
      </c>
      <c r="DK256" s="15">
        <f t="shared" si="2933"/>
        <v>23827</v>
      </c>
      <c r="DL256" s="15">
        <f t="shared" ref="DL256:DU262" si="2934">SUMIF($B$3:$CK$3,DL$4,$B256:$CK256)</f>
        <v>40849</v>
      </c>
      <c r="DM256" s="15">
        <f t="shared" si="2934"/>
        <v>49245</v>
      </c>
      <c r="DN256" s="15">
        <f t="shared" si="2934"/>
        <v>54078</v>
      </c>
      <c r="DO256" s="15">
        <f t="shared" si="2934"/>
        <v>48813</v>
      </c>
      <c r="DP256" s="15">
        <f t="shared" si="2934"/>
        <v>47163</v>
      </c>
      <c r="DQ256" s="15">
        <f t="shared" si="2934"/>
        <v>47042</v>
      </c>
      <c r="DR256" s="15">
        <f t="shared" si="2934"/>
        <v>52017</v>
      </c>
      <c r="DS256" s="15">
        <f t="shared" si="2934"/>
        <v>41903</v>
      </c>
      <c r="DT256" s="15">
        <f t="shared" si="2934"/>
        <v>41470</v>
      </c>
      <c r="DU256" s="15">
        <f t="shared" si="2934"/>
        <v>42848</v>
      </c>
      <c r="DV256" s="15">
        <f t="shared" ref="DV256:EC262" si="2935">SUMIF($B$3:$CK$3,DV$4,$B256:$CK256)</f>
        <v>46949</v>
      </c>
      <c r="DW256" s="15">
        <f t="shared" si="2935"/>
        <v>38505</v>
      </c>
      <c r="DX256" s="15">
        <f t="shared" si="2935"/>
        <v>36230</v>
      </c>
      <c r="DY256" s="15">
        <f t="shared" si="2935"/>
        <v>38308</v>
      </c>
      <c r="DZ256" s="15">
        <f t="shared" si="2935"/>
        <v>40484</v>
      </c>
      <c r="EA256" s="15">
        <f t="shared" si="2935"/>
        <v>33306</v>
      </c>
      <c r="EB256" s="15">
        <f t="shared" si="2935"/>
        <v>33362</v>
      </c>
      <c r="EC256" s="15">
        <f t="shared" si="2935"/>
        <v>45723</v>
      </c>
      <c r="EE256" s="15">
        <f t="shared" ref="EE256:EK262" si="2936">SUMIF($B$2:$CK$2,EE$4,$B256:$CK256)</f>
        <v>222070</v>
      </c>
      <c r="EF256" s="15">
        <f t="shared" si="2936"/>
        <v>117018</v>
      </c>
      <c r="EG256" s="15">
        <f t="shared" si="2936"/>
        <v>167999</v>
      </c>
      <c r="EH256" s="15">
        <f t="shared" si="2936"/>
        <v>195035</v>
      </c>
      <c r="EI256" s="15">
        <f t="shared" si="2936"/>
        <v>173170</v>
      </c>
      <c r="EJ256" s="15">
        <f t="shared" si="2936"/>
        <v>153527</v>
      </c>
      <c r="EK256" s="15">
        <f t="shared" si="2936"/>
        <v>143330.73913043478</v>
      </c>
    </row>
    <row r="257" spans="1:141" hidden="1" outlineLevel="1" x14ac:dyDescent="0.2">
      <c r="A257" s="9" t="s">
        <v>49</v>
      </c>
      <c r="B257" s="15">
        <f>CV!C5</f>
        <v>19099</v>
      </c>
      <c r="C257" s="15">
        <f>CV!D5</f>
        <v>17992</v>
      </c>
      <c r="D257" s="15">
        <f>CV!E5</f>
        <v>18793</v>
      </c>
      <c r="E257" s="15">
        <f>CV!F5</f>
        <v>17611</v>
      </c>
      <c r="F257" s="15">
        <f>CV!G5</f>
        <v>17675</v>
      </c>
      <c r="G257" s="15">
        <f>CV!H5</f>
        <v>15338</v>
      </c>
      <c r="H257" s="15">
        <f>CV!I5</f>
        <v>16661</v>
      </c>
      <c r="I257" s="15">
        <f>CV!J5</f>
        <v>14402</v>
      </c>
      <c r="J257" s="15">
        <f>CV!K5</f>
        <v>14142</v>
      </c>
      <c r="K257" s="15">
        <f>CV!L5</f>
        <v>17594</v>
      </c>
      <c r="L257" s="15">
        <f>CV!M5</f>
        <v>21405</v>
      </c>
      <c r="M257" s="15">
        <f>CV!N5</f>
        <v>15674</v>
      </c>
      <c r="N257" s="15">
        <f>CV!O5</f>
        <v>20019</v>
      </c>
      <c r="O257" s="15">
        <f>CV!P5</f>
        <v>21302</v>
      </c>
      <c r="P257" s="15">
        <f>CV!Q5</f>
        <v>25431</v>
      </c>
      <c r="Q257" s="15">
        <f>CV!R5</f>
        <v>4508</v>
      </c>
      <c r="R257" s="15">
        <f>CV!S5</f>
        <v>386</v>
      </c>
      <c r="S257" s="15">
        <f>CV!T5</f>
        <v>5623</v>
      </c>
      <c r="T257" s="15">
        <f>CV!U5</f>
        <v>9435</v>
      </c>
      <c r="U257" s="15">
        <f>CV!V5</f>
        <v>11235</v>
      </c>
      <c r="V257" s="15">
        <f>CV!W5</f>
        <v>14474</v>
      </c>
      <c r="W257" s="15">
        <f>CV!X5</f>
        <v>15506</v>
      </c>
      <c r="X257" s="15">
        <f>CV!Y5</f>
        <v>17602</v>
      </c>
      <c r="Y257" s="15">
        <f>CV!Z5</f>
        <v>15669</v>
      </c>
      <c r="Z257" s="15">
        <f>CV!AA5</f>
        <v>14146</v>
      </c>
      <c r="AA257" s="15">
        <f>CV!AB5</f>
        <v>12178</v>
      </c>
      <c r="AB257" s="15">
        <f>CV!AC5</f>
        <v>11990</v>
      </c>
      <c r="AC257" s="15">
        <f>CV!AD5</f>
        <v>9505</v>
      </c>
      <c r="AD257" s="15">
        <f>CV!AE5</f>
        <v>3222</v>
      </c>
      <c r="AE257" s="15">
        <f>CV!AF5</f>
        <v>9314</v>
      </c>
      <c r="AF257" s="15">
        <f>CV!AG5</f>
        <v>14474</v>
      </c>
      <c r="AG257" s="15">
        <f>CV!AH5</f>
        <v>13426</v>
      </c>
      <c r="AH257" s="15">
        <f>CV!AI5</f>
        <v>11700</v>
      </c>
      <c r="AI257" s="15">
        <f>CV!AJ5</f>
        <v>10354</v>
      </c>
      <c r="AJ257" s="15">
        <f>CV!AK5</f>
        <v>12215</v>
      </c>
      <c r="AK257" s="15">
        <f>CV!AL5</f>
        <v>12405</v>
      </c>
      <c r="AL257" s="15">
        <f>CV!AM5</f>
        <v>14392</v>
      </c>
      <c r="AM257" s="15">
        <f>CV!AN5</f>
        <v>14263</v>
      </c>
      <c r="AN257" s="15">
        <f>CV!AO5</f>
        <v>17519</v>
      </c>
      <c r="AO257" s="15">
        <f>CV!AP5</f>
        <v>17032</v>
      </c>
      <c r="AP257" s="15">
        <f>CV!AQ5</f>
        <v>14922</v>
      </c>
      <c r="AQ257" s="15">
        <f>CV!AR5</f>
        <v>16026</v>
      </c>
      <c r="AR257" s="15">
        <f>CV!AS5</f>
        <v>16658</v>
      </c>
      <c r="AS257" s="15">
        <f>CV!AT5</f>
        <v>16828</v>
      </c>
      <c r="AT257" s="15">
        <f>CV!AU5</f>
        <v>17820</v>
      </c>
      <c r="AU257" s="15">
        <f>CV!AV5</f>
        <v>20332</v>
      </c>
      <c r="AV257" s="15">
        <f>CV!AW5</f>
        <v>20925</v>
      </c>
      <c r="AW257" s="15">
        <f>CV!AX5</f>
        <v>17283</v>
      </c>
      <c r="AX257" s="15">
        <f>CV!AY5</f>
        <v>20976</v>
      </c>
      <c r="AY257" s="15">
        <f>CV!AZ5</f>
        <v>18539</v>
      </c>
      <c r="AZ257" s="15">
        <f>CV!BA5</f>
        <v>19555</v>
      </c>
      <c r="BA257" s="15">
        <f>CV!BB5</f>
        <v>16011</v>
      </c>
      <c r="BB257" s="15">
        <f>CV!BC5</f>
        <v>16238</v>
      </c>
      <c r="BC257" s="15">
        <f>CV!BD5</f>
        <v>15920</v>
      </c>
      <c r="BD257" s="15">
        <f>CV!BE5</f>
        <v>16696</v>
      </c>
      <c r="BE257" s="15">
        <f>CV!BF5</f>
        <v>18418</v>
      </c>
      <c r="BF257" s="15">
        <f>CV!BG5</f>
        <v>19769</v>
      </c>
      <c r="BG257" s="15">
        <f>CV!BH5</f>
        <v>21062</v>
      </c>
      <c r="BH257" s="15">
        <f>CV!BI5</f>
        <v>21213</v>
      </c>
      <c r="BI257" s="15">
        <f>CV!BJ5</f>
        <v>17533</v>
      </c>
      <c r="BJ257" s="15">
        <f>CV!BK5</f>
        <v>21134</v>
      </c>
      <c r="BK257" s="15">
        <f>CV!BL5</f>
        <v>18681</v>
      </c>
      <c r="BL257" s="15">
        <f>CV!BM5</f>
        <v>18847</v>
      </c>
      <c r="BM257" s="15">
        <f>CV!BN5</f>
        <v>17969</v>
      </c>
      <c r="BN257" s="15">
        <f>CV!BO5</f>
        <v>17399</v>
      </c>
      <c r="BO257" s="15">
        <f>CV!BP5</f>
        <v>15082</v>
      </c>
      <c r="BP257" s="15">
        <f>CV!BQ5</f>
        <v>16625</v>
      </c>
      <c r="BQ257" s="15">
        <f>CV!BR5</f>
        <v>16126</v>
      </c>
      <c r="BR257" s="15">
        <f>CV!BS5</f>
        <v>16417</v>
      </c>
      <c r="BS257" s="15">
        <f>CV!BT5</f>
        <v>24808</v>
      </c>
      <c r="BT257" s="15">
        <f>CV!BU5</f>
        <v>20698</v>
      </c>
      <c r="BU257" s="15">
        <f>CV!BV5</f>
        <v>16665</v>
      </c>
      <c r="BV257" s="15">
        <f>CV!BW5</f>
        <v>24810</v>
      </c>
      <c r="BW257" s="15">
        <f>CV!BX5</f>
        <v>18896</v>
      </c>
      <c r="BX257" s="15">
        <f>CV!BY5</f>
        <v>21519</v>
      </c>
      <c r="BY257" s="15">
        <f>CV!BZ5</f>
        <v>18602</v>
      </c>
      <c r="BZ257" s="15">
        <f>CV!CA5</f>
        <v>17290</v>
      </c>
      <c r="CA257" s="15">
        <f>CV!CB5</f>
        <v>17071</v>
      </c>
      <c r="CB257" s="15">
        <f>CV!CC5</f>
        <v>17604</v>
      </c>
      <c r="CC257" s="15">
        <f>CV!CD5</f>
        <v>18991</v>
      </c>
      <c r="CD257" s="15">
        <f>CV!CE5</f>
        <v>18902</v>
      </c>
      <c r="CE257" s="15">
        <f>CV!CF5</f>
        <v>33655</v>
      </c>
      <c r="CF257" s="15">
        <f>CV!CG5</f>
        <v>24931</v>
      </c>
      <c r="CG257" s="15">
        <f>CV!CH5</f>
        <v>20399</v>
      </c>
      <c r="CH257" s="15">
        <f>CV!CI5</f>
        <v>28933</v>
      </c>
      <c r="CI257" s="15">
        <f>CV!CJ5</f>
        <v>23285.739130434784</v>
      </c>
      <c r="CL257" s="15">
        <f t="shared" si="2929"/>
        <v>52218.739130434784</v>
      </c>
      <c r="CM257" s="15">
        <f t="shared" si="2930"/>
        <v>78985</v>
      </c>
      <c r="CN257" s="15">
        <f t="shared" si="2930"/>
        <v>65225</v>
      </c>
      <c r="CP257" s="17">
        <f t="shared" si="2931"/>
        <v>-0.10868229388531758</v>
      </c>
      <c r="CQ257" s="17">
        <f t="shared" si="2932"/>
        <v>0.1947727801774306</v>
      </c>
      <c r="CU257" s="8"/>
      <c r="CV257" s="8"/>
      <c r="CW257" s="8"/>
      <c r="CX257" s="8"/>
      <c r="CY257" s="8"/>
      <c r="CZ257" s="8"/>
      <c r="DB257" s="15">
        <f t="shared" si="2933"/>
        <v>55884</v>
      </c>
      <c r="DC257" s="15">
        <f t="shared" si="2933"/>
        <v>50624</v>
      </c>
      <c r="DD257" s="15">
        <f t="shared" si="2933"/>
        <v>45205</v>
      </c>
      <c r="DE257" s="15">
        <f t="shared" si="2933"/>
        <v>54673</v>
      </c>
      <c r="DF257" s="15">
        <f t="shared" si="2933"/>
        <v>66752</v>
      </c>
      <c r="DG257" s="15">
        <f t="shared" si="2933"/>
        <v>10517</v>
      </c>
      <c r="DH257" s="15">
        <f t="shared" si="2933"/>
        <v>35144</v>
      </c>
      <c r="DI257" s="15">
        <f t="shared" si="2933"/>
        <v>48777</v>
      </c>
      <c r="DJ257" s="15">
        <f t="shared" si="2933"/>
        <v>38314</v>
      </c>
      <c r="DK257" s="15">
        <f t="shared" si="2933"/>
        <v>22041</v>
      </c>
      <c r="DL257" s="15">
        <f t="shared" si="2934"/>
        <v>39600</v>
      </c>
      <c r="DM257" s="15">
        <f t="shared" si="2934"/>
        <v>34974</v>
      </c>
      <c r="DN257" s="15">
        <f t="shared" si="2934"/>
        <v>46174</v>
      </c>
      <c r="DO257" s="15">
        <f t="shared" si="2934"/>
        <v>47980</v>
      </c>
      <c r="DP257" s="15">
        <f t="shared" si="2934"/>
        <v>51306</v>
      </c>
      <c r="DQ257" s="15">
        <f t="shared" si="2934"/>
        <v>58540</v>
      </c>
      <c r="DR257" s="15">
        <f t="shared" si="2934"/>
        <v>59070</v>
      </c>
      <c r="DS257" s="15">
        <f t="shared" si="2934"/>
        <v>48169</v>
      </c>
      <c r="DT257" s="15">
        <f t="shared" si="2934"/>
        <v>54883</v>
      </c>
      <c r="DU257" s="15">
        <f t="shared" si="2934"/>
        <v>59808</v>
      </c>
      <c r="DV257" s="15">
        <f t="shared" si="2935"/>
        <v>58662</v>
      </c>
      <c r="DW257" s="15">
        <f t="shared" si="2935"/>
        <v>50450</v>
      </c>
      <c r="DX257" s="15">
        <f t="shared" si="2935"/>
        <v>49168</v>
      </c>
      <c r="DY257" s="15">
        <f t="shared" si="2935"/>
        <v>62171</v>
      </c>
      <c r="DZ257" s="15">
        <f t="shared" si="2935"/>
        <v>65225</v>
      </c>
      <c r="EA257" s="15">
        <f t="shared" si="2935"/>
        <v>52963</v>
      </c>
      <c r="EB257" s="15">
        <f t="shared" si="2935"/>
        <v>55497</v>
      </c>
      <c r="EC257" s="15">
        <f t="shared" si="2935"/>
        <v>78985</v>
      </c>
      <c r="EE257" s="15">
        <f t="shared" si="2936"/>
        <v>217254</v>
      </c>
      <c r="EF257" s="15">
        <f t="shared" si="2936"/>
        <v>132752</v>
      </c>
      <c r="EG257" s="15">
        <f t="shared" si="2936"/>
        <v>142789</v>
      </c>
      <c r="EH257" s="15">
        <f t="shared" si="2936"/>
        <v>216896</v>
      </c>
      <c r="EI257" s="15">
        <f t="shared" si="2936"/>
        <v>221522</v>
      </c>
      <c r="EJ257" s="15">
        <f t="shared" si="2936"/>
        <v>227014</v>
      </c>
      <c r="EK257" s="15">
        <f t="shared" si="2936"/>
        <v>239663.73913043478</v>
      </c>
    </row>
    <row r="258" spans="1:141" hidden="1" outlineLevel="1" x14ac:dyDescent="0.2">
      <c r="A258" s="9" t="s">
        <v>53</v>
      </c>
      <c r="B258" s="15">
        <f>CV!C7</f>
        <v>4118</v>
      </c>
      <c r="C258" s="15">
        <f>CV!D7</f>
        <v>4018</v>
      </c>
      <c r="D258" s="15">
        <f>CV!E7</f>
        <v>4144</v>
      </c>
      <c r="E258" s="15">
        <f>CV!F7</f>
        <v>3658</v>
      </c>
      <c r="F258" s="15">
        <f>CV!G7</f>
        <v>3667</v>
      </c>
      <c r="G258" s="15">
        <f>CV!H7</f>
        <v>3383</v>
      </c>
      <c r="H258" s="15">
        <f>CV!I7</f>
        <v>3768</v>
      </c>
      <c r="I258" s="15">
        <f>CV!J7</f>
        <v>3148</v>
      </c>
      <c r="J258" s="15">
        <f>CV!K7</f>
        <v>3136</v>
      </c>
      <c r="K258" s="15">
        <f>CV!L7</f>
        <v>3563</v>
      </c>
      <c r="L258" s="15">
        <f>CV!M7</f>
        <v>4118</v>
      </c>
      <c r="M258" s="15">
        <f>CV!N7</f>
        <v>3164</v>
      </c>
      <c r="N258" s="15">
        <f>CV!O7</f>
        <v>4062</v>
      </c>
      <c r="O258" s="15">
        <f>CV!P7</f>
        <v>4263</v>
      </c>
      <c r="P258" s="15">
        <f>CV!Q7</f>
        <v>5035</v>
      </c>
      <c r="Q258" s="15">
        <f>CV!R7</f>
        <v>643</v>
      </c>
      <c r="R258" s="15">
        <f>CV!S7</f>
        <v>76</v>
      </c>
      <c r="S258" s="15">
        <f>CV!T7</f>
        <v>1246</v>
      </c>
      <c r="T258" s="15">
        <f>CV!U7</f>
        <v>1556</v>
      </c>
      <c r="U258" s="15">
        <f>CV!V7</f>
        <v>2425</v>
      </c>
      <c r="V258" s="15">
        <f>CV!W7</f>
        <v>3347</v>
      </c>
      <c r="W258" s="15">
        <f>CV!X7</f>
        <v>3524</v>
      </c>
      <c r="X258" s="15">
        <f>CV!Y7</f>
        <v>3953</v>
      </c>
      <c r="Y258" s="15">
        <f>CV!Z7</f>
        <v>3803</v>
      </c>
      <c r="Z258" s="15">
        <f>CV!AA7</f>
        <v>4733</v>
      </c>
      <c r="AA258" s="15">
        <f>CV!AB7</f>
        <v>4661</v>
      </c>
      <c r="AB258" s="15">
        <f>CV!AC7</f>
        <v>5320</v>
      </c>
      <c r="AC258" s="15">
        <f>CV!AD7</f>
        <v>3593</v>
      </c>
      <c r="AD258" s="15">
        <f>CV!AE7</f>
        <v>983</v>
      </c>
      <c r="AE258" s="15">
        <f>CV!AF7</f>
        <v>2134</v>
      </c>
      <c r="AF258" s="15">
        <f>CV!AG7</f>
        <v>4305</v>
      </c>
      <c r="AG258" s="15">
        <f>CV!AH7</f>
        <v>3943</v>
      </c>
      <c r="AH258" s="15">
        <f>CV!AI7</f>
        <v>4369</v>
      </c>
      <c r="AI258" s="15">
        <f>CV!AJ7</f>
        <v>4201</v>
      </c>
      <c r="AJ258" s="15">
        <f>CV!AK7</f>
        <v>3821</v>
      </c>
      <c r="AK258" s="15">
        <f>CV!AL7</f>
        <v>3524</v>
      </c>
      <c r="AL258" s="15">
        <f>CV!AM7</f>
        <v>3986</v>
      </c>
      <c r="AM258" s="15">
        <f>CV!AN7</f>
        <v>3749</v>
      </c>
      <c r="AN258" s="15">
        <f>CV!AO7</f>
        <v>4590</v>
      </c>
      <c r="AO258" s="15">
        <f>CV!AP7</f>
        <v>4508</v>
      </c>
      <c r="AP258" s="15">
        <f>CV!AQ7</f>
        <v>3711</v>
      </c>
      <c r="AQ258" s="15">
        <f>CV!AR7</f>
        <v>3906</v>
      </c>
      <c r="AR258" s="15">
        <f>CV!AS7</f>
        <v>4048</v>
      </c>
      <c r="AS258" s="15">
        <f>CV!AT7</f>
        <v>4274</v>
      </c>
      <c r="AT258" s="15">
        <f>CV!AU7</f>
        <v>4638</v>
      </c>
      <c r="AU258" s="15">
        <f>CV!AV7</f>
        <v>4614</v>
      </c>
      <c r="AV258" s="15">
        <f>CV!AW7</f>
        <v>4840</v>
      </c>
      <c r="AW258" s="15">
        <f>CV!AX7</f>
        <v>3738</v>
      </c>
      <c r="AX258" s="15">
        <f>CV!AY7</f>
        <v>5302</v>
      </c>
      <c r="AY258" s="15">
        <f>CV!AZ7</f>
        <v>5094</v>
      </c>
      <c r="AZ258" s="15">
        <f>CV!BA7</f>
        <v>5665</v>
      </c>
      <c r="BA258" s="15">
        <f>CV!BB7</f>
        <v>5205</v>
      </c>
      <c r="BB258" s="15">
        <f>CV!BC7</f>
        <v>4529</v>
      </c>
      <c r="BC258" s="15">
        <f>CV!BD7</f>
        <v>4337</v>
      </c>
      <c r="BD258" s="15">
        <f>CV!BE7</f>
        <v>4539</v>
      </c>
      <c r="BE258" s="15">
        <f>CV!BF7</f>
        <v>4465</v>
      </c>
      <c r="BF258" s="15">
        <f>CV!BG7</f>
        <v>4913</v>
      </c>
      <c r="BG258" s="15">
        <f>CV!BH7</f>
        <v>5286</v>
      </c>
      <c r="BH258" s="15">
        <f>CV!BI7</f>
        <v>4539</v>
      </c>
      <c r="BI258" s="15">
        <f>CV!BJ7</f>
        <v>4088</v>
      </c>
      <c r="BJ258" s="15">
        <f>CV!BK7</f>
        <v>4946</v>
      </c>
      <c r="BK258" s="15">
        <f>CV!BL7</f>
        <v>4852</v>
      </c>
      <c r="BL258" s="15">
        <f>CV!BM7</f>
        <v>4699</v>
      </c>
      <c r="BM258" s="15">
        <f>CV!BN7</f>
        <v>4726</v>
      </c>
      <c r="BN258" s="15">
        <f>CV!BO7</f>
        <v>4317</v>
      </c>
      <c r="BO258" s="15">
        <f>CV!BP7</f>
        <v>3787</v>
      </c>
      <c r="BP258" s="15">
        <f>CV!BQ7</f>
        <v>5288</v>
      </c>
      <c r="BQ258" s="15">
        <f>CV!BR7</f>
        <v>4382</v>
      </c>
      <c r="BR258" s="15">
        <f>CV!BS7</f>
        <v>4285</v>
      </c>
      <c r="BS258" s="15">
        <f>CV!BT7</f>
        <v>5559</v>
      </c>
      <c r="BT258" s="15">
        <f>CV!BU7</f>
        <v>4619</v>
      </c>
      <c r="BU258" s="15">
        <f>CV!BV7</f>
        <v>3897</v>
      </c>
      <c r="BV258" s="15">
        <f>CV!BW7</f>
        <v>5362</v>
      </c>
      <c r="BW258" s="15">
        <f>CV!BX7</f>
        <v>4818</v>
      </c>
      <c r="BX258" s="15">
        <f>CV!BY7</f>
        <v>5560</v>
      </c>
      <c r="BY258" s="15">
        <f>CV!BZ7</f>
        <v>4517</v>
      </c>
      <c r="BZ258" s="15">
        <f>CV!CA7</f>
        <v>4636</v>
      </c>
      <c r="CA258" s="15">
        <f>CV!CB7</f>
        <v>4723</v>
      </c>
      <c r="CB258" s="15">
        <f>CV!CC7</f>
        <v>4829</v>
      </c>
      <c r="CC258" s="15">
        <f>CV!CD7</f>
        <v>4881</v>
      </c>
      <c r="CD258" s="15">
        <f>CV!CE7</f>
        <v>5217</v>
      </c>
      <c r="CE258" s="15">
        <f>CV!CF7</f>
        <v>7375</v>
      </c>
      <c r="CF258" s="15">
        <f>CV!CG7</f>
        <v>5730</v>
      </c>
      <c r="CG258" s="15">
        <f>CV!CH7</f>
        <v>5283</v>
      </c>
      <c r="CH258" s="15">
        <f>CV!CI7</f>
        <v>7058</v>
      </c>
      <c r="CI258" s="15">
        <f>CV!CJ7</f>
        <v>5821.434782608696</v>
      </c>
      <c r="CL258" s="15">
        <f t="shared" si="2929"/>
        <v>12879.434782608696</v>
      </c>
      <c r="CM258" s="15">
        <f t="shared" si="2930"/>
        <v>18388</v>
      </c>
      <c r="CN258" s="15">
        <f t="shared" si="2930"/>
        <v>15740</v>
      </c>
      <c r="CP258" s="17">
        <f t="shared" si="2931"/>
        <v>-1.7212149362175078E-2</v>
      </c>
      <c r="CQ258" s="17">
        <f t="shared" si="2932"/>
        <v>0.26517041086529436</v>
      </c>
      <c r="CU258" s="8"/>
      <c r="CV258" s="8"/>
      <c r="CW258" s="8"/>
      <c r="CX258" s="8"/>
      <c r="CY258" s="8"/>
      <c r="CZ258" s="8"/>
      <c r="DB258" s="15">
        <f t="shared" si="2933"/>
        <v>12280</v>
      </c>
      <c r="DC258" s="15">
        <f t="shared" si="2933"/>
        <v>10708</v>
      </c>
      <c r="DD258" s="15">
        <f t="shared" si="2933"/>
        <v>10052</v>
      </c>
      <c r="DE258" s="15">
        <f t="shared" si="2933"/>
        <v>10845</v>
      </c>
      <c r="DF258" s="15">
        <f t="shared" si="2933"/>
        <v>13360</v>
      </c>
      <c r="DG258" s="15">
        <f t="shared" si="2933"/>
        <v>1965</v>
      </c>
      <c r="DH258" s="15">
        <f t="shared" si="2933"/>
        <v>7328</v>
      </c>
      <c r="DI258" s="15">
        <f t="shared" si="2933"/>
        <v>11280</v>
      </c>
      <c r="DJ258" s="15">
        <f t="shared" si="2933"/>
        <v>14714</v>
      </c>
      <c r="DK258" s="15">
        <f t="shared" si="2933"/>
        <v>6710</v>
      </c>
      <c r="DL258" s="15">
        <f t="shared" si="2934"/>
        <v>12617</v>
      </c>
      <c r="DM258" s="15">
        <f t="shared" si="2934"/>
        <v>11546</v>
      </c>
      <c r="DN258" s="15">
        <f t="shared" si="2934"/>
        <v>12325</v>
      </c>
      <c r="DO258" s="15">
        <f t="shared" si="2934"/>
        <v>12125</v>
      </c>
      <c r="DP258" s="15">
        <f t="shared" si="2934"/>
        <v>12960</v>
      </c>
      <c r="DQ258" s="15">
        <f t="shared" si="2934"/>
        <v>13192</v>
      </c>
      <c r="DR258" s="15">
        <f t="shared" si="2934"/>
        <v>16061</v>
      </c>
      <c r="DS258" s="15">
        <f t="shared" si="2934"/>
        <v>14071</v>
      </c>
      <c r="DT258" s="15">
        <f t="shared" si="2934"/>
        <v>13917</v>
      </c>
      <c r="DU258" s="15">
        <f t="shared" si="2934"/>
        <v>13913</v>
      </c>
      <c r="DV258" s="15">
        <f t="shared" si="2935"/>
        <v>14497</v>
      </c>
      <c r="DW258" s="15">
        <f t="shared" si="2935"/>
        <v>12830</v>
      </c>
      <c r="DX258" s="15">
        <f t="shared" si="2935"/>
        <v>13955</v>
      </c>
      <c r="DY258" s="15">
        <f t="shared" si="2935"/>
        <v>14075</v>
      </c>
      <c r="DZ258" s="15">
        <f t="shared" si="2935"/>
        <v>15740</v>
      </c>
      <c r="EA258" s="15">
        <f t="shared" si="2935"/>
        <v>13876</v>
      </c>
      <c r="EB258" s="15">
        <f t="shared" si="2935"/>
        <v>14927</v>
      </c>
      <c r="EC258" s="15">
        <f t="shared" si="2935"/>
        <v>18388</v>
      </c>
      <c r="EE258" s="15">
        <f t="shared" si="2936"/>
        <v>44965</v>
      </c>
      <c r="EF258" s="15">
        <f t="shared" si="2936"/>
        <v>35287</v>
      </c>
      <c r="EG258" s="15">
        <f t="shared" si="2936"/>
        <v>43198</v>
      </c>
      <c r="EH258" s="15">
        <f t="shared" si="2936"/>
        <v>54338</v>
      </c>
      <c r="EI258" s="15">
        <f t="shared" si="2936"/>
        <v>56398</v>
      </c>
      <c r="EJ258" s="15">
        <f t="shared" si="2936"/>
        <v>56600</v>
      </c>
      <c r="EK258" s="15">
        <f t="shared" si="2936"/>
        <v>60070.434782608696</v>
      </c>
    </row>
    <row r="259" spans="1:141" hidden="1" outlineLevel="1" x14ac:dyDescent="0.2">
      <c r="A259" s="9" t="s">
        <v>170</v>
      </c>
      <c r="B259" s="15">
        <f>CV!C9</f>
        <v>925</v>
      </c>
      <c r="C259" s="15">
        <f>CV!D9</f>
        <v>851</v>
      </c>
      <c r="D259" s="15">
        <f>CV!E9</f>
        <v>959</v>
      </c>
      <c r="E259" s="15">
        <f>CV!F9</f>
        <v>951</v>
      </c>
      <c r="F259" s="15">
        <f>CV!G9</f>
        <v>783</v>
      </c>
      <c r="G259" s="15">
        <f>CV!H9</f>
        <v>738</v>
      </c>
      <c r="H259" s="15">
        <f>CV!I9</f>
        <v>830</v>
      </c>
      <c r="I259" s="15">
        <f>CV!J9</f>
        <v>730</v>
      </c>
      <c r="J259" s="15">
        <f>CV!K9</f>
        <v>793</v>
      </c>
      <c r="K259" s="15">
        <f>CV!L9</f>
        <v>918</v>
      </c>
      <c r="L259" s="15">
        <f>CV!M9</f>
        <v>861</v>
      </c>
      <c r="M259" s="15">
        <f>CV!N9</f>
        <v>679</v>
      </c>
      <c r="N259" s="15">
        <f>CV!O9</f>
        <v>964</v>
      </c>
      <c r="O259" s="15">
        <f>CV!P9</f>
        <v>1014</v>
      </c>
      <c r="P259" s="15">
        <f>CV!Q9</f>
        <v>1326</v>
      </c>
      <c r="Q259" s="15">
        <f>CV!R9</f>
        <v>188</v>
      </c>
      <c r="R259" s="15">
        <f>CV!S9</f>
        <v>1</v>
      </c>
      <c r="S259" s="15">
        <f>CV!T9</f>
        <v>52</v>
      </c>
      <c r="T259" s="15">
        <f>CV!U9</f>
        <v>264</v>
      </c>
      <c r="U259" s="15">
        <f>CV!V9</f>
        <v>394</v>
      </c>
      <c r="V259" s="15">
        <f>CV!W9</f>
        <v>647</v>
      </c>
      <c r="W259" s="15">
        <f>CV!X9</f>
        <v>737</v>
      </c>
      <c r="X259" s="15">
        <f>CV!Y9</f>
        <v>815</v>
      </c>
      <c r="Y259" s="15">
        <f>CV!Z9</f>
        <v>769</v>
      </c>
      <c r="Z259" s="15">
        <f>CV!AA9</f>
        <v>813</v>
      </c>
      <c r="AA259" s="15">
        <f>CV!AB9</f>
        <v>838</v>
      </c>
      <c r="AB259" s="15">
        <f>CV!AC9</f>
        <v>927</v>
      </c>
      <c r="AC259" s="15">
        <f>CV!AD9</f>
        <v>687</v>
      </c>
      <c r="AD259" s="15">
        <f>CV!AE9</f>
        <v>218</v>
      </c>
      <c r="AE259" s="15">
        <f>CV!AF9</f>
        <v>428</v>
      </c>
      <c r="AF259" s="15">
        <f>CV!AG9</f>
        <v>685</v>
      </c>
      <c r="AG259" s="15">
        <f>CV!AH9</f>
        <v>733</v>
      </c>
      <c r="AH259" s="15">
        <f>CV!AI9</f>
        <v>844</v>
      </c>
      <c r="AI259" s="15">
        <f>CV!AJ9</f>
        <v>867</v>
      </c>
      <c r="AJ259" s="15">
        <f>CV!AK9</f>
        <v>798</v>
      </c>
      <c r="AK259" s="15">
        <f>CV!AL9</f>
        <v>625</v>
      </c>
      <c r="AL259" s="15">
        <f>CV!AM9</f>
        <v>747</v>
      </c>
      <c r="AM259" s="15">
        <f>CV!AN9</f>
        <v>700</v>
      </c>
      <c r="AN259" s="15">
        <f>CV!AO9</f>
        <v>838</v>
      </c>
      <c r="AO259" s="15">
        <f>CV!AP9</f>
        <v>1010</v>
      </c>
      <c r="AP259" s="15">
        <f>CV!AQ9</f>
        <v>771</v>
      </c>
      <c r="AQ259" s="15">
        <f>CV!AR9</f>
        <v>722</v>
      </c>
      <c r="AR259" s="15">
        <f>CV!AS9</f>
        <v>771</v>
      </c>
      <c r="AS259" s="15">
        <f>CV!AT9</f>
        <v>681</v>
      </c>
      <c r="AT259" s="15">
        <f>CV!AU9</f>
        <v>817</v>
      </c>
      <c r="AU259" s="15">
        <f>CV!AV9</f>
        <v>849</v>
      </c>
      <c r="AV259" s="15">
        <f>CV!AW9</f>
        <v>877</v>
      </c>
      <c r="AW259" s="15">
        <f>CV!AX9</f>
        <v>728</v>
      </c>
      <c r="AX259" s="15">
        <f>CV!AY9</f>
        <v>812</v>
      </c>
      <c r="AY259" s="15">
        <f>CV!AZ9</f>
        <v>834</v>
      </c>
      <c r="AZ259" s="15">
        <f>CV!BA9</f>
        <v>844</v>
      </c>
      <c r="BA259" s="15">
        <f>CV!BB9</f>
        <v>852</v>
      </c>
      <c r="BB259" s="15">
        <f>CV!BC9</f>
        <v>801</v>
      </c>
      <c r="BC259" s="15">
        <f>CV!BD9</f>
        <v>670</v>
      </c>
      <c r="BD259" s="15">
        <f>CV!BE9</f>
        <v>655</v>
      </c>
      <c r="BE259" s="15">
        <f>CV!BF9</f>
        <v>700</v>
      </c>
      <c r="BF259" s="15">
        <f>CV!BG9</f>
        <v>780</v>
      </c>
      <c r="BG259" s="15">
        <f>CV!BH9</f>
        <v>935</v>
      </c>
      <c r="BH259" s="15">
        <f>CV!BI9</f>
        <v>775</v>
      </c>
      <c r="BI259" s="15">
        <f>CV!BJ9</f>
        <v>653</v>
      </c>
      <c r="BJ259" s="15">
        <f>CV!BK9</f>
        <v>778</v>
      </c>
      <c r="BK259" s="15">
        <f>CV!BL9</f>
        <v>775</v>
      </c>
      <c r="BL259" s="15">
        <f>CV!BM9</f>
        <v>787</v>
      </c>
      <c r="BM259" s="15">
        <f>CV!BN9</f>
        <v>875</v>
      </c>
      <c r="BN259" s="15">
        <f>CV!BO9</f>
        <v>814</v>
      </c>
      <c r="BO259" s="15">
        <f>CV!BP9</f>
        <v>643</v>
      </c>
      <c r="BP259" s="15">
        <f>CV!BQ9</f>
        <v>808</v>
      </c>
      <c r="BQ259" s="15">
        <f>CV!BR9</f>
        <v>817</v>
      </c>
      <c r="BR259" s="15">
        <f>CV!BS9</f>
        <v>734</v>
      </c>
      <c r="BS259" s="15">
        <f>CV!BT9</f>
        <v>955</v>
      </c>
      <c r="BT259" s="15">
        <f>CV!BU9</f>
        <v>803</v>
      </c>
      <c r="BU259" s="15">
        <f>CV!BV9</f>
        <v>628</v>
      </c>
      <c r="BV259" s="15">
        <f>CV!BW9</f>
        <v>1066</v>
      </c>
      <c r="BW259" s="15">
        <f>CV!BX9</f>
        <v>880</v>
      </c>
      <c r="BX259" s="15">
        <f>CV!BY9</f>
        <v>900</v>
      </c>
      <c r="BY259" s="15">
        <f>CV!BZ9</f>
        <v>964</v>
      </c>
      <c r="BZ259" s="15">
        <f>CV!CA9</f>
        <v>863</v>
      </c>
      <c r="CA259" s="15">
        <f>CV!CB9</f>
        <v>909</v>
      </c>
      <c r="CB259" s="15">
        <f>CV!CC9</f>
        <v>834</v>
      </c>
      <c r="CC259" s="15">
        <f>CV!CD9</f>
        <v>796</v>
      </c>
      <c r="CD259" s="15">
        <f>CV!CE9</f>
        <v>696</v>
      </c>
      <c r="CE259" s="15">
        <f>CV!CF9</f>
        <v>894</v>
      </c>
      <c r="CF259" s="15">
        <f>CV!CG9</f>
        <v>835</v>
      </c>
      <c r="CG259" s="15">
        <f>CV!CH9</f>
        <v>776</v>
      </c>
      <c r="CH259" s="15">
        <f>CV!CI9</f>
        <v>1037</v>
      </c>
      <c r="CI259" s="15">
        <f>CV!CJ9</f>
        <v>975.91304347826087</v>
      </c>
      <c r="CL259" s="15">
        <f t="shared" si="2929"/>
        <v>2012.913043478261</v>
      </c>
      <c r="CM259" s="15">
        <f t="shared" si="2930"/>
        <v>2505</v>
      </c>
      <c r="CN259" s="15">
        <f t="shared" si="2930"/>
        <v>2846</v>
      </c>
      <c r="CP259" s="17">
        <f t="shared" si="2931"/>
        <v>0.16420650287927185</v>
      </c>
      <c r="CQ259" s="17">
        <f t="shared" si="2932"/>
        <v>3.4384914428705615E-2</v>
      </c>
      <c r="CU259" s="8"/>
      <c r="CV259" s="8"/>
      <c r="CW259" s="8"/>
      <c r="CX259" s="8"/>
      <c r="CY259" s="8"/>
      <c r="CZ259" s="8"/>
      <c r="DB259" s="15">
        <f t="shared" si="2933"/>
        <v>2735</v>
      </c>
      <c r="DC259" s="15">
        <f t="shared" si="2933"/>
        <v>2472</v>
      </c>
      <c r="DD259" s="15">
        <f t="shared" si="2933"/>
        <v>2353</v>
      </c>
      <c r="DE259" s="15">
        <f t="shared" si="2933"/>
        <v>2458</v>
      </c>
      <c r="DF259" s="15">
        <f t="shared" si="2933"/>
        <v>3304</v>
      </c>
      <c r="DG259" s="15">
        <f t="shared" si="2933"/>
        <v>241</v>
      </c>
      <c r="DH259" s="15">
        <f t="shared" si="2933"/>
        <v>1305</v>
      </c>
      <c r="DI259" s="15">
        <f t="shared" si="2933"/>
        <v>2321</v>
      </c>
      <c r="DJ259" s="15">
        <f t="shared" si="2933"/>
        <v>2578</v>
      </c>
      <c r="DK259" s="15">
        <f t="shared" si="2933"/>
        <v>1333</v>
      </c>
      <c r="DL259" s="15">
        <f t="shared" si="2934"/>
        <v>2262</v>
      </c>
      <c r="DM259" s="15">
        <f t="shared" si="2934"/>
        <v>2290</v>
      </c>
      <c r="DN259" s="15">
        <f t="shared" si="2934"/>
        <v>2285</v>
      </c>
      <c r="DO259" s="15">
        <f t="shared" si="2934"/>
        <v>2503</v>
      </c>
      <c r="DP259" s="15">
        <f t="shared" si="2934"/>
        <v>2269</v>
      </c>
      <c r="DQ259" s="15">
        <f t="shared" si="2934"/>
        <v>2454</v>
      </c>
      <c r="DR259" s="15">
        <f t="shared" si="2934"/>
        <v>2490</v>
      </c>
      <c r="DS259" s="15">
        <f t="shared" si="2934"/>
        <v>2323</v>
      </c>
      <c r="DT259" s="15">
        <f t="shared" si="2934"/>
        <v>2135</v>
      </c>
      <c r="DU259" s="15">
        <f t="shared" si="2934"/>
        <v>2363</v>
      </c>
      <c r="DV259" s="15">
        <f t="shared" si="2935"/>
        <v>2340</v>
      </c>
      <c r="DW259" s="15">
        <f t="shared" si="2935"/>
        <v>2332</v>
      </c>
      <c r="DX259" s="15">
        <f t="shared" si="2935"/>
        <v>2359</v>
      </c>
      <c r="DY259" s="15">
        <f t="shared" si="2935"/>
        <v>2386</v>
      </c>
      <c r="DZ259" s="15">
        <f t="shared" si="2935"/>
        <v>2846</v>
      </c>
      <c r="EA259" s="15">
        <f t="shared" si="2935"/>
        <v>2736</v>
      </c>
      <c r="EB259" s="15">
        <f t="shared" si="2935"/>
        <v>2326</v>
      </c>
      <c r="EC259" s="15">
        <f t="shared" si="2935"/>
        <v>2505</v>
      </c>
      <c r="EE259" s="15">
        <f t="shared" si="2936"/>
        <v>10587</v>
      </c>
      <c r="EF259" s="15">
        <f t="shared" si="2936"/>
        <v>6445</v>
      </c>
      <c r="EG259" s="15">
        <f t="shared" si="2936"/>
        <v>8170</v>
      </c>
      <c r="EH259" s="15">
        <f t="shared" si="2936"/>
        <v>9716</v>
      </c>
      <c r="EI259" s="15">
        <f t="shared" si="2936"/>
        <v>9161</v>
      </c>
      <c r="EJ259" s="15">
        <f t="shared" si="2936"/>
        <v>9923</v>
      </c>
      <c r="EK259" s="15">
        <f t="shared" si="2936"/>
        <v>9579.9130434782601</v>
      </c>
    </row>
    <row r="260" spans="1:141" hidden="1" outlineLevel="1" x14ac:dyDescent="0.2">
      <c r="A260" s="9" t="s">
        <v>195</v>
      </c>
      <c r="B260" s="15">
        <f>CV!C8</f>
        <v>2324</v>
      </c>
      <c r="C260" s="15">
        <f>CV!D8</f>
        <v>2144</v>
      </c>
      <c r="D260" s="15">
        <f>CV!E8</f>
        <v>2250</v>
      </c>
      <c r="E260" s="15">
        <f>CV!F8</f>
        <v>2194</v>
      </c>
      <c r="F260" s="15">
        <f>CV!G8</f>
        <v>2365</v>
      </c>
      <c r="G260" s="15">
        <f>CV!H8</f>
        <v>2071</v>
      </c>
      <c r="H260" s="15">
        <f>CV!I8</f>
        <v>2242</v>
      </c>
      <c r="I260" s="15">
        <f>CV!J8</f>
        <v>2095</v>
      </c>
      <c r="J260" s="15">
        <f>CV!K8</f>
        <v>2077</v>
      </c>
      <c r="K260" s="15">
        <f>CV!L8</f>
        <v>2352</v>
      </c>
      <c r="L260" s="15">
        <f>CV!M8</f>
        <v>2722</v>
      </c>
      <c r="M260" s="15">
        <f>CV!N8</f>
        <v>2276</v>
      </c>
      <c r="N260" s="15">
        <f>CV!O8</f>
        <v>3012</v>
      </c>
      <c r="O260" s="15">
        <f>CV!P8</f>
        <v>2385</v>
      </c>
      <c r="P260" s="15">
        <f>CV!Q8</f>
        <v>2175</v>
      </c>
      <c r="Q260" s="15">
        <f>CV!R8</f>
        <v>343</v>
      </c>
      <c r="R260" s="15">
        <f>CV!S8</f>
        <v>207</v>
      </c>
      <c r="S260" s="15">
        <f>CV!T8</f>
        <v>862</v>
      </c>
      <c r="T260" s="15">
        <f>CV!U8</f>
        <v>1323</v>
      </c>
      <c r="U260" s="15">
        <f>CV!V8</f>
        <v>1807</v>
      </c>
      <c r="V260" s="15">
        <f>CV!W8</f>
        <v>2347</v>
      </c>
      <c r="W260" s="15">
        <f>CV!X8</f>
        <v>2314</v>
      </c>
      <c r="X260" s="15">
        <f>CV!Y8</f>
        <v>2238</v>
      </c>
      <c r="Y260" s="15">
        <f>CV!Z8</f>
        <v>2373</v>
      </c>
      <c r="Z260" s="15">
        <f>CV!AA8</f>
        <v>4627</v>
      </c>
      <c r="AA260" s="15">
        <f>CV!AB8</f>
        <v>3286</v>
      </c>
      <c r="AB260" s="15">
        <f>CV!AC8</f>
        <v>3792</v>
      </c>
      <c r="AC260" s="15">
        <f>CV!AD8</f>
        <v>2357</v>
      </c>
      <c r="AD260" s="15">
        <f>CV!AE8</f>
        <v>756</v>
      </c>
      <c r="AE260" s="15">
        <f>CV!AF8</f>
        <v>1616</v>
      </c>
      <c r="AF260" s="15">
        <f>CV!AG8</f>
        <v>3258</v>
      </c>
      <c r="AG260" s="15">
        <f>CV!AH8</f>
        <v>3427</v>
      </c>
      <c r="AH260" s="15">
        <f>CV!AI8</f>
        <v>3653</v>
      </c>
      <c r="AI260" s="15">
        <f>CV!AJ8</f>
        <v>3667</v>
      </c>
      <c r="AJ260" s="15">
        <f>CV!AK8</f>
        <v>3606</v>
      </c>
      <c r="AK260" s="15">
        <f>CV!AL8</f>
        <v>3604</v>
      </c>
      <c r="AL260" s="15">
        <f>CV!AM8</f>
        <v>3696</v>
      </c>
      <c r="AM260" s="15">
        <f>CV!AN8</f>
        <v>3230</v>
      </c>
      <c r="AN260" s="15">
        <f>CV!AO8</f>
        <v>3792</v>
      </c>
      <c r="AO260" s="15">
        <f>CV!AP8</f>
        <v>3467</v>
      </c>
      <c r="AP260" s="15">
        <f>CV!AQ8</f>
        <v>3001</v>
      </c>
      <c r="AQ260" s="15">
        <f>CV!AR8</f>
        <v>2685</v>
      </c>
      <c r="AR260" s="15">
        <f>CV!AS8</f>
        <v>2710</v>
      </c>
      <c r="AS260" s="15">
        <f>CV!AT8</f>
        <v>2638</v>
      </c>
      <c r="AT260" s="15">
        <f>CV!AU8</f>
        <v>2985</v>
      </c>
      <c r="AU260" s="15">
        <f>CV!AV8</f>
        <v>3683</v>
      </c>
      <c r="AV260" s="15">
        <f>CV!AW8</f>
        <v>3822</v>
      </c>
      <c r="AW260" s="15">
        <f>CV!AX8</f>
        <v>3048</v>
      </c>
      <c r="AX260" s="15">
        <f>CV!AY8</f>
        <v>3870</v>
      </c>
      <c r="AY260" s="15">
        <f>CV!AZ8</f>
        <v>3020</v>
      </c>
      <c r="AZ260" s="15">
        <f>CV!BA8</f>
        <v>3409</v>
      </c>
      <c r="BA260" s="15">
        <f>CV!BB8</f>
        <v>3154</v>
      </c>
      <c r="BB260" s="15">
        <f>CV!BC8</f>
        <v>3056</v>
      </c>
      <c r="BC260" s="15">
        <f>CV!BD8</f>
        <v>2939</v>
      </c>
      <c r="BD260" s="15">
        <f>CV!BE8</f>
        <v>2841</v>
      </c>
      <c r="BE260" s="15">
        <f>CV!BF8</f>
        <v>2793</v>
      </c>
      <c r="BF260" s="15">
        <f>CV!BG8</f>
        <v>3101</v>
      </c>
      <c r="BG260" s="15">
        <f>CV!BH8</f>
        <v>3356</v>
      </c>
      <c r="BH260" s="15">
        <f>CV!BI8</f>
        <v>3353</v>
      </c>
      <c r="BI260" s="15">
        <f>CV!BJ8</f>
        <v>2813</v>
      </c>
      <c r="BJ260" s="15">
        <f>CV!BK8</f>
        <v>3765</v>
      </c>
      <c r="BK260" s="15">
        <f>CV!BL8</f>
        <v>2901</v>
      </c>
      <c r="BL260" s="15">
        <f>CV!BM8</f>
        <v>2994</v>
      </c>
      <c r="BM260" s="15">
        <f>CV!BN8</f>
        <v>3026</v>
      </c>
      <c r="BN260" s="15">
        <f>CV!BO8</f>
        <v>2909</v>
      </c>
      <c r="BO260" s="15">
        <f>CV!BP8</f>
        <v>2482</v>
      </c>
      <c r="BP260" s="15">
        <f>CV!BQ8</f>
        <v>3036</v>
      </c>
      <c r="BQ260" s="15">
        <f>CV!BR8</f>
        <v>2976</v>
      </c>
      <c r="BR260" s="15">
        <f>CV!BS8</f>
        <v>2998</v>
      </c>
      <c r="BS260" s="15">
        <f>CV!BT8</f>
        <v>4650</v>
      </c>
      <c r="BT260" s="15">
        <f>CV!BU8</f>
        <v>3149</v>
      </c>
      <c r="BU260" s="15">
        <f>CV!BV8</f>
        <v>3019</v>
      </c>
      <c r="BV260" s="15">
        <f>CV!BW8</f>
        <v>4680</v>
      </c>
      <c r="BW260" s="15">
        <f>CV!BX8</f>
        <v>3257</v>
      </c>
      <c r="BX260" s="15">
        <f>CV!BY8</f>
        <v>3449</v>
      </c>
      <c r="BY260" s="15">
        <f>CV!BZ8</f>
        <v>2791</v>
      </c>
      <c r="BZ260" s="15">
        <f>CV!CA8</f>
        <v>2715</v>
      </c>
      <c r="CA260" s="15">
        <f>CV!CB8</f>
        <v>2819</v>
      </c>
      <c r="CB260" s="15">
        <f>CV!CC8</f>
        <v>2953</v>
      </c>
      <c r="CC260" s="15">
        <f>CV!CD8</f>
        <v>3274</v>
      </c>
      <c r="CD260" s="15">
        <f>CV!CE8</f>
        <v>2840</v>
      </c>
      <c r="CE260" s="15">
        <f>CV!CF8</f>
        <v>5601</v>
      </c>
      <c r="CF260" s="15">
        <f>CV!CG8</f>
        <v>3941</v>
      </c>
      <c r="CG260" s="15">
        <f>CV!CH8</f>
        <v>3446</v>
      </c>
      <c r="CH260" s="15">
        <f>CV!CI8</f>
        <v>4899</v>
      </c>
      <c r="CI260" s="15">
        <f>CV!CJ8</f>
        <v>3749.826086956522</v>
      </c>
      <c r="CL260" s="15">
        <f t="shared" si="2929"/>
        <v>8648.826086956522</v>
      </c>
      <c r="CM260" s="15">
        <f t="shared" si="2930"/>
        <v>12988</v>
      </c>
      <c r="CN260" s="15">
        <f t="shared" si="2930"/>
        <v>11386</v>
      </c>
      <c r="CP260" s="17">
        <f t="shared" si="2931"/>
        <v>-9.3604476319794405E-2</v>
      </c>
      <c r="CQ260" s="17">
        <f t="shared" si="2932"/>
        <v>8.9684526515877883E-2</v>
      </c>
      <c r="CU260" s="8"/>
      <c r="CV260" s="8"/>
      <c r="CW260" s="8"/>
      <c r="CX260" s="8"/>
      <c r="CY260" s="8"/>
      <c r="CZ260" s="8"/>
      <c r="DB260" s="15">
        <f t="shared" si="2933"/>
        <v>6718</v>
      </c>
      <c r="DC260" s="15">
        <f t="shared" si="2933"/>
        <v>6630</v>
      </c>
      <c r="DD260" s="15">
        <f t="shared" si="2933"/>
        <v>6414</v>
      </c>
      <c r="DE260" s="15">
        <f t="shared" si="2933"/>
        <v>7350</v>
      </c>
      <c r="DF260" s="15">
        <f t="shared" si="2933"/>
        <v>7572</v>
      </c>
      <c r="DG260" s="15">
        <f t="shared" si="2933"/>
        <v>1412</v>
      </c>
      <c r="DH260" s="15">
        <f t="shared" si="2933"/>
        <v>5477</v>
      </c>
      <c r="DI260" s="15">
        <f t="shared" si="2933"/>
        <v>6925</v>
      </c>
      <c r="DJ260" s="15">
        <f t="shared" si="2933"/>
        <v>11705</v>
      </c>
      <c r="DK260" s="15">
        <f t="shared" si="2933"/>
        <v>4729</v>
      </c>
      <c r="DL260" s="15">
        <f t="shared" si="2934"/>
        <v>10338</v>
      </c>
      <c r="DM260" s="15">
        <f t="shared" si="2934"/>
        <v>10877</v>
      </c>
      <c r="DN260" s="15">
        <f t="shared" si="2934"/>
        <v>10718</v>
      </c>
      <c r="DO260" s="15">
        <f t="shared" si="2934"/>
        <v>9153</v>
      </c>
      <c r="DP260" s="15">
        <f t="shared" si="2934"/>
        <v>8333</v>
      </c>
      <c r="DQ260" s="15">
        <f t="shared" si="2934"/>
        <v>10553</v>
      </c>
      <c r="DR260" s="15">
        <f t="shared" si="2934"/>
        <v>10299</v>
      </c>
      <c r="DS260" s="15">
        <f t="shared" si="2934"/>
        <v>9149</v>
      </c>
      <c r="DT260" s="15">
        <f t="shared" si="2934"/>
        <v>8735</v>
      </c>
      <c r="DU260" s="15">
        <f t="shared" si="2934"/>
        <v>9522</v>
      </c>
      <c r="DV260" s="15">
        <f t="shared" si="2935"/>
        <v>9660</v>
      </c>
      <c r="DW260" s="15">
        <f t="shared" si="2935"/>
        <v>8417</v>
      </c>
      <c r="DX260" s="15">
        <f t="shared" si="2935"/>
        <v>9010</v>
      </c>
      <c r="DY260" s="15">
        <f t="shared" si="2935"/>
        <v>10818</v>
      </c>
      <c r="DZ260" s="15">
        <f t="shared" si="2935"/>
        <v>11386</v>
      </c>
      <c r="EA260" s="15">
        <f t="shared" si="2935"/>
        <v>8325</v>
      </c>
      <c r="EB260" s="15">
        <f t="shared" si="2935"/>
        <v>9067</v>
      </c>
      <c r="EC260" s="15">
        <f t="shared" si="2935"/>
        <v>12988</v>
      </c>
      <c r="EE260" s="15">
        <f t="shared" si="2936"/>
        <v>27966</v>
      </c>
      <c r="EF260" s="15">
        <f t="shared" si="2936"/>
        <v>25519</v>
      </c>
      <c r="EG260" s="15">
        <f t="shared" si="2936"/>
        <v>36662</v>
      </c>
      <c r="EH260" s="15">
        <f t="shared" si="2936"/>
        <v>38338</v>
      </c>
      <c r="EI260" s="15">
        <f t="shared" si="2936"/>
        <v>37066</v>
      </c>
      <c r="EJ260" s="15">
        <f t="shared" si="2936"/>
        <v>39631</v>
      </c>
      <c r="EK260" s="15">
        <f t="shared" si="2936"/>
        <v>39028.82608695652</v>
      </c>
    </row>
    <row r="261" spans="1:141" hidden="1" outlineLevel="1" x14ac:dyDescent="0.2">
      <c r="A261" s="9" t="s">
        <v>13</v>
      </c>
      <c r="B261" s="36">
        <f t="shared" ref="B261:BF261" si="2937">B262-SUM(B256:B260)</f>
        <v>14007</v>
      </c>
      <c r="C261" s="36">
        <f t="shared" si="2937"/>
        <v>13116</v>
      </c>
      <c r="D261" s="36">
        <f t="shared" si="2937"/>
        <v>13067</v>
      </c>
      <c r="E261" s="36">
        <f t="shared" si="2937"/>
        <v>8697</v>
      </c>
      <c r="F261" s="36">
        <f t="shared" si="2937"/>
        <v>9643</v>
      </c>
      <c r="G261" s="36">
        <f t="shared" si="2937"/>
        <v>9241</v>
      </c>
      <c r="H261" s="36">
        <f t="shared" si="2937"/>
        <v>12119</v>
      </c>
      <c r="I261" s="36">
        <f t="shared" si="2937"/>
        <v>10271</v>
      </c>
      <c r="J261" s="36">
        <f t="shared" si="2937"/>
        <v>10070</v>
      </c>
      <c r="K261" s="36">
        <f t="shared" si="2937"/>
        <v>11588</v>
      </c>
      <c r="L261" s="36">
        <f t="shared" si="2937"/>
        <v>12795</v>
      </c>
      <c r="M261" s="36">
        <f t="shared" si="2937"/>
        <v>13573</v>
      </c>
      <c r="N261" s="36">
        <f t="shared" si="2937"/>
        <v>13764</v>
      </c>
      <c r="O261" s="36">
        <f t="shared" si="2937"/>
        <v>15240</v>
      </c>
      <c r="P261" s="36">
        <f t="shared" si="2937"/>
        <v>16411</v>
      </c>
      <c r="Q261" s="36">
        <f t="shared" si="2937"/>
        <v>1574</v>
      </c>
      <c r="R261" s="36">
        <f t="shared" si="2937"/>
        <v>2135</v>
      </c>
      <c r="S261" s="36">
        <f t="shared" si="2937"/>
        <v>10912</v>
      </c>
      <c r="T261" s="36">
        <f t="shared" si="2937"/>
        <v>12336</v>
      </c>
      <c r="U261" s="36">
        <f t="shared" si="2937"/>
        <v>11916</v>
      </c>
      <c r="V261" s="36">
        <f t="shared" si="2937"/>
        <v>14508</v>
      </c>
      <c r="W261" s="36">
        <f t="shared" si="2937"/>
        <v>12536</v>
      </c>
      <c r="X261" s="36">
        <f t="shared" si="2937"/>
        <v>10826</v>
      </c>
      <c r="Y261" s="36">
        <f t="shared" si="2937"/>
        <v>13621</v>
      </c>
      <c r="Z261" s="36">
        <f t="shared" si="2937"/>
        <v>11597</v>
      </c>
      <c r="AA261" s="36">
        <f t="shared" si="2937"/>
        <v>10819</v>
      </c>
      <c r="AB261" s="36">
        <f t="shared" si="2937"/>
        <v>12468</v>
      </c>
      <c r="AC261" s="36">
        <f t="shared" si="2937"/>
        <v>7427</v>
      </c>
      <c r="AD261" s="36">
        <f t="shared" si="2937"/>
        <v>3260</v>
      </c>
      <c r="AE261" s="36">
        <f t="shared" si="2937"/>
        <v>8195</v>
      </c>
      <c r="AF261" s="36">
        <f t="shared" si="2937"/>
        <v>9851</v>
      </c>
      <c r="AG261" s="36">
        <f t="shared" si="2937"/>
        <v>9150</v>
      </c>
      <c r="AH261" s="36">
        <f t="shared" si="2937"/>
        <v>7351</v>
      </c>
      <c r="AI261" s="36">
        <f t="shared" si="2937"/>
        <v>7742</v>
      </c>
      <c r="AJ261" s="36">
        <f t="shared" si="2937"/>
        <v>7800</v>
      </c>
      <c r="AK261" s="36">
        <f t="shared" si="2937"/>
        <v>8766</v>
      </c>
      <c r="AL261" s="36">
        <f t="shared" si="2937"/>
        <v>7422</v>
      </c>
      <c r="AM261" s="36">
        <f t="shared" si="2937"/>
        <v>7475</v>
      </c>
      <c r="AN261" s="36">
        <f t="shared" si="2937"/>
        <v>9364</v>
      </c>
      <c r="AO261" s="36">
        <f t="shared" si="2937"/>
        <v>6578</v>
      </c>
      <c r="AP261" s="36">
        <f t="shared" si="2937"/>
        <v>6735</v>
      </c>
      <c r="AQ261" s="36">
        <f t="shared" si="2937"/>
        <v>8532</v>
      </c>
      <c r="AR261" s="36">
        <f t="shared" si="2937"/>
        <v>8749</v>
      </c>
      <c r="AS261" s="36">
        <f t="shared" si="2937"/>
        <v>7532</v>
      </c>
      <c r="AT261" s="36">
        <f t="shared" si="2937"/>
        <v>7766</v>
      </c>
      <c r="AU261" s="36">
        <f t="shared" si="2937"/>
        <v>6993</v>
      </c>
      <c r="AV261" s="36">
        <f t="shared" si="2937"/>
        <v>10201</v>
      </c>
      <c r="AW261" s="36">
        <f t="shared" si="2937"/>
        <v>9190</v>
      </c>
      <c r="AX261" s="36">
        <f t="shared" si="2937"/>
        <v>8059</v>
      </c>
      <c r="AY261" s="36">
        <f t="shared" si="2937"/>
        <v>8320</v>
      </c>
      <c r="AZ261" s="36">
        <f t="shared" si="2937"/>
        <v>8629</v>
      </c>
      <c r="BA261" s="36">
        <f t="shared" si="2937"/>
        <v>7180</v>
      </c>
      <c r="BB261" s="36">
        <f t="shared" si="2937"/>
        <v>7706</v>
      </c>
      <c r="BC261" s="36">
        <f t="shared" si="2937"/>
        <v>8545</v>
      </c>
      <c r="BD261" s="36">
        <f t="shared" si="2937"/>
        <v>8236</v>
      </c>
      <c r="BE261" s="36">
        <f t="shared" si="2937"/>
        <v>7494</v>
      </c>
      <c r="BF261" s="36">
        <f t="shared" si="2937"/>
        <v>7071</v>
      </c>
      <c r="BG261" s="36">
        <f t="shared" ref="BG261:BH261" si="2938">BG262-SUM(BG256:BG260)</f>
        <v>9422</v>
      </c>
      <c r="BH261" s="36">
        <f t="shared" si="2938"/>
        <v>9705</v>
      </c>
      <c r="BI261" s="36">
        <f t="shared" ref="BI261:BJ261" si="2939">BI262-SUM(BI256:BI260)</f>
        <v>9806</v>
      </c>
      <c r="BJ261" s="36">
        <f t="shared" si="2939"/>
        <v>8854</v>
      </c>
      <c r="BK261" s="36">
        <f t="shared" ref="BK261:BL261" si="2940">BK262-SUM(BK256:BK260)</f>
        <v>9130</v>
      </c>
      <c r="BL261" s="36">
        <f t="shared" si="2940"/>
        <v>8499</v>
      </c>
      <c r="BM261" s="36">
        <f t="shared" ref="BM261:BN261" si="2941">BM262-SUM(BM256:BM260)</f>
        <v>7175</v>
      </c>
      <c r="BN261" s="36">
        <f t="shared" si="2941"/>
        <v>7996</v>
      </c>
      <c r="BO261" s="36">
        <f t="shared" ref="BO261:BP261" si="2942">BO262-SUM(BO256:BO260)</f>
        <v>8011</v>
      </c>
      <c r="BP261" s="36">
        <f t="shared" si="2942"/>
        <v>8930</v>
      </c>
      <c r="BQ261" s="36">
        <f t="shared" ref="BQ261:BR261" si="2943">BQ262-SUM(BQ256:BQ260)</f>
        <v>7425</v>
      </c>
      <c r="BR261" s="36">
        <f t="shared" si="2943"/>
        <v>7192</v>
      </c>
      <c r="BS261" s="36">
        <f t="shared" ref="BS261" si="2944">BS262-SUM(BS256:BS260)</f>
        <v>9484</v>
      </c>
      <c r="BT261" s="36">
        <f t="shared" ref="BT261" si="2945">BT262-SUM(BT256:BT260)</f>
        <v>9022</v>
      </c>
      <c r="BU261" s="36">
        <f t="shared" ref="BU261:BV261" si="2946">BU262-SUM(BU256:BU260)</f>
        <v>8668</v>
      </c>
      <c r="BV261" s="36">
        <f t="shared" si="2946"/>
        <v>8860</v>
      </c>
      <c r="BW261" s="36">
        <f t="shared" ref="BW261:BX261" si="2947">BW262-SUM(BW256:BW260)</f>
        <v>7392</v>
      </c>
      <c r="BX261" s="36">
        <f t="shared" si="2947"/>
        <v>8456</v>
      </c>
      <c r="BY261" s="36">
        <f t="shared" ref="BY261:BZ261" si="2948">BY262-SUM(BY256:BY260)</f>
        <v>7346</v>
      </c>
      <c r="BZ261" s="36">
        <f t="shared" si="2948"/>
        <v>8493</v>
      </c>
      <c r="CA261" s="36">
        <f t="shared" ref="CA261:CB261" si="2949">CA262-SUM(CA256:CA260)</f>
        <v>8874</v>
      </c>
      <c r="CB261" s="36">
        <f t="shared" si="2949"/>
        <v>9743</v>
      </c>
      <c r="CC261" s="36">
        <f t="shared" ref="CC261" si="2950">CC262-SUM(CC256:CC260)</f>
        <v>8067</v>
      </c>
      <c r="CD261" s="36">
        <f t="shared" ref="CD261:CG261" si="2951">CD262-SUM(CD256:CD260)</f>
        <v>6601</v>
      </c>
      <c r="CE261" s="36">
        <f t="shared" si="2951"/>
        <v>11313</v>
      </c>
      <c r="CF261" s="36">
        <f t="shared" si="2951"/>
        <v>11725</v>
      </c>
      <c r="CG261" s="36">
        <f t="shared" si="2951"/>
        <v>10412</v>
      </c>
      <c r="CH261" s="36">
        <f t="shared" ref="CH261" si="2952">CH262-SUM(CH256:CH260)</f>
        <v>10659</v>
      </c>
      <c r="CI261" s="36">
        <f t="shared" ref="CI261" si="2953">CI262-SUM(CI256:CI260)</f>
        <v>10457.65217391304</v>
      </c>
      <c r="CL261" s="36">
        <f t="shared" si="2929"/>
        <v>21116.65217391304</v>
      </c>
      <c r="CM261" s="36">
        <f t="shared" si="2930"/>
        <v>33450</v>
      </c>
      <c r="CN261" s="36">
        <f t="shared" si="2930"/>
        <v>24708</v>
      </c>
      <c r="CP261" s="37">
        <f t="shared" si="2931"/>
        <v>-8.3399072232266724E-2</v>
      </c>
      <c r="CQ261" s="37">
        <f t="shared" si="2932"/>
        <v>0.29932637053365996</v>
      </c>
      <c r="CU261" s="8"/>
      <c r="CV261" s="8"/>
      <c r="CW261" s="8"/>
      <c r="CX261" s="8"/>
      <c r="CY261" s="8"/>
      <c r="CZ261" s="8"/>
      <c r="DB261" s="36">
        <f t="shared" si="2933"/>
        <v>40190</v>
      </c>
      <c r="DC261" s="36">
        <f t="shared" si="2933"/>
        <v>27581</v>
      </c>
      <c r="DD261" s="36">
        <f t="shared" si="2933"/>
        <v>32460</v>
      </c>
      <c r="DE261" s="36">
        <f t="shared" si="2933"/>
        <v>37956</v>
      </c>
      <c r="DF261" s="36">
        <f t="shared" si="2933"/>
        <v>45415</v>
      </c>
      <c r="DG261" s="36">
        <f t="shared" si="2933"/>
        <v>14621</v>
      </c>
      <c r="DH261" s="36">
        <f t="shared" si="2933"/>
        <v>38760</v>
      </c>
      <c r="DI261" s="36">
        <f t="shared" si="2933"/>
        <v>36983</v>
      </c>
      <c r="DJ261" s="36">
        <f t="shared" si="2933"/>
        <v>34884</v>
      </c>
      <c r="DK261" s="36">
        <f t="shared" si="2933"/>
        <v>18882</v>
      </c>
      <c r="DL261" s="36">
        <f t="shared" si="2934"/>
        <v>26352</v>
      </c>
      <c r="DM261" s="36">
        <f t="shared" si="2934"/>
        <v>24308</v>
      </c>
      <c r="DN261" s="36">
        <f t="shared" si="2934"/>
        <v>24261</v>
      </c>
      <c r="DO261" s="36">
        <f t="shared" si="2934"/>
        <v>21845</v>
      </c>
      <c r="DP261" s="36">
        <f t="shared" si="2934"/>
        <v>24047</v>
      </c>
      <c r="DQ261" s="36">
        <f t="shared" si="2934"/>
        <v>26384</v>
      </c>
      <c r="DR261" s="36">
        <f t="shared" si="2934"/>
        <v>25008</v>
      </c>
      <c r="DS261" s="36">
        <f t="shared" si="2934"/>
        <v>23431</v>
      </c>
      <c r="DT261" s="36">
        <f t="shared" si="2934"/>
        <v>22801</v>
      </c>
      <c r="DU261" s="36">
        <f t="shared" si="2934"/>
        <v>28933</v>
      </c>
      <c r="DV261" s="36">
        <f t="shared" si="2935"/>
        <v>26483</v>
      </c>
      <c r="DW261" s="36">
        <f t="shared" si="2935"/>
        <v>23182</v>
      </c>
      <c r="DX261" s="36">
        <f t="shared" si="2935"/>
        <v>23547</v>
      </c>
      <c r="DY261" s="36">
        <f t="shared" si="2935"/>
        <v>27174</v>
      </c>
      <c r="DZ261" s="36">
        <f t="shared" si="2935"/>
        <v>24708</v>
      </c>
      <c r="EA261" s="36">
        <f t="shared" si="2935"/>
        <v>24713</v>
      </c>
      <c r="EB261" s="36">
        <f t="shared" si="2935"/>
        <v>24411</v>
      </c>
      <c r="EC261" s="36">
        <f t="shared" si="2935"/>
        <v>33450</v>
      </c>
      <c r="EE261" s="36">
        <f t="shared" si="2936"/>
        <v>143412</v>
      </c>
      <c r="EF261" s="36">
        <f t="shared" si="2936"/>
        <v>125248</v>
      </c>
      <c r="EG261" s="36">
        <f t="shared" si="2936"/>
        <v>93803</v>
      </c>
      <c r="EH261" s="36">
        <f t="shared" si="2936"/>
        <v>97284</v>
      </c>
      <c r="EI261" s="36">
        <f t="shared" si="2936"/>
        <v>101648</v>
      </c>
      <c r="EJ261" s="36">
        <f t="shared" si="2936"/>
        <v>98611</v>
      </c>
      <c r="EK261" s="36">
        <f t="shared" si="2936"/>
        <v>103690.65217391304</v>
      </c>
    </row>
    <row r="262" spans="1:141" ht="15" hidden="1" outlineLevel="1" x14ac:dyDescent="0.25">
      <c r="A262" s="19" t="s">
        <v>14</v>
      </c>
      <c r="B262" s="25">
        <f>CV!C14</f>
        <v>59172</v>
      </c>
      <c r="C262" s="25">
        <f>CV!D14</f>
        <v>56146</v>
      </c>
      <c r="D262" s="25">
        <f>CV!E14</f>
        <v>58150</v>
      </c>
      <c r="E262" s="25">
        <f>CV!F14</f>
        <v>51259</v>
      </c>
      <c r="F262" s="25">
        <f>CV!G14</f>
        <v>50819</v>
      </c>
      <c r="G262" s="25">
        <f>CV!H14</f>
        <v>45214</v>
      </c>
      <c r="H262" s="25">
        <f>CV!I14</f>
        <v>51213</v>
      </c>
      <c r="I262" s="25">
        <f>CV!J14</f>
        <v>46214</v>
      </c>
      <c r="J262" s="25">
        <f>CV!K14</f>
        <v>45863</v>
      </c>
      <c r="K262" s="25">
        <f>CV!L14</f>
        <v>51931</v>
      </c>
      <c r="L262" s="25">
        <f>CV!M14</f>
        <v>61544</v>
      </c>
      <c r="M262" s="25">
        <f>CV!N14</f>
        <v>51662</v>
      </c>
      <c r="N262" s="25">
        <f>CV!O14</f>
        <v>61684</v>
      </c>
      <c r="O262" s="25">
        <f>CV!P14</f>
        <v>66459</v>
      </c>
      <c r="P262" s="25">
        <f>CV!Q14</f>
        <v>82392</v>
      </c>
      <c r="Q262" s="25">
        <f>CV!R14</f>
        <v>14163</v>
      </c>
      <c r="R262" s="25">
        <f>CV!S14</f>
        <v>2809</v>
      </c>
      <c r="S262" s="25">
        <f>CV!T14</f>
        <v>19539</v>
      </c>
      <c r="T262" s="25">
        <f>CV!U14</f>
        <v>28672</v>
      </c>
      <c r="U262" s="25">
        <f>CV!V14</f>
        <v>33951</v>
      </c>
      <c r="V262" s="25">
        <f>CV!W14</f>
        <v>45112</v>
      </c>
      <c r="W262" s="25">
        <f>CV!X14</f>
        <v>46278</v>
      </c>
      <c r="X262" s="25">
        <f>CV!Y14</f>
        <v>48587</v>
      </c>
      <c r="Y262" s="25">
        <f>CV!Z14</f>
        <v>49079</v>
      </c>
      <c r="Z262" s="25">
        <f>CV!AA14</f>
        <v>54302</v>
      </c>
      <c r="AA262" s="25">
        <f>CV!AB14</f>
        <v>47231</v>
      </c>
      <c r="AB262" s="25">
        <f>CV!AC14</f>
        <v>52546</v>
      </c>
      <c r="AC262" s="25">
        <f>CV!AD14</f>
        <v>35713</v>
      </c>
      <c r="AD262" s="25">
        <f>CV!AE14</f>
        <v>11976</v>
      </c>
      <c r="AE262" s="25">
        <f>CV!AF14</f>
        <v>29833</v>
      </c>
      <c r="AF262" s="25">
        <f>CV!AG14</f>
        <v>44700</v>
      </c>
      <c r="AG262" s="25">
        <f>CV!AH14</f>
        <v>43761</v>
      </c>
      <c r="AH262" s="25">
        <f>CV!AI14</f>
        <v>43557</v>
      </c>
      <c r="AI262" s="25">
        <f>CV!AJ14</f>
        <v>42739</v>
      </c>
      <c r="AJ262" s="25">
        <f>CV!AK14</f>
        <v>45230</v>
      </c>
      <c r="AK262" s="25">
        <f>CV!AL14</f>
        <v>45271</v>
      </c>
      <c r="AL262" s="25">
        <f>CV!AM14</f>
        <v>48716</v>
      </c>
      <c r="AM262" s="25">
        <f>CV!AN14</f>
        <v>45542</v>
      </c>
      <c r="AN262" s="25">
        <f>CV!AO14</f>
        <v>55583</v>
      </c>
      <c r="AO262" s="25">
        <f>CV!AP14</f>
        <v>50334</v>
      </c>
      <c r="AP262" s="25">
        <f>CV!AQ14</f>
        <v>44758</v>
      </c>
      <c r="AQ262" s="25">
        <f>CV!AR14</f>
        <v>47327</v>
      </c>
      <c r="AR262" s="25">
        <f>CV!AS14</f>
        <v>48443</v>
      </c>
      <c r="AS262" s="25">
        <f>CV!AT14</f>
        <v>47374</v>
      </c>
      <c r="AT262" s="25">
        <f>CV!AU14</f>
        <v>50261</v>
      </c>
      <c r="AU262" s="25">
        <f>CV!AV14</f>
        <v>51883</v>
      </c>
      <c r="AV262" s="25">
        <f>CV!AW14</f>
        <v>57843</v>
      </c>
      <c r="AW262" s="25">
        <f>CV!AX14</f>
        <v>48439</v>
      </c>
      <c r="AX262" s="25">
        <f>CV!AY14</f>
        <v>56847</v>
      </c>
      <c r="AY262" s="25">
        <f>CV!AZ14</f>
        <v>52204</v>
      </c>
      <c r="AZ262" s="25">
        <f>CV!BA14</f>
        <v>55894</v>
      </c>
      <c r="BA262" s="25">
        <f>CV!BB14</f>
        <v>47950</v>
      </c>
      <c r="BB262" s="25">
        <f>CV!BC14</f>
        <v>45555</v>
      </c>
      <c r="BC262" s="25">
        <f>CV!BD14</f>
        <v>45541</v>
      </c>
      <c r="BD262" s="25">
        <f>CV!BE14</f>
        <v>46552</v>
      </c>
      <c r="BE262" s="25">
        <f>CV!BF14</f>
        <v>47606</v>
      </c>
      <c r="BF262" s="25">
        <f>CV!BG14</f>
        <v>49783</v>
      </c>
      <c r="BG262" s="25">
        <f>CV!BH14</f>
        <v>55219</v>
      </c>
      <c r="BH262" s="25">
        <f>CV!BI14</f>
        <v>54216</v>
      </c>
      <c r="BI262" s="25">
        <f>CV!BJ14</f>
        <v>47952</v>
      </c>
      <c r="BJ262" s="25">
        <f>CV!BK14</f>
        <v>54647</v>
      </c>
      <c r="BK262" s="25">
        <f>CV!BL14</f>
        <v>52100</v>
      </c>
      <c r="BL262" s="25">
        <f>CV!BM14</f>
        <v>51844</v>
      </c>
      <c r="BM262" s="25">
        <f>CV!BN14</f>
        <v>47499</v>
      </c>
      <c r="BN262" s="25">
        <f>CV!BO14</f>
        <v>46719</v>
      </c>
      <c r="BO262" s="25">
        <f>CV!BP14</f>
        <v>41498</v>
      </c>
      <c r="BP262" s="25">
        <f>CV!BQ14</f>
        <v>46922</v>
      </c>
      <c r="BQ262" s="25">
        <f>CV!BR14</f>
        <v>43769</v>
      </c>
      <c r="BR262" s="25">
        <f>CV!BS14</f>
        <v>43578</v>
      </c>
      <c r="BS262" s="25">
        <f>CV!BT14</f>
        <v>59620</v>
      </c>
      <c r="BT262" s="25">
        <f>CV!BU14</f>
        <v>51519</v>
      </c>
      <c r="BU262" s="25">
        <f>CV!BV14</f>
        <v>43793</v>
      </c>
      <c r="BV262" s="25">
        <f>CV!BW14</f>
        <v>59510</v>
      </c>
      <c r="BW262" s="25">
        <f>CV!BX14</f>
        <v>47605</v>
      </c>
      <c r="BX262" s="25">
        <f>CV!BY14</f>
        <v>53274</v>
      </c>
      <c r="BY262" s="25">
        <f>CV!BZ14</f>
        <v>45534</v>
      </c>
      <c r="BZ262" s="25">
        <f>CV!CA14</f>
        <v>44987</v>
      </c>
      <c r="CA262" s="25">
        <f>CV!CB14</f>
        <v>45398</v>
      </c>
      <c r="CB262" s="25">
        <f>CV!CC14</f>
        <v>46958</v>
      </c>
      <c r="CC262" s="25">
        <f>CV!CD14</f>
        <v>47157</v>
      </c>
      <c r="CD262" s="25">
        <f>CV!CE14</f>
        <v>45475</v>
      </c>
      <c r="CE262" s="25">
        <f>CV!CF14</f>
        <v>76929</v>
      </c>
      <c r="CF262" s="25">
        <f>CV!CG14</f>
        <v>61737</v>
      </c>
      <c r="CG262" s="25">
        <f>CV!CH14</f>
        <v>53373</v>
      </c>
      <c r="CH262" s="25">
        <f>CV!CI14</f>
        <v>69433</v>
      </c>
      <c r="CI262" s="25">
        <f>CV!CJ14</f>
        <v>58383.304347826088</v>
      </c>
      <c r="CL262" s="25">
        <f>SUM(CL256:CL261)</f>
        <v>127816.3043478261</v>
      </c>
      <c r="CM262" s="25">
        <f>SUM(CM256:CM261)</f>
        <v>192039</v>
      </c>
      <c r="CN262" s="25">
        <f>SUM(CN256:CN261)</f>
        <v>160389</v>
      </c>
      <c r="CP262" s="26">
        <f t="shared" si="2931"/>
        <v>-7.8243373661704418E-2</v>
      </c>
      <c r="CQ262" s="26">
        <f t="shared" si="2932"/>
        <v>0.19326242214280076</v>
      </c>
      <c r="CU262" s="8"/>
      <c r="CV262" s="8"/>
      <c r="CW262" s="8"/>
      <c r="CX262" s="8"/>
      <c r="CY262" s="8"/>
      <c r="CZ262" s="8"/>
      <c r="DB262" s="25">
        <f t="shared" si="2933"/>
        <v>173468</v>
      </c>
      <c r="DC262" s="25">
        <f t="shared" si="2933"/>
        <v>147292</v>
      </c>
      <c r="DD262" s="25">
        <f t="shared" si="2933"/>
        <v>143290</v>
      </c>
      <c r="DE262" s="25">
        <f t="shared" si="2933"/>
        <v>165137</v>
      </c>
      <c r="DF262" s="25">
        <f t="shared" si="2933"/>
        <v>210535</v>
      </c>
      <c r="DG262" s="25">
        <f t="shared" si="2933"/>
        <v>36511</v>
      </c>
      <c r="DH262" s="25">
        <f t="shared" si="2933"/>
        <v>107735</v>
      </c>
      <c r="DI262" s="25">
        <f t="shared" si="2933"/>
        <v>143944</v>
      </c>
      <c r="DJ262" s="25">
        <f t="shared" si="2933"/>
        <v>154079</v>
      </c>
      <c r="DK262" s="25">
        <f t="shared" si="2933"/>
        <v>77522</v>
      </c>
      <c r="DL262" s="25">
        <f t="shared" si="2934"/>
        <v>132018</v>
      </c>
      <c r="DM262" s="25">
        <f t="shared" si="2934"/>
        <v>133240</v>
      </c>
      <c r="DN262" s="25">
        <f t="shared" si="2934"/>
        <v>149841</v>
      </c>
      <c r="DO262" s="25">
        <f t="shared" si="2934"/>
        <v>142419</v>
      </c>
      <c r="DP262" s="25">
        <f t="shared" si="2934"/>
        <v>146078</v>
      </c>
      <c r="DQ262" s="25">
        <f t="shared" si="2934"/>
        <v>158165</v>
      </c>
      <c r="DR262" s="25">
        <f t="shared" si="2934"/>
        <v>164945</v>
      </c>
      <c r="DS262" s="25">
        <f t="shared" si="2934"/>
        <v>139046</v>
      </c>
      <c r="DT262" s="25">
        <f t="shared" si="2934"/>
        <v>143941</v>
      </c>
      <c r="DU262" s="25">
        <f t="shared" si="2934"/>
        <v>157387</v>
      </c>
      <c r="DV262" s="25">
        <f t="shared" si="2935"/>
        <v>158591</v>
      </c>
      <c r="DW262" s="25">
        <f t="shared" si="2935"/>
        <v>135716</v>
      </c>
      <c r="DX262" s="25">
        <f t="shared" si="2935"/>
        <v>134269</v>
      </c>
      <c r="DY262" s="25">
        <f t="shared" si="2935"/>
        <v>154932</v>
      </c>
      <c r="DZ262" s="25">
        <f t="shared" si="2935"/>
        <v>160389</v>
      </c>
      <c r="EA262" s="25">
        <f t="shared" si="2935"/>
        <v>135919</v>
      </c>
      <c r="EB262" s="25">
        <f t="shared" si="2935"/>
        <v>139590</v>
      </c>
      <c r="EC262" s="25">
        <f t="shared" si="2935"/>
        <v>192039</v>
      </c>
      <c r="EE262" s="25">
        <f t="shared" si="2936"/>
        <v>666254</v>
      </c>
      <c r="EF262" s="25">
        <f t="shared" si="2936"/>
        <v>442269</v>
      </c>
      <c r="EG262" s="25">
        <f t="shared" si="2936"/>
        <v>492621</v>
      </c>
      <c r="EH262" s="25">
        <f t="shared" si="2936"/>
        <v>611607</v>
      </c>
      <c r="EI262" s="25">
        <f t="shared" si="2936"/>
        <v>598965</v>
      </c>
      <c r="EJ262" s="25">
        <f t="shared" si="2936"/>
        <v>585306</v>
      </c>
      <c r="EK262" s="25">
        <f t="shared" si="2936"/>
        <v>595364.30434782605</v>
      </c>
    </row>
    <row r="263" spans="1:141" hidden="1" outlineLevel="1" x14ac:dyDescent="0.2">
      <c r="CU263" s="8"/>
      <c r="CV263" s="8"/>
      <c r="CW263" s="8"/>
      <c r="CX263" s="8"/>
      <c r="CY263" s="8"/>
      <c r="CZ263" s="8"/>
    </row>
    <row r="264" spans="1:141" ht="15" hidden="1" outlineLevel="1" x14ac:dyDescent="0.25">
      <c r="A264" s="19" t="str">
        <f>A243</f>
        <v>Market share</v>
      </c>
      <c r="B264" s="34">
        <f t="shared" ref="B264:CI264" si="2954">B$180</f>
        <v>43466</v>
      </c>
      <c r="C264" s="34">
        <f t="shared" si="2954"/>
        <v>43497</v>
      </c>
      <c r="D264" s="34">
        <f t="shared" si="2954"/>
        <v>43525</v>
      </c>
      <c r="E264" s="34">
        <f t="shared" si="2954"/>
        <v>43556</v>
      </c>
      <c r="F264" s="34">
        <f t="shared" si="2954"/>
        <v>43586</v>
      </c>
      <c r="G264" s="34">
        <f t="shared" si="2954"/>
        <v>43617</v>
      </c>
      <c r="H264" s="34">
        <f t="shared" si="2954"/>
        <v>43647</v>
      </c>
      <c r="I264" s="34">
        <f t="shared" si="2954"/>
        <v>43678</v>
      </c>
      <c r="J264" s="34">
        <f t="shared" si="2954"/>
        <v>43709</v>
      </c>
      <c r="K264" s="34">
        <f t="shared" si="2954"/>
        <v>43739</v>
      </c>
      <c r="L264" s="34">
        <f t="shared" si="2954"/>
        <v>43770</v>
      </c>
      <c r="M264" s="34">
        <f t="shared" si="2954"/>
        <v>43800</v>
      </c>
      <c r="N264" s="34">
        <f t="shared" si="2954"/>
        <v>43831</v>
      </c>
      <c r="O264" s="34">
        <f t="shared" si="2954"/>
        <v>43862</v>
      </c>
      <c r="P264" s="34">
        <f t="shared" si="2954"/>
        <v>43891</v>
      </c>
      <c r="Q264" s="34">
        <f t="shared" si="2954"/>
        <v>43922</v>
      </c>
      <c r="R264" s="34">
        <f t="shared" si="2954"/>
        <v>43952</v>
      </c>
      <c r="S264" s="34">
        <f t="shared" si="2954"/>
        <v>43983</v>
      </c>
      <c r="T264" s="34">
        <f t="shared" si="2954"/>
        <v>44013</v>
      </c>
      <c r="U264" s="34">
        <f t="shared" si="2954"/>
        <v>44044</v>
      </c>
      <c r="V264" s="34">
        <f t="shared" si="2954"/>
        <v>44075</v>
      </c>
      <c r="W264" s="34">
        <f t="shared" si="2954"/>
        <v>44105</v>
      </c>
      <c r="X264" s="34">
        <f t="shared" si="2954"/>
        <v>44136</v>
      </c>
      <c r="Y264" s="34">
        <f t="shared" si="2954"/>
        <v>44166</v>
      </c>
      <c r="Z264" s="34">
        <f t="shared" si="2954"/>
        <v>44197</v>
      </c>
      <c r="AA264" s="34">
        <f t="shared" si="2954"/>
        <v>44228</v>
      </c>
      <c r="AB264" s="34">
        <f t="shared" si="2954"/>
        <v>44256</v>
      </c>
      <c r="AC264" s="34">
        <f t="shared" si="2954"/>
        <v>44287</v>
      </c>
      <c r="AD264" s="34">
        <f t="shared" si="2954"/>
        <v>44317</v>
      </c>
      <c r="AE264" s="34">
        <f t="shared" si="2954"/>
        <v>44348</v>
      </c>
      <c r="AF264" s="34">
        <f t="shared" si="2954"/>
        <v>44378</v>
      </c>
      <c r="AG264" s="34">
        <f t="shared" si="2954"/>
        <v>44409</v>
      </c>
      <c r="AH264" s="34">
        <f t="shared" si="2954"/>
        <v>44440</v>
      </c>
      <c r="AI264" s="34">
        <f t="shared" si="2954"/>
        <v>44470</v>
      </c>
      <c r="AJ264" s="34">
        <f t="shared" si="2954"/>
        <v>44501</v>
      </c>
      <c r="AK264" s="34">
        <f t="shared" si="2954"/>
        <v>44531</v>
      </c>
      <c r="AL264" s="34">
        <f t="shared" si="2954"/>
        <v>44562</v>
      </c>
      <c r="AM264" s="34">
        <f t="shared" si="2954"/>
        <v>44593</v>
      </c>
      <c r="AN264" s="34">
        <f t="shared" si="2954"/>
        <v>44621</v>
      </c>
      <c r="AO264" s="34">
        <f t="shared" si="2954"/>
        <v>44652</v>
      </c>
      <c r="AP264" s="34">
        <f t="shared" si="2954"/>
        <v>44682</v>
      </c>
      <c r="AQ264" s="34">
        <f t="shared" si="2954"/>
        <v>44713</v>
      </c>
      <c r="AR264" s="34">
        <f t="shared" si="2954"/>
        <v>44743</v>
      </c>
      <c r="AS264" s="34">
        <f t="shared" si="2954"/>
        <v>44774</v>
      </c>
      <c r="AT264" s="34">
        <f t="shared" si="2954"/>
        <v>44805</v>
      </c>
      <c r="AU264" s="34">
        <f t="shared" si="2954"/>
        <v>44835</v>
      </c>
      <c r="AV264" s="34">
        <f t="shared" si="2954"/>
        <v>44866</v>
      </c>
      <c r="AW264" s="34">
        <f t="shared" si="2954"/>
        <v>44896</v>
      </c>
      <c r="AX264" s="34">
        <f t="shared" si="2954"/>
        <v>44927</v>
      </c>
      <c r="AY264" s="34">
        <f t="shared" si="2954"/>
        <v>44958</v>
      </c>
      <c r="AZ264" s="34">
        <f t="shared" si="2954"/>
        <v>44986</v>
      </c>
      <c r="BA264" s="34">
        <f t="shared" si="2954"/>
        <v>45017</v>
      </c>
      <c r="BB264" s="34">
        <f t="shared" si="2954"/>
        <v>45047</v>
      </c>
      <c r="BC264" s="34">
        <f t="shared" si="2954"/>
        <v>45078</v>
      </c>
      <c r="BD264" s="34">
        <f t="shared" si="2954"/>
        <v>45108</v>
      </c>
      <c r="BE264" s="34">
        <f t="shared" si="2954"/>
        <v>45139</v>
      </c>
      <c r="BF264" s="34">
        <f t="shared" si="2954"/>
        <v>45170</v>
      </c>
      <c r="BG264" s="34">
        <f t="shared" si="2954"/>
        <v>45200</v>
      </c>
      <c r="BH264" s="34">
        <f t="shared" si="2954"/>
        <v>45231</v>
      </c>
      <c r="BI264" s="34">
        <f t="shared" si="2954"/>
        <v>45261</v>
      </c>
      <c r="BJ264" s="34">
        <f t="shared" si="2954"/>
        <v>45292</v>
      </c>
      <c r="BK264" s="34">
        <f t="shared" si="2954"/>
        <v>45323</v>
      </c>
      <c r="BL264" s="34">
        <f t="shared" si="2954"/>
        <v>45352</v>
      </c>
      <c r="BM264" s="34">
        <f t="shared" si="2954"/>
        <v>45383</v>
      </c>
      <c r="BN264" s="34">
        <f t="shared" si="2954"/>
        <v>45413</v>
      </c>
      <c r="BO264" s="34">
        <f t="shared" si="2954"/>
        <v>45444</v>
      </c>
      <c r="BP264" s="34">
        <f t="shared" si="2954"/>
        <v>45474</v>
      </c>
      <c r="BQ264" s="34">
        <f t="shared" si="2954"/>
        <v>45505</v>
      </c>
      <c r="BR264" s="34">
        <f t="shared" si="2954"/>
        <v>45536</v>
      </c>
      <c r="BS264" s="34">
        <f t="shared" si="2954"/>
        <v>45566</v>
      </c>
      <c r="BT264" s="34">
        <f t="shared" si="2954"/>
        <v>45597</v>
      </c>
      <c r="BU264" s="34">
        <f t="shared" si="2954"/>
        <v>45627</v>
      </c>
      <c r="BV264" s="34">
        <f t="shared" si="2954"/>
        <v>45658</v>
      </c>
      <c r="BW264" s="34">
        <f t="shared" si="2954"/>
        <v>45689</v>
      </c>
      <c r="BX264" s="34">
        <f t="shared" si="2954"/>
        <v>45717</v>
      </c>
      <c r="BY264" s="34">
        <f t="shared" si="2954"/>
        <v>45748</v>
      </c>
      <c r="BZ264" s="34">
        <f t="shared" si="2954"/>
        <v>45778</v>
      </c>
      <c r="CA264" s="34">
        <f t="shared" si="2954"/>
        <v>45809</v>
      </c>
      <c r="CB264" s="34">
        <f t="shared" si="2954"/>
        <v>45839</v>
      </c>
      <c r="CC264" s="34">
        <f t="shared" si="2954"/>
        <v>45870</v>
      </c>
      <c r="CD264" s="34">
        <f t="shared" si="2954"/>
        <v>45901</v>
      </c>
      <c r="CE264" s="34">
        <f t="shared" si="2954"/>
        <v>45931</v>
      </c>
      <c r="CF264" s="34">
        <f t="shared" si="2954"/>
        <v>45962</v>
      </c>
      <c r="CG264" s="34">
        <f t="shared" si="2954"/>
        <v>45992</v>
      </c>
      <c r="CH264" s="34">
        <f t="shared" si="2954"/>
        <v>46023</v>
      </c>
      <c r="CI264" s="34">
        <f t="shared" si="2954"/>
        <v>46054</v>
      </c>
      <c r="CL264" s="35" t="str">
        <f>CL255</f>
        <v>4Q26</v>
      </c>
      <c r="CM264" s="35" t="str">
        <f>CM255</f>
        <v>3Q26</v>
      </c>
      <c r="CN264" s="35" t="str">
        <f>CN255</f>
        <v>4Q25</v>
      </c>
      <c r="CP264" s="35" t="str">
        <f>CP255</f>
        <v>QoQ Change</v>
      </c>
      <c r="CQ264" s="35" t="str">
        <f>CQ255</f>
        <v>YoY Change</v>
      </c>
      <c r="CS264" s="35" t="str">
        <f>CS$4</f>
        <v>Feb-26 vs Feb-25</v>
      </c>
      <c r="CT264" s="35" t="str">
        <f>CT$4</f>
        <v>Feb-26 vs Mar-25</v>
      </c>
      <c r="CU264" s="39">
        <f>CU243</f>
        <v>45689</v>
      </c>
      <c r="CV264" s="39">
        <f t="shared" ref="CV264:CW264" si="2955">CV243</f>
        <v>46054</v>
      </c>
      <c r="CW264" s="39">
        <f t="shared" si="2955"/>
        <v>45717</v>
      </c>
      <c r="CX264" s="8"/>
      <c r="CY264" s="8"/>
      <c r="CZ264" s="8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E264" s="34"/>
      <c r="EF264" s="34"/>
      <c r="EG264" s="34"/>
      <c r="EH264" s="34"/>
      <c r="EI264" s="34"/>
      <c r="EJ264" s="34"/>
      <c r="EK264" s="34"/>
    </row>
    <row r="265" spans="1:141" collapsed="1" x14ac:dyDescent="0.2">
      <c r="A265" s="9" t="str">
        <f>A256</f>
        <v>Tata Motors</v>
      </c>
      <c r="B265" s="40">
        <f t="shared" ref="B265:BE269" si="2956">B256/B$262</f>
        <v>0.31601095112553235</v>
      </c>
      <c r="C265" s="40">
        <f t="shared" si="2956"/>
        <v>0.32103800805043992</v>
      </c>
      <c r="D265" s="40">
        <f t="shared" si="2956"/>
        <v>0.32565778159931213</v>
      </c>
      <c r="E265" s="40">
        <f t="shared" si="2956"/>
        <v>0.35404514329190973</v>
      </c>
      <c r="F265" s="40">
        <f t="shared" si="2956"/>
        <v>0.3283417619394321</v>
      </c>
      <c r="G265" s="40">
        <f t="shared" si="2956"/>
        <v>0.31943645773433005</v>
      </c>
      <c r="H265" s="40">
        <f t="shared" si="2956"/>
        <v>0.30447347353211096</v>
      </c>
      <c r="I265" s="40">
        <f t="shared" si="2956"/>
        <v>0.33686761587397757</v>
      </c>
      <c r="J265" s="40">
        <f t="shared" si="2956"/>
        <v>0.34112465386041035</v>
      </c>
      <c r="K265" s="40">
        <f t="shared" si="2956"/>
        <v>0.30648360324276441</v>
      </c>
      <c r="L265" s="40">
        <f t="shared" si="2956"/>
        <v>0.31917002469777722</v>
      </c>
      <c r="M265" s="40">
        <f t="shared" si="2956"/>
        <v>0.31543494251093646</v>
      </c>
      <c r="N265" s="40">
        <f t="shared" si="2956"/>
        <v>0.32201219116788793</v>
      </c>
      <c r="O265" s="40">
        <f t="shared" si="2956"/>
        <v>0.33486811417565715</v>
      </c>
      <c r="P265" s="40">
        <f t="shared" si="2956"/>
        <v>0.38855714147004561</v>
      </c>
      <c r="Q265" s="40">
        <f t="shared" si="2956"/>
        <v>0.48767916401892253</v>
      </c>
      <c r="R265" s="40">
        <f t="shared" si="2956"/>
        <v>1.423994304022784E-3</v>
      </c>
      <c r="S265" s="40">
        <f t="shared" si="2956"/>
        <v>4.3195659962127028E-2</v>
      </c>
      <c r="T265" s="40">
        <f t="shared" si="2956"/>
        <v>0.13106863839285715</v>
      </c>
      <c r="U265" s="40">
        <f t="shared" si="2956"/>
        <v>0.18185031368737298</v>
      </c>
      <c r="V265" s="40">
        <f t="shared" si="2956"/>
        <v>0.21699326121652776</v>
      </c>
      <c r="W265" s="40">
        <f t="shared" si="2956"/>
        <v>0.25197718138208219</v>
      </c>
      <c r="X265" s="40">
        <f t="shared" si="2956"/>
        <v>0.27071027229505834</v>
      </c>
      <c r="Y265" s="40">
        <f t="shared" si="2956"/>
        <v>0.26170052364555108</v>
      </c>
      <c r="Z265" s="40">
        <f t="shared" si="2956"/>
        <v>0.33858789731501604</v>
      </c>
      <c r="AA265" s="40">
        <f t="shared" si="2956"/>
        <v>0.32709449302364973</v>
      </c>
      <c r="AB265" s="40">
        <f t="shared" si="2956"/>
        <v>0.34348951394968219</v>
      </c>
      <c r="AC265" s="40">
        <f t="shared" si="2956"/>
        <v>0.34004424159269736</v>
      </c>
      <c r="AD265" s="40">
        <f t="shared" si="2956"/>
        <v>0.29534068136272545</v>
      </c>
      <c r="AE265" s="40">
        <f t="shared" si="2956"/>
        <v>0.27305333020480677</v>
      </c>
      <c r="AF265" s="40">
        <f t="shared" si="2956"/>
        <v>0.27129753914988813</v>
      </c>
      <c r="AG265" s="40">
        <f t="shared" si="2956"/>
        <v>0.29894198030209546</v>
      </c>
      <c r="AH265" s="40">
        <f t="shared" si="2956"/>
        <v>0.35906972472851667</v>
      </c>
      <c r="AI265" s="40">
        <f t="shared" si="2956"/>
        <v>0.37221273310091485</v>
      </c>
      <c r="AJ265" s="40">
        <f t="shared" si="2956"/>
        <v>0.37563564006190581</v>
      </c>
      <c r="AK265" s="40">
        <f t="shared" si="2956"/>
        <v>0.36109208985885005</v>
      </c>
      <c r="AL265" s="40">
        <f t="shared" si="2956"/>
        <v>0.37919779949092702</v>
      </c>
      <c r="AM265" s="40">
        <f t="shared" si="2956"/>
        <v>0.35406877168328138</v>
      </c>
      <c r="AN265" s="40">
        <f t="shared" si="2956"/>
        <v>0.35046686936653293</v>
      </c>
      <c r="AO265" s="40">
        <f t="shared" si="2956"/>
        <v>0.35242579568482535</v>
      </c>
      <c r="AP265" s="40">
        <f t="shared" si="2956"/>
        <v>0.34894320568390008</v>
      </c>
      <c r="AQ265" s="40">
        <f t="shared" si="2956"/>
        <v>0.32657890844549625</v>
      </c>
      <c r="AR265" s="40">
        <f t="shared" si="2956"/>
        <v>0.32010816836281814</v>
      </c>
      <c r="AS265" s="40">
        <f t="shared" si="2956"/>
        <v>0.32551610588086294</v>
      </c>
      <c r="AT265" s="40">
        <f t="shared" si="2956"/>
        <v>0.3230138676110702</v>
      </c>
      <c r="AU265" s="40">
        <f t="shared" si="2956"/>
        <v>0.29705298459996532</v>
      </c>
      <c r="AV265" s="40">
        <f t="shared" si="2956"/>
        <v>0.29697629790985947</v>
      </c>
      <c r="AW265" s="40">
        <f t="shared" si="2956"/>
        <v>0.29835463159850534</v>
      </c>
      <c r="AX265" s="40">
        <f t="shared" si="2956"/>
        <v>0.3136137351135504</v>
      </c>
      <c r="AY265" s="40">
        <f t="shared" si="2956"/>
        <v>0.31409470538656042</v>
      </c>
      <c r="AZ265" s="40">
        <f t="shared" si="2956"/>
        <v>0.31831681396929901</v>
      </c>
      <c r="BA265" s="40">
        <f t="shared" si="2956"/>
        <v>0.32425443169968715</v>
      </c>
      <c r="BB265" s="40">
        <f t="shared" si="2956"/>
        <v>0.29030841839534627</v>
      </c>
      <c r="BC265" s="40">
        <f t="shared" si="2956"/>
        <v>0.28831163127731058</v>
      </c>
      <c r="BD265" s="40">
        <f t="shared" si="2956"/>
        <v>0.29182419659735348</v>
      </c>
      <c r="BE265" s="40">
        <f t="shared" si="2956"/>
        <v>0.28853505860605805</v>
      </c>
      <c r="BF265" s="40">
        <f t="shared" ref="BF265:BK265" si="2957">BF256/BF$262</f>
        <v>0.28421348653154693</v>
      </c>
      <c r="BG265" s="40">
        <f t="shared" si="2957"/>
        <v>0.27450696318296236</v>
      </c>
      <c r="BH265" s="40">
        <f t="shared" si="2957"/>
        <v>0.26986498450641877</v>
      </c>
      <c r="BI265" s="40">
        <f t="shared" si="2957"/>
        <v>0.27233483483483484</v>
      </c>
      <c r="BJ265" s="40">
        <f t="shared" si="2957"/>
        <v>0.27759986824528338</v>
      </c>
      <c r="BK265" s="40">
        <f t="shared" si="2957"/>
        <v>0.30251439539347408</v>
      </c>
      <c r="BL265" s="40">
        <f t="shared" ref="BL265:BM265" si="2958">BL256/BL$262</f>
        <v>0.3089653576112954</v>
      </c>
      <c r="BM265" s="40">
        <f t="shared" si="2958"/>
        <v>0.28901661087601843</v>
      </c>
      <c r="BN265" s="40">
        <f t="shared" ref="BN265:BO265" si="2959">BN256/BN$262</f>
        <v>0.28433827778848009</v>
      </c>
      <c r="BO265" s="40">
        <f t="shared" si="2959"/>
        <v>0.27695310617379149</v>
      </c>
      <c r="BP265" s="40">
        <f t="shared" ref="BP265:BQ265" si="2960">BP256/BP$262</f>
        <v>0.26075188610886152</v>
      </c>
      <c r="BQ265" s="40">
        <f t="shared" si="2960"/>
        <v>0.27514907811464734</v>
      </c>
      <c r="BR265" s="40">
        <f t="shared" ref="BR265" si="2961">BR256/BR$262</f>
        <v>0.27426683188764972</v>
      </c>
      <c r="BS265" s="40">
        <f t="shared" ref="BS265" si="2962">BS256/BS$262</f>
        <v>0.23757128480375714</v>
      </c>
      <c r="BT265" s="40">
        <f t="shared" ref="BT265:BU265" si="2963">BT256/BT$262</f>
        <v>0.25675964207379803</v>
      </c>
      <c r="BU265" s="40">
        <f t="shared" si="2963"/>
        <v>0.24926358093759277</v>
      </c>
      <c r="BV265" s="40">
        <f t="shared" ref="BV265:BW265" si="2964">BV256/BV$262</f>
        <v>0.24755503276760207</v>
      </c>
      <c r="BW265" s="40">
        <f t="shared" si="2964"/>
        <v>0.25967860518853064</v>
      </c>
      <c r="BX265" s="40">
        <f t="shared" ref="BX265:BY265" si="2965">BX256/BX$262</f>
        <v>0.25134211810639334</v>
      </c>
      <c r="BY265" s="40">
        <f t="shared" si="2965"/>
        <v>0.24847366802828655</v>
      </c>
      <c r="BZ265" s="40">
        <f t="shared" ref="BZ265" si="2966">BZ256/BZ$262</f>
        <v>0.24429279569653456</v>
      </c>
      <c r="CA265" s="40">
        <f t="shared" ref="CA265:CB265" si="2967">CA256/CA$262</f>
        <v>0.24234547777435128</v>
      </c>
      <c r="CB265" s="40">
        <f t="shared" si="2967"/>
        <v>0.23414540653349802</v>
      </c>
      <c r="CC265" s="40">
        <f t="shared" ref="CC265:CD265" si="2968">CC256/CC$262</f>
        <v>0.23640180673070807</v>
      </c>
      <c r="CD265" s="40">
        <f t="shared" si="2968"/>
        <v>0.24670698185816384</v>
      </c>
      <c r="CE265" s="40">
        <f t="shared" ref="CE265:CF265" si="2969">CE256/CE$262</f>
        <v>0.23516489230329266</v>
      </c>
      <c r="CF265" s="40">
        <f t="shared" si="2969"/>
        <v>0.23608209015663217</v>
      </c>
      <c r="CG265" s="40">
        <f t="shared" ref="CG265:CH265" si="2970">CG256/CG$262</f>
        <v>0.24463680137897439</v>
      </c>
      <c r="CH265" s="40">
        <f t="shared" si="2970"/>
        <v>0.24263678654242218</v>
      </c>
      <c r="CI265" s="40">
        <f t="shared" ref="CI265" si="2971">CI256/CI$262</f>
        <v>0.24138303386316518</v>
      </c>
      <c r="CL265" s="40">
        <f>CL256/CL$262</f>
        <v>0.24206410354533936</v>
      </c>
      <c r="CM265" s="40">
        <f t="shared" ref="CM265:CN265" si="2972">CM256/CM$262</f>
        <v>0.23809226250917781</v>
      </c>
      <c r="CN265" s="40">
        <f t="shared" si="2972"/>
        <v>0.25241132496617597</v>
      </c>
      <c r="CP265" s="21">
        <f t="shared" ref="CP265:CP270" si="2973">(CL265-CM265)*10000</f>
        <v>39.718410361615497</v>
      </c>
      <c r="CQ265" s="21">
        <f t="shared" ref="CQ265:CQ270" si="2974">(CL265-CN265)*10000</f>
        <v>-103.47221420836605</v>
      </c>
      <c r="CS265" s="8" t="str">
        <f>CY265&amp;" bps"</f>
        <v>-183 bps</v>
      </c>
      <c r="CT265" s="8" t="str">
        <f>CZ265&amp;" bps"</f>
        <v>-99 bps</v>
      </c>
      <c r="CU265" s="8">
        <f>ROUND(HLOOKUP(CU$202,$A$264:$CK$271,COUNTA($A$264:$A265),0)*10^4,0)</f>
        <v>2597</v>
      </c>
      <c r="CV265" s="8">
        <f>ROUND(HLOOKUP(CV$202,$A$264:$CK$271,COUNTA($A$264:$A265),0)*10^4,0)</f>
        <v>2414</v>
      </c>
      <c r="CW265" s="8">
        <f>ROUND(HLOOKUP(CW$202,$A$264:$CK$271,COUNTA($A$264:$A265),0)*10^4,0)</f>
        <v>2513</v>
      </c>
      <c r="CX265" s="8"/>
      <c r="CY265" s="8">
        <f>CV265-CU265</f>
        <v>-183</v>
      </c>
      <c r="CZ265" s="8">
        <f>CV265-CW265</f>
        <v>-99</v>
      </c>
      <c r="DB265" s="40">
        <f t="shared" ref="DB265:DV271" si="2975">DB256/DB$262</f>
        <v>0.32087186109253579</v>
      </c>
      <c r="DC265" s="40">
        <f t="shared" si="2975"/>
        <v>0.33455313255302394</v>
      </c>
      <c r="DD265" s="40">
        <f t="shared" si="2975"/>
        <v>0.32665224370158419</v>
      </c>
      <c r="DE265" s="40">
        <f t="shared" si="2975"/>
        <v>0.31401200215578579</v>
      </c>
      <c r="DF265" s="40">
        <f t="shared" si="2975"/>
        <v>0.35211247536039136</v>
      </c>
      <c r="DG265" s="40">
        <f t="shared" si="2975"/>
        <v>0.21240174194078498</v>
      </c>
      <c r="DH265" s="40">
        <f t="shared" si="2975"/>
        <v>0.18305100478024783</v>
      </c>
      <c r="DI265" s="40">
        <f t="shared" si="2975"/>
        <v>0.26161562829989438</v>
      </c>
      <c r="DJ265" s="40">
        <f t="shared" si="2975"/>
        <v>0.33673634953497883</v>
      </c>
      <c r="DK265" s="40">
        <f t="shared" si="2975"/>
        <v>0.30735791130259799</v>
      </c>
      <c r="DL265" s="40">
        <f t="shared" si="2975"/>
        <v>0.30941992758563225</v>
      </c>
      <c r="DM265" s="40">
        <f t="shared" si="2975"/>
        <v>0.36959621735214648</v>
      </c>
      <c r="DN265" s="40">
        <f t="shared" si="2975"/>
        <v>0.36090255671011273</v>
      </c>
      <c r="DO265" s="40">
        <f t="shared" si="2975"/>
        <v>0.34274219029764286</v>
      </c>
      <c r="DP265" s="40">
        <f t="shared" si="2975"/>
        <v>0.32286175878640178</v>
      </c>
      <c r="DQ265" s="40">
        <f t="shared" si="2975"/>
        <v>0.29742357664464325</v>
      </c>
      <c r="DR265" s="40">
        <f t="shared" si="2975"/>
        <v>0.31535966534299315</v>
      </c>
      <c r="DS265" s="40">
        <f t="shared" si="2975"/>
        <v>0.30136070077528299</v>
      </c>
      <c r="DT265" s="40">
        <f t="shared" si="2975"/>
        <v>0.28810415378523146</v>
      </c>
      <c r="DU265" s="40">
        <f t="shared" si="2975"/>
        <v>0.27224611943807303</v>
      </c>
      <c r="DV265" s="40">
        <f t="shared" si="2975"/>
        <v>0.29603823672213431</v>
      </c>
      <c r="DW265" s="40">
        <f t="shared" ref="DW265:DX265" si="2976">DW256/DW$262</f>
        <v>0.28371746883197263</v>
      </c>
      <c r="DX265" s="40">
        <f t="shared" si="2976"/>
        <v>0.26983145774527256</v>
      </c>
      <c r="DY265" s="40">
        <f t="shared" ref="DY265:DZ265" si="2977">DY256/DY$262</f>
        <v>0.24725686107453593</v>
      </c>
      <c r="DZ265" s="40">
        <f t="shared" si="2977"/>
        <v>0.25241132496617597</v>
      </c>
      <c r="EA265" s="40">
        <f t="shared" ref="EA265:EB265" si="2978">EA256/EA$262</f>
        <v>0.24504300355358707</v>
      </c>
      <c r="EB265" s="40">
        <f t="shared" si="2978"/>
        <v>0.23899992836163048</v>
      </c>
      <c r="EC265" s="40">
        <f t="shared" ref="EC265" si="2979">EC256/EC$262</f>
        <v>0.23809226250917781</v>
      </c>
      <c r="EE265" s="40">
        <f t="shared" ref="EE265:EI265" si="2980">EE256/EE$262</f>
        <v>0.33331131970689859</v>
      </c>
      <c r="EF265" s="40">
        <f t="shared" si="2980"/>
        <v>0.26458558026902179</v>
      </c>
      <c r="EG265" s="40">
        <f t="shared" si="2980"/>
        <v>0.3410309345318206</v>
      </c>
      <c r="EH265" s="40">
        <f t="shared" si="2980"/>
        <v>0.31888941755081285</v>
      </c>
      <c r="EI265" s="40">
        <f t="shared" si="2980"/>
        <v>0.28911539071565118</v>
      </c>
      <c r="EJ265" s="40">
        <f t="shared" ref="EJ265:EK265" si="2981">EJ256/EJ$262</f>
        <v>0.26230211205762455</v>
      </c>
      <c r="EK265" s="40">
        <f t="shared" si="2981"/>
        <v>0.24074459634835202</v>
      </c>
    </row>
    <row r="266" spans="1:141" x14ac:dyDescent="0.2">
      <c r="A266" s="9" t="str">
        <f t="shared" ref="A266:A270" si="2982">A257</f>
        <v>Mahindra</v>
      </c>
      <c r="B266" s="40">
        <f t="shared" si="2956"/>
        <v>0.3227709051578449</v>
      </c>
      <c r="C266" s="40">
        <f t="shared" si="2956"/>
        <v>0.32045025469312149</v>
      </c>
      <c r="D266" s="40">
        <f t="shared" si="2956"/>
        <v>0.32318142734307825</v>
      </c>
      <c r="E266" s="40">
        <f t="shared" si="2956"/>
        <v>0.34356893423593904</v>
      </c>
      <c r="F266" s="40">
        <f t="shared" si="2956"/>
        <v>0.34780298707176449</v>
      </c>
      <c r="G266" s="40">
        <f t="shared" si="2956"/>
        <v>0.3392312115716371</v>
      </c>
      <c r="H266" s="40">
        <f t="shared" si="2956"/>
        <v>0.32532755355085624</v>
      </c>
      <c r="I266" s="40">
        <f t="shared" si="2956"/>
        <v>0.31163716622668458</v>
      </c>
      <c r="J266" s="40">
        <f t="shared" si="2956"/>
        <v>0.3083531386956806</v>
      </c>
      <c r="K266" s="40">
        <f t="shared" si="2956"/>
        <v>0.3387957096917063</v>
      </c>
      <c r="L266" s="40">
        <f t="shared" si="2956"/>
        <v>0.34779994800467956</v>
      </c>
      <c r="M266" s="40">
        <f t="shared" si="2956"/>
        <v>0.30339514536796874</v>
      </c>
      <c r="N266" s="40">
        <f t="shared" si="2956"/>
        <v>0.32454121003825953</v>
      </c>
      <c r="O266" s="40">
        <f t="shared" si="2956"/>
        <v>0.32052844610963149</v>
      </c>
      <c r="P266" s="40">
        <f t="shared" si="2956"/>
        <v>0.30865860763180891</v>
      </c>
      <c r="Q266" s="40">
        <f t="shared" si="2956"/>
        <v>0.31829414672032763</v>
      </c>
      <c r="R266" s="40">
        <f t="shared" si="2956"/>
        <v>0.13741545033819866</v>
      </c>
      <c r="S266" s="40">
        <f t="shared" si="2956"/>
        <v>0.28778340754388659</v>
      </c>
      <c r="T266" s="40">
        <f t="shared" si="2956"/>
        <v>0.32906668526785715</v>
      </c>
      <c r="U266" s="40">
        <f t="shared" si="2956"/>
        <v>0.33091808783246446</v>
      </c>
      <c r="V266" s="40">
        <f t="shared" si="2956"/>
        <v>0.32084589466217417</v>
      </c>
      <c r="W266" s="40">
        <f t="shared" si="2956"/>
        <v>0.33506201650892431</v>
      </c>
      <c r="X266" s="40">
        <f t="shared" si="2956"/>
        <v>0.36227797559017844</v>
      </c>
      <c r="Y266" s="40">
        <f t="shared" si="2956"/>
        <v>0.31926078363454841</v>
      </c>
      <c r="Z266" s="40">
        <f t="shared" si="2956"/>
        <v>0.26050605870870319</v>
      </c>
      <c r="AA266" s="40">
        <f t="shared" si="2956"/>
        <v>0.25783913107916412</v>
      </c>
      <c r="AB266" s="40">
        <f t="shared" si="2956"/>
        <v>0.22818102234232862</v>
      </c>
      <c r="AC266" s="40">
        <f t="shared" si="2956"/>
        <v>0.26614958138492983</v>
      </c>
      <c r="AD266" s="40">
        <f t="shared" si="2956"/>
        <v>0.26903807615230463</v>
      </c>
      <c r="AE266" s="40">
        <f t="shared" si="2956"/>
        <v>0.3122046056380518</v>
      </c>
      <c r="AF266" s="40">
        <f t="shared" si="2956"/>
        <v>0.32380313199105143</v>
      </c>
      <c r="AG266" s="40">
        <f t="shared" si="2956"/>
        <v>0.30680286099494986</v>
      </c>
      <c r="AH266" s="40">
        <f t="shared" si="2956"/>
        <v>0.26861354087747091</v>
      </c>
      <c r="AI266" s="40">
        <f t="shared" si="2956"/>
        <v>0.24226116661597136</v>
      </c>
      <c r="AJ266" s="40">
        <f t="shared" si="2956"/>
        <v>0.27006411673667918</v>
      </c>
      <c r="AK266" s="40">
        <f t="shared" si="2956"/>
        <v>0.27401647854034594</v>
      </c>
      <c r="AL266" s="40">
        <f t="shared" si="2956"/>
        <v>0.29542655390426142</v>
      </c>
      <c r="AM266" s="40">
        <f t="shared" si="2956"/>
        <v>0.31318343507092355</v>
      </c>
      <c r="AN266" s="40">
        <f t="shared" si="2956"/>
        <v>0.31518629796880343</v>
      </c>
      <c r="AO266" s="40">
        <f t="shared" si="2956"/>
        <v>0.33837962411093891</v>
      </c>
      <c r="AP266" s="40">
        <f t="shared" si="2956"/>
        <v>0.33339291299879353</v>
      </c>
      <c r="AQ266" s="40">
        <f t="shared" si="2956"/>
        <v>0.33862277346968961</v>
      </c>
      <c r="AR266" s="40">
        <f t="shared" si="2956"/>
        <v>0.34386805111161572</v>
      </c>
      <c r="AS266" s="40">
        <f t="shared" si="2956"/>
        <v>0.35521594123358802</v>
      </c>
      <c r="AT266" s="40">
        <f t="shared" si="2956"/>
        <v>0.35454925289986272</v>
      </c>
      <c r="AU266" s="40">
        <f t="shared" si="2956"/>
        <v>0.3918817339012779</v>
      </c>
      <c r="AV266" s="40">
        <f t="shared" si="2956"/>
        <v>0.36175509569005759</v>
      </c>
      <c r="AW266" s="40">
        <f t="shared" si="2956"/>
        <v>0.35679927331282646</v>
      </c>
      <c r="AX266" s="40">
        <f t="shared" si="2956"/>
        <v>0.36899044804475173</v>
      </c>
      <c r="AY266" s="40">
        <f t="shared" si="2956"/>
        <v>0.3551260439813041</v>
      </c>
      <c r="AZ266" s="40">
        <f t="shared" si="2956"/>
        <v>0.34985866103696284</v>
      </c>
      <c r="BA266" s="40">
        <f t="shared" si="2956"/>
        <v>0.33391032325338893</v>
      </c>
      <c r="BB266" s="40">
        <f t="shared" si="2956"/>
        <v>0.35644824936889474</v>
      </c>
      <c r="BC266" s="40">
        <f t="shared" si="2956"/>
        <v>0.34957510814430953</v>
      </c>
      <c r="BD266" s="40">
        <f t="shared" si="2956"/>
        <v>0.35865268946554391</v>
      </c>
      <c r="BE266" s="40">
        <f t="shared" si="2956"/>
        <v>0.38688400621770364</v>
      </c>
      <c r="BF266" s="40">
        <f t="shared" ref="BF266:BG271" si="2983">BF257/BF$262</f>
        <v>0.39710342888134503</v>
      </c>
      <c r="BG266" s="40">
        <f t="shared" si="2983"/>
        <v>0.38142668284467302</v>
      </c>
      <c r="BH266" s="40">
        <f t="shared" ref="BH266:BI266" si="2984">BH257/BH$262</f>
        <v>0.39126826029216466</v>
      </c>
      <c r="BI266" s="40">
        <f t="shared" si="2984"/>
        <v>0.36563646980313647</v>
      </c>
      <c r="BJ266" s="40">
        <f t="shared" ref="BJ266:BK266" si="2985">BJ257/BJ$262</f>
        <v>0.38673669185865645</v>
      </c>
      <c r="BK266" s="40">
        <f t="shared" si="2985"/>
        <v>0.35856046065259117</v>
      </c>
      <c r="BL266" s="40">
        <f t="shared" ref="BL266:BM266" si="2986">BL257/BL$262</f>
        <v>0.36353290641154234</v>
      </c>
      <c r="BM266" s="40">
        <f t="shared" si="2986"/>
        <v>0.37830270110949704</v>
      </c>
      <c r="BN266" s="40">
        <f t="shared" ref="BN266:BO266" si="2987">BN257/BN$262</f>
        <v>0.37241807401699523</v>
      </c>
      <c r="BO266" s="40">
        <f t="shared" si="2987"/>
        <v>0.36343920188924767</v>
      </c>
      <c r="BP266" s="40">
        <f t="shared" ref="BP266:BQ266" si="2988">BP257/BP$262</f>
        <v>0.35431141042581304</v>
      </c>
      <c r="BQ266" s="40">
        <f t="shared" si="2988"/>
        <v>0.36843427996984168</v>
      </c>
      <c r="BR266" s="40">
        <f t="shared" ref="BR266" si="2989">BR257/BR$262</f>
        <v>0.37672678874661525</v>
      </c>
      <c r="BS266" s="40">
        <f t="shared" ref="BS266" si="2990">BS257/BS$262</f>
        <v>0.41610197920161018</v>
      </c>
      <c r="BT266" s="40">
        <f t="shared" ref="BT266:BU266" si="2991">BT257/BT$262</f>
        <v>0.40175469244356449</v>
      </c>
      <c r="BU266" s="40">
        <f t="shared" si="2991"/>
        <v>0.38054026899276139</v>
      </c>
      <c r="BV266" s="40">
        <f t="shared" ref="BV266:BW266" si="2992">BV257/BV$262</f>
        <v>0.41690472189547972</v>
      </c>
      <c r="BW266" s="40">
        <f t="shared" si="2992"/>
        <v>0.39693309526310261</v>
      </c>
      <c r="BX266" s="40">
        <f t="shared" ref="BX266:BY266" si="2993">BX257/BX$262</f>
        <v>0.40393062281788489</v>
      </c>
      <c r="BY266" s="40">
        <f t="shared" si="2993"/>
        <v>0.40852988975271226</v>
      </c>
      <c r="BZ266" s="40">
        <f t="shared" ref="BZ266" si="2994">BZ257/BZ$262</f>
        <v>0.38433325182830597</v>
      </c>
      <c r="CA266" s="40">
        <f t="shared" ref="CA266:CB266" si="2995">CA257/CA$262</f>
        <v>0.37602978104762325</v>
      </c>
      <c r="CB266" s="40">
        <f t="shared" si="2995"/>
        <v>0.37488819796413819</v>
      </c>
      <c r="CC266" s="40">
        <f t="shared" ref="CC266:CD266" si="2996">CC257/CC$262</f>
        <v>0.40271857836588415</v>
      </c>
      <c r="CD266" s="40">
        <f t="shared" si="2996"/>
        <v>0.41565695437053324</v>
      </c>
      <c r="CE266" s="40">
        <f t="shared" ref="CE266:CF266" si="2997">CE257/CE$262</f>
        <v>0.43748131393882672</v>
      </c>
      <c r="CF266" s="40">
        <f t="shared" si="2997"/>
        <v>0.4038259066686104</v>
      </c>
      <c r="CG266" s="40">
        <f t="shared" ref="CG266:CH266" si="2998">CG257/CG$262</f>
        <v>0.38219699098795273</v>
      </c>
      <c r="CH266" s="40">
        <f t="shared" si="2998"/>
        <v>0.41670387279823717</v>
      </c>
      <c r="CI266" s="40">
        <f t="shared" ref="CI266" si="2999">CI257/CI$262</f>
        <v>0.39884243261921221</v>
      </c>
      <c r="CL266" s="40">
        <f t="shared" ref="CL266:CN266" si="3000">CL257/CL$262</f>
        <v>0.40854521179341957</v>
      </c>
      <c r="CM266" s="40">
        <f t="shared" si="3000"/>
        <v>0.41129666369851958</v>
      </c>
      <c r="CN266" s="40">
        <f t="shared" si="3000"/>
        <v>0.40666753954448248</v>
      </c>
      <c r="CP266" s="21">
        <f t="shared" si="2973"/>
        <v>-27.514519051000107</v>
      </c>
      <c r="CQ266" s="21">
        <f t="shared" si="2974"/>
        <v>18.776722489370901</v>
      </c>
      <c r="CS266" s="8" t="str">
        <f t="shared" ref="CS266:CS270" si="3001">CY266&amp;" bps"</f>
        <v>19 bps</v>
      </c>
      <c r="CT266" s="8" t="str">
        <f t="shared" ref="CT266:CT270" si="3002">CZ266&amp;" bps"</f>
        <v>-51 bps</v>
      </c>
      <c r="CU266" s="8">
        <f>ROUND(HLOOKUP(CU$202,$A$264:$CK$271,COUNTA($A$264:$A266),0)*10^4,0)</f>
        <v>3969</v>
      </c>
      <c r="CV266" s="8">
        <f>ROUND(HLOOKUP(CV$202,$A$264:$CK$271,COUNTA($A$264:$A266),0)*10^4,0)</f>
        <v>3988</v>
      </c>
      <c r="CW266" s="8">
        <f>ROUND(HLOOKUP(CW$202,$A$264:$CK$271,COUNTA($A$264:$A266),0)*10^4,0)</f>
        <v>4039</v>
      </c>
      <c r="CX266" s="8"/>
      <c r="CY266" s="8">
        <f t="shared" ref="CY266:CY270" si="3003">CV266-CU266</f>
        <v>19</v>
      </c>
      <c r="CZ266" s="8">
        <f t="shared" ref="CZ266:CZ270" si="3004">CV266-CW266</f>
        <v>-51</v>
      </c>
      <c r="DB266" s="40">
        <f t="shared" si="2975"/>
        <v>0.3221574007886181</v>
      </c>
      <c r="DC266" s="40">
        <f t="shared" si="2975"/>
        <v>0.34369823208320888</v>
      </c>
      <c r="DD266" s="40">
        <f t="shared" si="2975"/>
        <v>0.3154790983320539</v>
      </c>
      <c r="DE266" s="40">
        <f t="shared" si="2975"/>
        <v>0.33107662122964571</v>
      </c>
      <c r="DF266" s="40">
        <f t="shared" si="2975"/>
        <v>0.31705892131949559</v>
      </c>
      <c r="DG266" s="40">
        <f t="shared" si="2975"/>
        <v>0.28805017665908905</v>
      </c>
      <c r="DH266" s="40">
        <f t="shared" si="2975"/>
        <v>0.32620782475518634</v>
      </c>
      <c r="DI266" s="40">
        <f t="shared" si="2975"/>
        <v>0.33886094592341465</v>
      </c>
      <c r="DJ266" s="40">
        <f t="shared" si="2975"/>
        <v>0.24866464605819094</v>
      </c>
      <c r="DK266" s="40">
        <f t="shared" si="2975"/>
        <v>0.28431929000799772</v>
      </c>
      <c r="DL266" s="40">
        <f t="shared" si="2975"/>
        <v>0.29995909648684271</v>
      </c>
      <c r="DM266" s="40">
        <f t="shared" si="2975"/>
        <v>0.26248874211948364</v>
      </c>
      <c r="DN266" s="40">
        <f t="shared" si="2975"/>
        <v>0.30815330917439154</v>
      </c>
      <c r="DO266" s="40">
        <f t="shared" si="2975"/>
        <v>0.33689325160266537</v>
      </c>
      <c r="DP266" s="40">
        <f t="shared" si="2975"/>
        <v>0.35122331904872739</v>
      </c>
      <c r="DQ266" s="40">
        <f t="shared" si="2975"/>
        <v>0.37011981158916324</v>
      </c>
      <c r="DR266" s="40">
        <f t="shared" si="2975"/>
        <v>0.35811937312437481</v>
      </c>
      <c r="DS266" s="40">
        <f t="shared" si="2975"/>
        <v>0.34642492412582887</v>
      </c>
      <c r="DT266" s="40">
        <f t="shared" si="2975"/>
        <v>0.38128816667940335</v>
      </c>
      <c r="DU266" s="40">
        <f t="shared" si="2975"/>
        <v>0.38000597253902801</v>
      </c>
      <c r="DV266" s="40">
        <f t="shared" si="2975"/>
        <v>0.36989488684729904</v>
      </c>
      <c r="DW266" s="40">
        <f t="shared" ref="DW266:DX266" si="3005">DW257/DW$262</f>
        <v>0.37173214654130687</v>
      </c>
      <c r="DX266" s="40">
        <f t="shared" si="3005"/>
        <v>0.36619025985149217</v>
      </c>
      <c r="DY266" s="40">
        <f t="shared" ref="DY266:DZ266" si="3006">DY257/DY$262</f>
        <v>0.40127927090594584</v>
      </c>
      <c r="DZ266" s="40">
        <f t="shared" si="3006"/>
        <v>0.40666753954448248</v>
      </c>
      <c r="EA266" s="40">
        <f t="shared" ref="EA266:EB266" si="3007">EA257/EA$262</f>
        <v>0.38966590395750411</v>
      </c>
      <c r="EB266" s="40">
        <f t="shared" si="3007"/>
        <v>0.39757145927358695</v>
      </c>
      <c r="EC266" s="40">
        <f t="shared" ref="EC266" si="3008">EC257/EC$262</f>
        <v>0.41129666369851958</v>
      </c>
      <c r="EE266" s="40">
        <f t="shared" ref="EE266:EI266" si="3009">EE257/EE$262</f>
        <v>0.32608284528122911</v>
      </c>
      <c r="EF266" s="40">
        <f t="shared" si="3009"/>
        <v>0.30016121410272933</v>
      </c>
      <c r="EG266" s="40">
        <f t="shared" si="3009"/>
        <v>0.28985569027710956</v>
      </c>
      <c r="EH266" s="40">
        <f t="shared" si="3009"/>
        <v>0.35463295874638451</v>
      </c>
      <c r="EI266" s="40">
        <f t="shared" si="3009"/>
        <v>0.36984130959238021</v>
      </c>
      <c r="EJ266" s="40">
        <f t="shared" ref="EJ266:EK266" si="3010">EJ257/EJ$262</f>
        <v>0.38785524153177997</v>
      </c>
      <c r="EK266" s="40">
        <f t="shared" si="3010"/>
        <v>0.40254972859511157</v>
      </c>
    </row>
    <row r="267" spans="1:141" x14ac:dyDescent="0.2">
      <c r="A267" s="9" t="str">
        <f t="shared" si="2982"/>
        <v>Ashok Leyland</v>
      </c>
      <c r="B267" s="40">
        <f t="shared" si="2956"/>
        <v>6.9593726762658015E-2</v>
      </c>
      <c r="C267" s="40">
        <f t="shared" si="2956"/>
        <v>7.1563423930466996E-2</v>
      </c>
      <c r="D267" s="40">
        <f t="shared" si="2956"/>
        <v>7.1263972484952712E-2</v>
      </c>
      <c r="E267" s="40">
        <f t="shared" si="2956"/>
        <v>7.1363077703427688E-2</v>
      </c>
      <c r="F267" s="40">
        <f t="shared" si="2956"/>
        <v>7.2158051122611616E-2</v>
      </c>
      <c r="G267" s="40">
        <f t="shared" si="2956"/>
        <v>7.482195780068121E-2</v>
      </c>
      <c r="H267" s="40">
        <f t="shared" si="2956"/>
        <v>7.3575068830179835E-2</v>
      </c>
      <c r="I267" s="40">
        <f t="shared" si="2956"/>
        <v>6.811788635478426E-2</v>
      </c>
      <c r="J267" s="40">
        <f t="shared" si="2956"/>
        <v>6.8377559252556522E-2</v>
      </c>
      <c r="K267" s="40">
        <f t="shared" si="2956"/>
        <v>6.8610271321561306E-2</v>
      </c>
      <c r="L267" s="40">
        <f t="shared" si="2956"/>
        <v>6.6911477966982977E-2</v>
      </c>
      <c r="M267" s="40">
        <f t="shared" si="2956"/>
        <v>6.1244241415353645E-2</v>
      </c>
      <c r="N267" s="40">
        <f t="shared" si="2956"/>
        <v>6.5851760586213601E-2</v>
      </c>
      <c r="O267" s="40">
        <f t="shared" si="2956"/>
        <v>6.4144811086534553E-2</v>
      </c>
      <c r="P267" s="40">
        <f t="shared" si="2956"/>
        <v>6.1110301971065151E-2</v>
      </c>
      <c r="Q267" s="40">
        <f t="shared" si="2956"/>
        <v>4.5399985878698014E-2</v>
      </c>
      <c r="R267" s="40">
        <f t="shared" si="2956"/>
        <v>2.7055891776432896E-2</v>
      </c>
      <c r="S267" s="40">
        <f t="shared" si="2956"/>
        <v>6.3769896105225446E-2</v>
      </c>
      <c r="T267" s="40">
        <f t="shared" si="2956"/>
        <v>5.4268973214285712E-2</v>
      </c>
      <c r="U267" s="40">
        <f t="shared" si="2956"/>
        <v>7.1426467556183912E-2</v>
      </c>
      <c r="V267" s="40">
        <f t="shared" si="2956"/>
        <v>7.4193119347402026E-2</v>
      </c>
      <c r="W267" s="40">
        <f t="shared" si="2956"/>
        <v>7.6148493884783272E-2</v>
      </c>
      <c r="X267" s="40">
        <f t="shared" si="2956"/>
        <v>8.1359211311667734E-2</v>
      </c>
      <c r="Y267" s="40">
        <f t="shared" si="2956"/>
        <v>7.7487316367489151E-2</v>
      </c>
      <c r="Z267" s="40">
        <f t="shared" si="2956"/>
        <v>8.7160693897094035E-2</v>
      </c>
      <c r="AA267" s="40">
        <f t="shared" si="2956"/>
        <v>9.8685185577269172E-2</v>
      </c>
      <c r="AB267" s="40">
        <f t="shared" si="2956"/>
        <v>0.10124462375823089</v>
      </c>
      <c r="AC267" s="40">
        <f t="shared" si="2956"/>
        <v>0.10060762187438747</v>
      </c>
      <c r="AD267" s="40">
        <f t="shared" si="2956"/>
        <v>8.2080828323313287E-2</v>
      </c>
      <c r="AE267" s="40">
        <f t="shared" si="2956"/>
        <v>7.1531525491904932E-2</v>
      </c>
      <c r="AF267" s="40">
        <f t="shared" si="2956"/>
        <v>9.6308724832214768E-2</v>
      </c>
      <c r="AG267" s="40">
        <f t="shared" si="2956"/>
        <v>9.0103059802106894E-2</v>
      </c>
      <c r="AH267" s="40">
        <f t="shared" si="2956"/>
        <v>0.10030534701655303</v>
      </c>
      <c r="AI267" s="40">
        <f t="shared" si="2956"/>
        <v>9.829429794801002E-2</v>
      </c>
      <c r="AJ267" s="40">
        <f t="shared" si="2956"/>
        <v>8.4479327879725841E-2</v>
      </c>
      <c r="AK267" s="40">
        <f t="shared" si="2956"/>
        <v>7.7842327317708904E-2</v>
      </c>
      <c r="AL267" s="40">
        <f t="shared" si="2956"/>
        <v>8.1821167583545448E-2</v>
      </c>
      <c r="AM267" s="40">
        <f t="shared" si="2956"/>
        <v>8.2319617056782757E-2</v>
      </c>
      <c r="AN267" s="40">
        <f t="shared" si="2956"/>
        <v>8.2579205872299083E-2</v>
      </c>
      <c r="AO267" s="40">
        <f t="shared" si="2956"/>
        <v>8.9561727659236298E-2</v>
      </c>
      <c r="AP267" s="40">
        <f t="shared" si="2956"/>
        <v>8.2912551946020818E-2</v>
      </c>
      <c r="AQ267" s="40">
        <f t="shared" si="2956"/>
        <v>8.2532169797367258E-2</v>
      </c>
      <c r="AR267" s="40">
        <f t="shared" si="2956"/>
        <v>8.3562124558759776E-2</v>
      </c>
      <c r="AS267" s="40">
        <f t="shared" si="2956"/>
        <v>9.0218263182336306E-2</v>
      </c>
      <c r="AT267" s="40">
        <f t="shared" si="2956"/>
        <v>9.2278307236226889E-2</v>
      </c>
      <c r="AU267" s="40">
        <f t="shared" si="2956"/>
        <v>8.8930863674035812E-2</v>
      </c>
      <c r="AV267" s="40">
        <f t="shared" si="2956"/>
        <v>8.367477482149957E-2</v>
      </c>
      <c r="AW267" s="40">
        <f t="shared" si="2956"/>
        <v>7.7169223146638044E-2</v>
      </c>
      <c r="AX267" s="40">
        <f t="shared" si="2956"/>
        <v>9.3267894523897485E-2</v>
      </c>
      <c r="AY267" s="40">
        <f t="shared" si="2956"/>
        <v>9.7578729599264419E-2</v>
      </c>
      <c r="AZ267" s="40">
        <f t="shared" si="2956"/>
        <v>0.10135256020324185</v>
      </c>
      <c r="BA267" s="40">
        <f t="shared" si="2956"/>
        <v>0.10855057351407717</v>
      </c>
      <c r="BB267" s="40">
        <f t="shared" si="2956"/>
        <v>9.9418285588848646E-2</v>
      </c>
      <c r="BC267" s="40">
        <f t="shared" si="2956"/>
        <v>9.5232867086800899E-2</v>
      </c>
      <c r="BD267" s="40">
        <f t="shared" si="2956"/>
        <v>9.7503866643753226E-2</v>
      </c>
      <c r="BE267" s="40">
        <f t="shared" si="2956"/>
        <v>9.3790698651430499E-2</v>
      </c>
      <c r="BF267" s="40">
        <f t="shared" si="2983"/>
        <v>9.8688307253480101E-2</v>
      </c>
      <c r="BG267" s="40">
        <f t="shared" si="2983"/>
        <v>9.5727919737771422E-2</v>
      </c>
      <c r="BH267" s="40">
        <f t="shared" ref="BH267:BI267" si="3011">BH258/BH$262</f>
        <v>8.3720672864099163E-2</v>
      </c>
      <c r="BI267" s="40">
        <f t="shared" si="3011"/>
        <v>8.5251918585251912E-2</v>
      </c>
      <c r="BJ267" s="40">
        <f t="shared" ref="BJ267:BK267" si="3012">BJ258/BJ$262</f>
        <v>9.0508170622358039E-2</v>
      </c>
      <c r="BK267" s="40">
        <f t="shared" si="3012"/>
        <v>9.3128598848368521E-2</v>
      </c>
      <c r="BL267" s="40">
        <f t="shared" ref="BL267:BM267" si="3013">BL258/BL$262</f>
        <v>9.0637296504899309E-2</v>
      </c>
      <c r="BM267" s="40">
        <f t="shared" si="3013"/>
        <v>9.9496831512242367E-2</v>
      </c>
      <c r="BN267" s="40">
        <f t="shared" ref="BN267:BO267" si="3014">BN258/BN$262</f>
        <v>9.2403518910935595E-2</v>
      </c>
      <c r="BO267" s="40">
        <f t="shared" si="3014"/>
        <v>9.1257409995662439E-2</v>
      </c>
      <c r="BP267" s="40">
        <f t="shared" ref="BP267:BQ267" si="3015">BP258/BP$262</f>
        <v>0.11269766847107966</v>
      </c>
      <c r="BQ267" s="40">
        <f t="shared" si="3015"/>
        <v>0.10011652082524161</v>
      </c>
      <c r="BR267" s="40">
        <f t="shared" ref="BR267" si="3016">BR258/BR$262</f>
        <v>9.8329432282344309E-2</v>
      </c>
      <c r="BS267" s="40">
        <f t="shared" ref="BS267" si="3017">BS258/BS$262</f>
        <v>9.3240523314324059E-2</v>
      </c>
      <c r="BT267" s="40">
        <f t="shared" ref="BT267:BU267" si="3018">BT258/BT$262</f>
        <v>8.9656243327704346E-2</v>
      </c>
      <c r="BU267" s="40">
        <f t="shared" si="3018"/>
        <v>8.8986824378325308E-2</v>
      </c>
      <c r="BV267" s="40">
        <f t="shared" ref="BV267:BW267" si="3019">BV258/BV$262</f>
        <v>9.0102503780877169E-2</v>
      </c>
      <c r="BW267" s="40">
        <f t="shared" si="3019"/>
        <v>0.1012078563176137</v>
      </c>
      <c r="BX267" s="40">
        <f t="shared" ref="BX267:BY267" si="3020">BX258/BX$262</f>
        <v>0.10436610729436498</v>
      </c>
      <c r="BY267" s="40">
        <f t="shared" si="3020"/>
        <v>9.9200597355822026E-2</v>
      </c>
      <c r="BZ267" s="40">
        <f t="shared" ref="BZ267" si="3021">BZ258/BZ$262</f>
        <v>0.10305199279791939</v>
      </c>
      <c r="CA267" s="40">
        <f t="shared" ref="CA267:CB267" si="3022">CA258/CA$262</f>
        <v>0.10403542006255782</v>
      </c>
      <c r="CB267" s="40">
        <f t="shared" si="3022"/>
        <v>0.10283657736700881</v>
      </c>
      <c r="CC267" s="40">
        <f t="shared" ref="CC267:CD267" si="3023">CC258/CC$262</f>
        <v>0.1035053120427508</v>
      </c>
      <c r="CD267" s="40">
        <f t="shared" si="3023"/>
        <v>0.11472237493128093</v>
      </c>
      <c r="CE267" s="40">
        <f t="shared" ref="CE267:CF267" si="3024">CE258/CE$262</f>
        <v>9.5867618193399104E-2</v>
      </c>
      <c r="CF267" s="40">
        <f t="shared" si="3024"/>
        <v>9.2813061859176829E-2</v>
      </c>
      <c r="CG267" s="40">
        <f t="shared" ref="CG267:CH267" si="3025">CG258/CG$262</f>
        <v>9.8982631667697149E-2</v>
      </c>
      <c r="CH267" s="40">
        <f t="shared" si="3025"/>
        <v>0.10165195224172943</v>
      </c>
      <c r="CI267" s="40">
        <f t="shared" ref="CI267" si="3026">CI258/CI$262</f>
        <v>9.9710608154803052E-2</v>
      </c>
      <c r="CL267" s="40">
        <f t="shared" ref="CL267:CN267" si="3027">CL258/CL$262</f>
        <v>0.10076519461523416</v>
      </c>
      <c r="CM267" s="40">
        <f t="shared" si="3027"/>
        <v>9.575138383349216E-2</v>
      </c>
      <c r="CN267" s="40">
        <f t="shared" si="3027"/>
        <v>9.8136405863244985E-2</v>
      </c>
      <c r="CP267" s="21">
        <f t="shared" si="2973"/>
        <v>50.138107817419979</v>
      </c>
      <c r="CQ267" s="21">
        <f t="shared" si="2974"/>
        <v>26.287887519891722</v>
      </c>
      <c r="CS267" s="8" t="str">
        <f t="shared" si="3001"/>
        <v>-15 bps</v>
      </c>
      <c r="CT267" s="8" t="str">
        <f t="shared" si="3002"/>
        <v>-47 bps</v>
      </c>
      <c r="CU267" s="8">
        <f>ROUND(HLOOKUP(CU$202,$A$264:$CK$271,COUNTA($A$264:$A267),0)*10^4,0)</f>
        <v>1012</v>
      </c>
      <c r="CV267" s="8">
        <f>ROUND(HLOOKUP(CV$202,$A$264:$CK$271,COUNTA($A$264:$A267),0)*10^4,0)</f>
        <v>997</v>
      </c>
      <c r="CW267" s="8">
        <f>ROUND(HLOOKUP(CW$202,$A$264:$CK$271,COUNTA($A$264:$A267),0)*10^4,0)</f>
        <v>1044</v>
      </c>
      <c r="CX267" s="8"/>
      <c r="CY267" s="8">
        <f t="shared" si="3003"/>
        <v>-15</v>
      </c>
      <c r="CZ267" s="8">
        <f t="shared" si="3004"/>
        <v>-47</v>
      </c>
      <c r="DB267" s="40">
        <f t="shared" si="2975"/>
        <v>7.0791154564530639E-2</v>
      </c>
      <c r="DC267" s="40">
        <f t="shared" si="2975"/>
        <v>7.2699128262227408E-2</v>
      </c>
      <c r="DD267" s="40">
        <f t="shared" si="2975"/>
        <v>7.0151441133365897E-2</v>
      </c>
      <c r="DE267" s="40">
        <f t="shared" si="2975"/>
        <v>6.5672744448548787E-2</v>
      </c>
      <c r="DF267" s="40">
        <f t="shared" si="2975"/>
        <v>6.3457382382976699E-2</v>
      </c>
      <c r="DG267" s="40">
        <f t="shared" si="2975"/>
        <v>5.3819396894086713E-2</v>
      </c>
      <c r="DH267" s="40">
        <f t="shared" si="2975"/>
        <v>6.8018749709936419E-2</v>
      </c>
      <c r="DI267" s="40">
        <f t="shared" si="2975"/>
        <v>7.8363808147612957E-2</v>
      </c>
      <c r="DJ267" s="40">
        <f t="shared" si="2975"/>
        <v>9.5496466098559829E-2</v>
      </c>
      <c r="DK267" s="40">
        <f t="shared" si="2975"/>
        <v>8.6556074404685115E-2</v>
      </c>
      <c r="DL267" s="40">
        <f t="shared" si="2975"/>
        <v>9.5570301019557935E-2</v>
      </c>
      <c r="DM267" s="40">
        <f t="shared" si="2975"/>
        <v>8.6655658961272891E-2</v>
      </c>
      <c r="DN267" s="40">
        <f t="shared" si="2975"/>
        <v>8.2253855753765662E-2</v>
      </c>
      <c r="DO267" s="40">
        <f t="shared" si="2975"/>
        <v>8.5136112456905333E-2</v>
      </c>
      <c r="DP267" s="40">
        <f t="shared" si="2975"/>
        <v>8.8719725078382786E-2</v>
      </c>
      <c r="DQ267" s="40">
        <f t="shared" si="2975"/>
        <v>8.3406569089242252E-2</v>
      </c>
      <c r="DR267" s="40">
        <f t="shared" si="2975"/>
        <v>9.7371851223134978E-2</v>
      </c>
      <c r="DS267" s="40">
        <f t="shared" si="2975"/>
        <v>0.10119672626325101</v>
      </c>
      <c r="DT267" s="40">
        <f t="shared" si="2975"/>
        <v>9.6685447509743574E-2</v>
      </c>
      <c r="DU267" s="40">
        <f t="shared" si="2975"/>
        <v>8.8399931379338825E-2</v>
      </c>
      <c r="DV267" s="40">
        <f t="shared" si="2975"/>
        <v>9.1411240234313421E-2</v>
      </c>
      <c r="DW267" s="40">
        <f t="shared" ref="DW267:DX267" si="3028">DW258/DW$262</f>
        <v>9.4535647970762471E-2</v>
      </c>
      <c r="DX267" s="40">
        <f t="shared" si="3028"/>
        <v>0.10393314912600823</v>
      </c>
      <c r="DY267" s="40">
        <f t="shared" ref="DY267:DZ267" si="3029">DY258/DY$262</f>
        <v>9.0846306766839649E-2</v>
      </c>
      <c r="DZ267" s="40">
        <f t="shared" si="3029"/>
        <v>9.8136405863244985E-2</v>
      </c>
      <c r="EA267" s="40">
        <f t="shared" ref="EA267:EB267" si="3030">EA258/EA$262</f>
        <v>0.10209021549599394</v>
      </c>
      <c r="EB267" s="40">
        <f t="shared" si="3030"/>
        <v>0.10693459416863672</v>
      </c>
      <c r="EC267" s="40">
        <f t="shared" ref="EC267" si="3031">EC258/EC$262</f>
        <v>9.575138383349216E-2</v>
      </c>
      <c r="EE267" s="40">
        <f t="shared" ref="EE267:EI267" si="3032">EE258/EE$262</f>
        <v>6.748927586175843E-2</v>
      </c>
      <c r="EF267" s="40">
        <f t="shared" si="3032"/>
        <v>7.9786283913184056E-2</v>
      </c>
      <c r="EG267" s="40">
        <f t="shared" si="3032"/>
        <v>8.769013095259845E-2</v>
      </c>
      <c r="EH267" s="40">
        <f t="shared" si="3032"/>
        <v>8.8844633890717409E-2</v>
      </c>
      <c r="EI267" s="40">
        <f t="shared" si="3032"/>
        <v>9.4159091098812112E-2</v>
      </c>
      <c r="EJ267" s="40">
        <f t="shared" ref="EJ267:EK267" si="3033">EJ258/EJ$262</f>
        <v>9.6701554400604128E-2</v>
      </c>
      <c r="EK267" s="40">
        <f t="shared" si="3033"/>
        <v>0.10089693712559918</v>
      </c>
    </row>
    <row r="268" spans="1:141" x14ac:dyDescent="0.2">
      <c r="A268" s="9" t="str">
        <f t="shared" si="2982"/>
        <v>VECV</v>
      </c>
      <c r="B268" s="40">
        <f t="shared" si="2956"/>
        <v>1.5632393699722844E-2</v>
      </c>
      <c r="C268" s="40">
        <f t="shared" si="2956"/>
        <v>1.5156912335696221E-2</v>
      </c>
      <c r="D268" s="40">
        <f t="shared" si="2956"/>
        <v>1.6491831470335339E-2</v>
      </c>
      <c r="E268" s="40">
        <f t="shared" si="2956"/>
        <v>1.8552839501355861E-2</v>
      </c>
      <c r="F268" s="40">
        <f t="shared" si="2956"/>
        <v>1.5407623133080146E-2</v>
      </c>
      <c r="G268" s="40">
        <f t="shared" si="2956"/>
        <v>1.6322378024505684E-2</v>
      </c>
      <c r="H268" s="40">
        <f t="shared" si="2956"/>
        <v>1.6206822486478041E-2</v>
      </c>
      <c r="I268" s="40">
        <f t="shared" si="2956"/>
        <v>1.579607911022634E-2</v>
      </c>
      <c r="J268" s="40">
        <f t="shared" si="2956"/>
        <v>1.7290626430892006E-2</v>
      </c>
      <c r="K268" s="40">
        <f t="shared" si="2956"/>
        <v>1.7677302574570102E-2</v>
      </c>
      <c r="L268" s="40">
        <f t="shared" si="2956"/>
        <v>1.3989990900818927E-2</v>
      </c>
      <c r="M268" s="40">
        <f t="shared" si="2956"/>
        <v>1.3143122604622352E-2</v>
      </c>
      <c r="N268" s="40">
        <f t="shared" si="2956"/>
        <v>1.5628039686142275E-2</v>
      </c>
      <c r="O268" s="40">
        <f t="shared" si="2956"/>
        <v>1.5257527197219338E-2</v>
      </c>
      <c r="P268" s="40">
        <f t="shared" si="2956"/>
        <v>1.6093795514127585E-2</v>
      </c>
      <c r="Q268" s="40">
        <f t="shared" si="2956"/>
        <v>1.3274023865000354E-2</v>
      </c>
      <c r="R268" s="40">
        <f t="shared" si="2956"/>
        <v>3.55998576005696E-4</v>
      </c>
      <c r="S268" s="40">
        <f t="shared" si="2956"/>
        <v>2.6613439787092482E-3</v>
      </c>
      <c r="T268" s="40">
        <f t="shared" si="2956"/>
        <v>9.207589285714286E-3</v>
      </c>
      <c r="U268" s="40">
        <f t="shared" si="2956"/>
        <v>1.1604960089540808E-2</v>
      </c>
      <c r="V268" s="40">
        <f t="shared" si="2956"/>
        <v>1.434208192942011E-2</v>
      </c>
      <c r="W268" s="40">
        <f t="shared" si="2956"/>
        <v>1.5925493755132029E-2</v>
      </c>
      <c r="X268" s="40">
        <f t="shared" si="2956"/>
        <v>1.6774034206680801E-2</v>
      </c>
      <c r="Y268" s="40">
        <f t="shared" si="2956"/>
        <v>1.5668615904969541E-2</v>
      </c>
      <c r="Z268" s="40">
        <f t="shared" si="2956"/>
        <v>1.4971824242201025E-2</v>
      </c>
      <c r="AA268" s="40">
        <f t="shared" si="2956"/>
        <v>1.7742584319620589E-2</v>
      </c>
      <c r="AB268" s="40">
        <f t="shared" si="2956"/>
        <v>1.7641685380428578E-2</v>
      </c>
      <c r="AC268" s="40">
        <f t="shared" si="2956"/>
        <v>1.9236692520930753E-2</v>
      </c>
      <c r="AD268" s="40">
        <f t="shared" si="2956"/>
        <v>1.8203072812291249E-2</v>
      </c>
      <c r="AE268" s="40">
        <f t="shared" si="2956"/>
        <v>1.4346529011497335E-2</v>
      </c>
      <c r="AF268" s="40">
        <f t="shared" si="2956"/>
        <v>1.5324384787472035E-2</v>
      </c>
      <c r="AG268" s="40">
        <f t="shared" si="2956"/>
        <v>1.6750074267041431E-2</v>
      </c>
      <c r="AH268" s="40">
        <f t="shared" si="2956"/>
        <v>1.9376908418853457E-2</v>
      </c>
      <c r="AI268" s="40">
        <f t="shared" si="2956"/>
        <v>2.0285921523666907E-2</v>
      </c>
      <c r="AJ268" s="40">
        <f t="shared" si="2956"/>
        <v>1.7643157196550963E-2</v>
      </c>
      <c r="AK268" s="40">
        <f t="shared" si="2956"/>
        <v>1.3805747608844515E-2</v>
      </c>
      <c r="AL268" s="40">
        <f t="shared" si="2956"/>
        <v>1.5333771245586665E-2</v>
      </c>
      <c r="AM268" s="40">
        <f t="shared" si="2956"/>
        <v>1.537042729787888E-2</v>
      </c>
      <c r="AN268" s="40">
        <f t="shared" si="2956"/>
        <v>1.5076552183221488E-2</v>
      </c>
      <c r="AO268" s="40">
        <f t="shared" si="2956"/>
        <v>2.006595939126634E-2</v>
      </c>
      <c r="AP268" s="40">
        <f t="shared" si="2956"/>
        <v>1.722597077617409E-2</v>
      </c>
      <c r="AQ268" s="40">
        <f t="shared" si="2956"/>
        <v>1.5255562363978278E-2</v>
      </c>
      <c r="AR268" s="40">
        <f t="shared" si="2956"/>
        <v>1.591561216274797E-2</v>
      </c>
      <c r="AS268" s="40">
        <f t="shared" si="2956"/>
        <v>1.4374973614218771E-2</v>
      </c>
      <c r="AT268" s="40">
        <f t="shared" si="2956"/>
        <v>1.6255148126778217E-2</v>
      </c>
      <c r="AU268" s="40">
        <f t="shared" si="2956"/>
        <v>1.6363741495287475E-2</v>
      </c>
      <c r="AV268" s="40">
        <f t="shared" si="2956"/>
        <v>1.5161730892242795E-2</v>
      </c>
      <c r="AW268" s="40">
        <f t="shared" si="2956"/>
        <v>1.5029211998596172E-2</v>
      </c>
      <c r="AX268" s="40">
        <f t="shared" si="2956"/>
        <v>1.4283955177933752E-2</v>
      </c>
      <c r="AY268" s="40">
        <f t="shared" si="2956"/>
        <v>1.5975787295992645E-2</v>
      </c>
      <c r="AZ268" s="40">
        <f t="shared" si="2956"/>
        <v>1.5100010734604787E-2</v>
      </c>
      <c r="BA268" s="40">
        <f t="shared" si="2956"/>
        <v>1.7768508863399375E-2</v>
      </c>
      <c r="BB268" s="40">
        <f t="shared" si="2956"/>
        <v>1.7583141257820217E-2</v>
      </c>
      <c r="BC268" s="40">
        <f t="shared" si="2956"/>
        <v>1.4712017742254233E-2</v>
      </c>
      <c r="BD268" s="40">
        <f t="shared" si="2956"/>
        <v>1.4070286990891906E-2</v>
      </c>
      <c r="BE268" s="40">
        <f t="shared" si="2956"/>
        <v>1.4704028903919674E-2</v>
      </c>
      <c r="BF268" s="40">
        <f t="shared" si="2983"/>
        <v>1.5667999116164153E-2</v>
      </c>
      <c r="BG268" s="40">
        <f t="shared" si="2983"/>
        <v>1.6932577554827143E-2</v>
      </c>
      <c r="BH268" s="40">
        <f t="shared" ref="BH268:BI268" si="3034">BH259/BH$262</f>
        <v>1.4294673159214993E-2</v>
      </c>
      <c r="BI268" s="40">
        <f t="shared" si="3034"/>
        <v>1.3617784451117785E-2</v>
      </c>
      <c r="BJ268" s="40">
        <f t="shared" ref="BJ268:BK268" si="3035">BJ259/BJ$262</f>
        <v>1.4236829103152963E-2</v>
      </c>
      <c r="BK268" s="40">
        <f t="shared" si="3035"/>
        <v>1.4875239923224568E-2</v>
      </c>
      <c r="BL268" s="40">
        <f t="shared" ref="BL268:BM268" si="3036">BL259/BL$262</f>
        <v>1.51801558521719E-2</v>
      </c>
      <c r="BM268" s="40">
        <f t="shared" si="3036"/>
        <v>1.8421440451377925E-2</v>
      </c>
      <c r="BN268" s="40">
        <f t="shared" ref="BN268:BO268" si="3037">BN259/BN$262</f>
        <v>1.7423318136090243E-2</v>
      </c>
      <c r="BO268" s="40">
        <f t="shared" si="3037"/>
        <v>1.5494722637235529E-2</v>
      </c>
      <c r="BP268" s="40">
        <f t="shared" ref="BP268:BQ268" si="3038">BP259/BP$262</f>
        <v>1.7220067345807936E-2</v>
      </c>
      <c r="BQ268" s="40">
        <f t="shared" si="3038"/>
        <v>1.8666179259293106E-2</v>
      </c>
      <c r="BR268" s="40">
        <f t="shared" ref="BR268" si="3039">BR259/BR$262</f>
        <v>1.6843361329111021E-2</v>
      </c>
      <c r="BS268" s="40">
        <f t="shared" ref="BS268" si="3040">BS259/BS$262</f>
        <v>1.601811472660181E-2</v>
      </c>
      <c r="BT268" s="40">
        <f t="shared" ref="BT268:BU268" si="3041">BT259/BT$262</f>
        <v>1.5586482656883869E-2</v>
      </c>
      <c r="BU268" s="40">
        <f t="shared" si="3041"/>
        <v>1.4340191354782728E-2</v>
      </c>
      <c r="BV268" s="40">
        <f t="shared" ref="BV268:BW268" si="3042">BV259/BV$262</f>
        <v>1.7912955805746932E-2</v>
      </c>
      <c r="BW268" s="40">
        <f t="shared" si="3042"/>
        <v>1.8485453208696566E-2</v>
      </c>
      <c r="BX268" s="40">
        <f t="shared" ref="BX268:BY268" si="3043">BX259/BX$262</f>
        <v>1.6893794346210158E-2</v>
      </c>
      <c r="BY268" s="40">
        <f t="shared" si="3043"/>
        <v>2.1170993104054115E-2</v>
      </c>
      <c r="BZ268" s="40">
        <f t="shared" ref="BZ268" si="3044">BZ259/BZ$262</f>
        <v>1.9183319625669638E-2</v>
      </c>
      <c r="CA268" s="40">
        <f t="shared" ref="CA268:CB268" si="3045">CA259/CA$262</f>
        <v>2.0022908498171725E-2</v>
      </c>
      <c r="CB268" s="40">
        <f t="shared" si="3045"/>
        <v>1.7760551982622771E-2</v>
      </c>
      <c r="CC268" s="40">
        <f t="shared" ref="CC268:CD268" si="3046">CC259/CC$262</f>
        <v>1.6879784549483641E-2</v>
      </c>
      <c r="CD268" s="40">
        <f t="shared" si="3046"/>
        <v>1.5305112699285322E-2</v>
      </c>
      <c r="CE268" s="40">
        <f t="shared" ref="CE268:CF268" si="3047">CE259/CE$262</f>
        <v>1.1621105174901532E-2</v>
      </c>
      <c r="CF268" s="40">
        <f t="shared" si="3047"/>
        <v>1.3525114599024895E-2</v>
      </c>
      <c r="CG268" s="40">
        <f t="shared" ref="CG268:CH268" si="3048">CG259/CG$262</f>
        <v>1.4539186480055458E-2</v>
      </c>
      <c r="CH268" s="40">
        <f t="shared" si="3048"/>
        <v>1.4935261331067359E-2</v>
      </c>
      <c r="CI268" s="40">
        <f t="shared" ref="CI268" si="3049">CI259/CI$262</f>
        <v>1.6715618521078092E-2</v>
      </c>
      <c r="CL268" s="40">
        <f t="shared" ref="CL268:CN268" si="3050">CL259/CL$262</f>
        <v>1.574848415269876E-2</v>
      </c>
      <c r="CM268" s="40">
        <f t="shared" si="3050"/>
        <v>1.3044225391717307E-2</v>
      </c>
      <c r="CN268" s="40">
        <f t="shared" si="3050"/>
        <v>1.7744359027115325E-2</v>
      </c>
      <c r="CP268" s="21">
        <f t="shared" si="2973"/>
        <v>27.042587609814525</v>
      </c>
      <c r="CQ268" s="21">
        <f t="shared" si="2974"/>
        <v>-19.95874874416565</v>
      </c>
      <c r="CS268" s="8" t="str">
        <f t="shared" si="3001"/>
        <v>-18 bps</v>
      </c>
      <c r="CT268" s="8" t="str">
        <f t="shared" si="3002"/>
        <v>-2 bps</v>
      </c>
      <c r="CU268" s="8">
        <f>ROUND(HLOOKUP(CU$202,$A$264:$CK$271,COUNTA($A$264:$A268),0)*10^4,0)</f>
        <v>185</v>
      </c>
      <c r="CV268" s="8">
        <f>ROUND(HLOOKUP(CV$202,$A$264:$CK$271,COUNTA($A$264:$A268),0)*10^4,0)</f>
        <v>167</v>
      </c>
      <c r="CW268" s="8">
        <f>ROUND(HLOOKUP(CW$202,$A$264:$CK$271,COUNTA($A$264:$A268),0)*10^4,0)</f>
        <v>169</v>
      </c>
      <c r="CX268" s="8"/>
      <c r="CY268" s="8">
        <f t="shared" si="3003"/>
        <v>-18</v>
      </c>
      <c r="CZ268" s="8">
        <f t="shared" si="3004"/>
        <v>-2</v>
      </c>
      <c r="DB268" s="40">
        <f t="shared" si="2975"/>
        <v>1.5766596721009062E-2</v>
      </c>
      <c r="DC268" s="40">
        <f t="shared" si="2975"/>
        <v>1.6782988892811559E-2</v>
      </c>
      <c r="DD268" s="40">
        <f t="shared" si="2975"/>
        <v>1.6421243631795659E-2</v>
      </c>
      <c r="DE268" s="40">
        <f t="shared" si="2975"/>
        <v>1.4884610959385237E-2</v>
      </c>
      <c r="DF268" s="40">
        <f t="shared" si="2975"/>
        <v>1.569335264920322E-2</v>
      </c>
      <c r="DG268" s="40">
        <f t="shared" si="2975"/>
        <v>6.6007504587658515E-3</v>
      </c>
      <c r="DH268" s="40">
        <f t="shared" si="2975"/>
        <v>1.2113055181695828E-2</v>
      </c>
      <c r="DI268" s="40">
        <f t="shared" si="2975"/>
        <v>1.6124326126827099E-2</v>
      </c>
      <c r="DJ268" s="40">
        <f t="shared" si="2975"/>
        <v>1.6731676607454619E-2</v>
      </c>
      <c r="DK268" s="40">
        <f t="shared" si="2975"/>
        <v>1.719511880498439E-2</v>
      </c>
      <c r="DL268" s="40">
        <f t="shared" si="2975"/>
        <v>1.7134027178112077E-2</v>
      </c>
      <c r="DM268" s="40">
        <f t="shared" si="2975"/>
        <v>1.7187030921645152E-2</v>
      </c>
      <c r="DN268" s="40">
        <f t="shared" si="2975"/>
        <v>1.5249497801002395E-2</v>
      </c>
      <c r="DO268" s="40">
        <f t="shared" si="2975"/>
        <v>1.7574902225124457E-2</v>
      </c>
      <c r="DP268" s="40">
        <f t="shared" si="2975"/>
        <v>1.5532797546516245E-2</v>
      </c>
      <c r="DQ268" s="40">
        <f t="shared" si="2975"/>
        <v>1.5515442733853886E-2</v>
      </c>
      <c r="DR268" s="40">
        <f t="shared" si="2975"/>
        <v>1.509594107126618E-2</v>
      </c>
      <c r="DS268" s="40">
        <f t="shared" si="2975"/>
        <v>1.6706701379399624E-2</v>
      </c>
      <c r="DT268" s="40">
        <f t="shared" si="2975"/>
        <v>1.4832466079852162E-2</v>
      </c>
      <c r="DU268" s="40">
        <f t="shared" si="2975"/>
        <v>1.5013946514006875E-2</v>
      </c>
      <c r="DV268" s="40">
        <f t="shared" si="2975"/>
        <v>1.4754935652086184E-2</v>
      </c>
      <c r="DW268" s="40">
        <f t="shared" ref="DW268:DX268" si="3051">DW259/DW$262</f>
        <v>1.7182940847062983E-2</v>
      </c>
      <c r="DX268" s="40">
        <f t="shared" si="3051"/>
        <v>1.7569208082282583E-2</v>
      </c>
      <c r="DY268" s="40">
        <f t="shared" ref="DY268:DZ268" si="3052">DY259/DY$262</f>
        <v>1.540030464978184E-2</v>
      </c>
      <c r="DZ268" s="40">
        <f t="shared" si="3052"/>
        <v>1.7744359027115325E-2</v>
      </c>
      <c r="EA268" s="40">
        <f t="shared" ref="EA268:EB268" si="3053">EA259/EA$262</f>
        <v>2.0129636033225672E-2</v>
      </c>
      <c r="EB268" s="40">
        <f t="shared" si="3053"/>
        <v>1.6663084748191132E-2</v>
      </c>
      <c r="EC268" s="40">
        <f t="shared" ref="EC268" si="3054">EC259/EC$262</f>
        <v>1.3044225391717307E-2</v>
      </c>
      <c r="EE268" s="40">
        <f t="shared" ref="EE268:EI268" si="3055">EE259/EE$262</f>
        <v>1.5890336118057076E-2</v>
      </c>
      <c r="EF268" s="40">
        <f t="shared" si="3055"/>
        <v>1.4572579131704913E-2</v>
      </c>
      <c r="EG268" s="40">
        <f t="shared" si="3055"/>
        <v>1.658475785644542E-2</v>
      </c>
      <c r="EH268" s="40">
        <f t="shared" si="3055"/>
        <v>1.5886018309142963E-2</v>
      </c>
      <c r="EI268" s="40">
        <f t="shared" si="3055"/>
        <v>1.5294716719674773E-2</v>
      </c>
      <c r="EJ268" s="40">
        <f t="shared" ref="EJ268:EK268" si="3056">EJ259/EJ$262</f>
        <v>1.6953525164614749E-2</v>
      </c>
      <c r="EK268" s="40">
        <f t="shared" si="3056"/>
        <v>1.6090842150794191E-2</v>
      </c>
    </row>
    <row r="269" spans="1:141" x14ac:dyDescent="0.2">
      <c r="A269" s="9" t="str">
        <f t="shared" si="2982"/>
        <v>Maruti Suzuki</v>
      </c>
      <c r="B269" s="40">
        <f t="shared" si="2956"/>
        <v>3.9275332927736092E-2</v>
      </c>
      <c r="C269" s="40">
        <f t="shared" si="2956"/>
        <v>3.8186157517899763E-2</v>
      </c>
      <c r="D269" s="40">
        <f t="shared" si="2956"/>
        <v>3.8693035253654341E-2</v>
      </c>
      <c r="E269" s="40">
        <f t="shared" si="2956"/>
        <v>4.2802239606703214E-2</v>
      </c>
      <c r="F269" s="40">
        <f t="shared" si="2956"/>
        <v>4.6537712272968774E-2</v>
      </c>
      <c r="G269" s="40">
        <f t="shared" si="2956"/>
        <v>4.5804396868226654E-2</v>
      </c>
      <c r="H269" s="40">
        <f t="shared" si="2956"/>
        <v>4.3777947005643102E-2</v>
      </c>
      <c r="I269" s="40">
        <f t="shared" si="2956"/>
        <v>4.5332583199896137E-2</v>
      </c>
      <c r="J269" s="40">
        <f t="shared" si="2956"/>
        <v>4.5287050563635176E-2</v>
      </c>
      <c r="K269" s="40">
        <f t="shared" si="2956"/>
        <v>4.5290866727003137E-2</v>
      </c>
      <c r="L269" s="40">
        <f t="shared" si="2956"/>
        <v>4.4228519433251005E-2</v>
      </c>
      <c r="M269" s="40">
        <f t="shared" si="2956"/>
        <v>4.4055592117997755E-2</v>
      </c>
      <c r="N269" s="40">
        <f t="shared" si="2956"/>
        <v>4.8829518189481877E-2</v>
      </c>
      <c r="O269" s="40">
        <f t="shared" si="2956"/>
        <v>3.5886787342572113E-2</v>
      </c>
      <c r="P269" s="40">
        <f t="shared" si="2956"/>
        <v>2.6398193999417421E-2</v>
      </c>
      <c r="Q269" s="40">
        <f t="shared" si="2956"/>
        <v>2.4218032902633625E-2</v>
      </c>
      <c r="R269" s="40">
        <f t="shared" si="2956"/>
        <v>7.369170523317907E-2</v>
      </c>
      <c r="S269" s="40">
        <f t="shared" si="2956"/>
        <v>4.4116894416295613E-2</v>
      </c>
      <c r="T269" s="40">
        <f t="shared" si="2956"/>
        <v>4.6142578125E-2</v>
      </c>
      <c r="U269" s="40">
        <f t="shared" si="2956"/>
        <v>5.3223763659391479E-2</v>
      </c>
      <c r="V269" s="40">
        <f t="shared" si="2956"/>
        <v>5.2026068451853168E-2</v>
      </c>
      <c r="W269" s="40">
        <f t="shared" si="2956"/>
        <v>5.0002160853969489E-2</v>
      </c>
      <c r="X269" s="40">
        <f t="shared" si="2956"/>
        <v>4.6061703747916106E-2</v>
      </c>
      <c r="Y269" s="40">
        <f t="shared" si="2956"/>
        <v>4.8350618390757757E-2</v>
      </c>
      <c r="Z269" s="40">
        <f t="shared" si="2956"/>
        <v>8.5208647931936207E-2</v>
      </c>
      <c r="AA269" s="40">
        <f t="shared" si="2956"/>
        <v>6.957294996929983E-2</v>
      </c>
      <c r="AB269" s="40">
        <f t="shared" si="2956"/>
        <v>7.2165340844212694E-2</v>
      </c>
      <c r="AC269" s="40">
        <f t="shared" si="2956"/>
        <v>6.5998375941533891E-2</v>
      </c>
      <c r="AD269" s="40">
        <f t="shared" si="2956"/>
        <v>6.3126252505010014E-2</v>
      </c>
      <c r="AE269" s="40">
        <f t="shared" si="2956"/>
        <v>5.4168202996681528E-2</v>
      </c>
      <c r="AF269" s="40">
        <f t="shared" si="2956"/>
        <v>7.2885906040268456E-2</v>
      </c>
      <c r="AG269" s="40">
        <f t="shared" ref="B269:BE271" si="3057">AG260/AG$262</f>
        <v>7.831173876282535E-2</v>
      </c>
      <c r="AH269" s="40">
        <f t="shared" si="3057"/>
        <v>8.3867116651743692E-2</v>
      </c>
      <c r="AI269" s="40">
        <f t="shared" si="3057"/>
        <v>8.5799854933433159E-2</v>
      </c>
      <c r="AJ269" s="40">
        <f t="shared" si="3057"/>
        <v>7.972584567764758E-2</v>
      </c>
      <c r="AK269" s="40">
        <f t="shared" si="3057"/>
        <v>7.9609463011641013E-2</v>
      </c>
      <c r="AL269" s="40">
        <f t="shared" si="3057"/>
        <v>7.5868297889810324E-2</v>
      </c>
      <c r="AM269" s="40">
        <f t="shared" si="3057"/>
        <v>7.0923543103069697E-2</v>
      </c>
      <c r="AN269" s="40">
        <f t="shared" si="3057"/>
        <v>6.8222298184696759E-2</v>
      </c>
      <c r="AO269" s="40">
        <f t="shared" si="3057"/>
        <v>6.8879882385663768E-2</v>
      </c>
      <c r="AP269" s="40">
        <f t="shared" si="3057"/>
        <v>6.7049466017248316E-2</v>
      </c>
      <c r="AQ269" s="40">
        <f t="shared" si="3057"/>
        <v>5.6732943140279331E-2</v>
      </c>
      <c r="AR269" s="40">
        <f t="shared" si="3057"/>
        <v>5.5942034968932561E-2</v>
      </c>
      <c r="AS269" s="40">
        <f t="shared" si="3057"/>
        <v>5.5684552708236586E-2</v>
      </c>
      <c r="AT269" s="40">
        <f t="shared" si="3057"/>
        <v>5.9389984282047711E-2</v>
      </c>
      <c r="AU269" s="40">
        <f t="shared" si="3057"/>
        <v>7.0986643023726467E-2</v>
      </c>
      <c r="AV269" s="40">
        <f t="shared" si="3057"/>
        <v>6.607541102639905E-2</v>
      </c>
      <c r="AW269" s="40">
        <f t="shared" si="3057"/>
        <v>6.2924502983133429E-2</v>
      </c>
      <c r="AX269" s="40">
        <f t="shared" si="3057"/>
        <v>6.8077471106654699E-2</v>
      </c>
      <c r="AY269" s="40">
        <f t="shared" si="3057"/>
        <v>5.7849973182131635E-2</v>
      </c>
      <c r="AZ269" s="40">
        <f t="shared" si="3057"/>
        <v>6.0990446201739004E-2</v>
      </c>
      <c r="BA269" s="40">
        <f t="shared" si="3057"/>
        <v>6.5776850886339944E-2</v>
      </c>
      <c r="BB269" s="40">
        <f t="shared" si="3057"/>
        <v>6.7083744923718588E-2</v>
      </c>
      <c r="BC269" s="40">
        <f t="shared" si="3057"/>
        <v>6.4535253946992818E-2</v>
      </c>
      <c r="BD269" s="40">
        <f t="shared" si="3057"/>
        <v>6.1028527238357104E-2</v>
      </c>
      <c r="BE269" s="40">
        <f t="shared" si="3057"/>
        <v>5.8669075326639501E-2</v>
      </c>
      <c r="BF269" s="40">
        <f t="shared" si="2983"/>
        <v>6.2290340075929533E-2</v>
      </c>
      <c r="BG269" s="40">
        <f t="shared" si="2983"/>
        <v>6.0776182111229829E-2</v>
      </c>
      <c r="BH269" s="40">
        <f t="shared" ref="BH269:BI269" si="3058">BH260/BH$262</f>
        <v>6.1845211745610154E-2</v>
      </c>
      <c r="BI269" s="40">
        <f t="shared" si="3058"/>
        <v>5.8662829496162833E-2</v>
      </c>
      <c r="BJ269" s="40">
        <f t="shared" ref="BJ269:BK269" si="3059">BJ260/BJ$262</f>
        <v>6.8896737240836642E-2</v>
      </c>
      <c r="BK269" s="40">
        <f t="shared" si="3059"/>
        <v>5.5681381957773515E-2</v>
      </c>
      <c r="BL269" s="40">
        <f t="shared" ref="BL269:BM269" si="3060">BL260/BL$262</f>
        <v>5.7750173597716226E-2</v>
      </c>
      <c r="BM269" s="40">
        <f t="shared" si="3060"/>
        <v>6.3706604349565252E-2</v>
      </c>
      <c r="BN269" s="40">
        <f t="shared" ref="BN269:BO269" si="3061">BN260/BN$262</f>
        <v>6.2265887540401119E-2</v>
      </c>
      <c r="BO269" s="40">
        <f t="shared" si="3061"/>
        <v>5.9810111330666535E-2</v>
      </c>
      <c r="BP269" s="40">
        <f t="shared" ref="BP269:BQ269" si="3062">BP260/BP$262</f>
        <v>6.4703124334001105E-2</v>
      </c>
      <c r="BQ269" s="40">
        <f t="shared" si="3062"/>
        <v>6.7993328611574408E-2</v>
      </c>
      <c r="BR269" s="40">
        <f t="shared" ref="BR269" si="3063">BR260/BR$262</f>
        <v>6.8796181559502498E-2</v>
      </c>
      <c r="BS269" s="40">
        <f t="shared" ref="BS269" si="3064">BS260/BS$262</f>
        <v>7.7993961757799393E-2</v>
      </c>
      <c r="BT269" s="40">
        <f t="shared" ref="BT269:BU269" si="3065">BT260/BT$262</f>
        <v>6.1123080805139854E-2</v>
      </c>
      <c r="BU269" s="40">
        <f t="shared" si="3065"/>
        <v>6.8937958121160922E-2</v>
      </c>
      <c r="BV269" s="40">
        <f t="shared" ref="BV269:BW269" si="3066">BV260/BV$262</f>
        <v>7.8642245000840189E-2</v>
      </c>
      <c r="BW269" s="40">
        <f t="shared" si="3066"/>
        <v>6.8417183069005363E-2</v>
      </c>
      <c r="BX269" s="40">
        <f t="shared" ref="BX269:BY269" si="3067">BX260/BX$262</f>
        <v>6.4740774111198704E-2</v>
      </c>
      <c r="BY269" s="40">
        <f t="shared" si="3067"/>
        <v>6.1294856590679493E-2</v>
      </c>
      <c r="BZ269" s="40">
        <f t="shared" ref="BZ269" si="3068">BZ260/BZ$262</f>
        <v>6.0350767999644339E-2</v>
      </c>
      <c r="CA269" s="40">
        <f t="shared" ref="CA269:CB269" si="3069">CA260/CA$262</f>
        <v>6.2095246486629369E-2</v>
      </c>
      <c r="CB269" s="40">
        <f t="shared" si="3069"/>
        <v>6.2885983219046801E-2</v>
      </c>
      <c r="CC269" s="40">
        <f t="shared" ref="CC269:CD269" si="3070">CC260/CC$262</f>
        <v>6.942765655151939E-2</v>
      </c>
      <c r="CD269" s="40">
        <f t="shared" si="3070"/>
        <v>6.2451896646509068E-2</v>
      </c>
      <c r="CE269" s="40">
        <f t="shared" ref="CE269:CF269" si="3071">CE260/CE$262</f>
        <v>7.2807393830675041E-2</v>
      </c>
      <c r="CF269" s="40">
        <f t="shared" si="3071"/>
        <v>6.3835301358990557E-2</v>
      </c>
      <c r="CG269" s="40">
        <f t="shared" ref="CG269:CH269" si="3072">CG260/CG$262</f>
        <v>6.4564480167875138E-2</v>
      </c>
      <c r="CH269" s="40">
        <f t="shared" si="3072"/>
        <v>7.0557227831146568E-2</v>
      </c>
      <c r="CI269" s="40">
        <f t="shared" ref="CI269" si="3073">CI260/CI$262</f>
        <v>6.4227712508638568E-2</v>
      </c>
      <c r="CL269" s="40">
        <f t="shared" ref="CL269:CN269" si="3074">CL260/CL$262</f>
        <v>6.7666062878961819E-2</v>
      </c>
      <c r="CM269" s="40">
        <f t="shared" si="3074"/>
        <v>6.7632095563921912E-2</v>
      </c>
      <c r="CN269" s="40">
        <f t="shared" si="3074"/>
        <v>7.0989905791544308E-2</v>
      </c>
      <c r="CP269" s="21">
        <f t="shared" si="2973"/>
        <v>0.33967315039906687</v>
      </c>
      <c r="CQ269" s="21">
        <f t="shared" si="2974"/>
        <v>-33.238429125824894</v>
      </c>
      <c r="CS269" s="8" t="str">
        <f t="shared" si="3001"/>
        <v>-42 bps</v>
      </c>
      <c r="CT269" s="8" t="str">
        <f t="shared" si="3002"/>
        <v>-5 bps</v>
      </c>
      <c r="CU269" s="8">
        <f>ROUND(HLOOKUP(CU$202,$A$264:$CK$271,COUNTA($A$264:$A269),0)*10^4,0)</f>
        <v>684</v>
      </c>
      <c r="CV269" s="8">
        <f>ROUND(HLOOKUP(CV$202,$A$264:$CK$271,COUNTA($A$264:$A269),0)*10^4,0)</f>
        <v>642</v>
      </c>
      <c r="CW269" s="8">
        <f>ROUND(HLOOKUP(CW$202,$A$264:$CK$271,COUNTA($A$264:$A269),0)*10^4,0)</f>
        <v>647</v>
      </c>
      <c r="CX269" s="8"/>
      <c r="CY269" s="8">
        <f t="shared" si="3003"/>
        <v>-42</v>
      </c>
      <c r="CZ269" s="8">
        <f t="shared" si="3004"/>
        <v>-5</v>
      </c>
      <c r="DB269" s="40">
        <f t="shared" si="2975"/>
        <v>3.8727603938478565E-2</v>
      </c>
      <c r="DC269" s="40">
        <f t="shared" si="2975"/>
        <v>4.5012627977079542E-2</v>
      </c>
      <c r="DD269" s="40">
        <f t="shared" si="2975"/>
        <v>4.4762370018842909E-2</v>
      </c>
      <c r="DE269" s="40">
        <f t="shared" si="2975"/>
        <v>4.45084990038574E-2</v>
      </c>
      <c r="DF269" s="40">
        <f t="shared" si="2975"/>
        <v>3.5965516422447573E-2</v>
      </c>
      <c r="DG269" s="40">
        <f t="shared" si="2975"/>
        <v>3.8673276546794116E-2</v>
      </c>
      <c r="DH269" s="40">
        <f t="shared" si="2975"/>
        <v>5.0837703624634523E-2</v>
      </c>
      <c r="DI269" s="40">
        <f t="shared" si="2975"/>
        <v>4.8108986828210971E-2</v>
      </c>
      <c r="DJ269" s="40">
        <f t="shared" si="2975"/>
        <v>7.5967523153706862E-2</v>
      </c>
      <c r="DK269" s="40">
        <f t="shared" si="2975"/>
        <v>6.1002038131111165E-2</v>
      </c>
      <c r="DL269" s="40">
        <f t="shared" si="2975"/>
        <v>7.8307503522246968E-2</v>
      </c>
      <c r="DM269" s="40">
        <f t="shared" si="2975"/>
        <v>8.1634644250975677E-2</v>
      </c>
      <c r="DN269" s="40">
        <f t="shared" si="2975"/>
        <v>7.1529154236824363E-2</v>
      </c>
      <c r="DO269" s="40">
        <f t="shared" si="2975"/>
        <v>6.426811029427254E-2</v>
      </c>
      <c r="DP269" s="40">
        <f t="shared" si="2975"/>
        <v>5.7044866441216334E-2</v>
      </c>
      <c r="DQ269" s="40">
        <f t="shared" si="2975"/>
        <v>6.672146176461291E-2</v>
      </c>
      <c r="DR269" s="40">
        <f t="shared" si="2975"/>
        <v>6.2438994816453972E-2</v>
      </c>
      <c r="DS269" s="40">
        <f t="shared" si="2975"/>
        <v>6.5798368885117156E-2</v>
      </c>
      <c r="DT269" s="40">
        <f t="shared" si="2975"/>
        <v>6.0684586045671493E-2</v>
      </c>
      <c r="DU269" s="40">
        <f t="shared" si="2975"/>
        <v>6.0500549600665872E-2</v>
      </c>
      <c r="DV269" s="40">
        <f t="shared" si="2975"/>
        <v>6.0911401025278859E-2</v>
      </c>
      <c r="DW269" s="40">
        <f t="shared" ref="DW269:DX269" si="3075">DW260/DW$262</f>
        <v>6.2019216599369272E-2</v>
      </c>
      <c r="DX269" s="40">
        <f t="shared" si="3075"/>
        <v>6.7104096999307361E-2</v>
      </c>
      <c r="DY269" s="40">
        <f t="shared" ref="DY269:DZ269" si="3076">DY260/DY$262</f>
        <v>6.9824180930989077E-2</v>
      </c>
      <c r="DZ269" s="40">
        <f t="shared" si="3076"/>
        <v>7.0989905791544308E-2</v>
      </c>
      <c r="EA269" s="40">
        <f t="shared" ref="EA269:EB269" si="3077">EA260/EA$262</f>
        <v>6.1249714903729428E-2</v>
      </c>
      <c r="EB269" s="40">
        <f t="shared" si="3077"/>
        <v>6.4954509635360702E-2</v>
      </c>
      <c r="EC269" s="40">
        <f t="shared" ref="EC269" si="3078">EC260/EC$262</f>
        <v>6.7632095563921912E-2</v>
      </c>
      <c r="EE269" s="40">
        <f t="shared" ref="EE269:EI269" si="3079">EE260/EE$262</f>
        <v>4.1974982514176272E-2</v>
      </c>
      <c r="EF269" s="40">
        <f t="shared" si="3079"/>
        <v>5.7700177946001192E-2</v>
      </c>
      <c r="EG269" s="40">
        <f t="shared" si="3079"/>
        <v>7.4422324667442113E-2</v>
      </c>
      <c r="EH269" s="40">
        <f t="shared" si="3079"/>
        <v>6.2684043838608774E-2</v>
      </c>
      <c r="EI269" s="40">
        <f t="shared" si="3079"/>
        <v>6.1883415558505087E-2</v>
      </c>
      <c r="EJ269" s="40">
        <f t="shared" ref="EJ269:EK269" si="3080">EJ260/EJ$262</f>
        <v>6.7709881668733957E-2</v>
      </c>
      <c r="EK269" s="40">
        <f t="shared" si="3080"/>
        <v>6.5554528213963847E-2</v>
      </c>
    </row>
    <row r="270" spans="1:141" x14ac:dyDescent="0.2">
      <c r="A270" s="9" t="str">
        <f t="shared" si="2982"/>
        <v>Others</v>
      </c>
      <c r="B270" s="40">
        <f t="shared" si="3057"/>
        <v>0.23671669032650577</v>
      </c>
      <c r="C270" s="40">
        <f t="shared" si="3057"/>
        <v>0.2336052434723756</v>
      </c>
      <c r="D270" s="40">
        <f t="shared" si="3057"/>
        <v>0.22471195184866724</v>
      </c>
      <c r="E270" s="40">
        <f t="shared" si="3057"/>
        <v>0.16966776566066447</v>
      </c>
      <c r="F270" s="40">
        <f t="shared" si="3057"/>
        <v>0.18975186446014286</v>
      </c>
      <c r="G270" s="40">
        <f t="shared" si="3057"/>
        <v>0.20438359800061928</v>
      </c>
      <c r="H270" s="40">
        <f t="shared" si="3057"/>
        <v>0.23663913459473179</v>
      </c>
      <c r="I270" s="40">
        <f t="shared" si="3057"/>
        <v>0.22224866923443112</v>
      </c>
      <c r="J270" s="40">
        <f t="shared" si="3057"/>
        <v>0.21956697119682533</v>
      </c>
      <c r="K270" s="40">
        <f t="shared" si="3057"/>
        <v>0.22314224644239472</v>
      </c>
      <c r="L270" s="40">
        <f t="shared" si="3057"/>
        <v>0.20790003899649032</v>
      </c>
      <c r="M270" s="40">
        <f t="shared" si="3057"/>
        <v>0.26272695598312107</v>
      </c>
      <c r="N270" s="40">
        <f t="shared" si="3057"/>
        <v>0.2231372803320148</v>
      </c>
      <c r="O270" s="40">
        <f t="shared" si="3057"/>
        <v>0.22931431408838532</v>
      </c>
      <c r="P270" s="40">
        <f t="shared" si="3057"/>
        <v>0.19918195941353528</v>
      </c>
      <c r="Q270" s="40">
        <f t="shared" si="3057"/>
        <v>0.11113464661441785</v>
      </c>
      <c r="R270" s="40">
        <f t="shared" si="3057"/>
        <v>0.76005695977216092</v>
      </c>
      <c r="S270" s="40">
        <f t="shared" si="3057"/>
        <v>0.55847279799375604</v>
      </c>
      <c r="T270" s="40">
        <f t="shared" si="3057"/>
        <v>0.4302455357142857</v>
      </c>
      <c r="U270" s="40">
        <f t="shared" si="3057"/>
        <v>0.35097640717504641</v>
      </c>
      <c r="V270" s="40">
        <f t="shared" si="3057"/>
        <v>0.32159957439262282</v>
      </c>
      <c r="W270" s="40">
        <f t="shared" si="3057"/>
        <v>0.27088465361510872</v>
      </c>
      <c r="X270" s="40">
        <f t="shared" si="3057"/>
        <v>0.22281680284849856</v>
      </c>
      <c r="Y270" s="40">
        <f t="shared" si="3057"/>
        <v>0.27753214205668414</v>
      </c>
      <c r="Z270" s="40">
        <f t="shared" si="3057"/>
        <v>0.21356487790504955</v>
      </c>
      <c r="AA270" s="40">
        <f t="shared" si="3057"/>
        <v>0.2290656560309966</v>
      </c>
      <c r="AB270" s="40">
        <f t="shared" si="3057"/>
        <v>0.23727781372511705</v>
      </c>
      <c r="AC270" s="40">
        <f t="shared" si="3057"/>
        <v>0.20796348668552067</v>
      </c>
      <c r="AD270" s="40">
        <f t="shared" si="3057"/>
        <v>0.27221108884435535</v>
      </c>
      <c r="AE270" s="40">
        <f t="shared" si="3057"/>
        <v>0.27469580665705762</v>
      </c>
      <c r="AF270" s="40">
        <f t="shared" si="3057"/>
        <v>0.22038031319910514</v>
      </c>
      <c r="AG270" s="40">
        <f t="shared" si="3057"/>
        <v>0.20909028587098102</v>
      </c>
      <c r="AH270" s="40">
        <f t="shared" si="3057"/>
        <v>0.16876736230686226</v>
      </c>
      <c r="AI270" s="40">
        <f t="shared" si="3057"/>
        <v>0.18114602587800369</v>
      </c>
      <c r="AJ270" s="40">
        <f t="shared" si="3057"/>
        <v>0.17245191244749061</v>
      </c>
      <c r="AK270" s="40">
        <f t="shared" si="3057"/>
        <v>0.19363389366260961</v>
      </c>
      <c r="AL270" s="40">
        <f t="shared" si="3057"/>
        <v>0.15235240988586912</v>
      </c>
      <c r="AM270" s="40">
        <f t="shared" si="3057"/>
        <v>0.16413420578806376</v>
      </c>
      <c r="AN270" s="40">
        <f t="shared" si="3057"/>
        <v>0.16846877642444633</v>
      </c>
      <c r="AO270" s="40">
        <f t="shared" si="3057"/>
        <v>0.13068701076806929</v>
      </c>
      <c r="AP270" s="40">
        <f t="shared" si="3057"/>
        <v>0.15047589257786317</v>
      </c>
      <c r="AQ270" s="40">
        <f t="shared" si="3057"/>
        <v>0.18027764278318931</v>
      </c>
      <c r="AR270" s="40">
        <f t="shared" si="3057"/>
        <v>0.18060400883512581</v>
      </c>
      <c r="AS270" s="40">
        <f t="shared" si="3057"/>
        <v>0.15899016338075739</v>
      </c>
      <c r="AT270" s="40">
        <f t="shared" si="3057"/>
        <v>0.15451343984401425</v>
      </c>
      <c r="AU270" s="40">
        <f t="shared" si="3057"/>
        <v>0.13478403330570707</v>
      </c>
      <c r="AV270" s="40">
        <f t="shared" si="3057"/>
        <v>0.17635668965994156</v>
      </c>
      <c r="AW270" s="40">
        <f t="shared" si="3057"/>
        <v>0.18972315696030059</v>
      </c>
      <c r="AX270" s="40">
        <f t="shared" si="3057"/>
        <v>0.14176649603321195</v>
      </c>
      <c r="AY270" s="40">
        <f t="shared" si="3057"/>
        <v>0.15937476055474675</v>
      </c>
      <c r="AZ270" s="40">
        <f t="shared" si="3057"/>
        <v>0.1543815078541525</v>
      </c>
      <c r="BA270" s="40">
        <f t="shared" si="3057"/>
        <v>0.1497393117831074</v>
      </c>
      <c r="BB270" s="40">
        <f t="shared" si="3057"/>
        <v>0.16915816046537152</v>
      </c>
      <c r="BC270" s="40">
        <f t="shared" si="3057"/>
        <v>0.18763312180233196</v>
      </c>
      <c r="BD270" s="40">
        <f t="shared" si="3057"/>
        <v>0.17692043306410035</v>
      </c>
      <c r="BE270" s="40">
        <f t="shared" si="3057"/>
        <v>0.15741713229424861</v>
      </c>
      <c r="BF270" s="40">
        <f t="shared" si="2983"/>
        <v>0.14203643814153427</v>
      </c>
      <c r="BG270" s="40">
        <f t="shared" si="2983"/>
        <v>0.1706296745685362</v>
      </c>
      <c r="BH270" s="40">
        <f t="shared" ref="BH270:BI270" si="3081">BH261/BH$262</f>
        <v>0.17900619743249224</v>
      </c>
      <c r="BI270" s="40">
        <f t="shared" si="3081"/>
        <v>0.20449616282949618</v>
      </c>
      <c r="BJ270" s="40">
        <f t="shared" ref="BJ270:BK270" si="3082">BJ261/BJ$262</f>
        <v>0.16202170292971252</v>
      </c>
      <c r="BK270" s="40">
        <f t="shared" si="3082"/>
        <v>0.17523992322456813</v>
      </c>
      <c r="BL270" s="40">
        <f t="shared" ref="BL270:BM270" si="3083">BL261/BL$262</f>
        <v>0.16393411002237482</v>
      </c>
      <c r="BM270" s="40">
        <f t="shared" si="3083"/>
        <v>0.15105581170129898</v>
      </c>
      <c r="BN270" s="40">
        <f t="shared" ref="BN270:BO270" si="3084">BN261/BN$262</f>
        <v>0.17115092360709774</v>
      </c>
      <c r="BO270" s="40">
        <f t="shared" si="3084"/>
        <v>0.19304544797339632</v>
      </c>
      <c r="BP270" s="40">
        <f t="shared" ref="BP270:BQ270" si="3085">BP261/BP$262</f>
        <v>0.19031584331443671</v>
      </c>
      <c r="BQ270" s="40">
        <f t="shared" si="3085"/>
        <v>0.16964061321940185</v>
      </c>
      <c r="BR270" s="40">
        <f t="shared" ref="BR270" si="3086">BR261/BR$262</f>
        <v>0.16503740419477719</v>
      </c>
      <c r="BS270" s="40">
        <f t="shared" ref="BS270" si="3087">BS261/BS$262</f>
        <v>0.15907413619590741</v>
      </c>
      <c r="BT270" s="40">
        <f t="shared" ref="BT270:BU270" si="3088">BT261/BT$262</f>
        <v>0.17511985869290941</v>
      </c>
      <c r="BU270" s="40">
        <f t="shared" si="3088"/>
        <v>0.1979311762153769</v>
      </c>
      <c r="BV270" s="40">
        <f t="shared" ref="BV270:BW270" si="3089">BV261/BV$262</f>
        <v>0.14888254074945387</v>
      </c>
      <c r="BW270" s="40">
        <f t="shared" si="3089"/>
        <v>0.15527780695305116</v>
      </c>
      <c r="BX270" s="40">
        <f t="shared" ref="BX270:BY270" si="3090">BX261/BX$262</f>
        <v>0.1587265833239479</v>
      </c>
      <c r="BY270" s="40">
        <f t="shared" si="3090"/>
        <v>0.16132999516844557</v>
      </c>
      <c r="BZ270" s="40">
        <f t="shared" ref="BZ270" si="3091">BZ261/BZ$262</f>
        <v>0.18878787205192613</v>
      </c>
      <c r="CA270" s="40">
        <f t="shared" ref="CA270:CB270" si="3092">CA261/CA$262</f>
        <v>0.19547116613066656</v>
      </c>
      <c r="CB270" s="40">
        <f t="shared" si="3092"/>
        <v>0.20748328293368543</v>
      </c>
      <c r="CC270" s="40">
        <f t="shared" ref="CC270:CD270" si="3093">CC261/CC$262</f>
        <v>0.17106686175965391</v>
      </c>
      <c r="CD270" s="40">
        <f t="shared" si="3093"/>
        <v>0.14515667949422759</v>
      </c>
      <c r="CE270" s="40">
        <f t="shared" ref="CE270:CF270" si="3094">CE261/CE$262</f>
        <v>0.14705767655890498</v>
      </c>
      <c r="CF270" s="40">
        <f t="shared" si="3094"/>
        <v>0.18991852535756515</v>
      </c>
      <c r="CG270" s="40">
        <f t="shared" ref="CG270:CH270" si="3095">CG261/CG$262</f>
        <v>0.19507990931744515</v>
      </c>
      <c r="CH270" s="40">
        <f t="shared" si="3095"/>
        <v>0.1535148992553973</v>
      </c>
      <c r="CI270" s="40">
        <f t="shared" ref="CI270" si="3096">CI261/CI$262</f>
        <v>0.17912059433310293</v>
      </c>
      <c r="CL270" s="40">
        <f t="shared" ref="CL270:CN270" si="3097">CL261/CL$262</f>
        <v>0.1652109430143463</v>
      </c>
      <c r="CM270" s="40">
        <f t="shared" si="3097"/>
        <v>0.17418336900317122</v>
      </c>
      <c r="CN270" s="40">
        <f t="shared" si="3097"/>
        <v>0.15405046480743692</v>
      </c>
      <c r="CP270" s="21">
        <f t="shared" si="2973"/>
        <v>-89.724259888249165</v>
      </c>
      <c r="CQ270" s="21">
        <f t="shared" si="2974"/>
        <v>111.6047820690938</v>
      </c>
      <c r="CS270" s="8" t="str">
        <f t="shared" si="3001"/>
        <v>238 bps</v>
      </c>
      <c r="CT270" s="8" t="str">
        <f t="shared" si="3002"/>
        <v>204 bps</v>
      </c>
      <c r="CU270" s="8">
        <f>ROUND(HLOOKUP(CU$202,$A$264:$CK$271,COUNTA($A$264:$A270),0)*10^4,0)</f>
        <v>1553</v>
      </c>
      <c r="CV270" s="8">
        <f>ROUND(HLOOKUP(CV$202,$A$264:$CK$271,COUNTA($A$264:$A270),0)*10^4,0)</f>
        <v>1791</v>
      </c>
      <c r="CW270" s="8">
        <f>ROUND(HLOOKUP(CW$202,$A$264:$CK$271,COUNTA($A$264:$A270),0)*10^4,0)</f>
        <v>1587</v>
      </c>
      <c r="CX270" s="8"/>
      <c r="CY270" s="8">
        <f t="shared" si="3003"/>
        <v>238</v>
      </c>
      <c r="CZ270" s="8">
        <f t="shared" si="3004"/>
        <v>204</v>
      </c>
      <c r="DB270" s="40">
        <f t="shared" si="2975"/>
        <v>0.23168538289482787</v>
      </c>
      <c r="DC270" s="40">
        <f t="shared" si="2975"/>
        <v>0.18725389023164871</v>
      </c>
      <c r="DD270" s="40">
        <f t="shared" si="2975"/>
        <v>0.22653360318235746</v>
      </c>
      <c r="DE270" s="40">
        <f t="shared" si="2975"/>
        <v>0.2298455222027771</v>
      </c>
      <c r="DF270" s="40">
        <f t="shared" si="2975"/>
        <v>0.21571235186548554</v>
      </c>
      <c r="DG270" s="40">
        <f t="shared" si="2975"/>
        <v>0.40045465750047932</v>
      </c>
      <c r="DH270" s="40">
        <f t="shared" si="2975"/>
        <v>0.35977166194829907</v>
      </c>
      <c r="DI270" s="40">
        <f t="shared" si="2975"/>
        <v>0.25692630467403993</v>
      </c>
      <c r="DJ270" s="40">
        <f t="shared" si="2975"/>
        <v>0.22640333854710895</v>
      </c>
      <c r="DK270" s="40">
        <f t="shared" si="2975"/>
        <v>0.24356956734862362</v>
      </c>
      <c r="DL270" s="40">
        <f t="shared" si="2975"/>
        <v>0.19960914420760806</v>
      </c>
      <c r="DM270" s="40">
        <f t="shared" si="2975"/>
        <v>0.18243770639447612</v>
      </c>
      <c r="DN270" s="40">
        <f t="shared" si="2975"/>
        <v>0.16191162632390332</v>
      </c>
      <c r="DO270" s="40">
        <f t="shared" si="2975"/>
        <v>0.15338543312338943</v>
      </c>
      <c r="DP270" s="40">
        <f t="shared" si="2975"/>
        <v>0.16461753309875546</v>
      </c>
      <c r="DQ270" s="40">
        <f t="shared" si="2975"/>
        <v>0.1668131381784845</v>
      </c>
      <c r="DR270" s="40">
        <f t="shared" si="2975"/>
        <v>0.15161417442177696</v>
      </c>
      <c r="DS270" s="40">
        <f t="shared" si="2975"/>
        <v>0.16851257857112034</v>
      </c>
      <c r="DT270" s="40">
        <f t="shared" si="2975"/>
        <v>0.15840517990009795</v>
      </c>
      <c r="DU270" s="40">
        <f t="shared" si="2975"/>
        <v>0.1838334805288874</v>
      </c>
      <c r="DV270" s="40">
        <f t="shared" si="2975"/>
        <v>0.16698929951888822</v>
      </c>
      <c r="DW270" s="40">
        <f t="shared" ref="DW270:DX270" si="3098">DW261/DW$262</f>
        <v>0.17081257920952578</v>
      </c>
      <c r="DX270" s="40">
        <f t="shared" si="3098"/>
        <v>0.17537182819563712</v>
      </c>
      <c r="DY270" s="40">
        <f t="shared" ref="DY270:DZ270" si="3099">DY261/DY$262</f>
        <v>0.17539307567190768</v>
      </c>
      <c r="DZ270" s="40">
        <f t="shared" si="3099"/>
        <v>0.15405046480743692</v>
      </c>
      <c r="EA270" s="40">
        <f t="shared" ref="EA270:EB270" si="3100">EA261/EA$262</f>
        <v>0.1818215260559598</v>
      </c>
      <c r="EB270" s="40">
        <f t="shared" si="3100"/>
        <v>0.17487642381259402</v>
      </c>
      <c r="EC270" s="40">
        <f t="shared" ref="EC270" si="3101">EC261/EC$262</f>
        <v>0.17418336900317122</v>
      </c>
      <c r="EE270" s="40">
        <f t="shared" ref="EE270:EI270" si="3102">EE261/EE$262</f>
        <v>0.21525124051788055</v>
      </c>
      <c r="EF270" s="40">
        <f t="shared" si="3102"/>
        <v>0.28319416463735869</v>
      </c>
      <c r="EG270" s="40">
        <f t="shared" si="3102"/>
        <v>0.19041616171458384</v>
      </c>
      <c r="EH270" s="40">
        <f t="shared" si="3102"/>
        <v>0.15906292766433347</v>
      </c>
      <c r="EI270" s="40">
        <f t="shared" si="3102"/>
        <v>0.16970607631497667</v>
      </c>
      <c r="EJ270" s="40">
        <f t="shared" ref="EJ270:EK270" si="3103">EJ261/EJ$262</f>
        <v>0.16847768517664263</v>
      </c>
      <c r="EK270" s="40">
        <f t="shared" si="3103"/>
        <v>0.17416336756617926</v>
      </c>
    </row>
    <row r="271" spans="1:141" ht="15" x14ac:dyDescent="0.25">
      <c r="A271" s="19" t="s">
        <v>14</v>
      </c>
      <c r="B271" s="41">
        <f t="shared" si="3057"/>
        <v>1</v>
      </c>
      <c r="C271" s="41">
        <f t="shared" si="3057"/>
        <v>1</v>
      </c>
      <c r="D271" s="41">
        <f t="shared" si="3057"/>
        <v>1</v>
      </c>
      <c r="E271" s="41">
        <f t="shared" si="3057"/>
        <v>1</v>
      </c>
      <c r="F271" s="41">
        <f t="shared" si="3057"/>
        <v>1</v>
      </c>
      <c r="G271" s="41">
        <f t="shared" si="3057"/>
        <v>1</v>
      </c>
      <c r="H271" s="41">
        <f t="shared" si="3057"/>
        <v>1</v>
      </c>
      <c r="I271" s="41">
        <f t="shared" si="3057"/>
        <v>1</v>
      </c>
      <c r="J271" s="41">
        <f t="shared" si="3057"/>
        <v>1</v>
      </c>
      <c r="K271" s="41">
        <f t="shared" si="3057"/>
        <v>1</v>
      </c>
      <c r="L271" s="41">
        <f t="shared" si="3057"/>
        <v>1</v>
      </c>
      <c r="M271" s="41">
        <f t="shared" si="3057"/>
        <v>1</v>
      </c>
      <c r="N271" s="41">
        <f t="shared" si="3057"/>
        <v>1</v>
      </c>
      <c r="O271" s="41">
        <f t="shared" si="3057"/>
        <v>1</v>
      </c>
      <c r="P271" s="41">
        <f t="shared" si="3057"/>
        <v>1</v>
      </c>
      <c r="Q271" s="41">
        <f t="shared" si="3057"/>
        <v>1</v>
      </c>
      <c r="R271" s="41">
        <f t="shared" si="3057"/>
        <v>1</v>
      </c>
      <c r="S271" s="41">
        <f t="shared" si="3057"/>
        <v>1</v>
      </c>
      <c r="T271" s="41">
        <f t="shared" si="3057"/>
        <v>1</v>
      </c>
      <c r="U271" s="41">
        <f t="shared" si="3057"/>
        <v>1</v>
      </c>
      <c r="V271" s="41">
        <f t="shared" si="3057"/>
        <v>1</v>
      </c>
      <c r="W271" s="41">
        <f t="shared" si="3057"/>
        <v>1</v>
      </c>
      <c r="X271" s="41">
        <f t="shared" si="3057"/>
        <v>1</v>
      </c>
      <c r="Y271" s="41">
        <f t="shared" si="3057"/>
        <v>1</v>
      </c>
      <c r="Z271" s="41">
        <f t="shared" si="3057"/>
        <v>1</v>
      </c>
      <c r="AA271" s="41">
        <f t="shared" si="3057"/>
        <v>1</v>
      </c>
      <c r="AB271" s="41">
        <f t="shared" si="3057"/>
        <v>1</v>
      </c>
      <c r="AC271" s="41">
        <f t="shared" si="3057"/>
        <v>1</v>
      </c>
      <c r="AD271" s="41">
        <f t="shared" si="3057"/>
        <v>1</v>
      </c>
      <c r="AE271" s="41">
        <f t="shared" si="3057"/>
        <v>1</v>
      </c>
      <c r="AF271" s="41">
        <f t="shared" si="3057"/>
        <v>1</v>
      </c>
      <c r="AG271" s="41">
        <f t="shared" si="3057"/>
        <v>1</v>
      </c>
      <c r="AH271" s="41">
        <f t="shared" si="3057"/>
        <v>1</v>
      </c>
      <c r="AI271" s="41">
        <f t="shared" si="3057"/>
        <v>1</v>
      </c>
      <c r="AJ271" s="41">
        <f t="shared" si="3057"/>
        <v>1</v>
      </c>
      <c r="AK271" s="41">
        <f t="shared" si="3057"/>
        <v>1</v>
      </c>
      <c r="AL271" s="41">
        <f t="shared" si="3057"/>
        <v>1</v>
      </c>
      <c r="AM271" s="41">
        <f t="shared" si="3057"/>
        <v>1</v>
      </c>
      <c r="AN271" s="41">
        <f t="shared" si="3057"/>
        <v>1</v>
      </c>
      <c r="AO271" s="41">
        <f t="shared" si="3057"/>
        <v>1</v>
      </c>
      <c r="AP271" s="41">
        <f t="shared" si="3057"/>
        <v>1</v>
      </c>
      <c r="AQ271" s="41">
        <f t="shared" si="3057"/>
        <v>1</v>
      </c>
      <c r="AR271" s="41">
        <f t="shared" si="3057"/>
        <v>1</v>
      </c>
      <c r="AS271" s="41">
        <f t="shared" si="3057"/>
        <v>1</v>
      </c>
      <c r="AT271" s="41">
        <f t="shared" si="3057"/>
        <v>1</v>
      </c>
      <c r="AU271" s="41">
        <f t="shared" si="3057"/>
        <v>1</v>
      </c>
      <c r="AV271" s="41">
        <f t="shared" si="3057"/>
        <v>1</v>
      </c>
      <c r="AW271" s="41">
        <f t="shared" si="3057"/>
        <v>1</v>
      </c>
      <c r="AX271" s="41">
        <f t="shared" si="3057"/>
        <v>1</v>
      </c>
      <c r="AY271" s="41">
        <f t="shared" si="3057"/>
        <v>1</v>
      </c>
      <c r="AZ271" s="41">
        <f t="shared" si="3057"/>
        <v>1</v>
      </c>
      <c r="BA271" s="41">
        <f t="shared" si="3057"/>
        <v>1</v>
      </c>
      <c r="BB271" s="41">
        <f t="shared" si="3057"/>
        <v>1</v>
      </c>
      <c r="BC271" s="41">
        <f t="shared" si="3057"/>
        <v>1</v>
      </c>
      <c r="BD271" s="41">
        <f t="shared" si="3057"/>
        <v>1</v>
      </c>
      <c r="BE271" s="41">
        <f t="shared" si="3057"/>
        <v>1</v>
      </c>
      <c r="BF271" s="41">
        <f t="shared" si="2983"/>
        <v>1</v>
      </c>
      <c r="BG271" s="41">
        <f t="shared" si="2983"/>
        <v>1</v>
      </c>
      <c r="BH271" s="41">
        <f t="shared" ref="BH271:BI271" si="3104">BH262/BH$262</f>
        <v>1</v>
      </c>
      <c r="BI271" s="41">
        <f t="shared" si="3104"/>
        <v>1</v>
      </c>
      <c r="BJ271" s="41">
        <f t="shared" ref="BJ271:BK271" si="3105">BJ262/BJ$262</f>
        <v>1</v>
      </c>
      <c r="BK271" s="41">
        <f t="shared" si="3105"/>
        <v>1</v>
      </c>
      <c r="BL271" s="41">
        <f t="shared" ref="BL271:BM271" si="3106">BL262/BL$262</f>
        <v>1</v>
      </c>
      <c r="BM271" s="41">
        <f t="shared" si="3106"/>
        <v>1</v>
      </c>
      <c r="BN271" s="41">
        <f t="shared" ref="BN271:BO271" si="3107">BN262/BN$262</f>
        <v>1</v>
      </c>
      <c r="BO271" s="41">
        <f t="shared" si="3107"/>
        <v>1</v>
      </c>
      <c r="BP271" s="41">
        <f t="shared" ref="BP271:BQ271" si="3108">BP262/BP$262</f>
        <v>1</v>
      </c>
      <c r="BQ271" s="41">
        <f t="shared" si="3108"/>
        <v>1</v>
      </c>
      <c r="BR271" s="41">
        <f t="shared" ref="BR271" si="3109">BR262/BR$262</f>
        <v>1</v>
      </c>
      <c r="BS271" s="41">
        <f t="shared" ref="BS271" si="3110">BS262/BS$262</f>
        <v>1</v>
      </c>
      <c r="BT271" s="41">
        <f t="shared" ref="BT271:BU271" si="3111">BT262/BT$262</f>
        <v>1</v>
      </c>
      <c r="BU271" s="41">
        <f t="shared" si="3111"/>
        <v>1</v>
      </c>
      <c r="BV271" s="41">
        <f t="shared" ref="BV271:BW271" si="3112">BV262/BV$262</f>
        <v>1</v>
      </c>
      <c r="BW271" s="41">
        <f t="shared" si="3112"/>
        <v>1</v>
      </c>
      <c r="BX271" s="41">
        <f t="shared" ref="BX271:BY271" si="3113">BX262/BX$262</f>
        <v>1</v>
      </c>
      <c r="BY271" s="41">
        <f t="shared" si="3113"/>
        <v>1</v>
      </c>
      <c r="BZ271" s="41">
        <f t="shared" ref="BZ271" si="3114">BZ262/BZ$262</f>
        <v>1</v>
      </c>
      <c r="CA271" s="41">
        <f t="shared" ref="CA271:CB271" si="3115">CA262/CA$262</f>
        <v>1</v>
      </c>
      <c r="CB271" s="41">
        <f t="shared" si="3115"/>
        <v>1</v>
      </c>
      <c r="CC271" s="41">
        <f t="shared" ref="CC271:CD271" si="3116">CC262/CC$262</f>
        <v>1</v>
      </c>
      <c r="CD271" s="41">
        <f t="shared" si="3116"/>
        <v>1</v>
      </c>
      <c r="CE271" s="41">
        <f t="shared" ref="CE271:CF271" si="3117">CE262/CE$262</f>
        <v>1</v>
      </c>
      <c r="CF271" s="41">
        <f t="shared" si="3117"/>
        <v>1</v>
      </c>
      <c r="CG271" s="41">
        <f t="shared" ref="CG271:CH271" si="3118">CG262/CG$262</f>
        <v>1</v>
      </c>
      <c r="CH271" s="41">
        <f t="shared" si="3118"/>
        <v>1</v>
      </c>
      <c r="CI271" s="41">
        <f t="shared" ref="CI271" si="3119">CI262/CI$262</f>
        <v>1</v>
      </c>
      <c r="CL271" s="41">
        <f t="shared" ref="CL271:CN271" si="3120">CL262/CL$262</f>
        <v>1</v>
      </c>
      <c r="CM271" s="41">
        <f t="shared" si="3120"/>
        <v>1</v>
      </c>
      <c r="CN271" s="41">
        <f t="shared" si="3120"/>
        <v>1</v>
      </c>
      <c r="CP271" s="41"/>
      <c r="CQ271" s="41"/>
      <c r="DB271" s="41">
        <f t="shared" si="2975"/>
        <v>1</v>
      </c>
      <c r="DC271" s="41">
        <f t="shared" si="2975"/>
        <v>1</v>
      </c>
      <c r="DD271" s="41">
        <f t="shared" si="2975"/>
        <v>1</v>
      </c>
      <c r="DE271" s="41">
        <f t="shared" si="2975"/>
        <v>1</v>
      </c>
      <c r="DF271" s="41">
        <f t="shared" si="2975"/>
        <v>1</v>
      </c>
      <c r="DG271" s="41">
        <f t="shared" si="2975"/>
        <v>1</v>
      </c>
      <c r="DH271" s="41">
        <f t="shared" si="2975"/>
        <v>1</v>
      </c>
      <c r="DI271" s="41">
        <f t="shared" si="2975"/>
        <v>1</v>
      </c>
      <c r="DJ271" s="41">
        <f t="shared" si="2975"/>
        <v>1</v>
      </c>
      <c r="DK271" s="41">
        <f t="shared" si="2975"/>
        <v>1</v>
      </c>
      <c r="DL271" s="41">
        <f t="shared" si="2975"/>
        <v>1</v>
      </c>
      <c r="DM271" s="41">
        <f t="shared" si="2975"/>
        <v>1</v>
      </c>
      <c r="DN271" s="41">
        <f t="shared" si="2975"/>
        <v>1</v>
      </c>
      <c r="DO271" s="41">
        <f t="shared" si="2975"/>
        <v>1</v>
      </c>
      <c r="DP271" s="41">
        <f t="shared" si="2975"/>
        <v>1</v>
      </c>
      <c r="DQ271" s="41">
        <f t="shared" si="2975"/>
        <v>1</v>
      </c>
      <c r="DR271" s="41">
        <f t="shared" si="2975"/>
        <v>1</v>
      </c>
      <c r="DS271" s="41">
        <f t="shared" si="2975"/>
        <v>1</v>
      </c>
      <c r="DT271" s="41">
        <f t="shared" si="2975"/>
        <v>1</v>
      </c>
      <c r="DU271" s="41">
        <f t="shared" si="2975"/>
        <v>1</v>
      </c>
      <c r="DV271" s="41">
        <f t="shared" si="2975"/>
        <v>1</v>
      </c>
      <c r="DW271" s="41">
        <f t="shared" ref="DW271:DX271" si="3121">DW262/DW$262</f>
        <v>1</v>
      </c>
      <c r="DX271" s="41">
        <f t="shared" si="3121"/>
        <v>1</v>
      </c>
      <c r="DY271" s="41">
        <f t="shared" ref="DY271:DZ271" si="3122">DY262/DY$262</f>
        <v>1</v>
      </c>
      <c r="DZ271" s="41">
        <f t="shared" si="3122"/>
        <v>1</v>
      </c>
      <c r="EA271" s="41">
        <f t="shared" ref="EA271:EB271" si="3123">EA262/EA$262</f>
        <v>1</v>
      </c>
      <c r="EB271" s="41">
        <f t="shared" si="3123"/>
        <v>1</v>
      </c>
      <c r="EC271" s="41">
        <f t="shared" ref="EC271" si="3124">EC262/EC$262</f>
        <v>1</v>
      </c>
      <c r="EE271" s="41">
        <f t="shared" ref="EE271:EI271" si="3125">EE262/EE$262</f>
        <v>1</v>
      </c>
      <c r="EF271" s="41">
        <f t="shared" si="3125"/>
        <v>1</v>
      </c>
      <c r="EG271" s="41">
        <f t="shared" si="3125"/>
        <v>1</v>
      </c>
      <c r="EH271" s="41">
        <f t="shared" si="3125"/>
        <v>1</v>
      </c>
      <c r="EI271" s="41">
        <f t="shared" si="3125"/>
        <v>1</v>
      </c>
      <c r="EJ271" s="41">
        <f t="shared" ref="EJ271:EK271" si="3126">EJ262/EJ$262</f>
        <v>1</v>
      </c>
      <c r="EK271" s="41">
        <f t="shared" si="3126"/>
        <v>1</v>
      </c>
    </row>
    <row r="272" spans="1:141" ht="15" x14ac:dyDescent="0.25">
      <c r="A272" s="31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3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E272" s="32"/>
      <c r="EF272" s="32"/>
      <c r="EG272" s="32"/>
      <c r="EH272" s="32"/>
      <c r="EI272" s="32"/>
      <c r="EJ272" s="32"/>
      <c r="EK272" s="32"/>
    </row>
    <row r="273" spans="1:141" ht="15" x14ac:dyDescent="0.25">
      <c r="A273" s="19" t="s">
        <v>177</v>
      </c>
      <c r="B273" s="34">
        <f t="shared" ref="B273:CI273" si="3127">B$4</f>
        <v>43466</v>
      </c>
      <c r="C273" s="34">
        <f t="shared" si="3127"/>
        <v>43497</v>
      </c>
      <c r="D273" s="34">
        <f t="shared" si="3127"/>
        <v>43525</v>
      </c>
      <c r="E273" s="34">
        <f t="shared" si="3127"/>
        <v>43556</v>
      </c>
      <c r="F273" s="34">
        <f t="shared" si="3127"/>
        <v>43586</v>
      </c>
      <c r="G273" s="34">
        <f t="shared" si="3127"/>
        <v>43617</v>
      </c>
      <c r="H273" s="34">
        <f t="shared" si="3127"/>
        <v>43647</v>
      </c>
      <c r="I273" s="34">
        <f t="shared" si="3127"/>
        <v>43678</v>
      </c>
      <c r="J273" s="34">
        <f t="shared" si="3127"/>
        <v>43709</v>
      </c>
      <c r="K273" s="34">
        <f t="shared" si="3127"/>
        <v>43739</v>
      </c>
      <c r="L273" s="34">
        <f t="shared" si="3127"/>
        <v>43770</v>
      </c>
      <c r="M273" s="34">
        <f t="shared" si="3127"/>
        <v>43800</v>
      </c>
      <c r="N273" s="34">
        <f t="shared" si="3127"/>
        <v>43831</v>
      </c>
      <c r="O273" s="34">
        <f t="shared" si="3127"/>
        <v>43862</v>
      </c>
      <c r="P273" s="34">
        <f t="shared" si="3127"/>
        <v>43891</v>
      </c>
      <c r="Q273" s="34">
        <f t="shared" si="3127"/>
        <v>43922</v>
      </c>
      <c r="R273" s="34">
        <f t="shared" si="3127"/>
        <v>43952</v>
      </c>
      <c r="S273" s="34">
        <f t="shared" si="3127"/>
        <v>43983</v>
      </c>
      <c r="T273" s="34">
        <f t="shared" si="3127"/>
        <v>44013</v>
      </c>
      <c r="U273" s="34">
        <f t="shared" si="3127"/>
        <v>44044</v>
      </c>
      <c r="V273" s="34">
        <f t="shared" si="3127"/>
        <v>44075</v>
      </c>
      <c r="W273" s="34">
        <f t="shared" si="3127"/>
        <v>44105</v>
      </c>
      <c r="X273" s="34">
        <f t="shared" si="3127"/>
        <v>44136</v>
      </c>
      <c r="Y273" s="34">
        <f t="shared" si="3127"/>
        <v>44166</v>
      </c>
      <c r="Z273" s="34">
        <f t="shared" si="3127"/>
        <v>44197</v>
      </c>
      <c r="AA273" s="34">
        <f t="shared" si="3127"/>
        <v>44228</v>
      </c>
      <c r="AB273" s="34">
        <f t="shared" si="3127"/>
        <v>44256</v>
      </c>
      <c r="AC273" s="34">
        <f t="shared" si="3127"/>
        <v>44287</v>
      </c>
      <c r="AD273" s="34">
        <f t="shared" si="3127"/>
        <v>44317</v>
      </c>
      <c r="AE273" s="34">
        <f t="shared" si="3127"/>
        <v>44348</v>
      </c>
      <c r="AF273" s="34">
        <f t="shared" si="3127"/>
        <v>44378</v>
      </c>
      <c r="AG273" s="34">
        <f t="shared" si="3127"/>
        <v>44409</v>
      </c>
      <c r="AH273" s="34">
        <f t="shared" si="3127"/>
        <v>44440</v>
      </c>
      <c r="AI273" s="34">
        <f t="shared" si="3127"/>
        <v>44470</v>
      </c>
      <c r="AJ273" s="34">
        <f t="shared" si="3127"/>
        <v>44501</v>
      </c>
      <c r="AK273" s="34">
        <f t="shared" si="3127"/>
        <v>44531</v>
      </c>
      <c r="AL273" s="34">
        <f t="shared" si="3127"/>
        <v>44562</v>
      </c>
      <c r="AM273" s="34">
        <f t="shared" si="3127"/>
        <v>44593</v>
      </c>
      <c r="AN273" s="34">
        <f t="shared" si="3127"/>
        <v>44621</v>
      </c>
      <c r="AO273" s="34">
        <f t="shared" si="3127"/>
        <v>44652</v>
      </c>
      <c r="AP273" s="34">
        <f t="shared" si="3127"/>
        <v>44682</v>
      </c>
      <c r="AQ273" s="34">
        <f t="shared" si="3127"/>
        <v>44713</v>
      </c>
      <c r="AR273" s="34">
        <f t="shared" si="3127"/>
        <v>44743</v>
      </c>
      <c r="AS273" s="34">
        <f t="shared" si="3127"/>
        <v>44774</v>
      </c>
      <c r="AT273" s="34">
        <f t="shared" si="3127"/>
        <v>44805</v>
      </c>
      <c r="AU273" s="34">
        <f t="shared" si="3127"/>
        <v>44835</v>
      </c>
      <c r="AV273" s="34">
        <f t="shared" si="3127"/>
        <v>44866</v>
      </c>
      <c r="AW273" s="34">
        <f t="shared" si="3127"/>
        <v>44896</v>
      </c>
      <c r="AX273" s="34">
        <f t="shared" si="3127"/>
        <v>44927</v>
      </c>
      <c r="AY273" s="34">
        <f t="shared" si="3127"/>
        <v>44958</v>
      </c>
      <c r="AZ273" s="34">
        <f t="shared" si="3127"/>
        <v>44986</v>
      </c>
      <c r="BA273" s="34">
        <f t="shared" si="3127"/>
        <v>45017</v>
      </c>
      <c r="BB273" s="34">
        <f t="shared" si="3127"/>
        <v>45047</v>
      </c>
      <c r="BC273" s="34">
        <f t="shared" si="3127"/>
        <v>45078</v>
      </c>
      <c r="BD273" s="34">
        <f t="shared" si="3127"/>
        <v>45108</v>
      </c>
      <c r="BE273" s="34">
        <f t="shared" si="3127"/>
        <v>45139</v>
      </c>
      <c r="BF273" s="34">
        <f t="shared" si="3127"/>
        <v>45170</v>
      </c>
      <c r="BG273" s="34">
        <f t="shared" si="3127"/>
        <v>45200</v>
      </c>
      <c r="BH273" s="34">
        <f t="shared" si="3127"/>
        <v>45231</v>
      </c>
      <c r="BI273" s="34">
        <f t="shared" si="3127"/>
        <v>45261</v>
      </c>
      <c r="BJ273" s="34">
        <f t="shared" si="3127"/>
        <v>45292</v>
      </c>
      <c r="BK273" s="34">
        <f t="shared" si="3127"/>
        <v>45323</v>
      </c>
      <c r="BL273" s="34">
        <f t="shared" si="3127"/>
        <v>45352</v>
      </c>
      <c r="BM273" s="34">
        <f t="shared" si="3127"/>
        <v>45383</v>
      </c>
      <c r="BN273" s="34">
        <f t="shared" si="3127"/>
        <v>45413</v>
      </c>
      <c r="BO273" s="34">
        <f t="shared" si="3127"/>
        <v>45444</v>
      </c>
      <c r="BP273" s="34">
        <f t="shared" si="3127"/>
        <v>45474</v>
      </c>
      <c r="BQ273" s="34">
        <f t="shared" si="3127"/>
        <v>45505</v>
      </c>
      <c r="BR273" s="34">
        <f t="shared" si="3127"/>
        <v>45536</v>
      </c>
      <c r="BS273" s="34">
        <f t="shared" si="3127"/>
        <v>45566</v>
      </c>
      <c r="BT273" s="34">
        <f t="shared" si="3127"/>
        <v>45597</v>
      </c>
      <c r="BU273" s="34">
        <f t="shared" si="3127"/>
        <v>45627</v>
      </c>
      <c r="BV273" s="34">
        <f t="shared" si="3127"/>
        <v>45658</v>
      </c>
      <c r="BW273" s="34">
        <f t="shared" si="3127"/>
        <v>45689</v>
      </c>
      <c r="BX273" s="34">
        <f t="shared" si="3127"/>
        <v>45717</v>
      </c>
      <c r="BY273" s="34">
        <f t="shared" si="3127"/>
        <v>45748</v>
      </c>
      <c r="BZ273" s="34">
        <f t="shared" si="3127"/>
        <v>45778</v>
      </c>
      <c r="CA273" s="34">
        <f t="shared" si="3127"/>
        <v>45809</v>
      </c>
      <c r="CB273" s="34">
        <f t="shared" si="3127"/>
        <v>45839</v>
      </c>
      <c r="CC273" s="34">
        <f t="shared" si="3127"/>
        <v>45870</v>
      </c>
      <c r="CD273" s="34">
        <f t="shared" si="3127"/>
        <v>45901</v>
      </c>
      <c r="CE273" s="34">
        <f t="shared" si="3127"/>
        <v>45931</v>
      </c>
      <c r="CF273" s="34">
        <f t="shared" si="3127"/>
        <v>45962</v>
      </c>
      <c r="CG273" s="34">
        <f t="shared" si="3127"/>
        <v>45992</v>
      </c>
      <c r="CH273" s="34">
        <f t="shared" si="3127"/>
        <v>46023</v>
      </c>
      <c r="CI273" s="34">
        <f t="shared" si="3127"/>
        <v>46054</v>
      </c>
      <c r="CL273" s="35" t="str">
        <f>CL255</f>
        <v>4Q26</v>
      </c>
      <c r="CM273" s="35" t="str">
        <f t="shared" ref="CM273:CQ273" si="3128">CM255</f>
        <v>3Q26</v>
      </c>
      <c r="CN273" s="35" t="str">
        <f t="shared" si="3128"/>
        <v>4Q25</v>
      </c>
      <c r="CP273" s="35" t="str">
        <f t="shared" si="3128"/>
        <v>QoQ Change</v>
      </c>
      <c r="CQ273" s="35" t="str">
        <f t="shared" si="3128"/>
        <v>YoY Change</v>
      </c>
      <c r="CU273" s="8"/>
      <c r="CV273" s="8"/>
      <c r="CW273" s="8"/>
      <c r="CX273" s="8"/>
      <c r="CY273" s="8"/>
      <c r="CZ273" s="8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E273" s="34"/>
      <c r="EF273" s="34"/>
      <c r="EG273" s="34"/>
      <c r="EH273" s="34"/>
      <c r="EI273" s="34"/>
      <c r="EJ273" s="34"/>
      <c r="EK273" s="34"/>
    </row>
    <row r="274" spans="1:141" hidden="1" outlineLevel="1" x14ac:dyDescent="0.2">
      <c r="A274" s="9" t="s">
        <v>11</v>
      </c>
      <c r="B274" s="15">
        <f>CV!C17</f>
        <v>16957</v>
      </c>
      <c r="C274" s="15">
        <f>CV!D17</f>
        <v>16231</v>
      </c>
      <c r="D274" s="15">
        <f>CV!E17</f>
        <v>18214</v>
      </c>
      <c r="E274" s="15">
        <f>CV!F17</f>
        <v>16389</v>
      </c>
      <c r="F274" s="15">
        <f>CV!G17</f>
        <v>14559</v>
      </c>
      <c r="G274" s="15">
        <f>CV!H17</f>
        <v>11695</v>
      </c>
      <c r="H274" s="15">
        <f>CV!I17</f>
        <v>12105</v>
      </c>
      <c r="I274" s="15">
        <f>CV!J17</f>
        <v>10814</v>
      </c>
      <c r="J274" s="15">
        <f>CV!K17</f>
        <v>10594</v>
      </c>
      <c r="K274" s="15">
        <f>CV!L17</f>
        <v>10891</v>
      </c>
      <c r="L274" s="15">
        <f>CV!M17</f>
        <v>11293</v>
      </c>
      <c r="M274" s="15">
        <f>CV!N17</f>
        <v>9714</v>
      </c>
      <c r="N274" s="15">
        <f>CV!O17</f>
        <v>12293</v>
      </c>
      <c r="O274" s="15">
        <f>CV!P17</f>
        <v>15299</v>
      </c>
      <c r="P274" s="15">
        <f>CV!Q17</f>
        <v>21975</v>
      </c>
      <c r="Q274" s="15">
        <f>CV!R17</f>
        <v>3719</v>
      </c>
      <c r="R274" s="15">
        <f>CV!S17</f>
        <v>13</v>
      </c>
      <c r="S274" s="15">
        <f>CV!T17</f>
        <v>136</v>
      </c>
      <c r="T274" s="15">
        <f>CV!U17</f>
        <v>540</v>
      </c>
      <c r="U274" s="15">
        <f>CV!V17</f>
        <v>1323</v>
      </c>
      <c r="V274" s="15">
        <f>CV!W17</f>
        <v>3203</v>
      </c>
      <c r="W274" s="15">
        <f>CV!X17</f>
        <v>4426</v>
      </c>
      <c r="X274" s="15">
        <f>CV!Y17</f>
        <v>5471</v>
      </c>
      <c r="Y274" s="15">
        <f>CV!Z17</f>
        <v>7407</v>
      </c>
      <c r="Z274" s="15">
        <f>CV!AA17</f>
        <v>9653</v>
      </c>
      <c r="AA274" s="15">
        <f>CV!AB17</f>
        <v>10910</v>
      </c>
      <c r="AB274" s="15">
        <f>CV!AC17</f>
        <v>12368</v>
      </c>
      <c r="AC274" s="15">
        <f>CV!AD17</f>
        <v>10191</v>
      </c>
      <c r="AD274" s="15">
        <f>CV!AE17</f>
        <v>3898</v>
      </c>
      <c r="AE274" s="15">
        <f>CV!AF17</f>
        <v>6593</v>
      </c>
      <c r="AF274" s="15">
        <f>CV!AG17</f>
        <v>7724</v>
      </c>
      <c r="AG274" s="15">
        <f>CV!AH17</f>
        <v>8400</v>
      </c>
      <c r="AH274" s="15">
        <f>CV!AI17</f>
        <v>9640</v>
      </c>
      <c r="AI274" s="15">
        <f>CV!AJ17</f>
        <v>10700</v>
      </c>
      <c r="AJ274" s="15">
        <f>CV!AK17</f>
        <v>9905</v>
      </c>
      <c r="AK274" s="15">
        <f>CV!AL17</f>
        <v>10609</v>
      </c>
      <c r="AL274" s="15">
        <f>CV!AM17</f>
        <v>13099</v>
      </c>
      <c r="AM274" s="15">
        <f>CV!AN17</f>
        <v>12349</v>
      </c>
      <c r="AN274" s="15">
        <f>CV!AO17</f>
        <v>15325</v>
      </c>
      <c r="AO274" s="15">
        <f>CV!AP17</f>
        <v>16665</v>
      </c>
      <c r="AP274" s="15">
        <f>CV!AQ17</f>
        <v>12678</v>
      </c>
      <c r="AQ274" s="15">
        <f>CV!AR17</f>
        <v>12194</v>
      </c>
      <c r="AR274" s="15">
        <f>CV!AS17</f>
        <v>11508</v>
      </c>
      <c r="AS274" s="15">
        <f>CV!AT17</f>
        <v>12020</v>
      </c>
      <c r="AT274" s="15">
        <f>CV!AU17</f>
        <v>12850</v>
      </c>
      <c r="AU274" s="15">
        <f>CV!AV17</f>
        <v>12740</v>
      </c>
      <c r="AV274" s="15">
        <f>CV!AW17</f>
        <v>13851</v>
      </c>
      <c r="AW274" s="15">
        <f>CV!AX17</f>
        <v>12267</v>
      </c>
      <c r="AX274" s="15">
        <f>CV!AY17</f>
        <v>15204</v>
      </c>
      <c r="AY274" s="15">
        <f>CV!AZ17</f>
        <v>14956</v>
      </c>
      <c r="AZ274" s="15">
        <f>CV!BA17</f>
        <v>18528</v>
      </c>
      <c r="BA274" s="15">
        <f>CV!BB17</f>
        <v>17272</v>
      </c>
      <c r="BB274" s="15">
        <f>CV!BC17</f>
        <v>12825</v>
      </c>
      <c r="BC274" s="15">
        <f>CV!BD17</f>
        <v>11788</v>
      </c>
      <c r="BD274" s="15">
        <f>CV!BE17</f>
        <v>11927</v>
      </c>
      <c r="BE274" s="15">
        <f>CV!BF17</f>
        <v>13118</v>
      </c>
      <c r="BF274" s="15">
        <f>CV!BG17</f>
        <v>14401</v>
      </c>
      <c r="BG274" s="15">
        <f>CV!BH17</f>
        <v>16629</v>
      </c>
      <c r="BH274" s="15">
        <f>CV!BI17</f>
        <v>14878</v>
      </c>
      <c r="BI274" s="15">
        <f>CV!BJ17</f>
        <v>12992</v>
      </c>
      <c r="BJ274" s="15">
        <f>CV!BK17</f>
        <v>15998</v>
      </c>
      <c r="BK274" s="15">
        <f>CV!BL17</f>
        <v>15829</v>
      </c>
      <c r="BL274" s="15">
        <f>CV!BM17</f>
        <v>16175</v>
      </c>
      <c r="BM274" s="15">
        <f>CV!BN17</f>
        <v>17107</v>
      </c>
      <c r="BN274" s="15">
        <f>CV!BO17</f>
        <v>14417</v>
      </c>
      <c r="BO274" s="15">
        <f>CV!BP17</f>
        <v>12543</v>
      </c>
      <c r="BP274" s="15">
        <f>CV!BQ17</f>
        <v>13306</v>
      </c>
      <c r="BQ274" s="15">
        <f>CV!BR17</f>
        <v>11329</v>
      </c>
      <c r="BR274" s="15">
        <f>CV!BS17</f>
        <v>11958</v>
      </c>
      <c r="BS274" s="15">
        <f>CV!BT17</f>
        <v>15596</v>
      </c>
      <c r="BT274" s="15">
        <f>CV!BU17</f>
        <v>13754</v>
      </c>
      <c r="BU274" s="15">
        <f>CV!BV17</f>
        <v>12486</v>
      </c>
      <c r="BV274" s="15">
        <f>CV!BW17</f>
        <v>15875</v>
      </c>
      <c r="BW274" s="15">
        <f>CV!BX17</f>
        <v>13728</v>
      </c>
      <c r="BX274" s="15">
        <f>CV!BY17</f>
        <v>15752</v>
      </c>
      <c r="BY274" s="15">
        <f>CV!BZ17</f>
        <v>17110</v>
      </c>
      <c r="BZ274" s="15">
        <f>CV!CA17</f>
        <v>13200</v>
      </c>
      <c r="CA274" s="15">
        <f>CV!CB17</f>
        <v>11425</v>
      </c>
      <c r="CB274" s="15">
        <f>CV!CC17</f>
        <v>12213</v>
      </c>
      <c r="CC274" s="15">
        <f>CV!CD17</f>
        <v>11575</v>
      </c>
      <c r="CD274" s="15">
        <f>CV!CE17</f>
        <v>11578</v>
      </c>
      <c r="CE274" s="15">
        <f>CV!CF17</f>
        <v>15948</v>
      </c>
      <c r="CF274" s="15">
        <f>CV!CG17</f>
        <v>16996</v>
      </c>
      <c r="CG274" s="15">
        <f>CV!CH17</f>
        <v>15456</v>
      </c>
      <c r="CH274" s="15">
        <f>CV!CI17</f>
        <v>18828</v>
      </c>
      <c r="CI274" s="15">
        <f>CV!CJ17</f>
        <v>19491.782608695652</v>
      </c>
      <c r="CL274" s="15">
        <f t="shared" ref="CL274:CL279" si="3129">SUMIFS($C274:$CK274,$C$3:$CK$3,CL$4,$C$1:$CK$1,"&lt;="&amp;_xlfn.XLOOKUP(MAX($C$4:$CK$4),$C$4:$CK$4,$C$1:$CK$1))</f>
        <v>38319.782608695648</v>
      </c>
      <c r="CM274" s="15">
        <f t="shared" ref="CM274:CN279" si="3130">SUMIF($A$3:$CK$3,CM$4,$A274:$CK274)</f>
        <v>48400</v>
      </c>
      <c r="CN274" s="15">
        <f t="shared" si="3130"/>
        <v>45355</v>
      </c>
      <c r="CP274" s="17">
        <f t="shared" ref="CP274:CP280" si="3131">CL274/SUMIFS($C274:$CK274,$C$3:$CK$3,CM$4,$C$1:$CK$1,"&lt;="&amp;_xlfn.XLOOKUP(MAX($C$4:$CK$4),$C$4:$CK$4,$C$1:$CK$1))-1</f>
        <v>0.16317941381421952</v>
      </c>
      <c r="CQ274" s="17">
        <f t="shared" ref="CQ274:CQ280" si="3132">CL274/SUMIFS($C274:$CK274,$C$3:$CK$3,CN$4,$C$1:$CK$1,"&lt;="&amp;_xlfn.XLOOKUP(MAX($C$4:$CK$4),$C$4:$CK$4,$C$1:$CK$1))-1</f>
        <v>0.29445605542328979</v>
      </c>
      <c r="CU274" s="8"/>
      <c r="CV274" s="8"/>
      <c r="CW274" s="8"/>
      <c r="CX274" s="8"/>
      <c r="CY274" s="8"/>
      <c r="CZ274" s="8"/>
      <c r="DB274" s="15">
        <f t="shared" ref="DB274:DK280" si="3133">SUMIF($B$3:$CK$3,DB$4,$B274:$CK274)</f>
        <v>51402</v>
      </c>
      <c r="DC274" s="15">
        <f t="shared" si="3133"/>
        <v>42643</v>
      </c>
      <c r="DD274" s="15">
        <f t="shared" si="3133"/>
        <v>33513</v>
      </c>
      <c r="DE274" s="15">
        <f t="shared" si="3133"/>
        <v>31898</v>
      </c>
      <c r="DF274" s="15">
        <f t="shared" si="3133"/>
        <v>49567</v>
      </c>
      <c r="DG274" s="15">
        <f t="shared" si="3133"/>
        <v>3868</v>
      </c>
      <c r="DH274" s="15">
        <f t="shared" si="3133"/>
        <v>5066</v>
      </c>
      <c r="DI274" s="15">
        <f t="shared" si="3133"/>
        <v>17304</v>
      </c>
      <c r="DJ274" s="15">
        <f t="shared" si="3133"/>
        <v>32931</v>
      </c>
      <c r="DK274" s="15">
        <f t="shared" si="3133"/>
        <v>20682</v>
      </c>
      <c r="DL274" s="15">
        <f t="shared" ref="DL274:DU280" si="3134">SUMIF($B$3:$CK$3,DL$4,$B274:$CK274)</f>
        <v>25764</v>
      </c>
      <c r="DM274" s="15">
        <f t="shared" si="3134"/>
        <v>31214</v>
      </c>
      <c r="DN274" s="15">
        <f t="shared" si="3134"/>
        <v>40773</v>
      </c>
      <c r="DO274" s="15">
        <f t="shared" si="3134"/>
        <v>41537</v>
      </c>
      <c r="DP274" s="15">
        <f t="shared" si="3134"/>
        <v>36378</v>
      </c>
      <c r="DQ274" s="15">
        <f t="shared" si="3134"/>
        <v>38858</v>
      </c>
      <c r="DR274" s="15">
        <f t="shared" si="3134"/>
        <v>48688</v>
      </c>
      <c r="DS274" s="15">
        <f t="shared" si="3134"/>
        <v>41885</v>
      </c>
      <c r="DT274" s="15">
        <f t="shared" si="3134"/>
        <v>39446</v>
      </c>
      <c r="DU274" s="15">
        <f t="shared" si="3134"/>
        <v>44499</v>
      </c>
      <c r="DV274" s="15">
        <f t="shared" ref="DV274:EC280" si="3135">SUMIF($B$3:$CK$3,DV$4,$B274:$CK274)</f>
        <v>48002</v>
      </c>
      <c r="DW274" s="15">
        <f t="shared" si="3135"/>
        <v>44067</v>
      </c>
      <c r="DX274" s="15">
        <f t="shared" si="3135"/>
        <v>36593</v>
      </c>
      <c r="DY274" s="15">
        <f t="shared" si="3135"/>
        <v>41836</v>
      </c>
      <c r="DZ274" s="15">
        <f t="shared" si="3135"/>
        <v>45355</v>
      </c>
      <c r="EA274" s="15">
        <f t="shared" si="3135"/>
        <v>41735</v>
      </c>
      <c r="EB274" s="15">
        <f t="shared" si="3135"/>
        <v>35366</v>
      </c>
      <c r="EC274" s="15">
        <f t="shared" si="3135"/>
        <v>48400</v>
      </c>
      <c r="EE274" s="15">
        <f t="shared" ref="EE274:EK280" si="3136">SUMIF($B$2:$CK$2,EE$4,$B274:$CK274)</f>
        <v>157621</v>
      </c>
      <c r="EF274" s="15">
        <f t="shared" si="3136"/>
        <v>59169</v>
      </c>
      <c r="EG274" s="15">
        <f t="shared" si="3136"/>
        <v>118433</v>
      </c>
      <c r="EH274" s="15">
        <f t="shared" si="3136"/>
        <v>165461</v>
      </c>
      <c r="EI274" s="15">
        <f t="shared" si="3136"/>
        <v>173832</v>
      </c>
      <c r="EJ274" s="15">
        <f t="shared" si="3136"/>
        <v>167851</v>
      </c>
      <c r="EK274" s="15">
        <f t="shared" si="3136"/>
        <v>163820.78260869565</v>
      </c>
    </row>
    <row r="275" spans="1:141" hidden="1" outlineLevel="1" x14ac:dyDescent="0.2">
      <c r="A275" s="9" t="s">
        <v>49</v>
      </c>
      <c r="B275" s="15">
        <f>CV!C21</f>
        <v>865</v>
      </c>
      <c r="C275" s="15">
        <f>CV!D21</f>
        <v>901</v>
      </c>
      <c r="D275" s="15">
        <f>CV!E21</f>
        <v>955</v>
      </c>
      <c r="E275" s="15">
        <f>CV!F21</f>
        <v>779</v>
      </c>
      <c r="F275" s="15">
        <f>CV!G21</f>
        <v>849</v>
      </c>
      <c r="G275" s="15">
        <f>CV!H21</f>
        <v>879</v>
      </c>
      <c r="H275" s="15">
        <f>CV!I21</f>
        <v>923</v>
      </c>
      <c r="I275" s="15">
        <f>CV!J21</f>
        <v>682</v>
      </c>
      <c r="J275" s="15">
        <f>CV!K21</f>
        <v>527</v>
      </c>
      <c r="K275" s="15">
        <f>CV!L21</f>
        <v>482</v>
      </c>
      <c r="L275" s="15">
        <f>CV!M21</f>
        <v>571</v>
      </c>
      <c r="M275" s="15">
        <f>CV!N21</f>
        <v>581</v>
      </c>
      <c r="N275" s="15">
        <f>CV!O21</f>
        <v>623</v>
      </c>
      <c r="O275" s="15">
        <f>CV!P21</f>
        <v>744</v>
      </c>
      <c r="P275" s="15">
        <f>CV!Q21</f>
        <v>1164</v>
      </c>
      <c r="Q275" s="15">
        <f>CV!R21</f>
        <v>295</v>
      </c>
      <c r="R275" s="15">
        <f>CV!S21</f>
        <v>1</v>
      </c>
      <c r="S275" s="15">
        <f>CV!T21</f>
        <v>13</v>
      </c>
      <c r="T275" s="15">
        <f>CV!U21</f>
        <v>35</v>
      </c>
      <c r="U275" s="15">
        <f>CV!V21</f>
        <v>40</v>
      </c>
      <c r="V275" s="15">
        <f>CV!W21</f>
        <v>126</v>
      </c>
      <c r="W275" s="15">
        <f>CV!X21</f>
        <v>184</v>
      </c>
      <c r="X275" s="15">
        <f>CV!Y21</f>
        <v>280</v>
      </c>
      <c r="Y275" s="15">
        <f>CV!Z21</f>
        <v>300</v>
      </c>
      <c r="Z275" s="15">
        <f>CV!AA21</f>
        <v>313</v>
      </c>
      <c r="AA275" s="15">
        <f>CV!AB21</f>
        <v>385</v>
      </c>
      <c r="AB275" s="15">
        <f>CV!AC21</f>
        <v>503</v>
      </c>
      <c r="AC275" s="15">
        <f>CV!AD21</f>
        <v>362</v>
      </c>
      <c r="AD275" s="15">
        <f>CV!AE21</f>
        <v>125</v>
      </c>
      <c r="AE275" s="15">
        <f>CV!AF21</f>
        <v>286</v>
      </c>
      <c r="AF275" s="15">
        <f>CV!AG21</f>
        <v>251</v>
      </c>
      <c r="AG275" s="15">
        <f>CV!AH21</f>
        <v>312</v>
      </c>
      <c r="AH275" s="15">
        <f>CV!AI21</f>
        <v>336</v>
      </c>
      <c r="AI275" s="15">
        <f>CV!AJ21</f>
        <v>344</v>
      </c>
      <c r="AJ275" s="15">
        <f>CV!AK21</f>
        <v>384</v>
      </c>
      <c r="AK275" s="15">
        <f>CV!AL21</f>
        <v>343</v>
      </c>
      <c r="AL275" s="15">
        <f>CV!AM21</f>
        <v>479</v>
      </c>
      <c r="AM275" s="15">
        <f>CV!AN21</f>
        <v>457</v>
      </c>
      <c r="AN275" s="15">
        <f>CV!AO21</f>
        <v>472</v>
      </c>
      <c r="AO275" s="15">
        <f>CV!AP21</f>
        <v>485</v>
      </c>
      <c r="AP275" s="15">
        <f>CV!AQ21</f>
        <v>419</v>
      </c>
      <c r="AQ275" s="15">
        <f>CV!AR21</f>
        <v>432</v>
      </c>
      <c r="AR275" s="15">
        <f>CV!AS21</f>
        <v>352</v>
      </c>
      <c r="AS275" s="15">
        <f>CV!AT21</f>
        <v>401</v>
      </c>
      <c r="AT275" s="15">
        <f>CV!AU21</f>
        <v>347</v>
      </c>
      <c r="AU275" s="15">
        <f>CV!AV21</f>
        <v>504</v>
      </c>
      <c r="AV275" s="15">
        <f>CV!AW21</f>
        <v>447</v>
      </c>
      <c r="AW275" s="15">
        <f>CV!AX21</f>
        <v>560</v>
      </c>
      <c r="AX275" s="15">
        <f>CV!AY21</f>
        <v>574</v>
      </c>
      <c r="AY275" s="15">
        <f>CV!AZ21</f>
        <v>541</v>
      </c>
      <c r="AZ275" s="15">
        <f>CV!BA21</f>
        <v>734</v>
      </c>
      <c r="BA275" s="15">
        <f>CV!BB21</f>
        <v>695</v>
      </c>
      <c r="BB275" s="15">
        <f>CV!BC21</f>
        <v>637</v>
      </c>
      <c r="BC275" s="15">
        <f>CV!BD21</f>
        <v>671</v>
      </c>
      <c r="BD275" s="15">
        <f>CV!BE21</f>
        <v>614</v>
      </c>
      <c r="BE275" s="15">
        <f>CV!BF21</f>
        <v>506</v>
      </c>
      <c r="BF275" s="15">
        <f>CV!BG21</f>
        <v>577</v>
      </c>
      <c r="BG275" s="15">
        <f>CV!BH21</f>
        <v>621</v>
      </c>
      <c r="BH275" s="15">
        <f>CV!BI21</f>
        <v>627</v>
      </c>
      <c r="BI275" s="15">
        <f>CV!BJ21</f>
        <v>521</v>
      </c>
      <c r="BJ275" s="15">
        <f>CV!BK21</f>
        <v>696</v>
      </c>
      <c r="BK275" s="15">
        <f>CV!BL21</f>
        <v>667</v>
      </c>
      <c r="BL275" s="15">
        <f>CV!BM21</f>
        <v>802</v>
      </c>
      <c r="BM275" s="15">
        <f>CV!BN21</f>
        <v>774</v>
      </c>
      <c r="BN275" s="15">
        <f>CV!BO21</f>
        <v>630</v>
      </c>
      <c r="BO275" s="15">
        <f>CV!BP21</f>
        <v>580</v>
      </c>
      <c r="BP275" s="15">
        <f>CV!BQ21</f>
        <v>649</v>
      </c>
      <c r="BQ275" s="15">
        <f>CV!BR21</f>
        <v>570</v>
      </c>
      <c r="BR275" s="15">
        <f>CV!BS21</f>
        <v>537</v>
      </c>
      <c r="BS275" s="15">
        <f>CV!BT21</f>
        <v>667</v>
      </c>
      <c r="BT275" s="15">
        <f>CV!BU21</f>
        <v>510</v>
      </c>
      <c r="BU275" s="15">
        <f>CV!BV21</f>
        <v>610</v>
      </c>
      <c r="BV275" s="15">
        <f>CV!BW21</f>
        <v>719</v>
      </c>
      <c r="BW275" s="15">
        <f>CV!BX21</f>
        <v>647</v>
      </c>
      <c r="BX275" s="15">
        <f>CV!BY21</f>
        <v>699</v>
      </c>
      <c r="BY275" s="15">
        <f>CV!BZ21</f>
        <v>823</v>
      </c>
      <c r="BZ275" s="15">
        <f>CV!CA21</f>
        <v>670</v>
      </c>
      <c r="CA275" s="15">
        <f>CV!CB21</f>
        <v>673</v>
      </c>
      <c r="CB275" s="15">
        <f>CV!CC21</f>
        <v>576</v>
      </c>
      <c r="CC275" s="15">
        <f>CV!CD21</f>
        <v>571</v>
      </c>
      <c r="CD275" s="15">
        <f>CV!CE21</f>
        <v>647</v>
      </c>
      <c r="CE275" s="15">
        <f>CV!CF21</f>
        <v>636</v>
      </c>
      <c r="CF275" s="15">
        <f>CV!CG21</f>
        <v>605</v>
      </c>
      <c r="CG275" s="15">
        <f>CV!CH21</f>
        <v>588</v>
      </c>
      <c r="CH275" s="15">
        <f>CV!CI21</f>
        <v>682</v>
      </c>
      <c r="CI275" s="15">
        <f>CV!CJ21</f>
        <v>796.86956521739137</v>
      </c>
      <c r="CL275" s="15">
        <f t="shared" si="3129"/>
        <v>1478.8695652173915</v>
      </c>
      <c r="CM275" s="15">
        <f t="shared" si="3130"/>
        <v>1829</v>
      </c>
      <c r="CN275" s="15">
        <f t="shared" si="3130"/>
        <v>2065</v>
      </c>
      <c r="CP275" s="17">
        <f t="shared" si="3131"/>
        <v>0.19167571733875222</v>
      </c>
      <c r="CQ275" s="17">
        <f t="shared" si="3132"/>
        <v>8.2627792984913295E-2</v>
      </c>
      <c r="CU275" s="8"/>
      <c r="CV275" s="8"/>
      <c r="CW275" s="8"/>
      <c r="CX275" s="8"/>
      <c r="CY275" s="8"/>
      <c r="CZ275" s="8"/>
      <c r="DB275" s="15">
        <f t="shared" si="3133"/>
        <v>2721</v>
      </c>
      <c r="DC275" s="15">
        <f t="shared" si="3133"/>
        <v>2507</v>
      </c>
      <c r="DD275" s="15">
        <f t="shared" si="3133"/>
        <v>2132</v>
      </c>
      <c r="DE275" s="15">
        <f t="shared" si="3133"/>
        <v>1634</v>
      </c>
      <c r="DF275" s="15">
        <f t="shared" si="3133"/>
        <v>2531</v>
      </c>
      <c r="DG275" s="15">
        <f t="shared" si="3133"/>
        <v>309</v>
      </c>
      <c r="DH275" s="15">
        <f t="shared" si="3133"/>
        <v>201</v>
      </c>
      <c r="DI275" s="15">
        <f t="shared" si="3133"/>
        <v>764</v>
      </c>
      <c r="DJ275" s="15">
        <f t="shared" si="3133"/>
        <v>1201</v>
      </c>
      <c r="DK275" s="15">
        <f t="shared" si="3133"/>
        <v>773</v>
      </c>
      <c r="DL275" s="15">
        <f t="shared" si="3134"/>
        <v>899</v>
      </c>
      <c r="DM275" s="15">
        <f t="shared" si="3134"/>
        <v>1071</v>
      </c>
      <c r="DN275" s="15">
        <f t="shared" si="3134"/>
        <v>1408</v>
      </c>
      <c r="DO275" s="15">
        <f t="shared" si="3134"/>
        <v>1336</v>
      </c>
      <c r="DP275" s="15">
        <f t="shared" si="3134"/>
        <v>1100</v>
      </c>
      <c r="DQ275" s="15">
        <f t="shared" si="3134"/>
        <v>1511</v>
      </c>
      <c r="DR275" s="15">
        <f t="shared" si="3134"/>
        <v>1849</v>
      </c>
      <c r="DS275" s="15">
        <f t="shared" si="3134"/>
        <v>2003</v>
      </c>
      <c r="DT275" s="15">
        <f t="shared" si="3134"/>
        <v>1697</v>
      </c>
      <c r="DU275" s="15">
        <f t="shared" si="3134"/>
        <v>1769</v>
      </c>
      <c r="DV275" s="15">
        <f t="shared" si="3135"/>
        <v>2165</v>
      </c>
      <c r="DW275" s="15">
        <f t="shared" si="3135"/>
        <v>1984</v>
      </c>
      <c r="DX275" s="15">
        <f t="shared" si="3135"/>
        <v>1756</v>
      </c>
      <c r="DY275" s="15">
        <f t="shared" si="3135"/>
        <v>1787</v>
      </c>
      <c r="DZ275" s="15">
        <f t="shared" si="3135"/>
        <v>2065</v>
      </c>
      <c r="EA275" s="15">
        <f t="shared" si="3135"/>
        <v>2166</v>
      </c>
      <c r="EB275" s="15">
        <f t="shared" si="3135"/>
        <v>1794</v>
      </c>
      <c r="EC275" s="15">
        <f t="shared" si="3135"/>
        <v>1829</v>
      </c>
      <c r="EE275" s="15">
        <f t="shared" si="3136"/>
        <v>8804</v>
      </c>
      <c r="EF275" s="15">
        <f t="shared" si="3136"/>
        <v>2475</v>
      </c>
      <c r="EG275" s="15">
        <f t="shared" si="3136"/>
        <v>4151</v>
      </c>
      <c r="EH275" s="15">
        <f t="shared" si="3136"/>
        <v>5796</v>
      </c>
      <c r="EI275" s="15">
        <f t="shared" si="3136"/>
        <v>7634</v>
      </c>
      <c r="EJ275" s="15">
        <f t="shared" si="3136"/>
        <v>7592</v>
      </c>
      <c r="EK275" s="15">
        <f t="shared" si="3136"/>
        <v>7267.869565217391</v>
      </c>
    </row>
    <row r="276" spans="1:141" hidden="1" outlineLevel="1" x14ac:dyDescent="0.2">
      <c r="A276" s="9" t="s">
        <v>53</v>
      </c>
      <c r="B276" s="15">
        <f>CV!C18</f>
        <v>10919</v>
      </c>
      <c r="C276" s="15">
        <f>CV!D18</f>
        <v>11435</v>
      </c>
      <c r="D276" s="15">
        <f>CV!E18</f>
        <v>12477</v>
      </c>
      <c r="E276" s="15">
        <f>CV!F18</f>
        <v>11463</v>
      </c>
      <c r="F276" s="15">
        <f>CV!G18</f>
        <v>10145</v>
      </c>
      <c r="G276" s="15">
        <f>CV!H18</f>
        <v>7990</v>
      </c>
      <c r="H276" s="15">
        <f>CV!I18</f>
        <v>8467</v>
      </c>
      <c r="I276" s="15">
        <f>CV!J18</f>
        <v>7188</v>
      </c>
      <c r="J276" s="15">
        <f>CV!K18</f>
        <v>6311</v>
      </c>
      <c r="K276" s="15">
        <f>CV!L18</f>
        <v>6952</v>
      </c>
      <c r="L276" s="15">
        <f>CV!M18</f>
        <v>6663</v>
      </c>
      <c r="M276" s="15">
        <f>CV!N18</f>
        <v>5577</v>
      </c>
      <c r="N276" s="15">
        <f>CV!O18</f>
        <v>6887</v>
      </c>
      <c r="O276" s="15">
        <f>CV!P18</f>
        <v>8544</v>
      </c>
      <c r="P276" s="15">
        <f>CV!Q18</f>
        <v>12301</v>
      </c>
      <c r="Q276" s="15">
        <f>CV!R18</f>
        <v>1602</v>
      </c>
      <c r="R276" s="15">
        <f>CV!S18</f>
        <v>15</v>
      </c>
      <c r="S276" s="15">
        <f>CV!T18</f>
        <v>87</v>
      </c>
      <c r="T276" s="15">
        <f>CV!U18</f>
        <v>289</v>
      </c>
      <c r="U276" s="15">
        <f>CV!V18</f>
        <v>750</v>
      </c>
      <c r="V276" s="15">
        <f>CV!W18</f>
        <v>1695</v>
      </c>
      <c r="W276" s="15">
        <f>CV!X18</f>
        <v>2308</v>
      </c>
      <c r="X276" s="15">
        <f>CV!Y18</f>
        <v>2773</v>
      </c>
      <c r="Y276" s="15">
        <f>CV!Z18</f>
        <v>3613</v>
      </c>
      <c r="Z276" s="15">
        <f>CV!AA18</f>
        <v>4584</v>
      </c>
      <c r="AA276" s="15">
        <f>CV!AB18</f>
        <v>5134</v>
      </c>
      <c r="AB276" s="15">
        <f>CV!AC18</f>
        <v>6404</v>
      </c>
      <c r="AC276" s="15">
        <f>CV!AD18</f>
        <v>5483</v>
      </c>
      <c r="AD276" s="15">
        <f>CV!AE18</f>
        <v>2157</v>
      </c>
      <c r="AE276" s="15">
        <f>CV!AF18</f>
        <v>2937</v>
      </c>
      <c r="AF276" s="15">
        <f>CV!AG18</f>
        <v>3600</v>
      </c>
      <c r="AG276" s="15">
        <f>CV!AH18</f>
        <v>3833</v>
      </c>
      <c r="AH276" s="15">
        <f>CV!AI18</f>
        <v>4690</v>
      </c>
      <c r="AI276" s="15">
        <f>CV!AJ18</f>
        <v>4377</v>
      </c>
      <c r="AJ276" s="15">
        <f>CV!AK18</f>
        <v>4422</v>
      </c>
      <c r="AK276" s="15">
        <f>CV!AL18</f>
        <v>4951</v>
      </c>
      <c r="AL276" s="15">
        <f>CV!AM18</f>
        <v>6606</v>
      </c>
      <c r="AM276" s="15">
        <f>CV!AN18</f>
        <v>6777</v>
      </c>
      <c r="AN276" s="15">
        <f>CV!AO18</f>
        <v>8009</v>
      </c>
      <c r="AO276" s="15">
        <f>CV!AP18</f>
        <v>8656</v>
      </c>
      <c r="AP276" s="15">
        <f>CV!AQ18</f>
        <v>7594</v>
      </c>
      <c r="AQ276" s="15">
        <f>CV!AR18</f>
        <v>7043</v>
      </c>
      <c r="AR276" s="15">
        <f>CV!AS18</f>
        <v>6607</v>
      </c>
      <c r="AS276" s="15">
        <f>CV!AT18</f>
        <v>6917</v>
      </c>
      <c r="AT276" s="15">
        <f>CV!AU18</f>
        <v>7688</v>
      </c>
      <c r="AU276" s="15">
        <f>CV!AV18</f>
        <v>8338</v>
      </c>
      <c r="AV276" s="15">
        <f>CV!AW18</f>
        <v>9026</v>
      </c>
      <c r="AW276" s="15">
        <f>CV!AX18</f>
        <v>7084</v>
      </c>
      <c r="AX276" s="15">
        <f>CV!AY18</f>
        <v>9191</v>
      </c>
      <c r="AY276" s="15">
        <f>CV!AZ18</f>
        <v>9392</v>
      </c>
      <c r="AZ276" s="15">
        <f>CV!BA18</f>
        <v>11542</v>
      </c>
      <c r="BA276" s="15">
        <f>CV!BB18</f>
        <v>11425</v>
      </c>
      <c r="BB276" s="15">
        <f>CV!BC18</f>
        <v>9838</v>
      </c>
      <c r="BC276" s="15">
        <f>CV!BD18</f>
        <v>8161</v>
      </c>
      <c r="BD276" s="15">
        <f>CV!BE18</f>
        <v>7670</v>
      </c>
      <c r="BE276" s="15">
        <f>CV!BF18</f>
        <v>7567</v>
      </c>
      <c r="BF276" s="15">
        <f>CV!BG18</f>
        <v>8338</v>
      </c>
      <c r="BG276" s="15">
        <f>CV!BH18</f>
        <v>9514</v>
      </c>
      <c r="BH276" s="15">
        <f>CV!BI18</f>
        <v>9086</v>
      </c>
      <c r="BI276" s="15">
        <f>CV!BJ18</f>
        <v>7831</v>
      </c>
      <c r="BJ276" s="15">
        <f>CV!BK18</f>
        <v>9710</v>
      </c>
      <c r="BK276" s="15">
        <f>CV!BL18</f>
        <v>10423</v>
      </c>
      <c r="BL276" s="15">
        <f>CV!BM18</f>
        <v>10621</v>
      </c>
      <c r="BM276" s="15">
        <f>CV!BN18</f>
        <v>11634</v>
      </c>
      <c r="BN276" s="15">
        <f>CV!BO18</f>
        <v>9114</v>
      </c>
      <c r="BO276" s="15">
        <f>CV!BP18</f>
        <v>7451</v>
      </c>
      <c r="BP276" s="15">
        <f>CV!BQ18</f>
        <v>8540</v>
      </c>
      <c r="BQ276" s="15">
        <f>CV!BR18</f>
        <v>7494</v>
      </c>
      <c r="BR276" s="15">
        <f>CV!BS18</f>
        <v>8197</v>
      </c>
      <c r="BS276" s="15">
        <f>CV!BT18</f>
        <v>10214</v>
      </c>
      <c r="BT276" s="15">
        <f>CV!BU18</f>
        <v>8149</v>
      </c>
      <c r="BU276" s="15">
        <f>CV!BV18</f>
        <v>7564</v>
      </c>
      <c r="BV276" s="15">
        <f>CV!BW18</f>
        <v>10332</v>
      </c>
      <c r="BW276" s="15">
        <f>CV!BX18</f>
        <v>9487</v>
      </c>
      <c r="BX276" s="15">
        <f>CV!BY18</f>
        <v>10656</v>
      </c>
      <c r="BY276" s="15">
        <f>CV!BZ18</f>
        <v>11175</v>
      </c>
      <c r="BZ276" s="15">
        <f>CV!CA18</f>
        <v>8955</v>
      </c>
      <c r="CA276" s="15">
        <f>CV!CB18</f>
        <v>8081</v>
      </c>
      <c r="CB276" s="15">
        <f>CV!CC18</f>
        <v>9128</v>
      </c>
      <c r="CC276" s="15">
        <f>CV!CD18</f>
        <v>9184</v>
      </c>
      <c r="CD276" s="15">
        <f>CV!CE18</f>
        <v>7885</v>
      </c>
      <c r="CE276" s="15">
        <f>CV!CF18</f>
        <v>9036</v>
      </c>
      <c r="CF276" s="15">
        <f>CV!CG18</f>
        <v>9456</v>
      </c>
      <c r="CG276" s="15">
        <f>CV!CH18</f>
        <v>9525</v>
      </c>
      <c r="CH276" s="15">
        <f>CV!CI18</f>
        <v>11770</v>
      </c>
      <c r="CI276" s="15">
        <f>CV!CJ18</f>
        <v>12058.95652173913</v>
      </c>
      <c r="CL276" s="15">
        <f t="shared" si="3129"/>
        <v>23828.956521739128</v>
      </c>
      <c r="CM276" s="15">
        <f t="shared" si="3130"/>
        <v>28017</v>
      </c>
      <c r="CN276" s="15">
        <f t="shared" si="3130"/>
        <v>30475</v>
      </c>
      <c r="CP276" s="17">
        <f t="shared" si="3131"/>
        <v>0.28860894017624528</v>
      </c>
      <c r="CQ276" s="17">
        <f t="shared" si="3132"/>
        <v>0.20232890265599313</v>
      </c>
      <c r="CU276" s="8"/>
      <c r="CV276" s="8"/>
      <c r="CW276" s="8"/>
      <c r="CX276" s="8"/>
      <c r="CY276" s="8"/>
      <c r="CZ276" s="8"/>
      <c r="DB276" s="15">
        <f t="shared" si="3133"/>
        <v>34831</v>
      </c>
      <c r="DC276" s="15">
        <f t="shared" si="3133"/>
        <v>29598</v>
      </c>
      <c r="DD276" s="15">
        <f t="shared" si="3133"/>
        <v>21966</v>
      </c>
      <c r="DE276" s="15">
        <f t="shared" si="3133"/>
        <v>19192</v>
      </c>
      <c r="DF276" s="15">
        <f t="shared" si="3133"/>
        <v>27732</v>
      </c>
      <c r="DG276" s="15">
        <f t="shared" si="3133"/>
        <v>1704</v>
      </c>
      <c r="DH276" s="15">
        <f t="shared" si="3133"/>
        <v>2734</v>
      </c>
      <c r="DI276" s="15">
        <f t="shared" si="3133"/>
        <v>8694</v>
      </c>
      <c r="DJ276" s="15">
        <f t="shared" si="3133"/>
        <v>16122</v>
      </c>
      <c r="DK276" s="15">
        <f t="shared" si="3133"/>
        <v>10577</v>
      </c>
      <c r="DL276" s="15">
        <f t="shared" si="3134"/>
        <v>12123</v>
      </c>
      <c r="DM276" s="15">
        <f t="shared" si="3134"/>
        <v>13750</v>
      </c>
      <c r="DN276" s="15">
        <f t="shared" si="3134"/>
        <v>21392</v>
      </c>
      <c r="DO276" s="15">
        <f t="shared" si="3134"/>
        <v>23293</v>
      </c>
      <c r="DP276" s="15">
        <f t="shared" si="3134"/>
        <v>21212</v>
      </c>
      <c r="DQ276" s="15">
        <f t="shared" si="3134"/>
        <v>24448</v>
      </c>
      <c r="DR276" s="15">
        <f t="shared" si="3134"/>
        <v>30125</v>
      </c>
      <c r="DS276" s="15">
        <f t="shared" si="3134"/>
        <v>29424</v>
      </c>
      <c r="DT276" s="15">
        <f t="shared" si="3134"/>
        <v>23575</v>
      </c>
      <c r="DU276" s="15">
        <f t="shared" si="3134"/>
        <v>26431</v>
      </c>
      <c r="DV276" s="15">
        <f t="shared" si="3135"/>
        <v>30754</v>
      </c>
      <c r="DW276" s="15">
        <f t="shared" si="3135"/>
        <v>28199</v>
      </c>
      <c r="DX276" s="15">
        <f t="shared" si="3135"/>
        <v>24231</v>
      </c>
      <c r="DY276" s="15">
        <f t="shared" si="3135"/>
        <v>25927</v>
      </c>
      <c r="DZ276" s="15">
        <f t="shared" si="3135"/>
        <v>30475</v>
      </c>
      <c r="EA276" s="15">
        <f t="shared" si="3135"/>
        <v>28211</v>
      </c>
      <c r="EB276" s="15">
        <f t="shared" si="3135"/>
        <v>26197</v>
      </c>
      <c r="EC276" s="15">
        <f t="shared" si="3135"/>
        <v>28017</v>
      </c>
      <c r="EE276" s="15">
        <f t="shared" si="3136"/>
        <v>98488</v>
      </c>
      <c r="EF276" s="15">
        <f t="shared" si="3136"/>
        <v>29254</v>
      </c>
      <c r="EG276" s="15">
        <f t="shared" si="3136"/>
        <v>57842</v>
      </c>
      <c r="EH276" s="15">
        <f t="shared" si="3136"/>
        <v>99078</v>
      </c>
      <c r="EI276" s="15">
        <f t="shared" si="3136"/>
        <v>110184</v>
      </c>
      <c r="EJ276" s="15">
        <f t="shared" si="3136"/>
        <v>108832</v>
      </c>
      <c r="EK276" s="15">
        <f t="shared" si="3136"/>
        <v>106253.95652173914</v>
      </c>
    </row>
    <row r="277" spans="1:141" hidden="1" outlineLevel="1" x14ac:dyDescent="0.2">
      <c r="A277" s="9" t="s">
        <v>170</v>
      </c>
      <c r="B277" s="15">
        <f>CV!C19</f>
        <v>3898</v>
      </c>
      <c r="C277" s="15">
        <f>CV!D19</f>
        <v>3490</v>
      </c>
      <c r="D277" s="15">
        <f>CV!E19</f>
        <v>3650</v>
      </c>
      <c r="E277" s="15">
        <f>CV!F19</f>
        <v>3569</v>
      </c>
      <c r="F277" s="15">
        <f>CV!G19</f>
        <v>3168</v>
      </c>
      <c r="G277" s="15">
        <f>CV!H19</f>
        <v>2953</v>
      </c>
      <c r="H277" s="15">
        <f>CV!I19</f>
        <v>2840</v>
      </c>
      <c r="I277" s="15">
        <f>CV!J19</f>
        <v>2674</v>
      </c>
      <c r="J277" s="15">
        <f>CV!K19</f>
        <v>2278</v>
      </c>
      <c r="K277" s="15">
        <f>CV!L19</f>
        <v>2358</v>
      </c>
      <c r="L277" s="15">
        <f>CV!M19</f>
        <v>2458</v>
      </c>
      <c r="M277" s="15">
        <f>CV!N19</f>
        <v>2062</v>
      </c>
      <c r="N277" s="15">
        <f>CV!O19</f>
        <v>3029</v>
      </c>
      <c r="O277" s="15">
        <f>CV!P19</f>
        <v>3428</v>
      </c>
      <c r="P277" s="15">
        <f>CV!Q19</f>
        <v>4907</v>
      </c>
      <c r="Q277" s="15">
        <f>CV!R19</f>
        <v>828</v>
      </c>
      <c r="R277" s="15">
        <f>CV!S19</f>
        <v>13</v>
      </c>
      <c r="S277" s="15">
        <f>CV!T19</f>
        <v>164</v>
      </c>
      <c r="T277" s="15">
        <f>CV!U19</f>
        <v>484</v>
      </c>
      <c r="U277" s="15">
        <f>CV!V19</f>
        <v>773</v>
      </c>
      <c r="V277" s="15">
        <f>CV!W19</f>
        <v>1227</v>
      </c>
      <c r="W277" s="15">
        <f>CV!X19</f>
        <v>1542</v>
      </c>
      <c r="X277" s="15">
        <f>CV!Y19</f>
        <v>1913</v>
      </c>
      <c r="Y277" s="15">
        <f>CV!Z19</f>
        <v>2038</v>
      </c>
      <c r="Z277" s="15">
        <f>CV!AA19</f>
        <v>2598</v>
      </c>
      <c r="AA277" s="15">
        <f>CV!AB19</f>
        <v>3088</v>
      </c>
      <c r="AB277" s="15">
        <f>CV!AC19</f>
        <v>3564</v>
      </c>
      <c r="AC277" s="15">
        <f>CV!AD19</f>
        <v>2871</v>
      </c>
      <c r="AD277" s="15">
        <f>CV!AE19</f>
        <v>760</v>
      </c>
      <c r="AE277" s="15">
        <f>CV!AF19</f>
        <v>1622</v>
      </c>
      <c r="AF277" s="15">
        <f>CV!AG19</f>
        <v>2276</v>
      </c>
      <c r="AG277" s="15">
        <f>CV!AH19</f>
        <v>2582</v>
      </c>
      <c r="AH277" s="15">
        <f>CV!AI19</f>
        <v>3088</v>
      </c>
      <c r="AI277" s="15">
        <f>CV!AJ19</f>
        <v>3370</v>
      </c>
      <c r="AJ277" s="15">
        <f>CV!AK19</f>
        <v>3086</v>
      </c>
      <c r="AK277" s="15">
        <f>CV!AL19</f>
        <v>3008</v>
      </c>
      <c r="AL277" s="15">
        <f>CV!AM19</f>
        <v>3884</v>
      </c>
      <c r="AM277" s="15">
        <f>CV!AN19</f>
        <v>3385</v>
      </c>
      <c r="AN277" s="15">
        <f>CV!AO19</f>
        <v>3882</v>
      </c>
      <c r="AO277" s="15">
        <f>CV!AP19</f>
        <v>4641</v>
      </c>
      <c r="AP277" s="15">
        <f>CV!AQ19</f>
        <v>3856</v>
      </c>
      <c r="AQ277" s="15">
        <f>CV!AR19</f>
        <v>3807</v>
      </c>
      <c r="AR277" s="15">
        <f>CV!AS19</f>
        <v>3670</v>
      </c>
      <c r="AS277" s="15">
        <f>CV!AT19</f>
        <v>3688</v>
      </c>
      <c r="AT277" s="15">
        <f>CV!AU19</f>
        <v>3959</v>
      </c>
      <c r="AU277" s="15">
        <f>CV!AV19</f>
        <v>4335</v>
      </c>
      <c r="AV277" s="15">
        <f>CV!AW19</f>
        <v>4622</v>
      </c>
      <c r="AW277" s="15">
        <f>CV!AX19</f>
        <v>3516</v>
      </c>
      <c r="AX277" s="15">
        <f>CV!AY19</f>
        <v>4949</v>
      </c>
      <c r="AY277" s="15">
        <f>CV!AZ19</f>
        <v>4906</v>
      </c>
      <c r="AZ277" s="15">
        <f>CV!BA19</f>
        <v>5814</v>
      </c>
      <c r="BA277" s="15">
        <f>CV!BB19</f>
        <v>6410</v>
      </c>
      <c r="BB277" s="15">
        <f>CV!BC19</f>
        <v>6058</v>
      </c>
      <c r="BC277" s="15">
        <f>CV!BD19</f>
        <v>5033</v>
      </c>
      <c r="BD277" s="15">
        <f>CV!BE19</f>
        <v>4539</v>
      </c>
      <c r="BE277" s="15">
        <f>CV!BF19</f>
        <v>4766</v>
      </c>
      <c r="BF277" s="15">
        <f>CV!BG19</f>
        <v>4987</v>
      </c>
      <c r="BG277" s="15">
        <f>CV!BH19</f>
        <v>5539</v>
      </c>
      <c r="BH277" s="15">
        <f>CV!BI19</f>
        <v>4872</v>
      </c>
      <c r="BI277" s="15">
        <f>CV!BJ19</f>
        <v>4305</v>
      </c>
      <c r="BJ277" s="15">
        <f>CV!BK19</f>
        <v>5135</v>
      </c>
      <c r="BK277" s="15">
        <f>CV!BL19</f>
        <v>5201</v>
      </c>
      <c r="BL277" s="15">
        <f>CV!BM19</f>
        <v>5799</v>
      </c>
      <c r="BM277" s="15">
        <f>CV!BN19</f>
        <v>5857</v>
      </c>
      <c r="BN277" s="15">
        <f>CV!BO19</f>
        <v>5488</v>
      </c>
      <c r="BO277" s="15">
        <f>CV!BP19</f>
        <v>4880</v>
      </c>
      <c r="BP277" s="15">
        <f>CV!BQ19</f>
        <v>5566</v>
      </c>
      <c r="BQ277" s="15">
        <f>CV!BR19</f>
        <v>5144</v>
      </c>
      <c r="BR277" s="15">
        <f>CV!BS19</f>
        <v>5120</v>
      </c>
      <c r="BS277" s="15">
        <f>CV!BT19</f>
        <v>6020</v>
      </c>
      <c r="BT277" s="15">
        <f>CV!BU19</f>
        <v>4657</v>
      </c>
      <c r="BU277" s="15">
        <f>CV!BV19</f>
        <v>3799</v>
      </c>
      <c r="BV277" s="15">
        <f>CV!BW19</f>
        <v>6129</v>
      </c>
      <c r="BW277" s="15">
        <f>CV!BX19</f>
        <v>5290</v>
      </c>
      <c r="BX277" s="15">
        <f>CV!BY19</f>
        <v>5774</v>
      </c>
      <c r="BY277" s="15">
        <f>CV!BZ19</f>
        <v>6400</v>
      </c>
      <c r="BZ277" s="15">
        <f>CV!CA19</f>
        <v>5543</v>
      </c>
      <c r="CA277" s="15">
        <f>CV!CB19</f>
        <v>5514</v>
      </c>
      <c r="CB277" s="15">
        <f>CV!CC19</f>
        <v>5949</v>
      </c>
      <c r="CC277" s="15">
        <f>CV!CD19</f>
        <v>5616</v>
      </c>
      <c r="CD277" s="15">
        <f>CV!CE19</f>
        <v>5460</v>
      </c>
      <c r="CE277" s="15">
        <f>CV!CF19</f>
        <v>6512</v>
      </c>
      <c r="CF277" s="15">
        <f>CV!CG19</f>
        <v>6120</v>
      </c>
      <c r="CG277" s="15">
        <f>CV!CH19</f>
        <v>5762</v>
      </c>
      <c r="CH277" s="15">
        <f>CV!CI19</f>
        <v>6915</v>
      </c>
      <c r="CI277" s="15">
        <f>CV!CJ19</f>
        <v>7082.304347826087</v>
      </c>
      <c r="CL277" s="15">
        <f t="shared" si="3129"/>
        <v>13997.304347826088</v>
      </c>
      <c r="CM277" s="15">
        <f t="shared" si="3130"/>
        <v>18394</v>
      </c>
      <c r="CN277" s="15">
        <f t="shared" si="3130"/>
        <v>17193</v>
      </c>
      <c r="CP277" s="17">
        <f t="shared" si="3131"/>
        <v>0.10808299143651734</v>
      </c>
      <c r="CQ277" s="17">
        <f t="shared" si="3132"/>
        <v>0.22579073017130113</v>
      </c>
      <c r="CU277" s="8"/>
      <c r="CV277" s="8"/>
      <c r="CW277" s="8"/>
      <c r="CX277" s="8"/>
      <c r="CY277" s="8"/>
      <c r="CZ277" s="8"/>
      <c r="DB277" s="15">
        <f t="shared" si="3133"/>
        <v>11038</v>
      </c>
      <c r="DC277" s="15">
        <f t="shared" si="3133"/>
        <v>9690</v>
      </c>
      <c r="DD277" s="15">
        <f t="shared" si="3133"/>
        <v>7792</v>
      </c>
      <c r="DE277" s="15">
        <f t="shared" si="3133"/>
        <v>6878</v>
      </c>
      <c r="DF277" s="15">
        <f t="shared" si="3133"/>
        <v>11364</v>
      </c>
      <c r="DG277" s="15">
        <f t="shared" si="3133"/>
        <v>1005</v>
      </c>
      <c r="DH277" s="15">
        <f t="shared" si="3133"/>
        <v>2484</v>
      </c>
      <c r="DI277" s="15">
        <f t="shared" si="3133"/>
        <v>5493</v>
      </c>
      <c r="DJ277" s="15">
        <f t="shared" si="3133"/>
        <v>9250</v>
      </c>
      <c r="DK277" s="15">
        <f t="shared" si="3133"/>
        <v>5253</v>
      </c>
      <c r="DL277" s="15">
        <f t="shared" si="3134"/>
        <v>7946</v>
      </c>
      <c r="DM277" s="15">
        <f t="shared" si="3134"/>
        <v>9464</v>
      </c>
      <c r="DN277" s="15">
        <f t="shared" si="3134"/>
        <v>11151</v>
      </c>
      <c r="DO277" s="15">
        <f t="shared" si="3134"/>
        <v>12304</v>
      </c>
      <c r="DP277" s="15">
        <f t="shared" si="3134"/>
        <v>11317</v>
      </c>
      <c r="DQ277" s="15">
        <f t="shared" si="3134"/>
        <v>12473</v>
      </c>
      <c r="DR277" s="15">
        <f t="shared" si="3134"/>
        <v>15669</v>
      </c>
      <c r="DS277" s="15">
        <f t="shared" si="3134"/>
        <v>17501</v>
      </c>
      <c r="DT277" s="15">
        <f t="shared" si="3134"/>
        <v>14292</v>
      </c>
      <c r="DU277" s="15">
        <f t="shared" si="3134"/>
        <v>14716</v>
      </c>
      <c r="DV277" s="15">
        <f t="shared" si="3135"/>
        <v>16135</v>
      </c>
      <c r="DW277" s="15">
        <f t="shared" si="3135"/>
        <v>16225</v>
      </c>
      <c r="DX277" s="15">
        <f t="shared" si="3135"/>
        <v>15830</v>
      </c>
      <c r="DY277" s="15">
        <f t="shared" si="3135"/>
        <v>14476</v>
      </c>
      <c r="DZ277" s="15">
        <f t="shared" si="3135"/>
        <v>17193</v>
      </c>
      <c r="EA277" s="15">
        <f t="shared" si="3135"/>
        <v>17457</v>
      </c>
      <c r="EB277" s="15">
        <f t="shared" si="3135"/>
        <v>17025</v>
      </c>
      <c r="EC277" s="15">
        <f t="shared" si="3135"/>
        <v>18394</v>
      </c>
      <c r="EE277" s="15">
        <f t="shared" si="3136"/>
        <v>35724</v>
      </c>
      <c r="EF277" s="15">
        <f t="shared" si="3136"/>
        <v>18232</v>
      </c>
      <c r="EG277" s="15">
        <f t="shared" si="3136"/>
        <v>33814</v>
      </c>
      <c r="EH277" s="15">
        <f t="shared" si="3136"/>
        <v>51763</v>
      </c>
      <c r="EI277" s="15">
        <f t="shared" si="3136"/>
        <v>62644</v>
      </c>
      <c r="EJ277" s="15">
        <f t="shared" si="3136"/>
        <v>63724</v>
      </c>
      <c r="EK277" s="15">
        <f t="shared" si="3136"/>
        <v>66873.304347826081</v>
      </c>
    </row>
    <row r="278" spans="1:141" hidden="1" outlineLevel="1" x14ac:dyDescent="0.2">
      <c r="A278" s="9" t="s">
        <v>196</v>
      </c>
      <c r="B278" s="15">
        <f>CV!C20</f>
        <v>1826</v>
      </c>
      <c r="C278" s="15">
        <f>CV!D20</f>
        <v>1702</v>
      </c>
      <c r="D278" s="15">
        <f>CV!E20</f>
        <v>1781</v>
      </c>
      <c r="E278" s="15">
        <f>CV!F20</f>
        <v>1562</v>
      </c>
      <c r="F278" s="15">
        <f>CV!G20</f>
        <v>1535</v>
      </c>
      <c r="G278" s="15">
        <f>CV!H20</f>
        <v>1327</v>
      </c>
      <c r="H278" s="15">
        <f>CV!I20</f>
        <v>1220</v>
      </c>
      <c r="I278" s="15">
        <f>CV!J20</f>
        <v>1242</v>
      </c>
      <c r="J278" s="15">
        <f>CV!K20</f>
        <v>1118</v>
      </c>
      <c r="K278" s="15">
        <f>CV!L20</f>
        <v>1013</v>
      </c>
      <c r="L278" s="15">
        <f>CV!M20</f>
        <v>1014</v>
      </c>
      <c r="M278" s="15">
        <f>CV!N20</f>
        <v>1020</v>
      </c>
      <c r="N278" s="15">
        <f>CV!O20</f>
        <v>1432</v>
      </c>
      <c r="O278" s="15">
        <f>CV!P20</f>
        <v>1615</v>
      </c>
      <c r="P278" s="15">
        <f>CV!Q20</f>
        <v>2639</v>
      </c>
      <c r="Q278" s="15">
        <f>CV!R20</f>
        <v>268</v>
      </c>
      <c r="R278" s="15">
        <f>CV!S20</f>
        <v>5</v>
      </c>
      <c r="S278" s="15">
        <f>CV!T20</f>
        <v>73</v>
      </c>
      <c r="T278" s="15">
        <f>CV!U20</f>
        <v>236</v>
      </c>
      <c r="U278" s="15">
        <f>CV!V20</f>
        <v>369</v>
      </c>
      <c r="V278" s="15">
        <f>CV!W20</f>
        <v>602</v>
      </c>
      <c r="W278" s="15">
        <f>CV!X20</f>
        <v>883</v>
      </c>
      <c r="X278" s="15">
        <f>CV!Y20</f>
        <v>890</v>
      </c>
      <c r="Y278" s="15">
        <f>CV!Z20</f>
        <v>953</v>
      </c>
      <c r="Z278" s="15">
        <f>CV!AA20</f>
        <v>1165</v>
      </c>
      <c r="AA278" s="15">
        <f>CV!AB20</f>
        <v>1208</v>
      </c>
      <c r="AB278" s="15">
        <f>CV!AC20</f>
        <v>1460</v>
      </c>
      <c r="AC278" s="15">
        <f>CV!AD20</f>
        <v>1255</v>
      </c>
      <c r="AD278" s="15">
        <f>CV!AE20</f>
        <v>447</v>
      </c>
      <c r="AE278" s="15">
        <f>CV!AF20</f>
        <v>764</v>
      </c>
      <c r="AF278" s="15">
        <f>CV!AG20</f>
        <v>792</v>
      </c>
      <c r="AG278" s="15">
        <f>CV!AH20</f>
        <v>875</v>
      </c>
      <c r="AH278" s="15">
        <f>CV!AI20</f>
        <v>1257</v>
      </c>
      <c r="AI278" s="15">
        <f>CV!AJ20</f>
        <v>1175</v>
      </c>
      <c r="AJ278" s="15">
        <f>CV!AK20</f>
        <v>1154</v>
      </c>
      <c r="AK278" s="15">
        <f>CV!AL20</f>
        <v>1152</v>
      </c>
      <c r="AL278" s="15">
        <f>CV!AM20</f>
        <v>1167</v>
      </c>
      <c r="AM278" s="15">
        <f>CV!AN20</f>
        <v>1455</v>
      </c>
      <c r="AN278" s="15">
        <f>CV!AO20</f>
        <v>1571</v>
      </c>
      <c r="AO278" s="15">
        <f>CV!AP20</f>
        <v>1651</v>
      </c>
      <c r="AP278" s="15">
        <f>CV!AQ20</f>
        <v>1178</v>
      </c>
      <c r="AQ278" s="15">
        <f>CV!AR20</f>
        <v>1096</v>
      </c>
      <c r="AR278" s="15">
        <f>CV!AS20</f>
        <v>873</v>
      </c>
      <c r="AS278" s="15">
        <f>CV!AT20</f>
        <v>1003</v>
      </c>
      <c r="AT278" s="15">
        <f>CV!AU20</f>
        <v>1191</v>
      </c>
      <c r="AU278" s="15">
        <f>CV!AV20</f>
        <v>1235</v>
      </c>
      <c r="AV278" s="15">
        <f>CV!AW20</f>
        <v>1575</v>
      </c>
      <c r="AW278" s="15">
        <f>CV!AX20</f>
        <v>1515</v>
      </c>
      <c r="AX278" s="15">
        <f>CV!AY20</f>
        <v>1801</v>
      </c>
      <c r="AY278" s="15">
        <f>CV!AZ20</f>
        <v>1789</v>
      </c>
      <c r="AZ278" s="15">
        <f>CV!BA20</f>
        <v>2149</v>
      </c>
      <c r="BA278" s="15">
        <f>CV!BB20</f>
        <v>1893</v>
      </c>
      <c r="BB278" s="15">
        <f>CV!BC20</f>
        <v>1790</v>
      </c>
      <c r="BC278" s="15">
        <f>CV!BD20</f>
        <v>1569</v>
      </c>
      <c r="BD278" s="15">
        <f>CV!BE20</f>
        <v>1495</v>
      </c>
      <c r="BE278" s="15">
        <f>CV!BF20</f>
        <v>1505</v>
      </c>
      <c r="BF278" s="15">
        <f>CV!BG20</f>
        <v>1683</v>
      </c>
      <c r="BG278" s="15">
        <f>CV!BH20</f>
        <v>1955</v>
      </c>
      <c r="BH278" s="15">
        <f>CV!BI20</f>
        <v>1838</v>
      </c>
      <c r="BI278" s="15">
        <f>CV!BJ20</f>
        <v>1549</v>
      </c>
      <c r="BJ278" s="15">
        <f>CV!BK20</f>
        <v>2167</v>
      </c>
      <c r="BK278" s="15">
        <f>CV!BL20</f>
        <v>1852</v>
      </c>
      <c r="BL278" s="15">
        <f>CV!BM20</f>
        <v>1918</v>
      </c>
      <c r="BM278" s="15">
        <f>CV!BN20</f>
        <v>1997</v>
      </c>
      <c r="BN278" s="15">
        <f>CV!BO20</f>
        <v>1844</v>
      </c>
      <c r="BO278" s="15">
        <f>CV!BP20</f>
        <v>1516</v>
      </c>
      <c r="BP278" s="15">
        <f>CV!BQ20</f>
        <v>1585</v>
      </c>
      <c r="BQ278" s="15">
        <f>CV!BR20</f>
        <v>1499</v>
      </c>
      <c r="BR278" s="15">
        <f>CV!BS20</f>
        <v>1531</v>
      </c>
      <c r="BS278" s="15">
        <f>CV!BT20</f>
        <v>1919</v>
      </c>
      <c r="BT278" s="15">
        <f>CV!BU20</f>
        <v>1600</v>
      </c>
      <c r="BU278" s="15">
        <f>CV!BV20</f>
        <v>1592</v>
      </c>
      <c r="BV278" s="15">
        <f>CV!BW20</f>
        <v>2188</v>
      </c>
      <c r="BW278" s="15">
        <f>CV!BX20</f>
        <v>1712</v>
      </c>
      <c r="BX278" s="15">
        <f>CV!BY20</f>
        <v>1871</v>
      </c>
      <c r="BY278" s="15">
        <f>CV!BZ20</f>
        <v>2017</v>
      </c>
      <c r="BZ278" s="15">
        <f>CV!CA20</f>
        <v>1839</v>
      </c>
      <c r="CA278" s="15">
        <f>CV!CB20</f>
        <v>1665</v>
      </c>
      <c r="CB278" s="15">
        <f>CV!CC20</f>
        <v>1459</v>
      </c>
      <c r="CC278" s="15">
        <f>CV!CD20</f>
        <v>1526</v>
      </c>
      <c r="CD278" s="15">
        <f>CV!CE20</f>
        <v>1274</v>
      </c>
      <c r="CE278" s="15">
        <f>CV!CF20</f>
        <v>1899</v>
      </c>
      <c r="CF278" s="15">
        <f>CV!CG20</f>
        <v>1668</v>
      </c>
      <c r="CG278" s="15">
        <f>CV!CH20</f>
        <v>1792</v>
      </c>
      <c r="CH278" s="15">
        <f>CV!CI20</f>
        <v>2453</v>
      </c>
      <c r="CI278" s="15">
        <f>CV!CJ20</f>
        <v>2467.521739130435</v>
      </c>
      <c r="CL278" s="15">
        <f t="shared" si="3129"/>
        <v>4920.521739130435</v>
      </c>
      <c r="CM278" s="15">
        <f t="shared" si="3130"/>
        <v>5359</v>
      </c>
      <c r="CN278" s="15">
        <f t="shared" si="3130"/>
        <v>5771</v>
      </c>
      <c r="CP278" s="17">
        <f t="shared" si="3131"/>
        <v>0.37945661315683621</v>
      </c>
      <c r="CQ278" s="17">
        <f t="shared" si="3132"/>
        <v>0.2616722408026757</v>
      </c>
      <c r="CU278" s="8"/>
      <c r="CV278" s="8"/>
      <c r="CW278" s="8"/>
      <c r="CX278" s="8"/>
      <c r="CY278" s="8"/>
      <c r="CZ278" s="8"/>
      <c r="DB278" s="15">
        <f t="shared" si="3133"/>
        <v>5309</v>
      </c>
      <c r="DC278" s="15">
        <f t="shared" si="3133"/>
        <v>4424</v>
      </c>
      <c r="DD278" s="15">
        <f t="shared" si="3133"/>
        <v>3580</v>
      </c>
      <c r="DE278" s="15">
        <f t="shared" si="3133"/>
        <v>3047</v>
      </c>
      <c r="DF278" s="15">
        <f t="shared" si="3133"/>
        <v>5686</v>
      </c>
      <c r="DG278" s="15">
        <f t="shared" si="3133"/>
        <v>346</v>
      </c>
      <c r="DH278" s="15">
        <f t="shared" si="3133"/>
        <v>1207</v>
      </c>
      <c r="DI278" s="15">
        <f t="shared" si="3133"/>
        <v>2726</v>
      </c>
      <c r="DJ278" s="15">
        <f t="shared" si="3133"/>
        <v>3833</v>
      </c>
      <c r="DK278" s="15">
        <f t="shared" si="3133"/>
        <v>2466</v>
      </c>
      <c r="DL278" s="15">
        <f t="shared" si="3134"/>
        <v>2924</v>
      </c>
      <c r="DM278" s="15">
        <f t="shared" si="3134"/>
        <v>3481</v>
      </c>
      <c r="DN278" s="15">
        <f t="shared" si="3134"/>
        <v>4193</v>
      </c>
      <c r="DO278" s="15">
        <f t="shared" si="3134"/>
        <v>3925</v>
      </c>
      <c r="DP278" s="15">
        <f t="shared" si="3134"/>
        <v>3067</v>
      </c>
      <c r="DQ278" s="15">
        <f t="shared" si="3134"/>
        <v>4325</v>
      </c>
      <c r="DR278" s="15">
        <f t="shared" si="3134"/>
        <v>5739</v>
      </c>
      <c r="DS278" s="15">
        <f t="shared" si="3134"/>
        <v>5252</v>
      </c>
      <c r="DT278" s="15">
        <f t="shared" si="3134"/>
        <v>4683</v>
      </c>
      <c r="DU278" s="15">
        <f t="shared" si="3134"/>
        <v>5342</v>
      </c>
      <c r="DV278" s="15">
        <f t="shared" si="3135"/>
        <v>5937</v>
      </c>
      <c r="DW278" s="15">
        <f t="shared" si="3135"/>
        <v>5357</v>
      </c>
      <c r="DX278" s="15">
        <f t="shared" si="3135"/>
        <v>4615</v>
      </c>
      <c r="DY278" s="15">
        <f t="shared" si="3135"/>
        <v>5111</v>
      </c>
      <c r="DZ278" s="15">
        <f t="shared" si="3135"/>
        <v>5771</v>
      </c>
      <c r="EA278" s="15">
        <f t="shared" si="3135"/>
        <v>5521</v>
      </c>
      <c r="EB278" s="15">
        <f t="shared" si="3135"/>
        <v>4259</v>
      </c>
      <c r="EC278" s="15">
        <f t="shared" si="3135"/>
        <v>5359</v>
      </c>
      <c r="EE278" s="15">
        <f t="shared" si="3136"/>
        <v>16737</v>
      </c>
      <c r="EF278" s="15">
        <f t="shared" si="3136"/>
        <v>8112</v>
      </c>
      <c r="EG278" s="15">
        <f t="shared" si="3136"/>
        <v>13064</v>
      </c>
      <c r="EH278" s="15">
        <f t="shared" si="3136"/>
        <v>17056</v>
      </c>
      <c r="EI278" s="15">
        <f t="shared" si="3136"/>
        <v>21214</v>
      </c>
      <c r="EJ278" s="15">
        <f t="shared" si="3136"/>
        <v>20854</v>
      </c>
      <c r="EK278" s="15">
        <f t="shared" si="3136"/>
        <v>20059.521739130436</v>
      </c>
    </row>
    <row r="279" spans="1:141" hidden="1" outlineLevel="1" x14ac:dyDescent="0.2">
      <c r="A279" s="9" t="s">
        <v>13</v>
      </c>
      <c r="B279" s="36">
        <f t="shared" ref="B279:BF279" si="3137">B280-SUM(B274:B278)</f>
        <v>1995</v>
      </c>
      <c r="C279" s="36">
        <f t="shared" si="3137"/>
        <v>2061</v>
      </c>
      <c r="D279" s="36">
        <f t="shared" si="3137"/>
        <v>2050</v>
      </c>
      <c r="E279" s="36">
        <f t="shared" si="3137"/>
        <v>1778</v>
      </c>
      <c r="F279" s="36">
        <f t="shared" si="3137"/>
        <v>1999</v>
      </c>
      <c r="G279" s="36">
        <f t="shared" si="3137"/>
        <v>1680</v>
      </c>
      <c r="H279" s="36">
        <f t="shared" si="3137"/>
        <v>1785</v>
      </c>
      <c r="I279" s="36">
        <f t="shared" si="3137"/>
        <v>1458</v>
      </c>
      <c r="J279" s="36">
        <f t="shared" si="3137"/>
        <v>1327</v>
      </c>
      <c r="K279" s="36">
        <f t="shared" si="3137"/>
        <v>1430</v>
      </c>
      <c r="L279" s="36">
        <f t="shared" si="3137"/>
        <v>1775</v>
      </c>
      <c r="M279" s="36">
        <f t="shared" si="3137"/>
        <v>1737</v>
      </c>
      <c r="N279" s="36">
        <f t="shared" si="3137"/>
        <v>1454</v>
      </c>
      <c r="O279" s="36">
        <f t="shared" si="3137"/>
        <v>1934</v>
      </c>
      <c r="P279" s="36">
        <f t="shared" si="3137"/>
        <v>2755</v>
      </c>
      <c r="Q279" s="36">
        <f t="shared" si="3137"/>
        <v>691</v>
      </c>
      <c r="R279" s="36">
        <f t="shared" si="3137"/>
        <v>94</v>
      </c>
      <c r="S279" s="36">
        <f t="shared" si="3137"/>
        <v>328</v>
      </c>
      <c r="T279" s="36">
        <f t="shared" si="3137"/>
        <v>450</v>
      </c>
      <c r="U279" s="36">
        <f t="shared" si="3137"/>
        <v>446</v>
      </c>
      <c r="V279" s="36">
        <f t="shared" si="3137"/>
        <v>797</v>
      </c>
      <c r="W279" s="36">
        <f t="shared" si="3137"/>
        <v>774</v>
      </c>
      <c r="X279" s="36">
        <f t="shared" si="3137"/>
        <v>839</v>
      </c>
      <c r="Y279" s="36">
        <f t="shared" si="3137"/>
        <v>985</v>
      </c>
      <c r="Z279" s="36">
        <f t="shared" si="3137"/>
        <v>1176</v>
      </c>
      <c r="AA279" s="36">
        <f t="shared" si="3137"/>
        <v>1189</v>
      </c>
      <c r="AB279" s="36">
        <f t="shared" si="3137"/>
        <v>1375</v>
      </c>
      <c r="AC279" s="36">
        <f t="shared" si="3137"/>
        <v>931</v>
      </c>
      <c r="AD279" s="36">
        <f t="shared" si="3137"/>
        <v>363</v>
      </c>
      <c r="AE279" s="36">
        <f t="shared" si="3137"/>
        <v>605</v>
      </c>
      <c r="AF279" s="36">
        <f t="shared" si="3137"/>
        <v>735</v>
      </c>
      <c r="AG279" s="36">
        <f t="shared" si="3137"/>
        <v>608</v>
      </c>
      <c r="AH279" s="36">
        <f t="shared" si="3137"/>
        <v>776</v>
      </c>
      <c r="AI279" s="36">
        <f t="shared" si="3137"/>
        <v>847</v>
      </c>
      <c r="AJ279" s="36">
        <f t="shared" si="3137"/>
        <v>691</v>
      </c>
      <c r="AK279" s="36">
        <f t="shared" si="3137"/>
        <v>908</v>
      </c>
      <c r="AL279" s="36">
        <f t="shared" si="3137"/>
        <v>796</v>
      </c>
      <c r="AM279" s="36">
        <f t="shared" si="3137"/>
        <v>914</v>
      </c>
      <c r="AN279" s="36">
        <f t="shared" si="3137"/>
        <v>1016</v>
      </c>
      <c r="AO279" s="36">
        <f t="shared" si="3137"/>
        <v>1049</v>
      </c>
      <c r="AP279" s="36">
        <f t="shared" si="3137"/>
        <v>1071</v>
      </c>
      <c r="AQ279" s="36">
        <f t="shared" si="3137"/>
        <v>1101</v>
      </c>
      <c r="AR279" s="36">
        <f t="shared" si="3137"/>
        <v>1192</v>
      </c>
      <c r="AS279" s="36">
        <f t="shared" si="3137"/>
        <v>1155</v>
      </c>
      <c r="AT279" s="36">
        <f t="shared" si="3137"/>
        <v>1068</v>
      </c>
      <c r="AU279" s="36">
        <f t="shared" si="3137"/>
        <v>926</v>
      </c>
      <c r="AV279" s="36">
        <f t="shared" si="3137"/>
        <v>902</v>
      </c>
      <c r="AW279" s="36">
        <f t="shared" si="3137"/>
        <v>764</v>
      </c>
      <c r="AX279" s="36">
        <f t="shared" si="3137"/>
        <v>886</v>
      </c>
      <c r="AY279" s="36">
        <f t="shared" si="3137"/>
        <v>943</v>
      </c>
      <c r="AZ279" s="36">
        <f t="shared" si="3137"/>
        <v>1415</v>
      </c>
      <c r="BA279" s="36">
        <f t="shared" si="3137"/>
        <v>1284</v>
      </c>
      <c r="BB279" s="36">
        <f t="shared" si="3137"/>
        <v>1307</v>
      </c>
      <c r="BC279" s="36">
        <f t="shared" si="3137"/>
        <v>1283</v>
      </c>
      <c r="BD279" s="36">
        <f t="shared" si="3137"/>
        <v>1095</v>
      </c>
      <c r="BE279" s="36">
        <f t="shared" si="3137"/>
        <v>1175</v>
      </c>
      <c r="BF279" s="36">
        <f t="shared" si="3137"/>
        <v>1027</v>
      </c>
      <c r="BG279" s="36">
        <f t="shared" ref="BG279:BH279" si="3138">BG280-SUM(BG274:BG278)</f>
        <v>1052</v>
      </c>
      <c r="BH279" s="36">
        <f t="shared" si="3138"/>
        <v>971</v>
      </c>
      <c r="BI279" s="36">
        <f t="shared" ref="BI279:BJ279" si="3139">BI280-SUM(BI274:BI278)</f>
        <v>972</v>
      </c>
      <c r="BJ279" s="36">
        <f t="shared" si="3139"/>
        <v>1246</v>
      </c>
      <c r="BK279" s="36">
        <f t="shared" ref="BK279:BL279" si="3140">BK280-SUM(BK274:BK278)</f>
        <v>1039</v>
      </c>
      <c r="BL279" s="36">
        <f t="shared" si="3140"/>
        <v>1061</v>
      </c>
      <c r="BM279" s="36">
        <f t="shared" ref="BM279:BN279" si="3141">BM280-SUM(BM274:BM278)</f>
        <v>1037</v>
      </c>
      <c r="BN279" s="36">
        <f t="shared" si="3141"/>
        <v>1270</v>
      </c>
      <c r="BO279" s="36">
        <f t="shared" ref="BO279:BP279" si="3142">BO280-SUM(BO274:BO278)</f>
        <v>1156</v>
      </c>
      <c r="BP279" s="36">
        <f t="shared" si="3142"/>
        <v>1161</v>
      </c>
      <c r="BQ279" s="36">
        <f t="shared" ref="BQ279:BR279" si="3143">BQ280-SUM(BQ274:BQ278)</f>
        <v>1025</v>
      </c>
      <c r="BR279" s="36">
        <f t="shared" si="3143"/>
        <v>1161</v>
      </c>
      <c r="BS279" s="36">
        <f t="shared" ref="BS279" si="3144">BS280-SUM(BS274:BS278)</f>
        <v>1258</v>
      </c>
      <c r="BT279" s="36">
        <f t="shared" ref="BT279" si="3145">BT280-SUM(BT274:BT278)</f>
        <v>783</v>
      </c>
      <c r="BU279" s="36">
        <f t="shared" ref="BU279:BV279" si="3146">BU280-SUM(BU274:BU278)</f>
        <v>805</v>
      </c>
      <c r="BV279" s="36">
        <f t="shared" si="3146"/>
        <v>1252</v>
      </c>
      <c r="BW279" s="36">
        <f t="shared" ref="BW279:BX279" si="3147">BW280-SUM(BW274:BW278)</f>
        <v>1004</v>
      </c>
      <c r="BX279" s="36">
        <f t="shared" si="3147"/>
        <v>1307</v>
      </c>
      <c r="BY279" s="36">
        <f t="shared" ref="BY279:BZ279" si="3148">BY280-SUM(BY274:BY278)</f>
        <v>1305</v>
      </c>
      <c r="BZ279" s="36">
        <f t="shared" si="3148"/>
        <v>1449</v>
      </c>
      <c r="CA279" s="36">
        <f t="shared" ref="CA279:CB279" si="3149">CA280-SUM(CA274:CA278)</f>
        <v>1956</v>
      </c>
      <c r="CB279" s="36">
        <f t="shared" si="3149"/>
        <v>1664</v>
      </c>
      <c r="CC279" s="36">
        <f t="shared" ref="CC279" si="3150">CC280-SUM(CC274:CC278)</f>
        <v>1487</v>
      </c>
      <c r="CD279" s="36">
        <f t="shared" ref="CD279:CG279" si="3151">CD280-SUM(CD274:CD278)</f>
        <v>1270</v>
      </c>
      <c r="CE279" s="36">
        <f t="shared" si="3151"/>
        <v>1230</v>
      </c>
      <c r="CF279" s="36">
        <f t="shared" si="3151"/>
        <v>1274</v>
      </c>
      <c r="CG279" s="36">
        <f t="shared" si="3151"/>
        <v>1372</v>
      </c>
      <c r="CH279" s="36">
        <f t="shared" ref="CH279" si="3152">CH280-SUM(CH274:CH278)</f>
        <v>1361</v>
      </c>
      <c r="CI279" s="36">
        <f t="shared" ref="CI279" si="3153">CI280-SUM(CI274:CI278)</f>
        <v>1564.7391304347839</v>
      </c>
      <c r="CL279" s="36">
        <f t="shared" si="3129"/>
        <v>2925.7391304347839</v>
      </c>
      <c r="CM279" s="36">
        <f t="shared" si="3130"/>
        <v>3876</v>
      </c>
      <c r="CN279" s="36">
        <f t="shared" si="3130"/>
        <v>3563</v>
      </c>
      <c r="CP279" s="37">
        <f t="shared" si="3131"/>
        <v>0.16842617030143137</v>
      </c>
      <c r="CQ279" s="37">
        <f t="shared" si="3132"/>
        <v>0.29687018193031189</v>
      </c>
      <c r="CU279" s="8"/>
      <c r="CV279" s="8"/>
      <c r="CW279" s="8"/>
      <c r="CX279" s="8"/>
      <c r="CY279" s="8"/>
      <c r="CZ279" s="8"/>
      <c r="DB279" s="36">
        <f t="shared" si="3133"/>
        <v>6106</v>
      </c>
      <c r="DC279" s="36">
        <f t="shared" si="3133"/>
        <v>5457</v>
      </c>
      <c r="DD279" s="36">
        <f t="shared" si="3133"/>
        <v>4570</v>
      </c>
      <c r="DE279" s="36">
        <f t="shared" si="3133"/>
        <v>4942</v>
      </c>
      <c r="DF279" s="36">
        <f t="shared" si="3133"/>
        <v>6143</v>
      </c>
      <c r="DG279" s="36">
        <f t="shared" si="3133"/>
        <v>1113</v>
      </c>
      <c r="DH279" s="36">
        <f t="shared" si="3133"/>
        <v>1693</v>
      </c>
      <c r="DI279" s="36">
        <f t="shared" si="3133"/>
        <v>2598</v>
      </c>
      <c r="DJ279" s="36">
        <f t="shared" si="3133"/>
        <v>3740</v>
      </c>
      <c r="DK279" s="36">
        <f t="shared" si="3133"/>
        <v>1899</v>
      </c>
      <c r="DL279" s="36">
        <f t="shared" si="3134"/>
        <v>2119</v>
      </c>
      <c r="DM279" s="36">
        <f t="shared" si="3134"/>
        <v>2446</v>
      </c>
      <c r="DN279" s="36">
        <f t="shared" si="3134"/>
        <v>2726</v>
      </c>
      <c r="DO279" s="36">
        <f t="shared" si="3134"/>
        <v>3221</v>
      </c>
      <c r="DP279" s="36">
        <f t="shared" si="3134"/>
        <v>3415</v>
      </c>
      <c r="DQ279" s="36">
        <f t="shared" si="3134"/>
        <v>2592</v>
      </c>
      <c r="DR279" s="36">
        <f t="shared" si="3134"/>
        <v>3244</v>
      </c>
      <c r="DS279" s="36">
        <f t="shared" si="3134"/>
        <v>3874</v>
      </c>
      <c r="DT279" s="36">
        <f t="shared" si="3134"/>
        <v>3297</v>
      </c>
      <c r="DU279" s="36">
        <f t="shared" si="3134"/>
        <v>2995</v>
      </c>
      <c r="DV279" s="36">
        <f t="shared" si="3135"/>
        <v>3346</v>
      </c>
      <c r="DW279" s="36">
        <f t="shared" si="3135"/>
        <v>3463</v>
      </c>
      <c r="DX279" s="36">
        <f t="shared" si="3135"/>
        <v>3347</v>
      </c>
      <c r="DY279" s="36">
        <f t="shared" si="3135"/>
        <v>2846</v>
      </c>
      <c r="DZ279" s="36">
        <f t="shared" si="3135"/>
        <v>3563</v>
      </c>
      <c r="EA279" s="36">
        <f t="shared" si="3135"/>
        <v>4710</v>
      </c>
      <c r="EB279" s="36">
        <f t="shared" si="3135"/>
        <v>4421</v>
      </c>
      <c r="EC279" s="36">
        <f t="shared" si="3135"/>
        <v>3876</v>
      </c>
      <c r="EE279" s="36">
        <f t="shared" si="3136"/>
        <v>21112</v>
      </c>
      <c r="EF279" s="36">
        <f t="shared" si="3136"/>
        <v>9144</v>
      </c>
      <c r="EG279" s="36">
        <f t="shared" si="3136"/>
        <v>9190</v>
      </c>
      <c r="EH279" s="36">
        <f t="shared" si="3136"/>
        <v>12472</v>
      </c>
      <c r="EI279" s="36">
        <f t="shared" si="3136"/>
        <v>13512</v>
      </c>
      <c r="EJ279" s="36">
        <f t="shared" si="3136"/>
        <v>13219</v>
      </c>
      <c r="EK279" s="36">
        <f t="shared" si="3136"/>
        <v>15932.739130434784</v>
      </c>
    </row>
    <row r="280" spans="1:141" ht="15" hidden="1" outlineLevel="1" x14ac:dyDescent="0.25">
      <c r="A280" s="19" t="s">
        <v>14</v>
      </c>
      <c r="B280" s="25">
        <f>CV!C26</f>
        <v>36460</v>
      </c>
      <c r="C280" s="25">
        <f>CV!D26</f>
        <v>35820</v>
      </c>
      <c r="D280" s="25">
        <f>CV!E26</f>
        <v>39127</v>
      </c>
      <c r="E280" s="25">
        <f>CV!F26</f>
        <v>35540</v>
      </c>
      <c r="F280" s="25">
        <f>CV!G26</f>
        <v>32255</v>
      </c>
      <c r="G280" s="25">
        <f>CV!H26</f>
        <v>26524</v>
      </c>
      <c r="H280" s="25">
        <f>CV!I26</f>
        <v>27340</v>
      </c>
      <c r="I280" s="25">
        <f>CV!J26</f>
        <v>24058</v>
      </c>
      <c r="J280" s="25">
        <f>CV!K26</f>
        <v>22155</v>
      </c>
      <c r="K280" s="25">
        <f>CV!L26</f>
        <v>23126</v>
      </c>
      <c r="L280" s="25">
        <f>CV!M26</f>
        <v>23774</v>
      </c>
      <c r="M280" s="25">
        <f>CV!N26</f>
        <v>20691</v>
      </c>
      <c r="N280" s="25">
        <f>CV!O26</f>
        <v>25718</v>
      </c>
      <c r="O280" s="25">
        <f>CV!P26</f>
        <v>31564</v>
      </c>
      <c r="P280" s="25">
        <f>CV!Q26</f>
        <v>45741</v>
      </c>
      <c r="Q280" s="25">
        <f>CV!R26</f>
        <v>7403</v>
      </c>
      <c r="R280" s="25">
        <f>CV!S26</f>
        <v>141</v>
      </c>
      <c r="S280" s="25">
        <f>CV!T26</f>
        <v>801</v>
      </c>
      <c r="T280" s="25">
        <f>CV!U26</f>
        <v>2034</v>
      </c>
      <c r="U280" s="25">
        <f>CV!V26</f>
        <v>3701</v>
      </c>
      <c r="V280" s="25">
        <f>CV!W26</f>
        <v>7650</v>
      </c>
      <c r="W280" s="25">
        <f>CV!X26</f>
        <v>10117</v>
      </c>
      <c r="X280" s="25">
        <f>CV!Y26</f>
        <v>12166</v>
      </c>
      <c r="Y280" s="25">
        <f>CV!Z26</f>
        <v>15296</v>
      </c>
      <c r="Z280" s="25">
        <f>CV!AA26</f>
        <v>19489</v>
      </c>
      <c r="AA280" s="25">
        <f>CV!AB26</f>
        <v>21914</v>
      </c>
      <c r="AB280" s="25">
        <f>CV!AC26</f>
        <v>25674</v>
      </c>
      <c r="AC280" s="25">
        <f>CV!AD26</f>
        <v>21093</v>
      </c>
      <c r="AD280" s="25">
        <f>CV!AE26</f>
        <v>7750</v>
      </c>
      <c r="AE280" s="25">
        <f>CV!AF26</f>
        <v>12807</v>
      </c>
      <c r="AF280" s="25">
        <f>CV!AG26</f>
        <v>15378</v>
      </c>
      <c r="AG280" s="25">
        <f>CV!AH26</f>
        <v>16610</v>
      </c>
      <c r="AH280" s="25">
        <f>CV!AI26</f>
        <v>19787</v>
      </c>
      <c r="AI280" s="25">
        <f>CV!AJ26</f>
        <v>20813</v>
      </c>
      <c r="AJ280" s="25">
        <f>CV!AK26</f>
        <v>19642</v>
      </c>
      <c r="AK280" s="25">
        <f>CV!AL26</f>
        <v>20971</v>
      </c>
      <c r="AL280" s="25">
        <f>CV!AM26</f>
        <v>26031</v>
      </c>
      <c r="AM280" s="25">
        <f>CV!AN26</f>
        <v>25337</v>
      </c>
      <c r="AN280" s="25">
        <f>CV!AO26</f>
        <v>30275</v>
      </c>
      <c r="AO280" s="25">
        <f>CV!AP26</f>
        <v>33147</v>
      </c>
      <c r="AP280" s="25">
        <f>CV!AQ26</f>
        <v>26796</v>
      </c>
      <c r="AQ280" s="25">
        <f>CV!AR26</f>
        <v>25673</v>
      </c>
      <c r="AR280" s="25">
        <f>CV!AS26</f>
        <v>24202</v>
      </c>
      <c r="AS280" s="25">
        <f>CV!AT26</f>
        <v>25184</v>
      </c>
      <c r="AT280" s="25">
        <f>CV!AU26</f>
        <v>27103</v>
      </c>
      <c r="AU280" s="25">
        <f>CV!AV26</f>
        <v>28078</v>
      </c>
      <c r="AV280" s="25">
        <f>CV!AW26</f>
        <v>30423</v>
      </c>
      <c r="AW280" s="25">
        <f>CV!AX26</f>
        <v>25706</v>
      </c>
      <c r="AX280" s="25">
        <f>CV!AY26</f>
        <v>32605</v>
      </c>
      <c r="AY280" s="25">
        <f>CV!AZ26</f>
        <v>32527</v>
      </c>
      <c r="AZ280" s="25">
        <f>CV!BA26</f>
        <v>40182</v>
      </c>
      <c r="BA280" s="25">
        <f>CV!BB26</f>
        <v>38979</v>
      </c>
      <c r="BB280" s="25">
        <f>CV!BC26</f>
        <v>32455</v>
      </c>
      <c r="BC280" s="25">
        <f>CV!BD26</f>
        <v>28505</v>
      </c>
      <c r="BD280" s="25">
        <f>CV!BE26</f>
        <v>27340</v>
      </c>
      <c r="BE280" s="25">
        <f>CV!BF26</f>
        <v>28637</v>
      </c>
      <c r="BF280" s="25">
        <f>CV!BG26</f>
        <v>31013</v>
      </c>
      <c r="BG280" s="25">
        <f>CV!BH26</f>
        <v>35310</v>
      </c>
      <c r="BH280" s="25">
        <f>CV!BI26</f>
        <v>32272</v>
      </c>
      <c r="BI280" s="25">
        <f>CV!BJ26</f>
        <v>28170</v>
      </c>
      <c r="BJ280" s="25">
        <f>CV!BK26</f>
        <v>34952</v>
      </c>
      <c r="BK280" s="25">
        <f>CV!BL26</f>
        <v>35011</v>
      </c>
      <c r="BL280" s="25">
        <f>CV!BM26</f>
        <v>36376</v>
      </c>
      <c r="BM280" s="25">
        <f>CV!BN26</f>
        <v>38406</v>
      </c>
      <c r="BN280" s="25">
        <f>CV!BO26</f>
        <v>32763</v>
      </c>
      <c r="BO280" s="25">
        <f>CV!BP26</f>
        <v>28126</v>
      </c>
      <c r="BP280" s="25">
        <f>CV!BQ26</f>
        <v>30807</v>
      </c>
      <c r="BQ280" s="25">
        <f>CV!BR26</f>
        <v>27061</v>
      </c>
      <c r="BR280" s="25">
        <f>CV!BS26</f>
        <v>28504</v>
      </c>
      <c r="BS280" s="25">
        <f>CV!BT26</f>
        <v>35674</v>
      </c>
      <c r="BT280" s="25">
        <f>CV!BU26</f>
        <v>29453</v>
      </c>
      <c r="BU280" s="25">
        <f>CV!BV26</f>
        <v>26856</v>
      </c>
      <c r="BV280" s="25">
        <f>CV!BW26</f>
        <v>36495</v>
      </c>
      <c r="BW280" s="25">
        <f>CV!BX26</f>
        <v>31868</v>
      </c>
      <c r="BX280" s="25">
        <f>CV!BY26</f>
        <v>36059</v>
      </c>
      <c r="BY280" s="25">
        <f>CV!BZ26</f>
        <v>38830</v>
      </c>
      <c r="BZ280" s="25">
        <f>CV!CA26</f>
        <v>31656</v>
      </c>
      <c r="CA280" s="25">
        <f>CV!CB26</f>
        <v>29314</v>
      </c>
      <c r="CB280" s="25">
        <f>CV!CC26</f>
        <v>30989</v>
      </c>
      <c r="CC280" s="25">
        <f>CV!CD26</f>
        <v>29959</v>
      </c>
      <c r="CD280" s="25">
        <f>CV!CE26</f>
        <v>28114</v>
      </c>
      <c r="CE280" s="25">
        <f>CV!CF26</f>
        <v>35261</v>
      </c>
      <c r="CF280" s="25">
        <f>CV!CG26</f>
        <v>36119</v>
      </c>
      <c r="CG280" s="25">
        <f>CV!CH26</f>
        <v>34495</v>
      </c>
      <c r="CH280" s="25">
        <f>CV!CI26</f>
        <v>42009</v>
      </c>
      <c r="CI280" s="25">
        <f>CV!CJ26</f>
        <v>43462.17391304348</v>
      </c>
      <c r="CL280" s="25">
        <f>SUM(CL274:CL279)</f>
        <v>85471.173913043473</v>
      </c>
      <c r="CM280" s="25">
        <f>SUM(CM274:CM279)</f>
        <v>105875</v>
      </c>
      <c r="CN280" s="25">
        <f>SUM(CN274:CN279)</f>
        <v>104422</v>
      </c>
      <c r="CP280" s="26">
        <f t="shared" si="3131"/>
        <v>0.19741067404095647</v>
      </c>
      <c r="CQ280" s="26">
        <f t="shared" si="3132"/>
        <v>0.2502548734409471</v>
      </c>
      <c r="CU280" s="8"/>
      <c r="CV280" s="8"/>
      <c r="CW280" s="8"/>
      <c r="CX280" s="8"/>
      <c r="CY280" s="8"/>
      <c r="CZ280" s="8"/>
      <c r="DB280" s="25">
        <f t="shared" si="3133"/>
        <v>111407</v>
      </c>
      <c r="DC280" s="25">
        <f t="shared" si="3133"/>
        <v>94319</v>
      </c>
      <c r="DD280" s="25">
        <f t="shared" si="3133"/>
        <v>73553</v>
      </c>
      <c r="DE280" s="25">
        <f t="shared" si="3133"/>
        <v>67591</v>
      </c>
      <c r="DF280" s="25">
        <f t="shared" si="3133"/>
        <v>103023</v>
      </c>
      <c r="DG280" s="25">
        <f t="shared" si="3133"/>
        <v>8345</v>
      </c>
      <c r="DH280" s="25">
        <f t="shared" si="3133"/>
        <v>13385</v>
      </c>
      <c r="DI280" s="25">
        <f t="shared" si="3133"/>
        <v>37579</v>
      </c>
      <c r="DJ280" s="25">
        <f t="shared" si="3133"/>
        <v>67077</v>
      </c>
      <c r="DK280" s="25">
        <f t="shared" si="3133"/>
        <v>41650</v>
      </c>
      <c r="DL280" s="25">
        <f t="shared" si="3134"/>
        <v>51775</v>
      </c>
      <c r="DM280" s="25">
        <f t="shared" si="3134"/>
        <v>61426</v>
      </c>
      <c r="DN280" s="25">
        <f t="shared" si="3134"/>
        <v>81643</v>
      </c>
      <c r="DO280" s="25">
        <f t="shared" si="3134"/>
        <v>85616</v>
      </c>
      <c r="DP280" s="25">
        <f t="shared" si="3134"/>
        <v>76489</v>
      </c>
      <c r="DQ280" s="25">
        <f t="shared" si="3134"/>
        <v>84207</v>
      </c>
      <c r="DR280" s="25">
        <f t="shared" si="3134"/>
        <v>105314</v>
      </c>
      <c r="DS280" s="25">
        <f t="shared" si="3134"/>
        <v>99939</v>
      </c>
      <c r="DT280" s="25">
        <f t="shared" si="3134"/>
        <v>86990</v>
      </c>
      <c r="DU280" s="25">
        <f t="shared" si="3134"/>
        <v>95752</v>
      </c>
      <c r="DV280" s="25">
        <f t="shared" si="3135"/>
        <v>106339</v>
      </c>
      <c r="DW280" s="25">
        <f t="shared" si="3135"/>
        <v>99295</v>
      </c>
      <c r="DX280" s="25">
        <f t="shared" si="3135"/>
        <v>86372</v>
      </c>
      <c r="DY280" s="25">
        <f t="shared" si="3135"/>
        <v>91983</v>
      </c>
      <c r="DZ280" s="25">
        <f t="shared" si="3135"/>
        <v>104422</v>
      </c>
      <c r="EA280" s="25">
        <f t="shared" si="3135"/>
        <v>99800</v>
      </c>
      <c r="EB280" s="25">
        <f t="shared" si="3135"/>
        <v>89062</v>
      </c>
      <c r="EC280" s="25">
        <f t="shared" si="3135"/>
        <v>105875</v>
      </c>
      <c r="EE280" s="25">
        <f t="shared" si="3136"/>
        <v>338486</v>
      </c>
      <c r="EF280" s="25">
        <f t="shared" si="3136"/>
        <v>126386</v>
      </c>
      <c r="EG280" s="25">
        <f t="shared" si="3136"/>
        <v>236494</v>
      </c>
      <c r="EH280" s="25">
        <f t="shared" si="3136"/>
        <v>351626</v>
      </c>
      <c r="EI280" s="25">
        <f t="shared" si="3136"/>
        <v>389020</v>
      </c>
      <c r="EJ280" s="25">
        <f t="shared" si="3136"/>
        <v>382072</v>
      </c>
      <c r="EK280" s="25">
        <f t="shared" si="3136"/>
        <v>380208.17391304346</v>
      </c>
    </row>
    <row r="281" spans="1:141" hidden="1" outlineLevel="1" x14ac:dyDescent="0.2">
      <c r="CU281" s="8"/>
      <c r="CV281" s="8"/>
      <c r="CW281" s="8"/>
      <c r="CX281" s="8"/>
      <c r="CY281" s="8"/>
      <c r="CZ281" s="8"/>
    </row>
    <row r="282" spans="1:141" ht="15" hidden="1" outlineLevel="1" x14ac:dyDescent="0.25">
      <c r="A282" s="19" t="str">
        <f>A264</f>
        <v>Market share</v>
      </c>
      <c r="B282" s="34">
        <f t="shared" ref="B282:CI282" si="3154">B$180</f>
        <v>43466</v>
      </c>
      <c r="C282" s="34">
        <f t="shared" si="3154"/>
        <v>43497</v>
      </c>
      <c r="D282" s="34">
        <f t="shared" si="3154"/>
        <v>43525</v>
      </c>
      <c r="E282" s="34">
        <f t="shared" si="3154"/>
        <v>43556</v>
      </c>
      <c r="F282" s="34">
        <f t="shared" si="3154"/>
        <v>43586</v>
      </c>
      <c r="G282" s="34">
        <f t="shared" si="3154"/>
        <v>43617</v>
      </c>
      <c r="H282" s="34">
        <f t="shared" si="3154"/>
        <v>43647</v>
      </c>
      <c r="I282" s="34">
        <f t="shared" si="3154"/>
        <v>43678</v>
      </c>
      <c r="J282" s="34">
        <f t="shared" si="3154"/>
        <v>43709</v>
      </c>
      <c r="K282" s="34">
        <f t="shared" si="3154"/>
        <v>43739</v>
      </c>
      <c r="L282" s="34">
        <f t="shared" si="3154"/>
        <v>43770</v>
      </c>
      <c r="M282" s="34">
        <f t="shared" si="3154"/>
        <v>43800</v>
      </c>
      <c r="N282" s="34">
        <f t="shared" si="3154"/>
        <v>43831</v>
      </c>
      <c r="O282" s="34">
        <f t="shared" si="3154"/>
        <v>43862</v>
      </c>
      <c r="P282" s="34">
        <f t="shared" si="3154"/>
        <v>43891</v>
      </c>
      <c r="Q282" s="34">
        <f t="shared" si="3154"/>
        <v>43922</v>
      </c>
      <c r="R282" s="34">
        <f t="shared" si="3154"/>
        <v>43952</v>
      </c>
      <c r="S282" s="34">
        <f t="shared" si="3154"/>
        <v>43983</v>
      </c>
      <c r="T282" s="34">
        <f t="shared" si="3154"/>
        <v>44013</v>
      </c>
      <c r="U282" s="34">
        <f t="shared" si="3154"/>
        <v>44044</v>
      </c>
      <c r="V282" s="34">
        <f t="shared" si="3154"/>
        <v>44075</v>
      </c>
      <c r="W282" s="34">
        <f t="shared" si="3154"/>
        <v>44105</v>
      </c>
      <c r="X282" s="34">
        <f t="shared" si="3154"/>
        <v>44136</v>
      </c>
      <c r="Y282" s="34">
        <f t="shared" si="3154"/>
        <v>44166</v>
      </c>
      <c r="Z282" s="34">
        <f t="shared" si="3154"/>
        <v>44197</v>
      </c>
      <c r="AA282" s="34">
        <f t="shared" si="3154"/>
        <v>44228</v>
      </c>
      <c r="AB282" s="34">
        <f t="shared" si="3154"/>
        <v>44256</v>
      </c>
      <c r="AC282" s="34">
        <f t="shared" si="3154"/>
        <v>44287</v>
      </c>
      <c r="AD282" s="34">
        <f t="shared" si="3154"/>
        <v>44317</v>
      </c>
      <c r="AE282" s="34">
        <f t="shared" si="3154"/>
        <v>44348</v>
      </c>
      <c r="AF282" s="34">
        <f t="shared" si="3154"/>
        <v>44378</v>
      </c>
      <c r="AG282" s="34">
        <f t="shared" si="3154"/>
        <v>44409</v>
      </c>
      <c r="AH282" s="34">
        <f t="shared" si="3154"/>
        <v>44440</v>
      </c>
      <c r="AI282" s="34">
        <f t="shared" si="3154"/>
        <v>44470</v>
      </c>
      <c r="AJ282" s="34">
        <f t="shared" si="3154"/>
        <v>44501</v>
      </c>
      <c r="AK282" s="34">
        <f t="shared" si="3154"/>
        <v>44531</v>
      </c>
      <c r="AL282" s="34">
        <f t="shared" si="3154"/>
        <v>44562</v>
      </c>
      <c r="AM282" s="34">
        <f t="shared" si="3154"/>
        <v>44593</v>
      </c>
      <c r="AN282" s="34">
        <f t="shared" si="3154"/>
        <v>44621</v>
      </c>
      <c r="AO282" s="34">
        <f t="shared" si="3154"/>
        <v>44652</v>
      </c>
      <c r="AP282" s="34">
        <f t="shared" si="3154"/>
        <v>44682</v>
      </c>
      <c r="AQ282" s="34">
        <f t="shared" si="3154"/>
        <v>44713</v>
      </c>
      <c r="AR282" s="34">
        <f t="shared" si="3154"/>
        <v>44743</v>
      </c>
      <c r="AS282" s="34">
        <f t="shared" si="3154"/>
        <v>44774</v>
      </c>
      <c r="AT282" s="34">
        <f t="shared" si="3154"/>
        <v>44805</v>
      </c>
      <c r="AU282" s="34">
        <f t="shared" si="3154"/>
        <v>44835</v>
      </c>
      <c r="AV282" s="34">
        <f t="shared" si="3154"/>
        <v>44866</v>
      </c>
      <c r="AW282" s="34">
        <f t="shared" si="3154"/>
        <v>44896</v>
      </c>
      <c r="AX282" s="34">
        <f t="shared" si="3154"/>
        <v>44927</v>
      </c>
      <c r="AY282" s="34">
        <f t="shared" si="3154"/>
        <v>44958</v>
      </c>
      <c r="AZ282" s="34">
        <f t="shared" si="3154"/>
        <v>44986</v>
      </c>
      <c r="BA282" s="34">
        <f t="shared" si="3154"/>
        <v>45017</v>
      </c>
      <c r="BB282" s="34">
        <f t="shared" si="3154"/>
        <v>45047</v>
      </c>
      <c r="BC282" s="34">
        <f t="shared" si="3154"/>
        <v>45078</v>
      </c>
      <c r="BD282" s="34">
        <f t="shared" si="3154"/>
        <v>45108</v>
      </c>
      <c r="BE282" s="34">
        <f t="shared" si="3154"/>
        <v>45139</v>
      </c>
      <c r="BF282" s="34">
        <f t="shared" si="3154"/>
        <v>45170</v>
      </c>
      <c r="BG282" s="34">
        <f t="shared" si="3154"/>
        <v>45200</v>
      </c>
      <c r="BH282" s="34">
        <f t="shared" si="3154"/>
        <v>45231</v>
      </c>
      <c r="BI282" s="34">
        <f t="shared" si="3154"/>
        <v>45261</v>
      </c>
      <c r="BJ282" s="34">
        <f t="shared" si="3154"/>
        <v>45292</v>
      </c>
      <c r="BK282" s="34">
        <f t="shared" si="3154"/>
        <v>45323</v>
      </c>
      <c r="BL282" s="34">
        <f t="shared" si="3154"/>
        <v>45352</v>
      </c>
      <c r="BM282" s="34">
        <f t="shared" si="3154"/>
        <v>45383</v>
      </c>
      <c r="BN282" s="34">
        <f t="shared" si="3154"/>
        <v>45413</v>
      </c>
      <c r="BO282" s="34">
        <f t="shared" si="3154"/>
        <v>45444</v>
      </c>
      <c r="BP282" s="34">
        <f t="shared" si="3154"/>
        <v>45474</v>
      </c>
      <c r="BQ282" s="34">
        <f t="shared" si="3154"/>
        <v>45505</v>
      </c>
      <c r="BR282" s="34">
        <f t="shared" si="3154"/>
        <v>45536</v>
      </c>
      <c r="BS282" s="34">
        <f t="shared" si="3154"/>
        <v>45566</v>
      </c>
      <c r="BT282" s="34">
        <f t="shared" si="3154"/>
        <v>45597</v>
      </c>
      <c r="BU282" s="34">
        <f t="shared" si="3154"/>
        <v>45627</v>
      </c>
      <c r="BV282" s="34">
        <f t="shared" si="3154"/>
        <v>45658</v>
      </c>
      <c r="BW282" s="34">
        <f t="shared" si="3154"/>
        <v>45689</v>
      </c>
      <c r="BX282" s="34">
        <f t="shared" si="3154"/>
        <v>45717</v>
      </c>
      <c r="BY282" s="34">
        <f t="shared" si="3154"/>
        <v>45748</v>
      </c>
      <c r="BZ282" s="34">
        <f t="shared" si="3154"/>
        <v>45778</v>
      </c>
      <c r="CA282" s="34">
        <f t="shared" si="3154"/>
        <v>45809</v>
      </c>
      <c r="CB282" s="34">
        <f t="shared" si="3154"/>
        <v>45839</v>
      </c>
      <c r="CC282" s="34">
        <f t="shared" si="3154"/>
        <v>45870</v>
      </c>
      <c r="CD282" s="34">
        <f t="shared" si="3154"/>
        <v>45901</v>
      </c>
      <c r="CE282" s="34">
        <f t="shared" si="3154"/>
        <v>45931</v>
      </c>
      <c r="CF282" s="34">
        <f t="shared" si="3154"/>
        <v>45962</v>
      </c>
      <c r="CG282" s="34">
        <f t="shared" si="3154"/>
        <v>45992</v>
      </c>
      <c r="CH282" s="34">
        <f t="shared" si="3154"/>
        <v>46023</v>
      </c>
      <c r="CI282" s="34">
        <f t="shared" si="3154"/>
        <v>46054</v>
      </c>
      <c r="CL282" s="35" t="str">
        <f>CL273</f>
        <v>4Q26</v>
      </c>
      <c r="CM282" s="35" t="str">
        <f>CM273</f>
        <v>3Q26</v>
      </c>
      <c r="CN282" s="35" t="str">
        <f>CN273</f>
        <v>4Q25</v>
      </c>
      <c r="CP282" s="35" t="str">
        <f>CP273</f>
        <v>QoQ Change</v>
      </c>
      <c r="CQ282" s="35" t="str">
        <f>CQ273</f>
        <v>YoY Change</v>
      </c>
      <c r="CS282" s="35" t="str">
        <f>CS$4</f>
        <v>Feb-26 vs Feb-25</v>
      </c>
      <c r="CT282" s="35" t="str">
        <f>CT$4</f>
        <v>Feb-26 vs Mar-25</v>
      </c>
      <c r="CU282" s="39">
        <f>CU264</f>
        <v>45689</v>
      </c>
      <c r="CV282" s="39">
        <f t="shared" ref="CV282:CW282" si="3155">CV264</f>
        <v>46054</v>
      </c>
      <c r="CW282" s="39">
        <f t="shared" si="3155"/>
        <v>45717</v>
      </c>
      <c r="CX282" s="8"/>
      <c r="CY282" s="8"/>
      <c r="CZ282" s="8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E282" s="34"/>
      <c r="EF282" s="34"/>
      <c r="EG282" s="34"/>
      <c r="EH282" s="34"/>
      <c r="EI282" s="34"/>
      <c r="EJ282" s="34"/>
      <c r="EK282" s="34"/>
    </row>
    <row r="283" spans="1:141" collapsed="1" x14ac:dyDescent="0.2">
      <c r="A283" s="9" t="str">
        <f>A274</f>
        <v>Tata Motors</v>
      </c>
      <c r="B283" s="40">
        <f t="shared" ref="B283:BF283" si="3156">B274/B$280</f>
        <v>0.46508502468458585</v>
      </c>
      <c r="C283" s="40">
        <f t="shared" si="3156"/>
        <v>0.45312674483528753</v>
      </c>
      <c r="D283" s="40">
        <f t="shared" si="3156"/>
        <v>0.46550975030030411</v>
      </c>
      <c r="E283" s="40">
        <f t="shared" si="3156"/>
        <v>0.46114237478897019</v>
      </c>
      <c r="F283" s="40">
        <f t="shared" si="3156"/>
        <v>0.45137188032863124</v>
      </c>
      <c r="G283" s="40">
        <f t="shared" si="3156"/>
        <v>0.44092142964862013</v>
      </c>
      <c r="H283" s="40">
        <f t="shared" si="3156"/>
        <v>0.44275786393562544</v>
      </c>
      <c r="I283" s="40">
        <f t="shared" si="3156"/>
        <v>0.44949704879873636</v>
      </c>
      <c r="J283" s="40">
        <f t="shared" si="3156"/>
        <v>0.47817648386368766</v>
      </c>
      <c r="K283" s="40">
        <f t="shared" si="3156"/>
        <v>0.47094179711147627</v>
      </c>
      <c r="L283" s="40">
        <f t="shared" si="3156"/>
        <v>0.47501472196517203</v>
      </c>
      <c r="M283" s="40">
        <f t="shared" si="3156"/>
        <v>0.46947948383355081</v>
      </c>
      <c r="N283" s="40">
        <f t="shared" si="3156"/>
        <v>0.47799206781242709</v>
      </c>
      <c r="O283" s="40">
        <f t="shared" si="3156"/>
        <v>0.4846977569382841</v>
      </c>
      <c r="P283" s="40">
        <f t="shared" si="3156"/>
        <v>0.48042237817275529</v>
      </c>
      <c r="Q283" s="40">
        <f t="shared" si="3156"/>
        <v>0.50236390652438201</v>
      </c>
      <c r="R283" s="40">
        <f t="shared" si="3156"/>
        <v>9.2198581560283682E-2</v>
      </c>
      <c r="S283" s="40">
        <f t="shared" si="3156"/>
        <v>0.16978776529338327</v>
      </c>
      <c r="T283" s="40">
        <f t="shared" si="3156"/>
        <v>0.26548672566371684</v>
      </c>
      <c r="U283" s="40">
        <f t="shared" si="3156"/>
        <v>0.35747095379627125</v>
      </c>
      <c r="V283" s="40">
        <f t="shared" si="3156"/>
        <v>0.41869281045751633</v>
      </c>
      <c r="W283" s="40">
        <f t="shared" si="3156"/>
        <v>0.43748146683799544</v>
      </c>
      <c r="X283" s="40">
        <f t="shared" si="3156"/>
        <v>0.44969587374650666</v>
      </c>
      <c r="Y283" s="40">
        <f t="shared" si="3156"/>
        <v>0.48424424686192469</v>
      </c>
      <c r="Z283" s="40">
        <f t="shared" si="3156"/>
        <v>0.49530504387090152</v>
      </c>
      <c r="AA283" s="40">
        <f t="shared" si="3156"/>
        <v>0.49785525235009581</v>
      </c>
      <c r="AB283" s="40">
        <f t="shared" si="3156"/>
        <v>0.48173249201526835</v>
      </c>
      <c r="AC283" s="40">
        <f t="shared" si="3156"/>
        <v>0.48314606741573035</v>
      </c>
      <c r="AD283" s="40">
        <f t="shared" si="3156"/>
        <v>0.50296774193548388</v>
      </c>
      <c r="AE283" s="40">
        <f t="shared" si="3156"/>
        <v>0.51479659561177482</v>
      </c>
      <c r="AF283" s="40">
        <f t="shared" si="3156"/>
        <v>0.5022759786708284</v>
      </c>
      <c r="AG283" s="40">
        <f t="shared" si="3156"/>
        <v>0.50571944611679709</v>
      </c>
      <c r="AH283" s="40">
        <f t="shared" si="3156"/>
        <v>0.48718855814423612</v>
      </c>
      <c r="AI283" s="40">
        <f t="shared" si="3156"/>
        <v>0.51410176332100133</v>
      </c>
      <c r="AJ283" s="40">
        <f t="shared" si="3156"/>
        <v>0.50427655024946538</v>
      </c>
      <c r="AK283" s="40">
        <f t="shared" si="3156"/>
        <v>0.50588908492680373</v>
      </c>
      <c r="AL283" s="40">
        <f t="shared" si="3156"/>
        <v>0.50320771387960506</v>
      </c>
      <c r="AM283" s="40">
        <f t="shared" si="3156"/>
        <v>0.48738998302877218</v>
      </c>
      <c r="AN283" s="40">
        <f t="shared" si="3156"/>
        <v>0.50619322873658135</v>
      </c>
      <c r="AO283" s="40">
        <f t="shared" si="3156"/>
        <v>0.50276043080821797</v>
      </c>
      <c r="AP283" s="40">
        <f t="shared" si="3156"/>
        <v>0.47313031795790417</v>
      </c>
      <c r="AQ283" s="40">
        <f t="shared" si="3156"/>
        <v>0.47497370778639036</v>
      </c>
      <c r="AR283" s="40">
        <f t="shared" si="3156"/>
        <v>0.47549789273613752</v>
      </c>
      <c r="AS283" s="40">
        <f t="shared" si="3156"/>
        <v>0.477287166454892</v>
      </c>
      <c r="AT283" s="40">
        <f t="shared" si="3156"/>
        <v>0.47411725639228131</v>
      </c>
      <c r="AU283" s="40">
        <f t="shared" si="3156"/>
        <v>0.45373602108412281</v>
      </c>
      <c r="AV283" s="40">
        <f t="shared" si="3156"/>
        <v>0.45528054432501724</v>
      </c>
      <c r="AW283" s="40">
        <f t="shared" si="3156"/>
        <v>0.47720376565782308</v>
      </c>
      <c r="AX283" s="40">
        <f t="shared" si="3156"/>
        <v>0.46630884833614478</v>
      </c>
      <c r="AY283" s="40">
        <f t="shared" si="3156"/>
        <v>0.45980262551111384</v>
      </c>
      <c r="AZ283" s="40">
        <f t="shared" si="3156"/>
        <v>0.46110198596386442</v>
      </c>
      <c r="BA283" s="40">
        <f t="shared" si="3156"/>
        <v>0.44311039277559711</v>
      </c>
      <c r="BB283" s="40">
        <f t="shared" si="3156"/>
        <v>0.39516253273763674</v>
      </c>
      <c r="BC283" s="40">
        <f t="shared" si="3156"/>
        <v>0.4135414839501842</v>
      </c>
      <c r="BD283" s="40">
        <f t="shared" si="3156"/>
        <v>0.43624725676664228</v>
      </c>
      <c r="BE283" s="40">
        <f t="shared" si="3156"/>
        <v>0.45807870936201417</v>
      </c>
      <c r="BF283" s="40">
        <f t="shared" si="3156"/>
        <v>0.46435365814335922</v>
      </c>
      <c r="BG283" s="40">
        <f t="shared" ref="BG283:BL283" si="3157">BG274/BG$280</f>
        <v>0.47094307561597282</v>
      </c>
      <c r="BH283" s="40">
        <f t="shared" si="3157"/>
        <v>0.46101883986117997</v>
      </c>
      <c r="BI283" s="40">
        <f t="shared" si="3157"/>
        <v>0.46119985800496982</v>
      </c>
      <c r="BJ283" s="40">
        <f t="shared" si="3157"/>
        <v>0.45771343556878002</v>
      </c>
      <c r="BK283" s="40">
        <f t="shared" si="3157"/>
        <v>0.45211504955585385</v>
      </c>
      <c r="BL283" s="40">
        <f t="shared" si="3157"/>
        <v>0.44466131515284801</v>
      </c>
      <c r="BM283" s="40">
        <f t="shared" ref="BM283:BN283" si="3158">BM274/BM$280</f>
        <v>0.44542519398010727</v>
      </c>
      <c r="BN283" s="40">
        <f t="shared" si="3158"/>
        <v>0.44003906846137414</v>
      </c>
      <c r="BO283" s="40">
        <f t="shared" ref="BO283:BP283" si="3159">BO274/BO$280</f>
        <v>0.44595747706748207</v>
      </c>
      <c r="BP283" s="40">
        <f t="shared" si="3159"/>
        <v>0.43191482455286134</v>
      </c>
      <c r="BQ283" s="40">
        <f t="shared" ref="BQ283:BR283" si="3160">BQ274/BQ$280</f>
        <v>0.41864676102139609</v>
      </c>
      <c r="BR283" s="40">
        <f t="shared" si="3160"/>
        <v>0.41952006735896719</v>
      </c>
      <c r="BS283" s="40">
        <f t="shared" ref="BS283" si="3161">BS274/BS$280</f>
        <v>0.43718114032628808</v>
      </c>
      <c r="BT283" s="40">
        <f t="shared" ref="BT283" si="3162">BT274/BT$280</f>
        <v>0.46698129222829593</v>
      </c>
      <c r="BU283" s="40">
        <f t="shared" ref="BU283:BV283" si="3163">BU274/BU$280</f>
        <v>0.46492403932082216</v>
      </c>
      <c r="BV283" s="40">
        <f t="shared" si="3163"/>
        <v>0.43499109467050279</v>
      </c>
      <c r="BW283" s="40">
        <f t="shared" ref="BW283:BX283" si="3164">BW274/BW$280</f>
        <v>0.43077695493912388</v>
      </c>
      <c r="BX283" s="40">
        <f t="shared" si="3164"/>
        <v>0.4368396239496381</v>
      </c>
      <c r="BY283" s="40">
        <f t="shared" ref="BY283:BZ283" si="3165">BY274/BY$280</f>
        <v>0.44063868143188256</v>
      </c>
      <c r="BZ283" s="40">
        <f t="shared" si="3165"/>
        <v>0.41698256254738436</v>
      </c>
      <c r="CA283" s="40">
        <f t="shared" ref="CA283:CB283" si="3166">CA274/CA$280</f>
        <v>0.38974551408883129</v>
      </c>
      <c r="CB283" s="40">
        <f t="shared" si="3166"/>
        <v>0.39410758656297395</v>
      </c>
      <c r="CC283" s="40">
        <f t="shared" ref="CC283:CD283" si="3167">CC274/CC$280</f>
        <v>0.38636136052605224</v>
      </c>
      <c r="CD283" s="40">
        <f t="shared" si="3167"/>
        <v>0.41182329088710251</v>
      </c>
      <c r="CE283" s="40">
        <f t="shared" ref="CE283:CF283" si="3168">CE274/CE$280</f>
        <v>0.4522843935225887</v>
      </c>
      <c r="CF283" s="40">
        <f t="shared" si="3168"/>
        <v>0.47055566322434178</v>
      </c>
      <c r="CG283" s="40">
        <f t="shared" ref="CG283:CH283" si="3169">CG274/CG$280</f>
        <v>0.4480649369473837</v>
      </c>
      <c r="CH283" s="40">
        <f t="shared" si="3169"/>
        <v>0.44818967364136258</v>
      </c>
      <c r="CI283" s="40">
        <f t="shared" ref="CI283" si="3170">CI274/CI$280</f>
        <v>0.44847693646649256</v>
      </c>
      <c r="CL283" s="40">
        <f t="shared" ref="CL283:CN283" si="3171">CL274/CL$280</f>
        <v>0.44833574706346457</v>
      </c>
      <c r="CM283" s="40">
        <f t="shared" si="3171"/>
        <v>0.45714285714285713</v>
      </c>
      <c r="CN283" s="40">
        <f t="shared" si="3171"/>
        <v>0.43434333761084831</v>
      </c>
      <c r="CP283" s="21">
        <f t="shared" ref="CP283:CP288" si="3172">(CL283-CM283)*10000</f>
        <v>-88.071100793925552</v>
      </c>
      <c r="CQ283" s="21">
        <f t="shared" ref="CQ283:CQ288" si="3173">(CL283-CN283)*10000</f>
        <v>139.92409452616261</v>
      </c>
      <c r="CS283" s="8" t="str">
        <f>CY283&amp;" bps"</f>
        <v>177 bps</v>
      </c>
      <c r="CT283" s="8" t="str">
        <f>CZ283&amp;" bps"</f>
        <v>117 bps</v>
      </c>
      <c r="CU283" s="8">
        <f>ROUND(HLOOKUP(CU$202,$A$282:$CK$289,COUNTA($A$282:$A283),0)*10^4,0)</f>
        <v>4308</v>
      </c>
      <c r="CV283" s="8">
        <f>ROUND(HLOOKUP(CV$202,$A$282:$CK$289,COUNTA($A$282:$A283),0)*10^4,0)</f>
        <v>4485</v>
      </c>
      <c r="CW283" s="8">
        <f>ROUND(HLOOKUP(CW$202,$A$282:$CK$289,COUNTA($A$282:$A283),0)*10^4,0)</f>
        <v>4368</v>
      </c>
      <c r="CX283" s="8"/>
      <c r="CY283" s="8">
        <f>CV283-CU283</f>
        <v>177</v>
      </c>
      <c r="CZ283" s="8">
        <f>CV283-CW283</f>
        <v>117</v>
      </c>
      <c r="DB283" s="40">
        <f t="shared" ref="DB283:DV289" si="3174">DB274/DB$280</f>
        <v>0.46138932024020035</v>
      </c>
      <c r="DC283" s="40">
        <f t="shared" si="3174"/>
        <v>0.45211463225861176</v>
      </c>
      <c r="DD283" s="40">
        <f t="shared" si="3174"/>
        <v>0.4556306336927114</v>
      </c>
      <c r="DE283" s="40">
        <f t="shared" si="3174"/>
        <v>0.4719267358080218</v>
      </c>
      <c r="DF283" s="40">
        <f t="shared" si="3174"/>
        <v>0.48112557390097355</v>
      </c>
      <c r="DG283" s="40">
        <f t="shared" si="3174"/>
        <v>0.46351108448172557</v>
      </c>
      <c r="DH283" s="40">
        <f t="shared" si="3174"/>
        <v>0.37848337691445649</v>
      </c>
      <c r="DI283" s="40">
        <f t="shared" si="3174"/>
        <v>0.4604699433194071</v>
      </c>
      <c r="DJ283" s="40">
        <f t="shared" si="3174"/>
        <v>0.49094324433114184</v>
      </c>
      <c r="DK283" s="40">
        <f t="shared" si="3174"/>
        <v>0.49656662665066026</v>
      </c>
      <c r="DL283" s="40">
        <f t="shared" si="3174"/>
        <v>0.49761467889908256</v>
      </c>
      <c r="DM283" s="40">
        <f t="shared" si="3174"/>
        <v>0.50815615537394587</v>
      </c>
      <c r="DN283" s="40">
        <f t="shared" si="3174"/>
        <v>0.49940595029579998</v>
      </c>
      <c r="DO283" s="40">
        <f t="shared" si="3174"/>
        <v>0.48515464399177721</v>
      </c>
      <c r="DP283" s="40">
        <f t="shared" si="3174"/>
        <v>0.47559779837623711</v>
      </c>
      <c r="DQ283" s="40">
        <f t="shared" si="3174"/>
        <v>0.46145807355683022</v>
      </c>
      <c r="DR283" s="40">
        <f t="shared" si="3174"/>
        <v>0.46231270296446814</v>
      </c>
      <c r="DS283" s="40">
        <f t="shared" si="3174"/>
        <v>0.41910565444921399</v>
      </c>
      <c r="DT283" s="40">
        <f t="shared" si="3174"/>
        <v>0.4534544200482814</v>
      </c>
      <c r="DU283" s="40">
        <f t="shared" si="3174"/>
        <v>0.4647318071685187</v>
      </c>
      <c r="DV283" s="40">
        <f t="shared" si="3174"/>
        <v>0.45140541099690612</v>
      </c>
      <c r="DW283" s="40">
        <f t="shared" ref="DW283:DX283" si="3175">DW274/DW$280</f>
        <v>0.44379878140893297</v>
      </c>
      <c r="DX283" s="40">
        <f t="shared" si="3175"/>
        <v>0.42366739221043859</v>
      </c>
      <c r="DY283" s="40">
        <f t="shared" ref="DY283:DZ283" si="3176">DY274/DY$280</f>
        <v>0.45482317384734133</v>
      </c>
      <c r="DZ283" s="40">
        <f t="shared" si="3176"/>
        <v>0.43434333761084831</v>
      </c>
      <c r="EA283" s="40">
        <f t="shared" ref="EA283:EB283" si="3177">EA274/EA$280</f>
        <v>0.41818637274549098</v>
      </c>
      <c r="EB283" s="40">
        <f t="shared" si="3177"/>
        <v>0.39709415912510387</v>
      </c>
      <c r="EC283" s="40">
        <f t="shared" ref="EC283" si="3178">EC274/EC$280</f>
        <v>0.45714285714285713</v>
      </c>
      <c r="EE283" s="40">
        <f t="shared" ref="EE283:EI283" si="3179">EE274/EE$280</f>
        <v>0.46566475422912618</v>
      </c>
      <c r="EF283" s="40">
        <f t="shared" si="3179"/>
        <v>0.4681610304938838</v>
      </c>
      <c r="EG283" s="40">
        <f t="shared" si="3179"/>
        <v>0.50078648929782577</v>
      </c>
      <c r="EH283" s="40">
        <f t="shared" si="3179"/>
        <v>0.470559628696399</v>
      </c>
      <c r="EI283" s="40">
        <f t="shared" si="3179"/>
        <v>0.4468459205182253</v>
      </c>
      <c r="EJ283" s="40">
        <f t="shared" ref="EJ283:EK283" si="3180">EJ274/EJ$280</f>
        <v>0.4393177202202726</v>
      </c>
      <c r="EK283" s="40">
        <f t="shared" si="3180"/>
        <v>0.43087128012708831</v>
      </c>
    </row>
    <row r="284" spans="1:141" x14ac:dyDescent="0.2">
      <c r="A284" s="9" t="str">
        <f t="shared" ref="A284:A288" si="3181">A275</f>
        <v>Mahindra</v>
      </c>
      <c r="B284" s="40">
        <f t="shared" ref="B284:BG284" si="3182">B275/B$280</f>
        <v>2.3724629731212286E-2</v>
      </c>
      <c r="C284" s="40">
        <f t="shared" si="3182"/>
        <v>2.5153545505304298E-2</v>
      </c>
      <c r="D284" s="40">
        <f t="shared" si="3182"/>
        <v>2.4407698009047459E-2</v>
      </c>
      <c r="E284" s="40">
        <f t="shared" si="3182"/>
        <v>2.1918964546989307E-2</v>
      </c>
      <c r="F284" s="40">
        <f t="shared" si="3182"/>
        <v>2.6321500542551543E-2</v>
      </c>
      <c r="G284" s="40">
        <f t="shared" si="3182"/>
        <v>3.3139797918865933E-2</v>
      </c>
      <c r="H284" s="40">
        <f t="shared" si="3182"/>
        <v>3.3760058522311634E-2</v>
      </c>
      <c r="I284" s="40">
        <f t="shared" si="3182"/>
        <v>2.8348158616676365E-2</v>
      </c>
      <c r="J284" s="40">
        <f t="shared" si="3182"/>
        <v>2.3786955540510041E-2</v>
      </c>
      <c r="K284" s="40">
        <f t="shared" si="3182"/>
        <v>2.0842341952780421E-2</v>
      </c>
      <c r="L284" s="40">
        <f t="shared" si="3182"/>
        <v>2.4017834609236982E-2</v>
      </c>
      <c r="M284" s="40">
        <f t="shared" si="3182"/>
        <v>2.8079841476970662E-2</v>
      </c>
      <c r="N284" s="40">
        <f t="shared" si="3182"/>
        <v>2.4224278715296678E-2</v>
      </c>
      <c r="O284" s="40">
        <f t="shared" si="3182"/>
        <v>2.357115701432011E-2</v>
      </c>
      <c r="P284" s="40">
        <f t="shared" si="3182"/>
        <v>2.5447629041778712E-2</v>
      </c>
      <c r="Q284" s="40">
        <f t="shared" si="3182"/>
        <v>3.9848709982439549E-2</v>
      </c>
      <c r="R284" s="40">
        <f t="shared" si="3182"/>
        <v>7.0921985815602835E-3</v>
      </c>
      <c r="S284" s="40">
        <f t="shared" si="3182"/>
        <v>1.6229712858926344E-2</v>
      </c>
      <c r="T284" s="40">
        <f t="shared" si="3182"/>
        <v>1.720747295968535E-2</v>
      </c>
      <c r="U284" s="40">
        <f t="shared" si="3182"/>
        <v>1.0807889759524453E-2</v>
      </c>
      <c r="V284" s="40">
        <f t="shared" si="3182"/>
        <v>1.6470588235294119E-2</v>
      </c>
      <c r="W284" s="40">
        <f t="shared" si="3182"/>
        <v>1.8187209647128597E-2</v>
      </c>
      <c r="X284" s="40">
        <f t="shared" si="3182"/>
        <v>2.3014959723820484E-2</v>
      </c>
      <c r="Y284" s="40">
        <f t="shared" si="3182"/>
        <v>1.961297071129707E-2</v>
      </c>
      <c r="Z284" s="40">
        <f t="shared" si="3182"/>
        <v>1.6060341731233004E-2</v>
      </c>
      <c r="AA284" s="40">
        <f t="shared" si="3182"/>
        <v>1.7568677557725655E-2</v>
      </c>
      <c r="AB284" s="40">
        <f t="shared" si="3182"/>
        <v>1.9591804938848642E-2</v>
      </c>
      <c r="AC284" s="40">
        <f t="shared" si="3182"/>
        <v>1.7162091689185987E-2</v>
      </c>
      <c r="AD284" s="40">
        <f t="shared" si="3182"/>
        <v>1.6129032258064516E-2</v>
      </c>
      <c r="AE284" s="40">
        <f t="shared" si="3182"/>
        <v>2.2331537440462249E-2</v>
      </c>
      <c r="AF284" s="40">
        <f t="shared" si="3182"/>
        <v>1.6322018467941214E-2</v>
      </c>
      <c r="AG284" s="40">
        <f t="shared" si="3182"/>
        <v>1.8783865141481036E-2</v>
      </c>
      <c r="AH284" s="40">
        <f t="shared" si="3182"/>
        <v>1.6980846010006569E-2</v>
      </c>
      <c r="AI284" s="40">
        <f t="shared" si="3182"/>
        <v>1.6528131456301349E-2</v>
      </c>
      <c r="AJ284" s="40">
        <f t="shared" si="3182"/>
        <v>1.9549943997556257E-2</v>
      </c>
      <c r="AK284" s="40">
        <f t="shared" si="3182"/>
        <v>1.6355920080110629E-2</v>
      </c>
      <c r="AL284" s="40">
        <f t="shared" si="3182"/>
        <v>1.8401137105758518E-2</v>
      </c>
      <c r="AM284" s="40">
        <f t="shared" si="3182"/>
        <v>1.8036863085606029E-2</v>
      </c>
      <c r="AN284" s="40">
        <f t="shared" si="3182"/>
        <v>1.5590421139554087E-2</v>
      </c>
      <c r="AO284" s="40">
        <f t="shared" si="3182"/>
        <v>1.4631791715690711E-2</v>
      </c>
      <c r="AP284" s="40">
        <f t="shared" si="3182"/>
        <v>1.5636662188386326E-2</v>
      </c>
      <c r="AQ284" s="40">
        <f t="shared" si="3182"/>
        <v>1.6827016710162429E-2</v>
      </c>
      <c r="AR284" s="40">
        <f t="shared" si="3182"/>
        <v>1.4544252541112305E-2</v>
      </c>
      <c r="AS284" s="40">
        <f t="shared" si="3182"/>
        <v>1.5922808132147394E-2</v>
      </c>
      <c r="AT284" s="40">
        <f t="shared" si="3182"/>
        <v>1.2803010736818802E-2</v>
      </c>
      <c r="AU284" s="40">
        <f t="shared" si="3182"/>
        <v>1.7949996438492769E-2</v>
      </c>
      <c r="AV284" s="40">
        <f t="shared" si="3182"/>
        <v>1.4692831081747362E-2</v>
      </c>
      <c r="AW284" s="40">
        <f t="shared" si="3182"/>
        <v>2.1784797323582045E-2</v>
      </c>
      <c r="AX284" s="40">
        <f t="shared" si="3182"/>
        <v>1.7604661861677657E-2</v>
      </c>
      <c r="AY284" s="40">
        <f t="shared" si="3182"/>
        <v>1.6632336212992285E-2</v>
      </c>
      <c r="AZ284" s="40">
        <f t="shared" si="3182"/>
        <v>1.8266885670200586E-2</v>
      </c>
      <c r="BA284" s="40">
        <f t="shared" si="3182"/>
        <v>1.7830113650940251E-2</v>
      </c>
      <c r="BB284" s="40">
        <f t="shared" si="3182"/>
        <v>1.9627176089970728E-2</v>
      </c>
      <c r="BC284" s="40">
        <f t="shared" si="3182"/>
        <v>2.353972987195229E-2</v>
      </c>
      <c r="BD284" s="40">
        <f t="shared" si="3182"/>
        <v>2.2457937088514995E-2</v>
      </c>
      <c r="BE284" s="40">
        <f t="shared" si="3182"/>
        <v>1.7669448615427595E-2</v>
      </c>
      <c r="BF284" s="40">
        <f t="shared" si="3182"/>
        <v>1.8605101086641086E-2</v>
      </c>
      <c r="BG284" s="40">
        <f t="shared" si="3182"/>
        <v>1.7587085811384878E-2</v>
      </c>
      <c r="BH284" s="40">
        <f t="shared" ref="BH284:BI284" si="3183">BH275/BH$280</f>
        <v>1.9428606841844324E-2</v>
      </c>
      <c r="BI284" s="40">
        <f t="shared" si="3183"/>
        <v>1.8494852680156194E-2</v>
      </c>
      <c r="BJ284" s="40">
        <f t="shared" ref="BJ284:BK284" si="3184">BJ275/BJ$280</f>
        <v>1.9913023575188829E-2</v>
      </c>
      <c r="BK284" s="40">
        <f t="shared" si="3184"/>
        <v>1.9051155351175346E-2</v>
      </c>
      <c r="BL284" s="40">
        <f t="shared" ref="BL284:BM284" si="3185">BL275/BL$280</f>
        <v>2.2047503848691447E-2</v>
      </c>
      <c r="BM284" s="40">
        <f t="shared" si="3185"/>
        <v>2.0153101077956568E-2</v>
      </c>
      <c r="BN284" s="40">
        <f t="shared" ref="BN284:BO284" si="3186">BN275/BN$280</f>
        <v>1.9229008332570279E-2</v>
      </c>
      <c r="BO284" s="40">
        <f t="shared" si="3186"/>
        <v>2.0621489013723956E-2</v>
      </c>
      <c r="BP284" s="40">
        <f t="shared" ref="BP284:BQ284" si="3187">BP275/BP$280</f>
        <v>2.1066640698542537E-2</v>
      </c>
      <c r="BQ284" s="40">
        <f t="shared" si="3187"/>
        <v>2.1063523151398693E-2</v>
      </c>
      <c r="BR284" s="40">
        <f t="shared" ref="BR284" si="3188">BR275/BR$280</f>
        <v>1.8839461128262701E-2</v>
      </c>
      <c r="BS284" s="40">
        <f t="shared" ref="BS284" si="3189">BS275/BS$280</f>
        <v>1.8697090317878567E-2</v>
      </c>
      <c r="BT284" s="40">
        <f t="shared" ref="BT284:BU284" si="3190">BT275/BT$280</f>
        <v>1.731572335585509E-2</v>
      </c>
      <c r="BU284" s="40">
        <f t="shared" si="3190"/>
        <v>2.2713732499255287E-2</v>
      </c>
      <c r="BV284" s="40">
        <f t="shared" ref="BV284:BW284" si="3191">BV275/BV$280</f>
        <v>1.9701328949171121E-2</v>
      </c>
      <c r="BW284" s="40">
        <f t="shared" si="3191"/>
        <v>2.0302497803439186E-2</v>
      </c>
      <c r="BX284" s="40">
        <f t="shared" ref="BX284:BY284" si="3192">BX275/BX$280</f>
        <v>1.938489697440306E-2</v>
      </c>
      <c r="BY284" s="40">
        <f t="shared" si="3192"/>
        <v>2.1194952356425444E-2</v>
      </c>
      <c r="BZ284" s="40">
        <f t="shared" ref="BZ284" si="3193">BZ275/BZ$280</f>
        <v>2.1165024008086935E-2</v>
      </c>
      <c r="CA284" s="40">
        <f t="shared" ref="CA284:CB284" si="3194">CA275/CA$280</f>
        <v>2.2958313433854131E-2</v>
      </c>
      <c r="CB284" s="40">
        <f t="shared" si="3194"/>
        <v>1.8587240633773275E-2</v>
      </c>
      <c r="CC284" s="40">
        <f t="shared" ref="CC284:CD284" si="3195">CC275/CC$280</f>
        <v>1.9059381154244135E-2</v>
      </c>
      <c r="CD284" s="40">
        <f t="shared" si="3195"/>
        <v>2.3013445258590025E-2</v>
      </c>
      <c r="CE284" s="40">
        <f t="shared" ref="CE284:CF284" si="3196">CE275/CE$280</f>
        <v>1.803692464762769E-2</v>
      </c>
      <c r="CF284" s="40">
        <f t="shared" si="3196"/>
        <v>1.6750186882250339E-2</v>
      </c>
      <c r="CG284" s="40">
        <f t="shared" ref="CG284:CH284" si="3197">CG275/CG$280</f>
        <v>1.7045948688215684E-2</v>
      </c>
      <c r="CH284" s="40">
        <f t="shared" si="3197"/>
        <v>1.6234616391725583E-2</v>
      </c>
      <c r="CI284" s="40">
        <f t="shared" ref="CI284" si="3198">CI275/CI$280</f>
        <v>1.8334783870031911E-2</v>
      </c>
      <c r="CL284" s="40">
        <f t="shared" ref="CL284:CN284" si="3199">CL275/CL$280</f>
        <v>1.7302553568785208E-2</v>
      </c>
      <c r="CM284" s="40">
        <f t="shared" si="3199"/>
        <v>1.7275088547815821E-2</v>
      </c>
      <c r="CN284" s="40">
        <f t="shared" si="3199"/>
        <v>1.9775526230104767E-2</v>
      </c>
      <c r="CP284" s="21">
        <f t="shared" si="3172"/>
        <v>0.27465020969386772</v>
      </c>
      <c r="CQ284" s="21">
        <f t="shared" si="3173"/>
        <v>-24.729726613195584</v>
      </c>
      <c r="CS284" s="8" t="str">
        <f t="shared" ref="CS284:CS288" si="3200">CY284&amp;" bps"</f>
        <v>-20 bps</v>
      </c>
      <c r="CT284" s="8" t="str">
        <f t="shared" ref="CT284:CT288" si="3201">CZ284&amp;" bps"</f>
        <v>-11 bps</v>
      </c>
      <c r="CU284" s="8">
        <f>ROUND(HLOOKUP(CU$202,$A$282:$CK$289,COUNTA($A$282:$A284),0)*10^4,0)</f>
        <v>203</v>
      </c>
      <c r="CV284" s="8">
        <f>ROUND(HLOOKUP(CV$202,$A$282:$CK$289,COUNTA($A$282:$A284),0)*10^4,0)</f>
        <v>183</v>
      </c>
      <c r="CW284" s="8">
        <f>ROUND(HLOOKUP(CW$202,$A$282:$CK$289,COUNTA($A$282:$A284),0)*10^4,0)</f>
        <v>194</v>
      </c>
      <c r="CX284" s="8"/>
      <c r="CY284" s="8">
        <f t="shared" ref="CY284:CY288" si="3202">CV284-CU284</f>
        <v>-20</v>
      </c>
      <c r="CZ284" s="8">
        <f t="shared" ref="CZ284:CZ288" si="3203">CV284-CW284</f>
        <v>-11</v>
      </c>
      <c r="DB284" s="40">
        <f t="shared" si="3174"/>
        <v>2.4423958997190482E-2</v>
      </c>
      <c r="DC284" s="40">
        <f t="shared" si="3174"/>
        <v>2.6580010390271313E-2</v>
      </c>
      <c r="DD284" s="40">
        <f t="shared" si="3174"/>
        <v>2.8985901322855629E-2</v>
      </c>
      <c r="DE284" s="40">
        <f t="shared" si="3174"/>
        <v>2.4174816173750942E-2</v>
      </c>
      <c r="DF284" s="40">
        <f t="shared" si="3174"/>
        <v>2.4567329625423448E-2</v>
      </c>
      <c r="DG284" s="40">
        <f t="shared" si="3174"/>
        <v>3.702816057519473E-2</v>
      </c>
      <c r="DH284" s="40">
        <f t="shared" si="3174"/>
        <v>1.5016809861785581E-2</v>
      </c>
      <c r="DI284" s="40">
        <f t="shared" si="3174"/>
        <v>2.0330503738790282E-2</v>
      </c>
      <c r="DJ284" s="40">
        <f t="shared" si="3174"/>
        <v>1.7904795980738554E-2</v>
      </c>
      <c r="DK284" s="40">
        <f t="shared" si="3174"/>
        <v>1.8559423769507803E-2</v>
      </c>
      <c r="DL284" s="40">
        <f t="shared" si="3174"/>
        <v>1.7363592467407051E-2</v>
      </c>
      <c r="DM284" s="40">
        <f t="shared" si="3174"/>
        <v>1.7435613583824439E-2</v>
      </c>
      <c r="DN284" s="40">
        <f t="shared" si="3174"/>
        <v>1.7245814093063704E-2</v>
      </c>
      <c r="DO284" s="40">
        <f t="shared" si="3174"/>
        <v>1.5604559895346664E-2</v>
      </c>
      <c r="DP284" s="40">
        <f t="shared" si="3174"/>
        <v>1.4381152845507197E-2</v>
      </c>
      <c r="DQ284" s="40">
        <f t="shared" si="3174"/>
        <v>1.7943876399824244E-2</v>
      </c>
      <c r="DR284" s="40">
        <f t="shared" si="3174"/>
        <v>1.755701995935963E-2</v>
      </c>
      <c r="DS284" s="40">
        <f t="shared" si="3174"/>
        <v>2.0042225757712206E-2</v>
      </c>
      <c r="DT284" s="40">
        <f t="shared" si="3174"/>
        <v>1.9507989424071732E-2</v>
      </c>
      <c r="DU284" s="40">
        <f t="shared" si="3174"/>
        <v>1.8474809925641239E-2</v>
      </c>
      <c r="DV284" s="40">
        <f t="shared" si="3174"/>
        <v>2.0359416582815336E-2</v>
      </c>
      <c r="DW284" s="40">
        <f t="shared" ref="DW284:DX284" si="3204">DW275/DW$280</f>
        <v>1.998086509894758E-2</v>
      </c>
      <c r="DX284" s="40">
        <f t="shared" si="3204"/>
        <v>2.0330662714768674E-2</v>
      </c>
      <c r="DY284" s="40">
        <f t="shared" ref="DY284:DZ284" si="3205">DY275/DY$280</f>
        <v>1.9427502908146072E-2</v>
      </c>
      <c r="DZ284" s="40">
        <f t="shared" si="3205"/>
        <v>1.9775526230104767E-2</v>
      </c>
      <c r="EA284" s="40">
        <f t="shared" ref="EA284:EB284" si="3206">EA275/EA$280</f>
        <v>2.1703406813627254E-2</v>
      </c>
      <c r="EB284" s="40">
        <f t="shared" si="3206"/>
        <v>2.0143270979766904E-2</v>
      </c>
      <c r="EC284" s="40">
        <f t="shared" ref="EC284" si="3207">EC275/EC$280</f>
        <v>1.7275088547815821E-2</v>
      </c>
      <c r="EE284" s="40">
        <f t="shared" ref="EE284:EI284" si="3208">EE275/EE$280</f>
        <v>2.6009938372635797E-2</v>
      </c>
      <c r="EF284" s="40">
        <f t="shared" si="3208"/>
        <v>1.9582865190764801E-2</v>
      </c>
      <c r="EG284" s="40">
        <f t="shared" si="3208"/>
        <v>1.7552242340186222E-2</v>
      </c>
      <c r="EH284" s="40">
        <f t="shared" si="3208"/>
        <v>1.648342272755712E-2</v>
      </c>
      <c r="EI284" s="40">
        <f t="shared" si="3208"/>
        <v>1.9623669734203895E-2</v>
      </c>
      <c r="EJ284" s="40">
        <f t="shared" ref="EJ284:EK284" si="3209">EJ275/EJ$280</f>
        <v>1.9870600305701543E-2</v>
      </c>
      <c r="EK284" s="40">
        <f t="shared" si="3209"/>
        <v>1.9115500570168198E-2</v>
      </c>
    </row>
    <row r="285" spans="1:141" x14ac:dyDescent="0.2">
      <c r="A285" s="9" t="str">
        <f t="shared" si="3181"/>
        <v>Ashok Leyland</v>
      </c>
      <c r="B285" s="40">
        <f t="shared" ref="B285:BG285" si="3210">B276/B$280</f>
        <v>0.29947888096544156</v>
      </c>
      <c r="C285" s="40">
        <f t="shared" si="3210"/>
        <v>0.31923506420993858</v>
      </c>
      <c r="D285" s="40">
        <f t="shared" si="3210"/>
        <v>0.31888465765328289</v>
      </c>
      <c r="E285" s="40">
        <f t="shared" si="3210"/>
        <v>0.32253798536859879</v>
      </c>
      <c r="F285" s="40">
        <f t="shared" si="3210"/>
        <v>0.31452487986358701</v>
      </c>
      <c r="G285" s="40">
        <f t="shared" si="3210"/>
        <v>0.30123661589503847</v>
      </c>
      <c r="H285" s="40">
        <f t="shared" si="3210"/>
        <v>0.30969275786393563</v>
      </c>
      <c r="I285" s="40">
        <f t="shared" si="3210"/>
        <v>0.29877795327957435</v>
      </c>
      <c r="J285" s="40">
        <f t="shared" si="3210"/>
        <v>0.28485669149176257</v>
      </c>
      <c r="K285" s="40">
        <f t="shared" si="3210"/>
        <v>0.30061402750151345</v>
      </c>
      <c r="L285" s="40">
        <f t="shared" si="3210"/>
        <v>0.28026415411794398</v>
      </c>
      <c r="M285" s="40">
        <f t="shared" si="3210"/>
        <v>0.26953748006379585</v>
      </c>
      <c r="N285" s="40">
        <f t="shared" si="3210"/>
        <v>0.26778909713041449</v>
      </c>
      <c r="O285" s="40">
        <f t="shared" si="3210"/>
        <v>0.2706881257128374</v>
      </c>
      <c r="P285" s="40">
        <f t="shared" si="3210"/>
        <v>0.26892722065542951</v>
      </c>
      <c r="Q285" s="40">
        <f t="shared" si="3210"/>
        <v>0.21639875726057003</v>
      </c>
      <c r="R285" s="40">
        <f t="shared" si="3210"/>
        <v>0.10638297872340426</v>
      </c>
      <c r="S285" s="40">
        <f t="shared" si="3210"/>
        <v>0.10861423220973783</v>
      </c>
      <c r="T285" s="40">
        <f t="shared" si="3210"/>
        <v>0.14208456243854473</v>
      </c>
      <c r="U285" s="40">
        <f t="shared" si="3210"/>
        <v>0.2026479329910835</v>
      </c>
      <c r="V285" s="40">
        <f t="shared" si="3210"/>
        <v>0.22156862745098038</v>
      </c>
      <c r="W285" s="40">
        <f t="shared" si="3210"/>
        <v>0.22813086883463476</v>
      </c>
      <c r="X285" s="40">
        <f t="shared" si="3210"/>
        <v>0.22793029755055072</v>
      </c>
      <c r="Y285" s="40">
        <f t="shared" si="3210"/>
        <v>0.2362055439330544</v>
      </c>
      <c r="Z285" s="40">
        <f t="shared" si="3210"/>
        <v>0.23520960541844116</v>
      </c>
      <c r="AA285" s="40">
        <f t="shared" si="3210"/>
        <v>0.23427945605548964</v>
      </c>
      <c r="AB285" s="40">
        <f t="shared" si="3210"/>
        <v>0.24943522629897952</v>
      </c>
      <c r="AC285" s="40">
        <f t="shared" si="3210"/>
        <v>0.25994405727018444</v>
      </c>
      <c r="AD285" s="40">
        <f t="shared" si="3210"/>
        <v>0.2783225806451613</v>
      </c>
      <c r="AE285" s="40">
        <f t="shared" si="3210"/>
        <v>0.22932771140782385</v>
      </c>
      <c r="AF285" s="40">
        <f t="shared" si="3210"/>
        <v>0.23410066328521265</v>
      </c>
      <c r="AG285" s="40">
        <f t="shared" si="3210"/>
        <v>0.23076459963877183</v>
      </c>
      <c r="AH285" s="40">
        <f t="shared" si="3210"/>
        <v>0.23702430888967504</v>
      </c>
      <c r="AI285" s="40">
        <f t="shared" si="3210"/>
        <v>0.21030125402392735</v>
      </c>
      <c r="AJ285" s="40">
        <f t="shared" si="3210"/>
        <v>0.22512982384685878</v>
      </c>
      <c r="AK285" s="40">
        <f t="shared" si="3210"/>
        <v>0.23608793095226741</v>
      </c>
      <c r="AL285" s="40">
        <f t="shared" si="3210"/>
        <v>0.25377434597211018</v>
      </c>
      <c r="AM285" s="40">
        <f t="shared" si="3210"/>
        <v>0.26747444448829777</v>
      </c>
      <c r="AN285" s="40">
        <f t="shared" si="3210"/>
        <v>0.26454170107349301</v>
      </c>
      <c r="AO285" s="40">
        <f t="shared" si="3210"/>
        <v>0.26113977132168825</v>
      </c>
      <c r="AP285" s="40">
        <f t="shared" si="3210"/>
        <v>0.2834005075384386</v>
      </c>
      <c r="AQ285" s="40">
        <f t="shared" si="3210"/>
        <v>0.27433490437424529</v>
      </c>
      <c r="AR285" s="40">
        <f t="shared" si="3210"/>
        <v>0.27299396744070736</v>
      </c>
      <c r="AS285" s="40">
        <f t="shared" si="3210"/>
        <v>0.2746585133418043</v>
      </c>
      <c r="AT285" s="40">
        <f t="shared" si="3210"/>
        <v>0.28365863557539756</v>
      </c>
      <c r="AU285" s="40">
        <f t="shared" si="3210"/>
        <v>0.29695847282569982</v>
      </c>
      <c r="AV285" s="40">
        <f t="shared" si="3210"/>
        <v>0.29668343029944449</v>
      </c>
      <c r="AW285" s="40">
        <f t="shared" si="3210"/>
        <v>0.27557768614331285</v>
      </c>
      <c r="AX285" s="40">
        <f t="shared" si="3210"/>
        <v>0.28188928078515563</v>
      </c>
      <c r="AY285" s="40">
        <f t="shared" si="3210"/>
        <v>0.28874473514311189</v>
      </c>
      <c r="AZ285" s="40">
        <f t="shared" si="3210"/>
        <v>0.2872430441491215</v>
      </c>
      <c r="BA285" s="40">
        <f t="shared" si="3210"/>
        <v>0.29310654454962931</v>
      </c>
      <c r="BB285" s="40">
        <f t="shared" si="3210"/>
        <v>0.30312740717917114</v>
      </c>
      <c r="BC285" s="40">
        <f t="shared" si="3210"/>
        <v>0.28630064900894581</v>
      </c>
      <c r="BD285" s="40">
        <f t="shared" si="3210"/>
        <v>0.28054133138258963</v>
      </c>
      <c r="BE285" s="40">
        <f t="shared" si="3210"/>
        <v>0.26423857247616722</v>
      </c>
      <c r="BF285" s="40">
        <f t="shared" si="3210"/>
        <v>0.26885499629187759</v>
      </c>
      <c r="BG285" s="40">
        <f t="shared" si="3210"/>
        <v>0.26944208439535544</v>
      </c>
      <c r="BH285" s="40">
        <f t="shared" ref="BH285:BI285" si="3211">BH276/BH$280</f>
        <v>0.28154437283093703</v>
      </c>
      <c r="BI285" s="40">
        <f t="shared" si="3211"/>
        <v>0.27799077032303871</v>
      </c>
      <c r="BJ285" s="40">
        <f t="shared" ref="BJ285:BK285" si="3212">BJ276/BJ$280</f>
        <v>0.27780956740672924</v>
      </c>
      <c r="BK285" s="40">
        <f t="shared" si="3212"/>
        <v>0.29770643512039074</v>
      </c>
      <c r="BL285" s="40">
        <f t="shared" ref="BL285:BM285" si="3213">BL276/BL$280</f>
        <v>0.29197822740268309</v>
      </c>
      <c r="BM285" s="40">
        <f t="shared" si="3213"/>
        <v>0.30292141852835497</v>
      </c>
      <c r="BN285" s="40">
        <f t="shared" ref="BN285:BO285" si="3214">BN276/BN$280</f>
        <v>0.27817965387784999</v>
      </c>
      <c r="BO285" s="40">
        <f t="shared" si="3214"/>
        <v>0.26491502524354688</v>
      </c>
      <c r="BP285" s="40">
        <f t="shared" ref="BP285:BQ285" si="3215">BP276/BP$280</f>
        <v>0.27720972506248581</v>
      </c>
      <c r="BQ285" s="40">
        <f t="shared" si="3215"/>
        <v>0.27692989911681015</v>
      </c>
      <c r="BR285" s="40">
        <f t="shared" ref="BR285" si="3216">BR276/BR$280</f>
        <v>0.287573673870334</v>
      </c>
      <c r="BS285" s="40">
        <f t="shared" ref="BS285" si="3217">BS276/BS$280</f>
        <v>0.28631496327857825</v>
      </c>
      <c r="BT285" s="40">
        <f t="shared" ref="BT285:BU285" si="3218">BT276/BT$280</f>
        <v>0.27667809730757476</v>
      </c>
      <c r="BU285" s="40">
        <f t="shared" si="3218"/>
        <v>0.28165028299076555</v>
      </c>
      <c r="BV285" s="40">
        <f t="shared" ref="BV285:BW285" si="3219">BV276/BV$280</f>
        <v>0.28310727496917387</v>
      </c>
      <c r="BW285" s="40">
        <f t="shared" si="3219"/>
        <v>0.29769674908999622</v>
      </c>
      <c r="BX285" s="40">
        <f t="shared" ref="BX285:BY285" si="3220">BX276/BX$280</f>
        <v>0.29551568263124323</v>
      </c>
      <c r="BY285" s="40">
        <f t="shared" si="3220"/>
        <v>0.28779294360030905</v>
      </c>
      <c r="BZ285" s="40">
        <f t="shared" ref="BZ285" si="3221">BZ276/BZ$280</f>
        <v>0.28288476118271416</v>
      </c>
      <c r="CA285" s="40">
        <f t="shared" ref="CA285:CB285" si="3222">CA276/CA$280</f>
        <v>0.27567032817083986</v>
      </c>
      <c r="CB285" s="40">
        <f t="shared" si="3222"/>
        <v>0.2945561328213237</v>
      </c>
      <c r="CC285" s="40">
        <f t="shared" ref="CC285:CD285" si="3223">CC276/CC$280</f>
        <v>0.30655228812710705</v>
      </c>
      <c r="CD285" s="40">
        <f t="shared" si="3223"/>
        <v>0.28046524863057554</v>
      </c>
      <c r="CE285" s="40">
        <f t="shared" ref="CE285:CF285" si="3224">CE276/CE$280</f>
        <v>0.25626045772950284</v>
      </c>
      <c r="CF285" s="40">
        <f t="shared" si="3224"/>
        <v>0.26180126803067638</v>
      </c>
      <c r="CG285" s="40">
        <f t="shared" ref="CG285:CH285" si="3225">CG276/CG$280</f>
        <v>0.27612697492390204</v>
      </c>
      <c r="CH285" s="40">
        <f t="shared" si="3225"/>
        <v>0.28017805708300603</v>
      </c>
      <c r="CI285" s="40">
        <f t="shared" ref="CI285" si="3226">CI276/CI$280</f>
        <v>0.2774586597040905</v>
      </c>
      <c r="CL285" s="40">
        <f t="shared" ref="CL285:CN285" si="3227">CL276/CL$280</f>
        <v>0.27879524090756252</v>
      </c>
      <c r="CM285" s="40">
        <f t="shared" si="3227"/>
        <v>0.26462337662337665</v>
      </c>
      <c r="CN285" s="40">
        <f t="shared" si="3227"/>
        <v>0.29184463044186093</v>
      </c>
      <c r="CP285" s="21">
        <f t="shared" si="3172"/>
        <v>141.71864284185875</v>
      </c>
      <c r="CQ285" s="21">
        <f t="shared" si="3173"/>
        <v>-130.49389534298405</v>
      </c>
      <c r="CS285" s="8" t="str">
        <f t="shared" si="3200"/>
        <v>-202 bps</v>
      </c>
      <c r="CT285" s="8" t="str">
        <f t="shared" si="3201"/>
        <v>-180 bps</v>
      </c>
      <c r="CU285" s="8">
        <f>ROUND(HLOOKUP(CU$202,$A$282:$CK$289,COUNTA($A$282:$A285),0)*10^4,0)</f>
        <v>2977</v>
      </c>
      <c r="CV285" s="8">
        <f>ROUND(HLOOKUP(CV$202,$A$282:$CK$289,COUNTA($A$282:$A285),0)*10^4,0)</f>
        <v>2775</v>
      </c>
      <c r="CW285" s="8">
        <f>ROUND(HLOOKUP(CW$202,$A$282:$CK$289,COUNTA($A$282:$A285),0)*10^4,0)</f>
        <v>2955</v>
      </c>
      <c r="CX285" s="8"/>
      <c r="CY285" s="8">
        <f t="shared" si="3202"/>
        <v>-202</v>
      </c>
      <c r="CZ285" s="8">
        <f t="shared" si="3203"/>
        <v>-180</v>
      </c>
      <c r="DB285" s="40">
        <f t="shared" si="3174"/>
        <v>0.3126464225766783</v>
      </c>
      <c r="DC285" s="40">
        <f t="shared" si="3174"/>
        <v>0.31380739829726778</v>
      </c>
      <c r="DD285" s="40">
        <f t="shared" si="3174"/>
        <v>0.29864179571193561</v>
      </c>
      <c r="DE285" s="40">
        <f t="shared" si="3174"/>
        <v>0.28394312852302822</v>
      </c>
      <c r="DF285" s="40">
        <f t="shared" si="3174"/>
        <v>0.26918260970851171</v>
      </c>
      <c r="DG285" s="40">
        <f t="shared" si="3174"/>
        <v>0.20419412822049132</v>
      </c>
      <c r="DH285" s="40">
        <f t="shared" si="3174"/>
        <v>0.20425849831901383</v>
      </c>
      <c r="DI285" s="40">
        <f t="shared" si="3174"/>
        <v>0.23135261715319727</v>
      </c>
      <c r="DJ285" s="40">
        <f t="shared" si="3174"/>
        <v>0.24035064179972271</v>
      </c>
      <c r="DK285" s="40">
        <f t="shared" si="3174"/>
        <v>0.25394957983193278</v>
      </c>
      <c r="DL285" s="40">
        <f t="shared" si="3174"/>
        <v>0.23414775470787058</v>
      </c>
      <c r="DM285" s="40">
        <f t="shared" si="3174"/>
        <v>0.22384657962426335</v>
      </c>
      <c r="DN285" s="40">
        <f t="shared" si="3174"/>
        <v>0.26201878911847926</v>
      </c>
      <c r="DO285" s="40">
        <f t="shared" si="3174"/>
        <v>0.27206363296580077</v>
      </c>
      <c r="DP285" s="40">
        <f t="shared" si="3174"/>
        <v>0.27732092196263514</v>
      </c>
      <c r="DQ285" s="40">
        <f t="shared" si="3174"/>
        <v>0.29033215765910197</v>
      </c>
      <c r="DR285" s="40">
        <f t="shared" si="3174"/>
        <v>0.28604933816966405</v>
      </c>
      <c r="DS285" s="40">
        <f t="shared" si="3174"/>
        <v>0.29441959595353168</v>
      </c>
      <c r="DT285" s="40">
        <f t="shared" si="3174"/>
        <v>0.27100816185768478</v>
      </c>
      <c r="DU285" s="40">
        <f t="shared" si="3174"/>
        <v>0.27603600969170355</v>
      </c>
      <c r="DV285" s="40">
        <f t="shared" si="3174"/>
        <v>0.28920715823921611</v>
      </c>
      <c r="DW285" s="40">
        <f t="shared" ref="DW285:DX285" si="3228">DW276/DW$280</f>
        <v>0.28399214461956795</v>
      </c>
      <c r="DX285" s="40">
        <f t="shared" si="3228"/>
        <v>0.28054230537674246</v>
      </c>
      <c r="DY285" s="40">
        <f t="shared" ref="DY285:DZ285" si="3229">DY276/DY$280</f>
        <v>0.28186730156659384</v>
      </c>
      <c r="DZ285" s="40">
        <f t="shared" si="3229"/>
        <v>0.29184463044186093</v>
      </c>
      <c r="EA285" s="40">
        <f t="shared" ref="EA285:EB285" si="3230">EA276/EA$280</f>
        <v>0.28267535070140282</v>
      </c>
      <c r="EB285" s="40">
        <f t="shared" si="3230"/>
        <v>0.29414340571736541</v>
      </c>
      <c r="EC285" s="40">
        <f t="shared" ref="EC285" si="3231">EC276/EC$280</f>
        <v>0.26462337662337665</v>
      </c>
      <c r="EE285" s="40">
        <f t="shared" ref="EE285:EI285" si="3232">EE276/EE$280</f>
        <v>0.29096624380328878</v>
      </c>
      <c r="EF285" s="40">
        <f t="shared" si="3232"/>
        <v>0.23146551042045796</v>
      </c>
      <c r="EG285" s="40">
        <f t="shared" si="3232"/>
        <v>0.24458125787546406</v>
      </c>
      <c r="EH285" s="40">
        <f t="shared" si="3232"/>
        <v>0.28177097256744382</v>
      </c>
      <c r="EI285" s="40">
        <f t="shared" si="3232"/>
        <v>0.28323479512621458</v>
      </c>
      <c r="EJ285" s="40">
        <f t="shared" ref="EJ285:EK285" si="3233">EJ276/EJ$280</f>
        <v>0.28484683515148979</v>
      </c>
      <c r="EK285" s="40">
        <f t="shared" si="3233"/>
        <v>0.2794625781665605</v>
      </c>
    </row>
    <row r="286" spans="1:141" x14ac:dyDescent="0.2">
      <c r="A286" s="9" t="str">
        <f t="shared" si="3181"/>
        <v>VECV</v>
      </c>
      <c r="B286" s="40">
        <f t="shared" ref="B286:BG286" si="3234">B277/B$280</f>
        <v>0.10691168403730116</v>
      </c>
      <c r="C286" s="40">
        <f t="shared" si="3234"/>
        <v>9.7431602456728078E-2</v>
      </c>
      <c r="D286" s="40">
        <f t="shared" si="3234"/>
        <v>9.3285966212589777E-2</v>
      </c>
      <c r="E286" s="40">
        <f t="shared" si="3234"/>
        <v>0.10042205965109735</v>
      </c>
      <c r="F286" s="40">
        <f t="shared" si="3234"/>
        <v>9.8217330646411416E-2</v>
      </c>
      <c r="G286" s="40">
        <f t="shared" si="3234"/>
        <v>0.11133313225757804</v>
      </c>
      <c r="H286" s="40">
        <f t="shared" si="3234"/>
        <v>0.10387710314557425</v>
      </c>
      <c r="I286" s="40">
        <f t="shared" si="3234"/>
        <v>0.11114805885776041</v>
      </c>
      <c r="J286" s="40">
        <f t="shared" si="3234"/>
        <v>0.10282103362672083</v>
      </c>
      <c r="K286" s="40">
        <f t="shared" si="3234"/>
        <v>0.1019631583499092</v>
      </c>
      <c r="L286" s="40">
        <f t="shared" si="3234"/>
        <v>0.10339025826533188</v>
      </c>
      <c r="M286" s="40">
        <f t="shared" si="3234"/>
        <v>9.9656855637716882E-2</v>
      </c>
      <c r="N286" s="40">
        <f t="shared" si="3234"/>
        <v>0.11777743214868963</v>
      </c>
      <c r="O286" s="40">
        <f t="shared" si="3234"/>
        <v>0.10860473957673299</v>
      </c>
      <c r="P286" s="40">
        <f t="shared" si="3234"/>
        <v>0.10727793445705167</v>
      </c>
      <c r="Q286" s="40">
        <f t="shared" si="3234"/>
        <v>0.1118465486964744</v>
      </c>
      <c r="R286" s="40">
        <f t="shared" si="3234"/>
        <v>9.2198581560283682E-2</v>
      </c>
      <c r="S286" s="40">
        <f t="shared" si="3234"/>
        <v>0.20474406991260924</v>
      </c>
      <c r="T286" s="40">
        <f t="shared" si="3234"/>
        <v>0.23795476892822026</v>
      </c>
      <c r="U286" s="40">
        <f t="shared" si="3234"/>
        <v>0.20886246960281005</v>
      </c>
      <c r="V286" s="40">
        <f t="shared" si="3234"/>
        <v>0.16039215686274511</v>
      </c>
      <c r="W286" s="40">
        <f t="shared" si="3234"/>
        <v>0.15241672432539291</v>
      </c>
      <c r="X286" s="40">
        <f t="shared" si="3234"/>
        <v>0.15724149268453066</v>
      </c>
      <c r="Y286" s="40">
        <f t="shared" si="3234"/>
        <v>0.13323744769874477</v>
      </c>
      <c r="Z286" s="40">
        <f t="shared" si="3234"/>
        <v>0.13330596746882856</v>
      </c>
      <c r="AA286" s="40">
        <f t="shared" si="3234"/>
        <v>0.14091448389157615</v>
      </c>
      <c r="AB286" s="40">
        <f t="shared" si="3234"/>
        <v>0.13881748071979436</v>
      </c>
      <c r="AC286" s="40">
        <f t="shared" si="3234"/>
        <v>0.13611150618688664</v>
      </c>
      <c r="AD286" s="40">
        <f t="shared" si="3234"/>
        <v>9.8064516129032261E-2</v>
      </c>
      <c r="AE286" s="40">
        <f t="shared" si="3234"/>
        <v>0.12664948856094324</v>
      </c>
      <c r="AF286" s="40">
        <f t="shared" si="3234"/>
        <v>0.14800364156587331</v>
      </c>
      <c r="AG286" s="40">
        <f t="shared" si="3234"/>
        <v>0.15544852498494882</v>
      </c>
      <c r="AH286" s="40">
        <f t="shared" si="3234"/>
        <v>0.15606206094910799</v>
      </c>
      <c r="AI286" s="40">
        <f t="shared" si="3234"/>
        <v>0.16191803199923124</v>
      </c>
      <c r="AJ286" s="40">
        <f t="shared" si="3234"/>
        <v>0.15711231035536097</v>
      </c>
      <c r="AK286" s="40">
        <f t="shared" si="3234"/>
        <v>0.14343617376376902</v>
      </c>
      <c r="AL286" s="40">
        <f t="shared" si="3234"/>
        <v>0.14920671507049288</v>
      </c>
      <c r="AM286" s="40">
        <f t="shared" si="3234"/>
        <v>0.13359908434305562</v>
      </c>
      <c r="AN286" s="40">
        <f t="shared" si="3234"/>
        <v>0.12822460776218</v>
      </c>
      <c r="AO286" s="40">
        <f t="shared" si="3234"/>
        <v>0.14001267082993937</v>
      </c>
      <c r="AP286" s="40">
        <f t="shared" si="3234"/>
        <v>0.14390207493655768</v>
      </c>
      <c r="AQ286" s="40">
        <f t="shared" si="3234"/>
        <v>0.1482880847583064</v>
      </c>
      <c r="AR286" s="40">
        <f t="shared" si="3234"/>
        <v>0.15164036030080158</v>
      </c>
      <c r="AS286" s="40">
        <f t="shared" si="3234"/>
        <v>0.14644218551461244</v>
      </c>
      <c r="AT286" s="40">
        <f t="shared" si="3234"/>
        <v>0.14607239051027562</v>
      </c>
      <c r="AU286" s="40">
        <f t="shared" si="3234"/>
        <v>0.15439133841441699</v>
      </c>
      <c r="AV286" s="40">
        <f t="shared" si="3234"/>
        <v>0.15192453078263157</v>
      </c>
      <c r="AW286" s="40">
        <f t="shared" si="3234"/>
        <v>0.13677740605306155</v>
      </c>
      <c r="AX286" s="40">
        <f t="shared" si="3234"/>
        <v>0.15178653580739151</v>
      </c>
      <c r="AY286" s="40">
        <f t="shared" si="3234"/>
        <v>0.15082854244166385</v>
      </c>
      <c r="AZ286" s="40">
        <f t="shared" si="3234"/>
        <v>0.14469165297894579</v>
      </c>
      <c r="BA286" s="40">
        <f t="shared" si="3234"/>
        <v>0.1644475230252187</v>
      </c>
      <c r="BB286" s="40">
        <f t="shared" si="3234"/>
        <v>0.18665845016176244</v>
      </c>
      <c r="BC286" s="40">
        <f t="shared" si="3234"/>
        <v>0.17656551482196106</v>
      </c>
      <c r="BD286" s="40">
        <f t="shared" si="3234"/>
        <v>0.16602048280907095</v>
      </c>
      <c r="BE286" s="40">
        <f t="shared" si="3234"/>
        <v>0.16642804763068758</v>
      </c>
      <c r="BF286" s="40">
        <f t="shared" si="3234"/>
        <v>0.1608035340018702</v>
      </c>
      <c r="BG286" s="40">
        <f t="shared" si="3234"/>
        <v>0.15686774284905125</v>
      </c>
      <c r="BH286" s="40">
        <f t="shared" ref="BH286:BI286" si="3235">BH277/BH$280</f>
        <v>0.15096678235002478</v>
      </c>
      <c r="BI286" s="40">
        <f t="shared" si="3235"/>
        <v>0.15282215122470713</v>
      </c>
      <c r="BJ286" s="40">
        <f t="shared" ref="BJ286:BK286" si="3236">BJ277/BJ$280</f>
        <v>0.14691577019913024</v>
      </c>
      <c r="BK286" s="40">
        <f t="shared" si="3236"/>
        <v>0.14855331181628631</v>
      </c>
      <c r="BL286" s="40">
        <f t="shared" ref="BL286:BM286" si="3237">BL277/BL$280</f>
        <v>0.15941829777875521</v>
      </c>
      <c r="BM286" s="40">
        <f t="shared" si="3237"/>
        <v>0.1525022131958548</v>
      </c>
      <c r="BN286" s="40">
        <f t="shared" ref="BN286:BO286" si="3238">BN277/BN$280</f>
        <v>0.16750602814150109</v>
      </c>
      <c r="BO286" s="40">
        <f t="shared" si="3238"/>
        <v>0.17350494204650502</v>
      </c>
      <c r="BP286" s="40">
        <f t="shared" ref="BP286:BQ286" si="3239">BP277/BP$280</f>
        <v>0.18067322361800889</v>
      </c>
      <c r="BQ286" s="40">
        <f t="shared" si="3239"/>
        <v>0.19008905805402609</v>
      </c>
      <c r="BR286" s="40">
        <f t="shared" ref="BR286" si="3240">BR277/BR$280</f>
        <v>0.17962391243334269</v>
      </c>
      <c r="BS286" s="40">
        <f t="shared" ref="BS286" si="3241">BS277/BS$280</f>
        <v>0.16875035039524583</v>
      </c>
      <c r="BT286" s="40">
        <f t="shared" ref="BT286:BU286" si="3242">BT277/BT$280</f>
        <v>0.15811632091807287</v>
      </c>
      <c r="BU286" s="40">
        <f t="shared" si="3242"/>
        <v>0.14145814715519808</v>
      </c>
      <c r="BV286" s="40">
        <f t="shared" ref="BV286:BW286" si="3243">BV277/BV$280</f>
        <v>0.16794081381011097</v>
      </c>
      <c r="BW286" s="40">
        <f t="shared" si="3243"/>
        <v>0.16599723860926321</v>
      </c>
      <c r="BX286" s="40">
        <f t="shared" ref="BX286:BY286" si="3244">BX277/BX$280</f>
        <v>0.1601264594137386</v>
      </c>
      <c r="BY286" s="40">
        <f t="shared" si="3244"/>
        <v>0.16482101467937163</v>
      </c>
      <c r="BZ286" s="40">
        <f t="shared" ref="BZ286" si="3245">BZ277/BZ$280</f>
        <v>0.17510108668182967</v>
      </c>
      <c r="CA286" s="40">
        <f t="shared" ref="CA286:CB286" si="3246">CA277/CA$280</f>
        <v>0.18810124855018079</v>
      </c>
      <c r="CB286" s="40">
        <f t="shared" si="3246"/>
        <v>0.1919713446706896</v>
      </c>
      <c r="CC286" s="40">
        <f t="shared" ref="CC286:CD286" si="3247">CC277/CC$280</f>
        <v>0.18745619012650622</v>
      </c>
      <c r="CD286" s="40">
        <f t="shared" si="3247"/>
        <v>0.19420929074482465</v>
      </c>
      <c r="CE286" s="40">
        <f t="shared" ref="CE286:CF286" si="3248">CE277/CE$280</f>
        <v>0.18467995802728226</v>
      </c>
      <c r="CF286" s="40">
        <f t="shared" si="3248"/>
        <v>0.16943990697416872</v>
      </c>
      <c r="CG286" s="40">
        <f t="shared" ref="CG286:CH286" si="3249">CG277/CG$280</f>
        <v>0.16703870126105233</v>
      </c>
      <c r="CH286" s="40">
        <f t="shared" si="3249"/>
        <v>0.16460758408912377</v>
      </c>
      <c r="CI286" s="40">
        <f t="shared" ref="CI286" si="3250">CI277/CI$280</f>
        <v>0.16295329271830578</v>
      </c>
      <c r="CL286" s="40">
        <f t="shared" ref="CL286:CN286" si="3251">CL277/CL$280</f>
        <v>0.16376637534037666</v>
      </c>
      <c r="CM286" s="40">
        <f t="shared" si="3251"/>
        <v>0.1737331759149941</v>
      </c>
      <c r="CN286" s="40">
        <f t="shared" si="3251"/>
        <v>0.16464921185190859</v>
      </c>
      <c r="CP286" s="21">
        <f t="shared" si="3172"/>
        <v>-99.668005746174344</v>
      </c>
      <c r="CQ286" s="21">
        <f t="shared" si="3173"/>
        <v>-8.8283651153192579</v>
      </c>
      <c r="CS286" s="8" t="str">
        <f t="shared" si="3200"/>
        <v>-30 bps</v>
      </c>
      <c r="CT286" s="8" t="str">
        <f t="shared" si="3201"/>
        <v>29 bps</v>
      </c>
      <c r="CU286" s="8">
        <f>ROUND(HLOOKUP(CU$202,$A$282:$CK$289,COUNTA($A$282:$A286),0)*10^4,0)</f>
        <v>1660</v>
      </c>
      <c r="CV286" s="8">
        <f>ROUND(HLOOKUP(CV$202,$A$282:$CK$289,COUNTA($A$282:$A286),0)*10^4,0)</f>
        <v>1630</v>
      </c>
      <c r="CW286" s="8">
        <f>ROUND(HLOOKUP(CW$202,$A$282:$CK$289,COUNTA($A$282:$A286),0)*10^4,0)</f>
        <v>1601</v>
      </c>
      <c r="CX286" s="8"/>
      <c r="CY286" s="8">
        <f t="shared" si="3202"/>
        <v>-30</v>
      </c>
      <c r="CZ286" s="8">
        <f t="shared" si="3203"/>
        <v>29</v>
      </c>
      <c r="DB286" s="40">
        <f t="shared" si="3174"/>
        <v>9.9078154873571675E-2</v>
      </c>
      <c r="DC286" s="40">
        <f t="shared" si="3174"/>
        <v>0.10273645818976028</v>
      </c>
      <c r="DD286" s="40">
        <f t="shared" si="3174"/>
        <v>0.1059372153413185</v>
      </c>
      <c r="DE286" s="40">
        <f t="shared" si="3174"/>
        <v>0.10175910994067257</v>
      </c>
      <c r="DF286" s="40">
        <f t="shared" si="3174"/>
        <v>0.11030546576977956</v>
      </c>
      <c r="DG286" s="40">
        <f t="shared" si="3174"/>
        <v>0.12043139604553625</v>
      </c>
      <c r="DH286" s="40">
        <f t="shared" si="3174"/>
        <v>0.18558087411281285</v>
      </c>
      <c r="DI286" s="40">
        <f t="shared" si="3174"/>
        <v>0.14617206418478407</v>
      </c>
      <c r="DJ286" s="40">
        <f t="shared" si="3174"/>
        <v>0.13790121800319036</v>
      </c>
      <c r="DK286" s="40">
        <f t="shared" si="3174"/>
        <v>0.12612244897959185</v>
      </c>
      <c r="DL286" s="40">
        <f t="shared" si="3174"/>
        <v>0.15347175277643652</v>
      </c>
      <c r="DM286" s="40">
        <f t="shared" si="3174"/>
        <v>0.1540715657864748</v>
      </c>
      <c r="DN286" s="40">
        <f t="shared" si="3174"/>
        <v>0.13658243817596119</v>
      </c>
      <c r="DO286" s="40">
        <f t="shared" si="3174"/>
        <v>0.14371145580265371</v>
      </c>
      <c r="DP286" s="40">
        <f t="shared" si="3174"/>
        <v>0.14795591522964086</v>
      </c>
      <c r="DQ286" s="40">
        <f t="shared" si="3174"/>
        <v>0.14812307765387675</v>
      </c>
      <c r="DR286" s="40">
        <f t="shared" si="3174"/>
        <v>0.14878363750308601</v>
      </c>
      <c r="DS286" s="40">
        <f t="shared" si="3174"/>
        <v>0.1751168212609692</v>
      </c>
      <c r="DT286" s="40">
        <f t="shared" si="3174"/>
        <v>0.1642947465225888</v>
      </c>
      <c r="DU286" s="40">
        <f t="shared" si="3174"/>
        <v>0.15368869579747682</v>
      </c>
      <c r="DV286" s="40">
        <f t="shared" si="3174"/>
        <v>0.1517317258954852</v>
      </c>
      <c r="DW286" s="40">
        <f t="shared" ref="DW286:DX286" si="3252">DW277/DW$280</f>
        <v>0.16340198398710912</v>
      </c>
      <c r="DX286" s="40">
        <f t="shared" si="3252"/>
        <v>0.18327698791274949</v>
      </c>
      <c r="DY286" s="40">
        <f t="shared" ref="DY286:DZ286" si="3253">DY277/DY$280</f>
        <v>0.15737690660230694</v>
      </c>
      <c r="DZ286" s="40">
        <f t="shared" si="3253"/>
        <v>0.16464921185190859</v>
      </c>
      <c r="EA286" s="40">
        <f t="shared" ref="EA286:EB286" si="3254">EA277/EA$280</f>
        <v>0.17491983967935873</v>
      </c>
      <c r="EB286" s="40">
        <f t="shared" si="3254"/>
        <v>0.19115896790999529</v>
      </c>
      <c r="EC286" s="40">
        <f t="shared" ref="EC286" si="3255">EC277/EC$280</f>
        <v>0.1737331759149941</v>
      </c>
      <c r="EE286" s="40">
        <f t="shared" ref="EE286:EI286" si="3256">EE277/EE$280</f>
        <v>0.10554055411449809</v>
      </c>
      <c r="EF286" s="40">
        <f t="shared" si="3256"/>
        <v>0.14425648410425204</v>
      </c>
      <c r="EG286" s="40">
        <f t="shared" si="3256"/>
        <v>0.14298037159505103</v>
      </c>
      <c r="EH286" s="40">
        <f t="shared" si="3256"/>
        <v>0.14721038831030697</v>
      </c>
      <c r="EI286" s="40">
        <f t="shared" si="3256"/>
        <v>0.16103028121947457</v>
      </c>
      <c r="EJ286" s="40">
        <f t="shared" ref="EJ286:EK286" si="3257">EJ277/EJ$280</f>
        <v>0.16678531795054335</v>
      </c>
      <c r="EK286" s="40">
        <f t="shared" si="3257"/>
        <v>0.17588602490992347</v>
      </c>
    </row>
    <row r="287" spans="1:141" x14ac:dyDescent="0.2">
      <c r="A287" s="9" t="str">
        <f t="shared" si="3181"/>
        <v>Daimler</v>
      </c>
      <c r="B287" s="40">
        <f t="shared" ref="B287:BG287" si="3258">B278/B$280</f>
        <v>5.0082281952825013E-2</v>
      </c>
      <c r="C287" s="40">
        <f t="shared" si="3258"/>
        <v>4.751535455053043E-2</v>
      </c>
      <c r="D287" s="40">
        <f t="shared" si="3258"/>
        <v>4.5518439951951338E-2</v>
      </c>
      <c r="E287" s="40">
        <f t="shared" si="3258"/>
        <v>4.3950478334271244E-2</v>
      </c>
      <c r="F287" s="40">
        <f t="shared" si="3258"/>
        <v>4.7589521004495428E-2</v>
      </c>
      <c r="G287" s="40">
        <f t="shared" si="3258"/>
        <v>5.0030161363293621E-2</v>
      </c>
      <c r="H287" s="40">
        <f t="shared" si="3258"/>
        <v>4.4623262618873442E-2</v>
      </c>
      <c r="I287" s="40">
        <f t="shared" si="3258"/>
        <v>5.1625239005736137E-2</v>
      </c>
      <c r="J287" s="40">
        <f t="shared" si="3258"/>
        <v>5.0462649514782215E-2</v>
      </c>
      <c r="K287" s="40">
        <f t="shared" si="3258"/>
        <v>4.3803511199515699E-2</v>
      </c>
      <c r="L287" s="40">
        <f t="shared" si="3258"/>
        <v>4.2651636241271974E-2</v>
      </c>
      <c r="M287" s="40">
        <f t="shared" si="3258"/>
        <v>4.9296795708278961E-2</v>
      </c>
      <c r="N287" s="40">
        <f t="shared" si="3258"/>
        <v>5.5680846100007779E-2</v>
      </c>
      <c r="O287" s="40">
        <f t="shared" si="3258"/>
        <v>5.1165885185654542E-2</v>
      </c>
      <c r="P287" s="40">
        <f t="shared" si="3258"/>
        <v>5.7694409829256027E-2</v>
      </c>
      <c r="Q287" s="40">
        <f t="shared" si="3258"/>
        <v>3.6201539916250171E-2</v>
      </c>
      <c r="R287" s="40">
        <f t="shared" si="3258"/>
        <v>3.5460992907801421E-2</v>
      </c>
      <c r="S287" s="40">
        <f t="shared" si="3258"/>
        <v>9.1136079900124844E-2</v>
      </c>
      <c r="T287" s="40">
        <f t="shared" si="3258"/>
        <v>0.1160275319567355</v>
      </c>
      <c r="U287" s="40">
        <f t="shared" si="3258"/>
        <v>9.9702783031613076E-2</v>
      </c>
      <c r="V287" s="40">
        <f t="shared" si="3258"/>
        <v>7.8692810457516346E-2</v>
      </c>
      <c r="W287" s="40">
        <f t="shared" si="3258"/>
        <v>8.7278837600079082E-2</v>
      </c>
      <c r="X287" s="40">
        <f t="shared" si="3258"/>
        <v>7.3154693407857962E-2</v>
      </c>
      <c r="Y287" s="40">
        <f t="shared" si="3258"/>
        <v>6.2303870292887031E-2</v>
      </c>
      <c r="Z287" s="40">
        <f t="shared" si="3258"/>
        <v>5.9777310277592491E-2</v>
      </c>
      <c r="AA287" s="40">
        <f t="shared" si="3258"/>
        <v>5.5124577895409324E-2</v>
      </c>
      <c r="AB287" s="40">
        <f t="shared" si="3258"/>
        <v>5.6866869206200828E-2</v>
      </c>
      <c r="AC287" s="40">
        <f t="shared" si="3258"/>
        <v>5.9498411795382351E-2</v>
      </c>
      <c r="AD287" s="40">
        <f t="shared" si="3258"/>
        <v>5.7677419354838708E-2</v>
      </c>
      <c r="AE287" s="40">
        <f t="shared" si="3258"/>
        <v>5.9654876239556495E-2</v>
      </c>
      <c r="AF287" s="40">
        <f t="shared" si="3258"/>
        <v>5.1502145922746781E-2</v>
      </c>
      <c r="AG287" s="40">
        <f t="shared" si="3258"/>
        <v>5.2679108970499697E-2</v>
      </c>
      <c r="AH287" s="40">
        <f t="shared" si="3258"/>
        <v>6.352655784100672E-2</v>
      </c>
      <c r="AI287" s="40">
        <f t="shared" si="3258"/>
        <v>5.6455100177773505E-2</v>
      </c>
      <c r="AJ287" s="40">
        <f t="shared" si="3258"/>
        <v>5.8751654617656045E-2</v>
      </c>
      <c r="AK287" s="40">
        <f t="shared" si="3258"/>
        <v>5.4933002718039199E-2</v>
      </c>
      <c r="AL287" s="40">
        <f t="shared" si="3258"/>
        <v>4.4831162844301026E-2</v>
      </c>
      <c r="AM287" s="40">
        <f t="shared" si="3258"/>
        <v>5.7425898883056402E-2</v>
      </c>
      <c r="AN287" s="40">
        <f t="shared" si="3258"/>
        <v>5.1890999174236167E-2</v>
      </c>
      <c r="AO287" s="40">
        <f t="shared" si="3258"/>
        <v>4.9808429118773943E-2</v>
      </c>
      <c r="AP287" s="40">
        <f t="shared" si="3258"/>
        <v>4.3961785341095683E-2</v>
      </c>
      <c r="AQ287" s="40">
        <f t="shared" si="3258"/>
        <v>4.2690764616523193E-2</v>
      </c>
      <c r="AR287" s="40">
        <f t="shared" si="3258"/>
        <v>3.6071399057929096E-2</v>
      </c>
      <c r="AS287" s="40">
        <f t="shared" si="3258"/>
        <v>3.9826874205844978E-2</v>
      </c>
      <c r="AT287" s="40">
        <f t="shared" si="3258"/>
        <v>4.3943474892078366E-2</v>
      </c>
      <c r="AU287" s="40">
        <f t="shared" si="3258"/>
        <v>4.3984614288767009E-2</v>
      </c>
      <c r="AV287" s="40">
        <f t="shared" si="3258"/>
        <v>5.177004240212997E-2</v>
      </c>
      <c r="AW287" s="40">
        <f t="shared" si="3258"/>
        <v>5.893565704504785E-2</v>
      </c>
      <c r="AX287" s="40">
        <f t="shared" si="3258"/>
        <v>5.5236926851709861E-2</v>
      </c>
      <c r="AY287" s="40">
        <f t="shared" si="3258"/>
        <v>5.5000461155347867E-2</v>
      </c>
      <c r="AZ287" s="40">
        <f t="shared" si="3258"/>
        <v>5.3481658454034145E-2</v>
      </c>
      <c r="BA287" s="40">
        <f t="shared" si="3258"/>
        <v>4.8564611713999846E-2</v>
      </c>
      <c r="BB287" s="40">
        <f t="shared" si="3258"/>
        <v>5.5153289169619472E-2</v>
      </c>
      <c r="BC287" s="40">
        <f t="shared" si="3258"/>
        <v>5.5042974916681281E-2</v>
      </c>
      <c r="BD287" s="40">
        <f t="shared" si="3258"/>
        <v>5.4681784930504754E-2</v>
      </c>
      <c r="BE287" s="40">
        <f t="shared" si="3258"/>
        <v>5.2554387680273769E-2</v>
      </c>
      <c r="BF287" s="40">
        <f t="shared" si="3258"/>
        <v>5.4267565214587428E-2</v>
      </c>
      <c r="BG287" s="40">
        <f t="shared" si="3258"/>
        <v>5.5366751628433873E-2</v>
      </c>
      <c r="BH287" s="40">
        <f t="shared" ref="BH287:BI287" si="3259">BH278/BH$280</f>
        <v>5.69533961328706E-2</v>
      </c>
      <c r="BI287" s="40">
        <f t="shared" si="3259"/>
        <v>5.4987575434859777E-2</v>
      </c>
      <c r="BJ287" s="40">
        <f t="shared" ref="BJ287:BK287" si="3260">BJ278/BJ$280</f>
        <v>6.199931334401465E-2</v>
      </c>
      <c r="BK287" s="40">
        <f t="shared" si="3260"/>
        <v>5.2897660735197506E-2</v>
      </c>
      <c r="BL287" s="40">
        <f t="shared" ref="BL287:BM287" si="3261">BL278/BL$280</f>
        <v>5.2727072795249616E-2</v>
      </c>
      <c r="BM287" s="40">
        <f t="shared" si="3261"/>
        <v>5.1997083788991302E-2</v>
      </c>
      <c r="BN287" s="40">
        <f t="shared" ref="BN287:BO287" si="3262">BN278/BN$280</f>
        <v>5.6283002167078718E-2</v>
      </c>
      <c r="BO287" s="40">
        <f t="shared" si="3262"/>
        <v>5.3900305766906069E-2</v>
      </c>
      <c r="BP287" s="40">
        <f t="shared" ref="BP287:BQ287" si="3263">BP278/BP$280</f>
        <v>5.1449345927873535E-2</v>
      </c>
      <c r="BQ287" s="40">
        <f t="shared" si="3263"/>
        <v>5.5393370533239721E-2</v>
      </c>
      <c r="BR287" s="40">
        <f t="shared" ref="BR287" si="3264">BR278/BR$280</f>
        <v>5.3711759753017119E-2</v>
      </c>
      <c r="BS287" s="40">
        <f t="shared" ref="BS287" si="3265">BS278/BS$280</f>
        <v>5.3792678140942983E-2</v>
      </c>
      <c r="BT287" s="40">
        <f t="shared" ref="BT287:BU287" si="3266">BT278/BT$280</f>
        <v>5.4323837979153231E-2</v>
      </c>
      <c r="BU287" s="40">
        <f t="shared" si="3266"/>
        <v>5.9279118260351503E-2</v>
      </c>
      <c r="BV287" s="40">
        <f t="shared" ref="BV287:BW287" si="3267">BV278/BV$280</f>
        <v>5.9953418276476232E-2</v>
      </c>
      <c r="BW287" s="40">
        <f t="shared" si="3267"/>
        <v>5.3721601606627339E-2</v>
      </c>
      <c r="BX287" s="40">
        <f t="shared" ref="BX287:BY287" si="3268">BX278/BX$280</f>
        <v>5.1887184891427934E-2</v>
      </c>
      <c r="BY287" s="40">
        <f t="shared" si="3268"/>
        <v>5.1944372907545715E-2</v>
      </c>
      <c r="BZ287" s="40">
        <f t="shared" ref="BZ287" si="3269">BZ278/BZ$280</f>
        <v>5.8093252463987867E-2</v>
      </c>
      <c r="CA287" s="40">
        <f t="shared" ref="CA287:CB287" si="3270">CA278/CA$280</f>
        <v>5.6798799208569284E-2</v>
      </c>
      <c r="CB287" s="40">
        <f t="shared" si="3270"/>
        <v>4.7081222369227793E-2</v>
      </c>
      <c r="CC287" s="40">
        <f t="shared" ref="CC287:CD287" si="3271">CC278/CC$280</f>
        <v>5.0936279582095532E-2</v>
      </c>
      <c r="CD287" s="40">
        <f t="shared" si="3271"/>
        <v>4.5315501173792419E-2</v>
      </c>
      <c r="CE287" s="40">
        <f t="shared" ref="CE287:CF287" si="3272">CE278/CE$280</f>
        <v>5.385553444315249E-2</v>
      </c>
      <c r="CF287" s="40">
        <f t="shared" si="3272"/>
        <v>4.6180680528253824E-2</v>
      </c>
      <c r="CG287" s="40">
        <f t="shared" ref="CG287:CH287" si="3273">CG278/CG$280</f>
        <v>5.1949557906943035E-2</v>
      </c>
      <c r="CH287" s="40">
        <f t="shared" si="3273"/>
        <v>5.8392249279916209E-2</v>
      </c>
      <c r="CI287" s="40">
        <f t="shared" ref="CI287" si="3274">CI278/CI$280</f>
        <v>5.6774006382361478E-2</v>
      </c>
      <c r="CL287" s="40">
        <f t="shared" ref="CL287:CN287" si="3275">CL278/CL$280</f>
        <v>5.7569371214398757E-2</v>
      </c>
      <c r="CM287" s="40">
        <f t="shared" si="3275"/>
        <v>5.061629279811098E-2</v>
      </c>
      <c r="CN287" s="40">
        <f t="shared" si="3275"/>
        <v>5.5266131658079712E-2</v>
      </c>
      <c r="CP287" s="21">
        <f t="shared" si="3172"/>
        <v>69.530784162877765</v>
      </c>
      <c r="CQ287" s="21">
        <f t="shared" si="3173"/>
        <v>23.032395563190448</v>
      </c>
      <c r="CS287" s="8" t="str">
        <f t="shared" si="3200"/>
        <v>31 bps</v>
      </c>
      <c r="CT287" s="8" t="str">
        <f t="shared" si="3201"/>
        <v>49 bps</v>
      </c>
      <c r="CU287" s="8">
        <f>ROUND(HLOOKUP(CU$202,$A$282:$CK$289,COUNTA($A$282:$A287),0)*10^4,0)</f>
        <v>537</v>
      </c>
      <c r="CV287" s="8">
        <f>ROUND(HLOOKUP(CV$202,$A$282:$CK$289,COUNTA($A$282:$A287),0)*10^4,0)</f>
        <v>568</v>
      </c>
      <c r="CW287" s="8">
        <f>ROUND(HLOOKUP(CW$202,$A$282:$CK$289,COUNTA($A$282:$A287),0)*10^4,0)</f>
        <v>519</v>
      </c>
      <c r="CX287" s="8"/>
      <c r="CY287" s="8">
        <f t="shared" si="3202"/>
        <v>31</v>
      </c>
      <c r="CZ287" s="8">
        <f t="shared" si="3203"/>
        <v>49</v>
      </c>
      <c r="DB287" s="40">
        <f t="shared" si="3174"/>
        <v>4.7654097139317994E-2</v>
      </c>
      <c r="DC287" s="40">
        <f t="shared" si="3174"/>
        <v>4.6904653357223887E-2</v>
      </c>
      <c r="DD287" s="40">
        <f t="shared" si="3174"/>
        <v>4.8672385898603725E-2</v>
      </c>
      <c r="DE287" s="40">
        <f t="shared" si="3174"/>
        <v>4.5079966267698363E-2</v>
      </c>
      <c r="DF287" s="40">
        <f t="shared" si="3174"/>
        <v>5.5191559166399735E-2</v>
      </c>
      <c r="DG287" s="40">
        <f t="shared" si="3174"/>
        <v>4.1461953265428397E-2</v>
      </c>
      <c r="DH287" s="40">
        <f t="shared" si="3174"/>
        <v>9.0175569667538286E-2</v>
      </c>
      <c r="DI287" s="40">
        <f t="shared" si="3174"/>
        <v>7.2540514649139146E-2</v>
      </c>
      <c r="DJ287" s="40">
        <f t="shared" si="3174"/>
        <v>5.7143283092565264E-2</v>
      </c>
      <c r="DK287" s="40">
        <f t="shared" si="3174"/>
        <v>5.9207683073229295E-2</v>
      </c>
      <c r="DL287" s="40">
        <f t="shared" si="3174"/>
        <v>5.6475132786093674E-2</v>
      </c>
      <c r="DM287" s="40">
        <f t="shared" si="3174"/>
        <v>5.6669814085240779E-2</v>
      </c>
      <c r="DN287" s="40">
        <f t="shared" si="3174"/>
        <v>5.1357740406403486E-2</v>
      </c>
      <c r="DO287" s="40">
        <f t="shared" si="3174"/>
        <v>4.584423472248178E-2</v>
      </c>
      <c r="DP287" s="40">
        <f t="shared" si="3174"/>
        <v>4.0097268888336882E-2</v>
      </c>
      <c r="DQ287" s="40">
        <f t="shared" si="3174"/>
        <v>5.1361525763891365E-2</v>
      </c>
      <c r="DR287" s="40">
        <f t="shared" si="3174"/>
        <v>5.4494179311392596E-2</v>
      </c>
      <c r="DS287" s="40">
        <f t="shared" si="3174"/>
        <v>5.2552056754620317E-2</v>
      </c>
      <c r="DT287" s="40">
        <f t="shared" si="3174"/>
        <v>5.3833773997011149E-2</v>
      </c>
      <c r="DU287" s="40">
        <f t="shared" si="3174"/>
        <v>5.5789957389923969E-2</v>
      </c>
      <c r="DV287" s="40">
        <f t="shared" si="3174"/>
        <v>5.5830880485992912E-2</v>
      </c>
      <c r="DW287" s="40">
        <f t="shared" ref="DW287:DX287" si="3276">DW278/DW$280</f>
        <v>5.3950349967269245E-2</v>
      </c>
      <c r="DX287" s="40">
        <f t="shared" si="3276"/>
        <v>5.3431667670078266E-2</v>
      </c>
      <c r="DY287" s="40">
        <f t="shared" ref="DY287:DZ287" si="3277">DY278/DY$280</f>
        <v>5.5564615200634902E-2</v>
      </c>
      <c r="DZ287" s="40">
        <f t="shared" si="3277"/>
        <v>5.5266131658079712E-2</v>
      </c>
      <c r="EA287" s="40">
        <f t="shared" ref="EA287:EB287" si="3278">EA278/EA$280</f>
        <v>5.5320641282565128E-2</v>
      </c>
      <c r="EB287" s="40">
        <f t="shared" si="3278"/>
        <v>4.7820619343827898E-2</v>
      </c>
      <c r="EC287" s="40">
        <f t="shared" ref="EC287" si="3279">EC278/EC$280</f>
        <v>5.061629279811098E-2</v>
      </c>
      <c r="EE287" s="40">
        <f t="shared" ref="EE287:EI287" si="3280">EE278/EE$280</f>
        <v>4.944665362821505E-2</v>
      </c>
      <c r="EF287" s="40">
        <f t="shared" si="3280"/>
        <v>6.4184324213124866E-2</v>
      </c>
      <c r="EG287" s="40">
        <f t="shared" si="3280"/>
        <v>5.5240302079545361E-2</v>
      </c>
      <c r="EH287" s="40">
        <f t="shared" si="3280"/>
        <v>4.8506083167911364E-2</v>
      </c>
      <c r="EI287" s="40">
        <f t="shared" si="3280"/>
        <v>5.4531900673487226E-2</v>
      </c>
      <c r="EJ287" s="40">
        <f t="shared" ref="EJ287:EK287" si="3281">EJ278/EJ$280</f>
        <v>5.4581335455097468E-2</v>
      </c>
      <c r="EK287" s="40">
        <f t="shared" si="3281"/>
        <v>5.2759312175435245E-2</v>
      </c>
    </row>
    <row r="288" spans="1:141" x14ac:dyDescent="0.2">
      <c r="A288" s="9" t="str">
        <f t="shared" si="3181"/>
        <v>Others</v>
      </c>
      <c r="B288" s="40">
        <f t="shared" ref="B288:BG288" si="3282">B279/B$280</f>
        <v>5.471749862863412E-2</v>
      </c>
      <c r="C288" s="40">
        <f t="shared" si="3282"/>
        <v>5.7537688442211056E-2</v>
      </c>
      <c r="D288" s="40">
        <f t="shared" si="3282"/>
        <v>5.2393487872824392E-2</v>
      </c>
      <c r="E288" s="40">
        <f t="shared" si="3282"/>
        <v>5.0028137310073155E-2</v>
      </c>
      <c r="F288" s="40">
        <f t="shared" si="3282"/>
        <v>6.1974887614323362E-2</v>
      </c>
      <c r="G288" s="40">
        <f t="shared" si="3282"/>
        <v>6.333886291660383E-2</v>
      </c>
      <c r="H288" s="40">
        <f t="shared" si="3282"/>
        <v>6.5288953913679587E-2</v>
      </c>
      <c r="I288" s="40">
        <f t="shared" si="3282"/>
        <v>6.0603541441516334E-2</v>
      </c>
      <c r="J288" s="40">
        <f t="shared" si="3282"/>
        <v>5.9896185962536673E-2</v>
      </c>
      <c r="K288" s="40">
        <f t="shared" si="3282"/>
        <v>6.1835163884804985E-2</v>
      </c>
      <c r="L288" s="40">
        <f t="shared" si="3282"/>
        <v>7.4661394801043154E-2</v>
      </c>
      <c r="M288" s="40">
        <f t="shared" si="3282"/>
        <v>8.3949543279686817E-2</v>
      </c>
      <c r="N288" s="40">
        <f t="shared" si="3282"/>
        <v>5.6536278093164319E-2</v>
      </c>
      <c r="O288" s="40">
        <f t="shared" si="3282"/>
        <v>6.1272335572170829E-2</v>
      </c>
      <c r="P288" s="40">
        <f t="shared" si="3282"/>
        <v>6.0230427843728819E-2</v>
      </c>
      <c r="Q288" s="40">
        <f t="shared" si="3282"/>
        <v>9.3340537619883826E-2</v>
      </c>
      <c r="R288" s="40">
        <f t="shared" si="3282"/>
        <v>0.66666666666666663</v>
      </c>
      <c r="S288" s="40">
        <f t="shared" si="3282"/>
        <v>0.40948813982521848</v>
      </c>
      <c r="T288" s="40">
        <f t="shared" si="3282"/>
        <v>0.22123893805309736</v>
      </c>
      <c r="U288" s="40">
        <f t="shared" si="3282"/>
        <v>0.12050797081869764</v>
      </c>
      <c r="V288" s="40">
        <f t="shared" si="3282"/>
        <v>0.10418300653594771</v>
      </c>
      <c r="W288" s="40">
        <f t="shared" si="3282"/>
        <v>7.6504892754769196E-2</v>
      </c>
      <c r="X288" s="40">
        <f t="shared" si="3282"/>
        <v>6.8962682886733517E-2</v>
      </c>
      <c r="Y288" s="40">
        <f t="shared" si="3282"/>
        <v>6.4395920502092044E-2</v>
      </c>
      <c r="Z288" s="40">
        <f t="shared" si="3282"/>
        <v>6.034173123300323E-2</v>
      </c>
      <c r="AA288" s="40">
        <f t="shared" si="3282"/>
        <v>5.4257552249703384E-2</v>
      </c>
      <c r="AB288" s="40">
        <f t="shared" si="3282"/>
        <v>5.3556126820908309E-2</v>
      </c>
      <c r="AC288" s="40">
        <f t="shared" si="3282"/>
        <v>4.413786564263026E-2</v>
      </c>
      <c r="AD288" s="40">
        <f t="shared" si="3282"/>
        <v>4.6838709677419356E-2</v>
      </c>
      <c r="AE288" s="40">
        <f t="shared" si="3282"/>
        <v>4.7239790739439368E-2</v>
      </c>
      <c r="AF288" s="40">
        <f t="shared" si="3282"/>
        <v>4.779555208739758E-2</v>
      </c>
      <c r="AG288" s="40">
        <f t="shared" si="3282"/>
        <v>3.6604455147501505E-2</v>
      </c>
      <c r="AH288" s="40">
        <f t="shared" si="3282"/>
        <v>3.9217668165967556E-2</v>
      </c>
      <c r="AI288" s="40">
        <f t="shared" si="3282"/>
        <v>4.0695719021765241E-2</v>
      </c>
      <c r="AJ288" s="40">
        <f t="shared" si="3282"/>
        <v>3.5179716933102533E-2</v>
      </c>
      <c r="AK288" s="40">
        <f t="shared" si="3282"/>
        <v>4.3297887559010061E-2</v>
      </c>
      <c r="AL288" s="40">
        <f t="shared" si="3282"/>
        <v>3.0578925127732318E-2</v>
      </c>
      <c r="AM288" s="40">
        <f t="shared" si="3282"/>
        <v>3.6073726171212059E-2</v>
      </c>
      <c r="AN288" s="40">
        <f t="shared" si="3282"/>
        <v>3.3559042113955412E-2</v>
      </c>
      <c r="AO288" s="40">
        <f t="shared" si="3282"/>
        <v>3.1646906205689808E-2</v>
      </c>
      <c r="AP288" s="40">
        <f t="shared" si="3282"/>
        <v>3.9968652037617555E-2</v>
      </c>
      <c r="AQ288" s="40">
        <f t="shared" si="3282"/>
        <v>4.2885521754372297E-2</v>
      </c>
      <c r="AR288" s="40">
        <f t="shared" si="3282"/>
        <v>4.9252127923312121E-2</v>
      </c>
      <c r="AS288" s="40">
        <f t="shared" si="3282"/>
        <v>4.5862452350698857E-2</v>
      </c>
      <c r="AT288" s="40">
        <f t="shared" si="3282"/>
        <v>3.940523189314836E-2</v>
      </c>
      <c r="AU288" s="40">
        <f t="shared" si="3282"/>
        <v>3.2979556948500605E-2</v>
      </c>
      <c r="AV288" s="40">
        <f t="shared" si="3282"/>
        <v>2.9648621109029352E-2</v>
      </c>
      <c r="AW288" s="40">
        <f t="shared" si="3282"/>
        <v>2.9720687777172645E-2</v>
      </c>
      <c r="AX288" s="40">
        <f t="shared" si="3282"/>
        <v>2.7173746357920563E-2</v>
      </c>
      <c r="AY288" s="40">
        <f t="shared" si="3282"/>
        <v>2.8991299535770284E-2</v>
      </c>
      <c r="AZ288" s="40">
        <f t="shared" si="3282"/>
        <v>3.5214772783833559E-2</v>
      </c>
      <c r="BA288" s="40">
        <f t="shared" si="3282"/>
        <v>3.2940814284614796E-2</v>
      </c>
      <c r="BB288" s="40">
        <f t="shared" si="3282"/>
        <v>4.0271144661839467E-2</v>
      </c>
      <c r="BC288" s="40">
        <f t="shared" si="3282"/>
        <v>4.5009647430275392E-2</v>
      </c>
      <c r="BD288" s="40">
        <f t="shared" si="3282"/>
        <v>4.0051207022677393E-2</v>
      </c>
      <c r="BE288" s="40">
        <f t="shared" si="3282"/>
        <v>4.1030834235429692E-2</v>
      </c>
      <c r="BF288" s="40">
        <f t="shared" si="3282"/>
        <v>3.3115145261664466E-2</v>
      </c>
      <c r="BG288" s="40">
        <f t="shared" si="3282"/>
        <v>2.9793259699801757E-2</v>
      </c>
      <c r="BH288" s="40">
        <f t="shared" ref="BH288:BI288" si="3283">BH279/BH$280</f>
        <v>3.0088001983143282E-2</v>
      </c>
      <c r="BI288" s="40">
        <f t="shared" si="3283"/>
        <v>3.4504792332268372E-2</v>
      </c>
      <c r="BJ288" s="40">
        <f t="shared" ref="BJ288:BK288" si="3284">BJ279/BJ$280</f>
        <v>3.5648889906157014E-2</v>
      </c>
      <c r="BK288" s="40">
        <f t="shared" si="3284"/>
        <v>2.9676387421096226E-2</v>
      </c>
      <c r="BL288" s="40">
        <f t="shared" ref="BL288:BM288" si="3285">BL279/BL$280</f>
        <v>2.9167583021772598E-2</v>
      </c>
      <c r="BM288" s="40">
        <f t="shared" si="3285"/>
        <v>2.7000989428735092E-2</v>
      </c>
      <c r="BN288" s="40">
        <f t="shared" ref="BN288:BO288" si="3286">BN279/BN$280</f>
        <v>3.8763239019625799E-2</v>
      </c>
      <c r="BO288" s="40">
        <f t="shared" si="3286"/>
        <v>4.1100760861836026E-2</v>
      </c>
      <c r="BP288" s="40">
        <f t="shared" ref="BP288:BQ288" si="3287">BP279/BP$280</f>
        <v>3.7686240140227867E-2</v>
      </c>
      <c r="BQ288" s="40">
        <f t="shared" si="3287"/>
        <v>3.7877388123129227E-2</v>
      </c>
      <c r="BR288" s="40">
        <f t="shared" ref="BR288" si="3288">BR279/BR$280</f>
        <v>4.0731125456076343E-2</v>
      </c>
      <c r="BS288" s="40">
        <f t="shared" ref="BS288" si="3289">BS279/BS$280</f>
        <v>3.526377754106632E-2</v>
      </c>
      <c r="BT288" s="40">
        <f t="shared" ref="BT288:BU288" si="3290">BT279/BT$280</f>
        <v>2.6584728211048111E-2</v>
      </c>
      <c r="BU288" s="40">
        <f t="shared" si="3290"/>
        <v>2.9974679773607387E-2</v>
      </c>
      <c r="BV288" s="40">
        <f t="shared" ref="BV288:BW288" si="3291">BV279/BV$280</f>
        <v>3.4306069324565008E-2</v>
      </c>
      <c r="BW288" s="40">
        <f t="shared" si="3291"/>
        <v>3.1504957951550144E-2</v>
      </c>
      <c r="BX288" s="40">
        <f t="shared" ref="BX288:BY288" si="3292">BX279/BX$280</f>
        <v>3.624615213954907E-2</v>
      </c>
      <c r="BY288" s="40">
        <f t="shared" si="3292"/>
        <v>3.3608035024465618E-2</v>
      </c>
      <c r="BZ288" s="40">
        <f t="shared" ref="BZ288" si="3293">BZ279/BZ$280</f>
        <v>4.5773313115996965E-2</v>
      </c>
      <c r="CA288" s="40">
        <f t="shared" ref="CA288:CB288" si="3294">CA279/CA$280</f>
        <v>6.6725796547724633E-2</v>
      </c>
      <c r="CB288" s="40">
        <f t="shared" si="3294"/>
        <v>5.3696472942011679E-2</v>
      </c>
      <c r="CC288" s="40">
        <f t="shared" ref="CC288:CD288" si="3295">CC279/CC$280</f>
        <v>4.9634500483994794E-2</v>
      </c>
      <c r="CD288" s="40">
        <f t="shared" si="3295"/>
        <v>4.517322330511489E-2</v>
      </c>
      <c r="CE288" s="40">
        <f t="shared" ref="CE288:CF288" si="3296">CE279/CE$280</f>
        <v>3.4882731629846009E-2</v>
      </c>
      <c r="CF288" s="40">
        <f t="shared" si="3296"/>
        <v>3.527229436030898E-2</v>
      </c>
      <c r="CG288" s="40">
        <f t="shared" ref="CG288:CH288" si="3297">CG279/CG$280</f>
        <v>3.9773880272503261E-2</v>
      </c>
      <c r="CH288" s="40">
        <f t="shared" si="3297"/>
        <v>3.239781951486586E-2</v>
      </c>
      <c r="CI288" s="40">
        <f t="shared" ref="CI288" si="3298">CI279/CI$280</f>
        <v>3.6002320858717754E-2</v>
      </c>
      <c r="CL288" s="40">
        <f t="shared" ref="CL288:CN288" si="3299">CL279/CL$280</f>
        <v>3.4230711905412319E-2</v>
      </c>
      <c r="CM288" s="40">
        <f t="shared" si="3299"/>
        <v>3.6609208972845336E-2</v>
      </c>
      <c r="CN288" s="40">
        <f t="shared" si="3299"/>
        <v>3.4121162207197714E-2</v>
      </c>
      <c r="CP288" s="21">
        <f t="shared" si="3172"/>
        <v>-23.784970674330179</v>
      </c>
      <c r="CQ288" s="21">
        <f t="shared" si="3173"/>
        <v>1.0954969821460465</v>
      </c>
      <c r="CS288" s="8" t="str">
        <f t="shared" si="3200"/>
        <v>45 bps</v>
      </c>
      <c r="CT288" s="8" t="str">
        <f t="shared" si="3201"/>
        <v>-2 bps</v>
      </c>
      <c r="CU288" s="8">
        <f>ROUND(HLOOKUP(CU$202,$A$282:$CK$289,COUNTA($A$282:$A288),0)*10^4,0)</f>
        <v>315</v>
      </c>
      <c r="CV288" s="8">
        <f>ROUND(HLOOKUP(CV$202,$A$282:$CK$289,COUNTA($A$282:$A288),0)*10^4,0)</f>
        <v>360</v>
      </c>
      <c r="CW288" s="8">
        <f>ROUND(HLOOKUP(CW$202,$A$282:$CK$289,COUNTA($A$282:$A288),0)*10^4,0)</f>
        <v>362</v>
      </c>
      <c r="CX288" s="8"/>
      <c r="CY288" s="8">
        <f t="shared" si="3202"/>
        <v>45</v>
      </c>
      <c r="CZ288" s="8">
        <f t="shared" si="3203"/>
        <v>-2</v>
      </c>
      <c r="DB288" s="40">
        <f t="shared" si="3174"/>
        <v>5.4808046173041192E-2</v>
      </c>
      <c r="DC288" s="40">
        <f t="shared" si="3174"/>
        <v>5.7856847506864997E-2</v>
      </c>
      <c r="DD288" s="40">
        <f t="shared" si="3174"/>
        <v>6.213206803257515E-2</v>
      </c>
      <c r="DE288" s="40">
        <f t="shared" si="3174"/>
        <v>7.3116243286828128E-2</v>
      </c>
      <c r="DF288" s="40">
        <f t="shared" si="3174"/>
        <v>5.9627461828911987E-2</v>
      </c>
      <c r="DG288" s="40">
        <f t="shared" si="3174"/>
        <v>0.13337327741162372</v>
      </c>
      <c r="DH288" s="40">
        <f t="shared" si="3174"/>
        <v>0.12648487112439297</v>
      </c>
      <c r="DI288" s="40">
        <f t="shared" si="3174"/>
        <v>6.9134356954682133E-2</v>
      </c>
      <c r="DJ288" s="40">
        <f t="shared" si="3174"/>
        <v>5.5756816792641294E-2</v>
      </c>
      <c r="DK288" s="40">
        <f t="shared" si="3174"/>
        <v>4.5594237695078033E-2</v>
      </c>
      <c r="DL288" s="40">
        <f t="shared" si="3174"/>
        <v>4.0927088363109612E-2</v>
      </c>
      <c r="DM288" s="40">
        <f t="shared" si="3174"/>
        <v>3.9820271546250771E-2</v>
      </c>
      <c r="DN288" s="40">
        <f t="shared" si="3174"/>
        <v>3.338926791029237E-2</v>
      </c>
      <c r="DO288" s="40">
        <f t="shared" si="3174"/>
        <v>3.7621472621939822E-2</v>
      </c>
      <c r="DP288" s="40">
        <f t="shared" si="3174"/>
        <v>4.46469426976428E-2</v>
      </c>
      <c r="DQ288" s="40">
        <f t="shared" si="3174"/>
        <v>3.0781288966475469E-2</v>
      </c>
      <c r="DR288" s="40">
        <f t="shared" si="3174"/>
        <v>3.0803122092029549E-2</v>
      </c>
      <c r="DS288" s="40">
        <f t="shared" si="3174"/>
        <v>3.8763645823952614E-2</v>
      </c>
      <c r="DT288" s="40">
        <f t="shared" si="3174"/>
        <v>3.7900908150362109E-2</v>
      </c>
      <c r="DU288" s="40">
        <f t="shared" si="3174"/>
        <v>3.1278720026735735E-2</v>
      </c>
      <c r="DV288" s="40">
        <f t="shared" si="3174"/>
        <v>3.1465407799584351E-2</v>
      </c>
      <c r="DW288" s="40">
        <f t="shared" ref="DW288:DX288" si="3300">DW279/DW$280</f>
        <v>3.4875874918173122E-2</v>
      </c>
      <c r="DX288" s="40">
        <f t="shared" si="3300"/>
        <v>3.8750984115222528E-2</v>
      </c>
      <c r="DY288" s="40">
        <f t="shared" ref="DY288:DZ288" si="3301">DY279/DY$280</f>
        <v>3.0940499874976896E-2</v>
      </c>
      <c r="DZ288" s="40">
        <f t="shared" si="3301"/>
        <v>3.4121162207197714E-2</v>
      </c>
      <c r="EA288" s="40">
        <f t="shared" ref="EA288:EB288" si="3302">EA279/EA$280</f>
        <v>4.7194388777555107E-2</v>
      </c>
      <c r="EB288" s="40">
        <f t="shared" si="3302"/>
        <v>4.9639576923940623E-2</v>
      </c>
      <c r="EC288" s="40">
        <f t="shared" ref="EC288" si="3303">EC279/EC$280</f>
        <v>3.6609208972845336E-2</v>
      </c>
      <c r="EE288" s="40">
        <f t="shared" ref="EE288:EI288" si="3304">EE279/EE$280</f>
        <v>6.2371855852236133E-2</v>
      </c>
      <c r="EF288" s="40">
        <f t="shared" si="3304"/>
        <v>7.2349785577516493E-2</v>
      </c>
      <c r="EG288" s="40">
        <f t="shared" si="3304"/>
        <v>3.8859336811927575E-2</v>
      </c>
      <c r="EH288" s="40">
        <f t="shared" si="3304"/>
        <v>3.546950453038171E-2</v>
      </c>
      <c r="EI288" s="40">
        <f t="shared" si="3304"/>
        <v>3.473343272839443E-2</v>
      </c>
      <c r="EJ288" s="40">
        <f t="shared" ref="EJ288:EK288" si="3305">EJ279/EJ$280</f>
        <v>3.4598190916895248E-2</v>
      </c>
      <c r="EK288" s="40">
        <f t="shared" si="3305"/>
        <v>4.1905304050824335E-2</v>
      </c>
    </row>
    <row r="289" spans="1:141" ht="15" x14ac:dyDescent="0.25">
      <c r="A289" s="19" t="s">
        <v>14</v>
      </c>
      <c r="B289" s="41">
        <f t="shared" ref="B289:BG289" si="3306">B280/B$280</f>
        <v>1</v>
      </c>
      <c r="C289" s="41">
        <f t="shared" si="3306"/>
        <v>1</v>
      </c>
      <c r="D289" s="41">
        <f t="shared" si="3306"/>
        <v>1</v>
      </c>
      <c r="E289" s="41">
        <f t="shared" si="3306"/>
        <v>1</v>
      </c>
      <c r="F289" s="41">
        <f t="shared" si="3306"/>
        <v>1</v>
      </c>
      <c r="G289" s="41">
        <f t="shared" si="3306"/>
        <v>1</v>
      </c>
      <c r="H289" s="41">
        <f t="shared" si="3306"/>
        <v>1</v>
      </c>
      <c r="I289" s="41">
        <f t="shared" si="3306"/>
        <v>1</v>
      </c>
      <c r="J289" s="41">
        <f t="shared" si="3306"/>
        <v>1</v>
      </c>
      <c r="K289" s="41">
        <f t="shared" si="3306"/>
        <v>1</v>
      </c>
      <c r="L289" s="41">
        <f t="shared" si="3306"/>
        <v>1</v>
      </c>
      <c r="M289" s="41">
        <f t="shared" si="3306"/>
        <v>1</v>
      </c>
      <c r="N289" s="41">
        <f t="shared" si="3306"/>
        <v>1</v>
      </c>
      <c r="O289" s="41">
        <f t="shared" si="3306"/>
        <v>1</v>
      </c>
      <c r="P289" s="41">
        <f t="shared" si="3306"/>
        <v>1</v>
      </c>
      <c r="Q289" s="41">
        <f t="shared" si="3306"/>
        <v>1</v>
      </c>
      <c r="R289" s="41">
        <f t="shared" si="3306"/>
        <v>1</v>
      </c>
      <c r="S289" s="41">
        <f t="shared" si="3306"/>
        <v>1</v>
      </c>
      <c r="T289" s="41">
        <f t="shared" si="3306"/>
        <v>1</v>
      </c>
      <c r="U289" s="41">
        <f t="shared" si="3306"/>
        <v>1</v>
      </c>
      <c r="V289" s="41">
        <f t="shared" si="3306"/>
        <v>1</v>
      </c>
      <c r="W289" s="41">
        <f t="shared" si="3306"/>
        <v>1</v>
      </c>
      <c r="X289" s="41">
        <f t="shared" si="3306"/>
        <v>1</v>
      </c>
      <c r="Y289" s="41">
        <f t="shared" si="3306"/>
        <v>1</v>
      </c>
      <c r="Z289" s="41">
        <f t="shared" si="3306"/>
        <v>1</v>
      </c>
      <c r="AA289" s="41">
        <f t="shared" si="3306"/>
        <v>1</v>
      </c>
      <c r="AB289" s="41">
        <f t="shared" si="3306"/>
        <v>1</v>
      </c>
      <c r="AC289" s="41">
        <f t="shared" si="3306"/>
        <v>1</v>
      </c>
      <c r="AD289" s="41">
        <f t="shared" si="3306"/>
        <v>1</v>
      </c>
      <c r="AE289" s="41">
        <f t="shared" si="3306"/>
        <v>1</v>
      </c>
      <c r="AF289" s="41">
        <f t="shared" si="3306"/>
        <v>1</v>
      </c>
      <c r="AG289" s="41">
        <f t="shared" si="3306"/>
        <v>1</v>
      </c>
      <c r="AH289" s="41">
        <f t="shared" si="3306"/>
        <v>1</v>
      </c>
      <c r="AI289" s="41">
        <f t="shared" si="3306"/>
        <v>1</v>
      </c>
      <c r="AJ289" s="41">
        <f t="shared" si="3306"/>
        <v>1</v>
      </c>
      <c r="AK289" s="41">
        <f t="shared" si="3306"/>
        <v>1</v>
      </c>
      <c r="AL289" s="41">
        <f t="shared" si="3306"/>
        <v>1</v>
      </c>
      <c r="AM289" s="41">
        <f t="shared" si="3306"/>
        <v>1</v>
      </c>
      <c r="AN289" s="41">
        <f t="shared" si="3306"/>
        <v>1</v>
      </c>
      <c r="AO289" s="41">
        <f t="shared" si="3306"/>
        <v>1</v>
      </c>
      <c r="AP289" s="41">
        <f t="shared" si="3306"/>
        <v>1</v>
      </c>
      <c r="AQ289" s="41">
        <f t="shared" si="3306"/>
        <v>1</v>
      </c>
      <c r="AR289" s="41">
        <f t="shared" si="3306"/>
        <v>1</v>
      </c>
      <c r="AS289" s="41">
        <f t="shared" si="3306"/>
        <v>1</v>
      </c>
      <c r="AT289" s="41">
        <f t="shared" si="3306"/>
        <v>1</v>
      </c>
      <c r="AU289" s="41">
        <f t="shared" si="3306"/>
        <v>1</v>
      </c>
      <c r="AV289" s="41">
        <f t="shared" si="3306"/>
        <v>1</v>
      </c>
      <c r="AW289" s="41">
        <f t="shared" si="3306"/>
        <v>1</v>
      </c>
      <c r="AX289" s="41">
        <f t="shared" si="3306"/>
        <v>1</v>
      </c>
      <c r="AY289" s="41">
        <f t="shared" si="3306"/>
        <v>1</v>
      </c>
      <c r="AZ289" s="41">
        <f t="shared" si="3306"/>
        <v>1</v>
      </c>
      <c r="BA289" s="41">
        <f t="shared" si="3306"/>
        <v>1</v>
      </c>
      <c r="BB289" s="41">
        <f t="shared" si="3306"/>
        <v>1</v>
      </c>
      <c r="BC289" s="41">
        <f t="shared" si="3306"/>
        <v>1</v>
      </c>
      <c r="BD289" s="41">
        <f t="shared" si="3306"/>
        <v>1</v>
      </c>
      <c r="BE289" s="41">
        <f t="shared" si="3306"/>
        <v>1</v>
      </c>
      <c r="BF289" s="41">
        <f t="shared" si="3306"/>
        <v>1</v>
      </c>
      <c r="BG289" s="41">
        <f t="shared" si="3306"/>
        <v>1</v>
      </c>
      <c r="BH289" s="41">
        <f t="shared" ref="BH289:BI289" si="3307">BH280/BH$280</f>
        <v>1</v>
      </c>
      <c r="BI289" s="41">
        <f t="shared" si="3307"/>
        <v>1</v>
      </c>
      <c r="BJ289" s="41">
        <f t="shared" ref="BJ289:BK289" si="3308">BJ280/BJ$280</f>
        <v>1</v>
      </c>
      <c r="BK289" s="41">
        <f t="shared" si="3308"/>
        <v>1</v>
      </c>
      <c r="BL289" s="41">
        <f t="shared" ref="BL289:BM289" si="3309">BL280/BL$280</f>
        <v>1</v>
      </c>
      <c r="BM289" s="41">
        <f t="shared" si="3309"/>
        <v>1</v>
      </c>
      <c r="BN289" s="41">
        <f t="shared" ref="BN289:BO289" si="3310">BN280/BN$280</f>
        <v>1</v>
      </c>
      <c r="BO289" s="41">
        <f t="shared" si="3310"/>
        <v>1</v>
      </c>
      <c r="BP289" s="41">
        <f t="shared" ref="BP289:BQ289" si="3311">BP280/BP$280</f>
        <v>1</v>
      </c>
      <c r="BQ289" s="41">
        <f t="shared" si="3311"/>
        <v>1</v>
      </c>
      <c r="BR289" s="41">
        <f t="shared" ref="BR289" si="3312">BR280/BR$280</f>
        <v>1</v>
      </c>
      <c r="BS289" s="41">
        <f t="shared" ref="BS289" si="3313">BS280/BS$280</f>
        <v>1</v>
      </c>
      <c r="BT289" s="41">
        <f t="shared" ref="BT289:BU289" si="3314">BT280/BT$280</f>
        <v>1</v>
      </c>
      <c r="BU289" s="41">
        <f t="shared" si="3314"/>
        <v>1</v>
      </c>
      <c r="BV289" s="41">
        <f t="shared" ref="BV289:BW289" si="3315">BV280/BV$280</f>
        <v>1</v>
      </c>
      <c r="BW289" s="41">
        <f t="shared" si="3315"/>
        <v>1</v>
      </c>
      <c r="BX289" s="41">
        <f t="shared" ref="BX289:BY289" si="3316">BX280/BX$280</f>
        <v>1</v>
      </c>
      <c r="BY289" s="41">
        <f t="shared" si="3316"/>
        <v>1</v>
      </c>
      <c r="BZ289" s="41">
        <f t="shared" ref="BZ289" si="3317">BZ280/BZ$280</f>
        <v>1</v>
      </c>
      <c r="CA289" s="41">
        <f t="shared" ref="CA289:CB289" si="3318">CA280/CA$280</f>
        <v>1</v>
      </c>
      <c r="CB289" s="41">
        <f t="shared" si="3318"/>
        <v>1</v>
      </c>
      <c r="CC289" s="41">
        <f t="shared" ref="CC289:CD289" si="3319">CC280/CC$280</f>
        <v>1</v>
      </c>
      <c r="CD289" s="41">
        <f t="shared" si="3319"/>
        <v>1</v>
      </c>
      <c r="CE289" s="41">
        <f t="shared" ref="CE289:CF289" si="3320">CE280/CE$280</f>
        <v>1</v>
      </c>
      <c r="CF289" s="41">
        <f t="shared" si="3320"/>
        <v>1</v>
      </c>
      <c r="CG289" s="41">
        <f t="shared" ref="CG289:CH289" si="3321">CG280/CG$280</f>
        <v>1</v>
      </c>
      <c r="CH289" s="41">
        <f t="shared" si="3321"/>
        <v>1</v>
      </c>
      <c r="CI289" s="41">
        <f t="shared" ref="CI289" si="3322">CI280/CI$280</f>
        <v>1</v>
      </c>
      <c r="CL289" s="41">
        <f t="shared" ref="CL289:CN289" si="3323">CL280/CL$280</f>
        <v>1</v>
      </c>
      <c r="CM289" s="41">
        <f t="shared" si="3323"/>
        <v>1</v>
      </c>
      <c r="CN289" s="41">
        <f t="shared" si="3323"/>
        <v>1</v>
      </c>
      <c r="CP289" s="41"/>
      <c r="CQ289" s="41"/>
      <c r="DB289" s="41">
        <f t="shared" si="3174"/>
        <v>1</v>
      </c>
      <c r="DC289" s="41">
        <f t="shared" si="3174"/>
        <v>1</v>
      </c>
      <c r="DD289" s="41">
        <f t="shared" si="3174"/>
        <v>1</v>
      </c>
      <c r="DE289" s="41">
        <f t="shared" si="3174"/>
        <v>1</v>
      </c>
      <c r="DF289" s="41">
        <f t="shared" si="3174"/>
        <v>1</v>
      </c>
      <c r="DG289" s="41">
        <f t="shared" si="3174"/>
        <v>1</v>
      </c>
      <c r="DH289" s="41">
        <f t="shared" si="3174"/>
        <v>1</v>
      </c>
      <c r="DI289" s="41">
        <f t="shared" si="3174"/>
        <v>1</v>
      </c>
      <c r="DJ289" s="41">
        <f t="shared" si="3174"/>
        <v>1</v>
      </c>
      <c r="DK289" s="41">
        <f t="shared" si="3174"/>
        <v>1</v>
      </c>
      <c r="DL289" s="41">
        <f t="shared" si="3174"/>
        <v>1</v>
      </c>
      <c r="DM289" s="41">
        <f t="shared" si="3174"/>
        <v>1</v>
      </c>
      <c r="DN289" s="41">
        <f t="shared" si="3174"/>
        <v>1</v>
      </c>
      <c r="DO289" s="41">
        <f t="shared" si="3174"/>
        <v>1</v>
      </c>
      <c r="DP289" s="41">
        <f t="shared" si="3174"/>
        <v>1</v>
      </c>
      <c r="DQ289" s="41">
        <f t="shared" si="3174"/>
        <v>1</v>
      </c>
      <c r="DR289" s="41">
        <f t="shared" si="3174"/>
        <v>1</v>
      </c>
      <c r="DS289" s="41">
        <f t="shared" si="3174"/>
        <v>1</v>
      </c>
      <c r="DT289" s="41">
        <f t="shared" si="3174"/>
        <v>1</v>
      </c>
      <c r="DU289" s="41">
        <f t="shared" si="3174"/>
        <v>1</v>
      </c>
      <c r="DV289" s="41">
        <f t="shared" si="3174"/>
        <v>1</v>
      </c>
      <c r="DW289" s="41">
        <f t="shared" ref="DW289:DX289" si="3324">DW280/DW$280</f>
        <v>1</v>
      </c>
      <c r="DX289" s="41">
        <f t="shared" si="3324"/>
        <v>1</v>
      </c>
      <c r="DY289" s="41">
        <f t="shared" ref="DY289:DZ289" si="3325">DY280/DY$280</f>
        <v>1</v>
      </c>
      <c r="DZ289" s="41">
        <f t="shared" si="3325"/>
        <v>1</v>
      </c>
      <c r="EA289" s="41">
        <f t="shared" ref="EA289:EB289" si="3326">EA280/EA$280</f>
        <v>1</v>
      </c>
      <c r="EB289" s="41">
        <f t="shared" si="3326"/>
        <v>1</v>
      </c>
      <c r="EC289" s="41">
        <f t="shared" ref="EC289" si="3327">EC280/EC$280</f>
        <v>1</v>
      </c>
      <c r="EE289" s="41">
        <f t="shared" ref="EE289:EI289" si="3328">EE280/EE$280</f>
        <v>1</v>
      </c>
      <c r="EF289" s="41">
        <f t="shared" si="3328"/>
        <v>1</v>
      </c>
      <c r="EG289" s="41">
        <f t="shared" si="3328"/>
        <v>1</v>
      </c>
      <c r="EH289" s="41">
        <f t="shared" si="3328"/>
        <v>1</v>
      </c>
      <c r="EI289" s="41">
        <f t="shared" si="3328"/>
        <v>1</v>
      </c>
      <c r="EJ289" s="41">
        <f t="shared" ref="EJ289:EK289" si="3329">EJ280/EJ$280</f>
        <v>1</v>
      </c>
      <c r="EK289" s="41">
        <f t="shared" si="3329"/>
        <v>1</v>
      </c>
    </row>
    <row r="290" spans="1:141" ht="15" x14ac:dyDescent="0.25">
      <c r="A290" s="31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3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  <c r="DX290" s="32"/>
      <c r="DY290" s="32"/>
      <c r="DZ290" s="32"/>
      <c r="EA290" s="32"/>
      <c r="EB290" s="32"/>
      <c r="EC290" s="32"/>
      <c r="EE290" s="32"/>
      <c r="EF290" s="32"/>
      <c r="EG290" s="32"/>
      <c r="EH290" s="32"/>
      <c r="EI290" s="32"/>
      <c r="EJ290" s="32"/>
      <c r="EK290" s="32"/>
    </row>
  </sheetData>
  <mergeCells count="2">
    <mergeCell ref="CP3:CQ3"/>
    <mergeCell ref="CP2:CQ2"/>
  </mergeCells>
  <conditionalFormatting sqref="CP89:CQ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107:CQ1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123:CQ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139:CQ1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157:CQ16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181:CQ19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03:CQ20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22:CQ22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44:CQ25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65:CQ2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83:CQ2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CD6F-82FB-47B0-95C4-0015C062C585}">
  <dimension ref="A1:A14"/>
  <sheetViews>
    <sheetView workbookViewId="0"/>
  </sheetViews>
  <sheetFormatPr defaultRowHeight="15" x14ac:dyDescent="0.25"/>
  <sheetData>
    <row r="1" spans="1:1" x14ac:dyDescent="0.25">
      <c r="A1" t="str">
        <f>Summary!A158 &amp; " mkt share in " &amp; TEXT(Summary!BW$4,"MMmM") &amp; " at " &amp; TEXT(Summary!CI158,"0.0%") &amp; " vs " &amp; TEXT(Summary!CH158,"0.0%") &amp; " in " &amp; TEXT(Summary!CH$4,"mmmm YYYY") &amp; " &amp; " &amp; TEXT(Summary!BW158,"0.0%") &amp; " in " &amp; TEXT(Summary!BW$4,"mmmm yyy")</f>
        <v>Hero MotoCorp mkt share in February at 26.8% vs 26.5% in January 2026 &amp; 28.4% in February 2025</v>
      </c>
    </row>
    <row r="2" spans="1:1" x14ac:dyDescent="0.25">
      <c r="A2" t="str">
        <f>Summary!A159 &amp; " mkt share in " &amp; TEXT(Summary!BW$4,"MMmM") &amp; " at " &amp; TEXT(Summary!CI159,"0.0%") &amp; " vs " &amp; TEXT(Summary!CH159,"0.0%") &amp; " in " &amp; TEXT(Summary!CH$4,"mmmm YYYY") &amp; " &amp; " &amp; TEXT(Summary!BW159,"0.0%") &amp; " in " &amp; TEXT(Summary!BW$4,"mmmm yyy")</f>
        <v>Honda mkt share in February at 25.4% vs 25.5% in January 2026 &amp; 24.2% in February 2025</v>
      </c>
    </row>
    <row r="3" spans="1:1" x14ac:dyDescent="0.25">
      <c r="A3" t="str">
        <f>Summary!A163 &amp; " mkt share in " &amp; TEXT(Summary!BW$4,"MMmM") &amp; " at " &amp; TEXT(Summary!CI163,"0.0%") &amp; " vs " &amp; TEXT(Summary!CH163,"0.0%") &amp; " in " &amp; TEXT(Summary!CH$4,"mmmm YYYY") &amp; " &amp; " &amp; TEXT(Summary!BW163,"0.0%") &amp; " in " &amp; TEXT(Summary!BW$4,"mmmm yyy")</f>
        <v>TVS mkt share in February at 20.1% vs 19.7% in January 2026 &amp; 18.8% in February 2025</v>
      </c>
    </row>
    <row r="4" spans="1:1" x14ac:dyDescent="0.25">
      <c r="A4" t="str">
        <f>_xlfn.CONCAT(Summary!A187," / ",Summary!A183," / ", Summary!A186, " E2W mkt share at ", TEXT(Summary!CI187,"0.0%")," / ", TEXT(Summary!CI183,"0.0%")," / ", TEXT(Summary!CI186,"0.0%")," in ", TEXT(Summary!CI4,"mmmm")," vs ", TEXT(Summary!CH187,"0.0%")," / ", TEXT(Summary!CH183,"0.0%")," / ", TEXT(Summary!CH186,"0.0%")," in ",TEXT(Summary!CH4,"mmmm yyy")," &amp; ",TEXT(Summary!BW187,"0.0%")," / ", TEXT(Summary!BW183,"0.0%")," / ", TEXT(Summary!BW186,"0.0%")," in ",TEXT(Summary!BW4,"mmmm yyy"))</f>
        <v>TVS Motor / Bajaj Auto / Ola Electric E2W mkt share at 29.2% / 22.6% / 4.0% in February vs 28.2% / 20.8% / 6.1% in January 2026 &amp; 24.7% / 28.1% / 11.3% in February 2025</v>
      </c>
    </row>
    <row r="5" spans="1:1" x14ac:dyDescent="0.25">
      <c r="A5" t="str">
        <f>Summary!A182 &amp; " mkt share in " &amp; TEXT(Summary!BW$4,"MMmM") &amp; " at " &amp; TEXT(Summary!CI182,"0.0%") &amp; " vs " &amp; TEXT(Summary!CH182,"0.0%") &amp; " in " &amp; TEXT(Summary!CH$4,"mmmm YYYY") &amp; " &amp; " &amp; TEXT(Summary!BW182,"0.0%") &amp; " in " &amp; TEXT(Summary!BW$4,"mmmm yyy")</f>
        <v>Ather Energy mkt share in February at 18.4% vs 17.9% in January 2026 &amp; 15.6% in February 2025</v>
      </c>
    </row>
    <row r="6" spans="1:1" x14ac:dyDescent="0.25">
      <c r="A6" t="str">
        <f>Summary!A89 &amp; " PV mkt share in " &amp; TEXT(Summary!BW$4,"MMmM") &amp; " at " &amp; TEXT(Summary!CI89,"0.0%") &amp; " vs " &amp; TEXT(Summary!CH89,"0.0%") &amp; " in " &amp; TEXT(Summary!CH$4,"mmmm YYYY") &amp; " &amp; " &amp; TEXT(Summary!BW89,"0.0%") &amp; " in " &amp; TEXT(Summary!BW$4,"mmmm yyy")</f>
        <v>Maruti PV mkt share in February at 40.0% vs 42.3% in January 2026 &amp; 39.1% in February 2025</v>
      </c>
    </row>
    <row r="7" spans="1:1" x14ac:dyDescent="0.25">
      <c r="A7" t="str">
        <f>Summary!A91 &amp; " PV mkt share in " &amp; TEXT(Summary!BW$4,"MMmM") &amp; " at " &amp; TEXT(Summary!CI91,"0.0%") &amp; " vs " &amp; TEXT(Summary!CH91,"0.0%") &amp; " in " &amp; TEXT(Summary!CH$4,"mmmm YYYY") &amp; " &amp; " &amp; TEXT(Summary!BW91,"0.0%") &amp; " in " &amp; TEXT(Summary!BW$4,"mmmm yyy")</f>
        <v>Hyundai PV mkt share in February at 12.0% vs 13.0% in January 2026 &amp; 12.8% in February 2025</v>
      </c>
    </row>
    <row r="8" spans="1:1" x14ac:dyDescent="0.25">
      <c r="A8" t="str">
        <f>Summary!A93 &amp; " PV mkt share in " &amp; TEXT(Summary!BW$4,"MMmM") &amp; " at " &amp; TEXT(Summary!CI93,"0.0%") &amp; " vs " &amp; TEXT(Summary!CH93,"0.0%") &amp; " in " &amp; TEXT(Summary!CH$4,"mmmm YYYY") &amp; " &amp; " &amp; TEXT(Summary!BW93,"0.0%") &amp; " in " &amp; TEXT(Summary!BW$4,"mmmm yyy")</f>
        <v>M&amp;M PV mkt share in February at 13.7% vs 12.5% in January 2026 &amp; 13.6% in February 2025</v>
      </c>
    </row>
    <row r="9" spans="1:1" x14ac:dyDescent="0.25">
      <c r="A9" t="str">
        <f>Summary!A109 &amp; " EV mkt share in " &amp; TEXT(Summary!BW$4,"MMmM") &amp; " at " &amp; TEXT(Summary!CI109,"0.0%") &amp; " vs " &amp; TEXT(Summary!CH109,"0.0%") &amp; " in " &amp; TEXT(Summary!CH$4,"mmmm YYYY") &amp; " &amp; " &amp; TEXT(Summary!BW109,"0.0%") &amp; " in " &amp; TEXT(Summary!BW$4,"mmmm yyy")</f>
        <v>Mahindra EV mkt share in February at 20.6% vs 20.0% in January 2026 &amp; 5.4% in February 2025</v>
      </c>
    </row>
    <row r="10" spans="1:1" x14ac:dyDescent="0.25">
      <c r="A10" t="str">
        <f>Summary!A32 &amp; " EV penetration in " &amp; TEXT(Summary!BW$4,"MMmM") &amp; " at " &amp; TEXT(Summary!CI32,"0.0%") &amp; " vs " &amp; TEXT(Summary!CH32,"0.0%") &amp; " in " &amp; TEXT(Summary!CH$4,"mmmm YYYY") &amp; " &amp; " &amp; TEXT(Summary!BW32,"0.0%") &amp; " in " &amp; TEXT(Summary!BW$4,"mmmm yyy")</f>
        <v>PVs EV penetration in February at 3.5% vs 3.7% in January 2026 &amp; 3.1% in February 2025</v>
      </c>
    </row>
    <row r="11" spans="1:1" x14ac:dyDescent="0.25">
      <c r="A11" t="str">
        <f>Summary!A33 &amp; " EV penetration in " &amp; TEXT(Summary!BW$4,"MMmM") &amp; " at " &amp; TEXT(Summary!CI33,"0.0%") &amp; " vs " &amp; TEXT(Summary!CH33,"0.0%") &amp; " in " &amp; TEXT(Summary!CH$4,"mmmm YYYY") &amp; " &amp; " &amp; TEXT(Summary!BW33,"0.0%") &amp; " in " &amp; TEXT(Summary!BW$4,"mmmm yyy")</f>
        <v>2Ws EV penetration in February at 6.4% vs 6.6% in January 2026 &amp; 5.6% in February 2025</v>
      </c>
    </row>
    <row r="12" spans="1:1" x14ac:dyDescent="0.25">
      <c r="A12" t="str">
        <f>Summary!A34 &amp; " EV penetration in " &amp; TEXT(Summary!BW$4,"MMmM") &amp; " at " &amp; TEXT(Summary!CI34,"0.0%") &amp; " vs " &amp; TEXT(Summary!CH34,"0.0%") &amp; " in " &amp; TEXT(Summary!CH$4,"mmmm YYYY") &amp; " &amp; " &amp; TEXT(Summary!BW34,"0.0%") &amp; " in " &amp; TEXT(Summary!BW$4,"mmmm yyy")</f>
        <v>3Ws EV penetration in February at 30.7% vs 31.5% in January 2026 &amp; 25.9% in February 2025</v>
      </c>
    </row>
    <row r="13" spans="1:1" x14ac:dyDescent="0.25">
      <c r="A13" t="str">
        <f>Summary!A36 &amp; " in " &amp; TEXT(Summary!BW$4,"MMmM") &amp; " at " &amp; TEXT(Summary!CI36,"0.0%") &amp; " vs " &amp; TEXT(Summary!CH36,"0.0%") &amp; " in " &amp; TEXT(Summary!CH$4,"mmmm YYYY") &amp; " &amp; " &amp; TEXT(Summary!BW36,"0.0%") &amp; " in " &amp; TEXT(Summary!BW$4,"mmmm yyy")</f>
        <v>CNG PV Penetration in February at 23.6% vs 22.9% in January 2026 &amp; 20.3% in February 2025</v>
      </c>
    </row>
    <row r="14" spans="1:1" x14ac:dyDescent="0.25">
      <c r="A14" t="str">
        <f>Summary!A37 &amp; " in " &amp; TEXT(Summary!BW$4,"MMmM") &amp; " at " &amp; TEXT(Summary!CI37,"0.0%") &amp; " vs " &amp; TEXT(Summary!CH37,"0.0%") &amp; " in " &amp; TEXT(Summary!CH$4,"mmmm YYYY") &amp; " &amp; " &amp; TEXT(Summary!BW37,"0.0%") &amp; " in " &amp; TEXT(Summary!BW$4,"mmmm yyy")</f>
        <v>Strong Hybrids PV Penetration in February at 2.2% vs 2.2% in January 2026 &amp; 2.4% in February 2025</v>
      </c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F5B7-26EA-4BC1-AA57-5CEDFF9030D0}">
  <dimension ref="B1:CY42"/>
  <sheetViews>
    <sheetView zoomScaleNormal="100" workbookViewId="0">
      <pane xSplit="2" ySplit="3" topLeftCell="BX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88" width="9.28515625" style="9" customWidth="1"/>
    <col min="89" max="98" width="9.28515625" style="9" customWidth="1" outlineLevel="1"/>
    <col min="99" max="99" width="9.28515625" style="9" customWidth="1"/>
    <col min="100" max="102" width="9.140625" style="9"/>
    <col min="103" max="103" width="10.42578125" style="9" bestFit="1" customWidth="1"/>
    <col min="104" max="16384" width="9.140625" style="9"/>
  </cols>
  <sheetData>
    <row r="1" spans="2:103" ht="15" x14ac:dyDescent="0.25">
      <c r="B1" s="67" t="s">
        <v>277</v>
      </c>
      <c r="CW1" s="86">
        <f ca="1">(DAY(EOMONTH(TODAY(),0))+1)/(DAY(TODAY())-1)</f>
        <v>32</v>
      </c>
      <c r="CX1" s="9" t="s">
        <v>95</v>
      </c>
    </row>
    <row r="2" spans="2:103" x14ac:dyDescent="0.2">
      <c r="B2" s="67" t="s">
        <v>278</v>
      </c>
      <c r="BK2" s="67">
        <v>16</v>
      </c>
      <c r="BL2" s="67">
        <f t="shared" ref="BL2:BV2" si="0">BK2+1</f>
        <v>17</v>
      </c>
      <c r="BM2" s="67">
        <f t="shared" si="0"/>
        <v>18</v>
      </c>
      <c r="BN2" s="67">
        <f t="shared" si="0"/>
        <v>19</v>
      </c>
      <c r="BO2" s="67">
        <f t="shared" si="0"/>
        <v>20</v>
      </c>
      <c r="BP2" s="67">
        <f t="shared" si="0"/>
        <v>21</v>
      </c>
      <c r="BQ2" s="67">
        <f t="shared" si="0"/>
        <v>22</v>
      </c>
      <c r="BR2" s="67">
        <f t="shared" si="0"/>
        <v>23</v>
      </c>
      <c r="BS2" s="67">
        <f t="shared" si="0"/>
        <v>24</v>
      </c>
      <c r="BT2" s="67">
        <f t="shared" si="0"/>
        <v>25</v>
      </c>
      <c r="BU2" s="67">
        <f t="shared" si="0"/>
        <v>26</v>
      </c>
      <c r="BV2" s="67">
        <f t="shared" si="0"/>
        <v>27</v>
      </c>
      <c r="BW2" s="78">
        <f>MONTH(BW3)+1</f>
        <v>2</v>
      </c>
      <c r="BX2" s="78">
        <f t="shared" ref="BX2:CF2" si="1">MONTH(BX3)+1</f>
        <v>3</v>
      </c>
      <c r="BY2" s="78">
        <f t="shared" si="1"/>
        <v>4</v>
      </c>
      <c r="BZ2" s="78">
        <f t="shared" si="1"/>
        <v>5</v>
      </c>
      <c r="CA2" s="78">
        <f t="shared" si="1"/>
        <v>6</v>
      </c>
      <c r="CB2" s="78">
        <f t="shared" si="1"/>
        <v>7</v>
      </c>
      <c r="CC2" s="78">
        <f t="shared" si="1"/>
        <v>8</v>
      </c>
      <c r="CD2" s="78">
        <f t="shared" si="1"/>
        <v>9</v>
      </c>
      <c r="CE2" s="78">
        <f t="shared" si="1"/>
        <v>10</v>
      </c>
      <c r="CF2" s="78">
        <f t="shared" si="1"/>
        <v>11</v>
      </c>
      <c r="CG2" s="78">
        <f>MONTH(CG3)+1</f>
        <v>12</v>
      </c>
      <c r="CH2" s="78">
        <f>MONTH(CH3)+1</f>
        <v>13</v>
      </c>
      <c r="CI2" s="78">
        <f ca="1">IF(MONTH(TODAY())=MONTH(CI3),"",MONTH(CI3)+1)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2">IF(MONTH(TODAY())=MONTH(CK3)-1,MONTH(CK3)+2,IF(MONTH(TODAY())=MONTH(CK3),"",MONTH(CK3)+1))</f>
        <v/>
      </c>
      <c r="CL2" s="78">
        <f t="shared" ca="1" si="2"/>
        <v>6</v>
      </c>
      <c r="CM2" s="78">
        <f t="shared" ca="1" si="2"/>
        <v>6</v>
      </c>
      <c r="CN2" s="78">
        <f t="shared" ca="1" si="2"/>
        <v>7</v>
      </c>
      <c r="CO2" s="78">
        <f t="shared" ca="1" si="2"/>
        <v>8</v>
      </c>
      <c r="CP2" s="78">
        <f t="shared" ca="1" si="2"/>
        <v>9</v>
      </c>
      <c r="CQ2" s="78">
        <f t="shared" ca="1" si="2"/>
        <v>10</v>
      </c>
      <c r="CR2" s="78">
        <f t="shared" ca="1" si="2"/>
        <v>11</v>
      </c>
      <c r="CS2" s="78">
        <f t="shared" ca="1" si="2"/>
        <v>12</v>
      </c>
      <c r="CT2" s="78">
        <f t="shared" ca="1" si="2"/>
        <v>13</v>
      </c>
      <c r="CU2" s="78"/>
      <c r="CW2" s="74">
        <f ca="1">MONTH(TODAY())+1</f>
        <v>4</v>
      </c>
    </row>
    <row r="3" spans="2:103" ht="15" x14ac:dyDescent="0.25">
      <c r="C3" s="34">
        <v>43466</v>
      </c>
      <c r="D3" s="34">
        <f>EOMONTH(C3,0)+1</f>
        <v>43497</v>
      </c>
      <c r="E3" s="34">
        <v>43555</v>
      </c>
      <c r="F3" s="34">
        <v>43585</v>
      </c>
      <c r="G3" s="34">
        <v>43616</v>
      </c>
      <c r="H3" s="34">
        <v>43646</v>
      </c>
      <c r="I3" s="34">
        <v>43677</v>
      </c>
      <c r="J3" s="34">
        <v>43708</v>
      </c>
      <c r="K3" s="34">
        <v>43738</v>
      </c>
      <c r="L3" s="34">
        <v>43769</v>
      </c>
      <c r="M3" s="34">
        <v>43799</v>
      </c>
      <c r="N3" s="34">
        <v>43830</v>
      </c>
      <c r="O3" s="34">
        <v>43861</v>
      </c>
      <c r="P3" s="34">
        <v>43890</v>
      </c>
      <c r="Q3" s="34">
        <v>43921</v>
      </c>
      <c r="R3" s="34">
        <v>43951</v>
      </c>
      <c r="S3" s="34">
        <v>43982</v>
      </c>
      <c r="T3" s="34">
        <v>44012</v>
      </c>
      <c r="U3" s="34">
        <v>44043</v>
      </c>
      <c r="V3" s="34">
        <v>44074</v>
      </c>
      <c r="W3" s="34">
        <v>44104</v>
      </c>
      <c r="X3" s="34">
        <v>44135</v>
      </c>
      <c r="Y3" s="34">
        <v>44165</v>
      </c>
      <c r="Z3" s="34">
        <v>44196</v>
      </c>
      <c r="AA3" s="34">
        <v>44227</v>
      </c>
      <c r="AB3" s="34">
        <v>44255</v>
      </c>
      <c r="AC3" s="34">
        <v>44286</v>
      </c>
      <c r="AD3" s="34">
        <v>44316</v>
      </c>
      <c r="AE3" s="34">
        <v>44347</v>
      </c>
      <c r="AF3" s="34">
        <v>44377</v>
      </c>
      <c r="AG3" s="34">
        <v>44408</v>
      </c>
      <c r="AH3" s="34">
        <v>44439</v>
      </c>
      <c r="AI3" s="34">
        <v>44469</v>
      </c>
      <c r="AJ3" s="34">
        <v>44500</v>
      </c>
      <c r="AK3" s="34">
        <v>44530</v>
      </c>
      <c r="AL3" s="34">
        <v>44561</v>
      </c>
      <c r="AM3" s="34">
        <v>44592</v>
      </c>
      <c r="AN3" s="34">
        <v>44620</v>
      </c>
      <c r="AO3" s="34">
        <v>44651</v>
      </c>
      <c r="AP3" s="34">
        <v>44681</v>
      </c>
      <c r="AQ3" s="34">
        <v>44712</v>
      </c>
      <c r="AR3" s="34">
        <v>44742</v>
      </c>
      <c r="AS3" s="34">
        <v>44773</v>
      </c>
      <c r="AT3" s="34">
        <v>44804</v>
      </c>
      <c r="AU3" s="34">
        <v>44834</v>
      </c>
      <c r="AV3" s="34">
        <v>44865</v>
      </c>
      <c r="AW3" s="34">
        <v>44895</v>
      </c>
      <c r="AX3" s="34">
        <v>44926</v>
      </c>
      <c r="AY3" s="34">
        <v>44957</v>
      </c>
      <c r="AZ3" s="34">
        <f>EOMONTH(AY3,1)</f>
        <v>44985</v>
      </c>
      <c r="BA3" s="34">
        <f t="shared" ref="BA3:BV3" si="3">EOMONTH(AZ3,1)</f>
        <v>45016</v>
      </c>
      <c r="BB3" s="34">
        <f t="shared" si="3"/>
        <v>45046</v>
      </c>
      <c r="BC3" s="34">
        <f t="shared" si="3"/>
        <v>45077</v>
      </c>
      <c r="BD3" s="34">
        <f t="shared" si="3"/>
        <v>45107</v>
      </c>
      <c r="BE3" s="34">
        <f t="shared" si="3"/>
        <v>45138</v>
      </c>
      <c r="BF3" s="34">
        <f t="shared" si="3"/>
        <v>45169</v>
      </c>
      <c r="BG3" s="34">
        <f t="shared" si="3"/>
        <v>45199</v>
      </c>
      <c r="BH3" s="34">
        <f t="shared" si="3"/>
        <v>45230</v>
      </c>
      <c r="BI3" s="34">
        <f t="shared" si="3"/>
        <v>45260</v>
      </c>
      <c r="BJ3" s="34">
        <f t="shared" si="3"/>
        <v>45291</v>
      </c>
      <c r="BK3" s="34">
        <f t="shared" si="3"/>
        <v>45322</v>
      </c>
      <c r="BL3" s="34">
        <f t="shared" si="3"/>
        <v>45351</v>
      </c>
      <c r="BM3" s="34">
        <f t="shared" si="3"/>
        <v>45382</v>
      </c>
      <c r="BN3" s="34">
        <f t="shared" si="3"/>
        <v>45412</v>
      </c>
      <c r="BO3" s="34">
        <f t="shared" si="3"/>
        <v>45443</v>
      </c>
      <c r="BP3" s="34">
        <f t="shared" si="3"/>
        <v>45473</v>
      </c>
      <c r="BQ3" s="34">
        <f t="shared" si="3"/>
        <v>45504</v>
      </c>
      <c r="BR3" s="34">
        <f t="shared" si="3"/>
        <v>45535</v>
      </c>
      <c r="BS3" s="34">
        <f t="shared" si="3"/>
        <v>45565</v>
      </c>
      <c r="BT3" s="34">
        <f t="shared" si="3"/>
        <v>45596</v>
      </c>
      <c r="BU3" s="34">
        <f t="shared" si="3"/>
        <v>45626</v>
      </c>
      <c r="BV3" s="34">
        <f t="shared" si="3"/>
        <v>45657</v>
      </c>
      <c r="BW3" s="34">
        <v>45688</v>
      </c>
      <c r="BX3" s="34">
        <f t="shared" ref="BX3:CH3" si="4">EOMONTH(BW3,1)</f>
        <v>45716</v>
      </c>
      <c r="BY3" s="34">
        <f t="shared" si="4"/>
        <v>45747</v>
      </c>
      <c r="BZ3" s="34">
        <f t="shared" si="4"/>
        <v>45777</v>
      </c>
      <c r="CA3" s="34">
        <f t="shared" si="4"/>
        <v>45808</v>
      </c>
      <c r="CB3" s="34">
        <f t="shared" si="4"/>
        <v>45838</v>
      </c>
      <c r="CC3" s="34">
        <f t="shared" si="4"/>
        <v>45869</v>
      </c>
      <c r="CD3" s="34">
        <f t="shared" si="4"/>
        <v>45900</v>
      </c>
      <c r="CE3" s="34">
        <f t="shared" si="4"/>
        <v>45930</v>
      </c>
      <c r="CF3" s="34">
        <f t="shared" si="4"/>
        <v>45961</v>
      </c>
      <c r="CG3" s="34">
        <f t="shared" si="4"/>
        <v>45991</v>
      </c>
      <c r="CH3" s="34">
        <f t="shared" si="4"/>
        <v>46022</v>
      </c>
      <c r="CI3" s="34">
        <f>EOMONTH(CH3,1)</f>
        <v>46053</v>
      </c>
      <c r="CJ3" s="34">
        <f t="shared" ref="CJ3:CQ3" si="5">EOMONTH(CI3,1)</f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ref="CR3:CT3" si="6">EOMONTH(CQ3,1)</f>
        <v>46326</v>
      </c>
      <c r="CS3" s="34">
        <f t="shared" si="6"/>
        <v>46356</v>
      </c>
      <c r="CT3" s="34">
        <f t="shared" si="6"/>
        <v>46387</v>
      </c>
      <c r="CU3" s="34"/>
      <c r="CW3" s="43" t="s">
        <v>94</v>
      </c>
      <c r="CY3" s="43" t="s">
        <v>215</v>
      </c>
    </row>
    <row r="4" spans="2:103" x14ac:dyDescent="0.2">
      <c r="B4" s="1" t="s">
        <v>96</v>
      </c>
      <c r="C4" s="52">
        <v>20866</v>
      </c>
      <c r="D4" s="52">
        <v>15230</v>
      </c>
      <c r="E4" s="52">
        <v>16095</v>
      </c>
      <c r="F4" s="52">
        <v>17014</v>
      </c>
      <c r="G4" s="52">
        <v>16267</v>
      </c>
      <c r="H4" s="52">
        <v>13261</v>
      </c>
      <c r="I4" s="52">
        <v>13108</v>
      </c>
      <c r="J4" s="52">
        <v>10960</v>
      </c>
      <c r="K4" s="52">
        <v>9475</v>
      </c>
      <c r="L4" s="52">
        <v>13367</v>
      </c>
      <c r="M4" s="52">
        <v>14221</v>
      </c>
      <c r="N4" s="52">
        <v>11347</v>
      </c>
      <c r="O4" s="52">
        <v>17203</v>
      </c>
      <c r="P4" s="52">
        <v>13259</v>
      </c>
      <c r="Q4" s="52">
        <v>16753</v>
      </c>
      <c r="R4" s="52">
        <v>2415</v>
      </c>
      <c r="S4" s="52">
        <v>1968</v>
      </c>
      <c r="T4" s="52">
        <v>9217</v>
      </c>
      <c r="U4" s="52">
        <v>13950</v>
      </c>
      <c r="V4" s="52">
        <v>15388</v>
      </c>
      <c r="W4" s="52">
        <v>17004</v>
      </c>
      <c r="X4" s="52">
        <v>19778</v>
      </c>
      <c r="Y4" s="52">
        <v>23846</v>
      </c>
      <c r="Z4" s="52">
        <v>21592</v>
      </c>
      <c r="AA4" s="52">
        <v>25198</v>
      </c>
      <c r="AB4" s="52">
        <v>22632</v>
      </c>
      <c r="AC4" s="52">
        <v>26743</v>
      </c>
      <c r="AD4" s="52">
        <v>20221</v>
      </c>
      <c r="AE4" s="52">
        <v>9957</v>
      </c>
      <c r="AF4" s="52">
        <v>22353</v>
      </c>
      <c r="AG4" s="52">
        <v>27149</v>
      </c>
      <c r="AH4" s="52">
        <v>27711</v>
      </c>
      <c r="AI4" s="52">
        <v>25304</v>
      </c>
      <c r="AJ4" s="52">
        <v>27502</v>
      </c>
      <c r="AK4" s="52">
        <v>31351</v>
      </c>
      <c r="AL4" s="52">
        <v>33291</v>
      </c>
      <c r="AM4" s="52">
        <v>26497</v>
      </c>
      <c r="AN4" s="52">
        <v>6333</v>
      </c>
      <c r="AO4" s="52">
        <v>2089</v>
      </c>
      <c r="AP4" s="52">
        <v>991</v>
      </c>
      <c r="AQ4" s="52">
        <v>731</v>
      </c>
      <c r="AR4" s="52">
        <v>542</v>
      </c>
      <c r="AS4" s="52">
        <v>453</v>
      </c>
      <c r="AT4" s="52">
        <v>332</v>
      </c>
      <c r="AU4" s="52">
        <v>255</v>
      </c>
      <c r="AV4" s="52">
        <v>184</v>
      </c>
      <c r="AW4" s="52">
        <v>203</v>
      </c>
      <c r="AX4" s="52">
        <v>298</v>
      </c>
      <c r="AY4" s="52">
        <v>316</v>
      </c>
      <c r="AZ4" s="52">
        <v>225</v>
      </c>
      <c r="BA4" s="52">
        <v>349</v>
      </c>
      <c r="BB4" s="52">
        <v>253</v>
      </c>
      <c r="BC4" s="52">
        <v>164</v>
      </c>
      <c r="BD4" s="52">
        <v>108</v>
      </c>
      <c r="BE4" s="52">
        <v>119</v>
      </c>
      <c r="BF4" s="52">
        <v>136</v>
      </c>
      <c r="BG4" s="52">
        <v>98</v>
      </c>
      <c r="BH4" s="52">
        <v>92</v>
      </c>
      <c r="BI4" s="52">
        <v>102</v>
      </c>
      <c r="BJ4" s="52">
        <v>98</v>
      </c>
      <c r="BK4" s="52">
        <v>118</v>
      </c>
      <c r="BL4" s="52">
        <v>97</v>
      </c>
      <c r="BM4" s="52">
        <v>89</v>
      </c>
      <c r="BN4" s="52">
        <v>86</v>
      </c>
      <c r="BO4" s="52">
        <v>68</v>
      </c>
      <c r="BP4" s="52">
        <v>118</v>
      </c>
      <c r="BQ4" s="52">
        <v>113</v>
      </c>
      <c r="BR4" s="52">
        <v>94</v>
      </c>
      <c r="BS4" s="52">
        <v>67</v>
      </c>
      <c r="BT4" s="52">
        <v>63</v>
      </c>
      <c r="BU4" s="52">
        <v>60</v>
      </c>
      <c r="BV4" s="52">
        <v>40</v>
      </c>
      <c r="BW4" s="52">
        <v>78</v>
      </c>
      <c r="BX4" s="52">
        <v>34</v>
      </c>
      <c r="BY4" s="52">
        <v>61</v>
      </c>
      <c r="BZ4" s="52">
        <v>44</v>
      </c>
      <c r="CA4" s="52">
        <v>80</v>
      </c>
      <c r="CB4" s="52">
        <v>122</v>
      </c>
      <c r="CC4" s="52">
        <v>100</v>
      </c>
      <c r="CD4" s="52">
        <v>77</v>
      </c>
      <c r="CE4" s="52">
        <v>42</v>
      </c>
      <c r="CF4" s="52">
        <v>67</v>
      </c>
      <c r="CG4" s="52">
        <v>57</v>
      </c>
      <c r="CH4" s="52">
        <v>51</v>
      </c>
      <c r="CI4" s="52">
        <v>70</v>
      </c>
      <c r="CJ4" s="52">
        <v>49.173913043478265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39</v>
      </c>
      <c r="CY4" s="52">
        <f ca="1">SUMIFS($C4:$CV4,$C$3:$CV$3,"&gt;="&amp;DATE(2026,1,1),$C$3:$CV$3,"&lt;="&amp;DATE(2026,12,31),$C$2:$CV$2,"&gt;"&amp;0)+$CW4</f>
        <v>158.17391304347825</v>
      </c>
    </row>
    <row r="5" spans="2:103" x14ac:dyDescent="0.2">
      <c r="B5" s="1" t="s">
        <v>97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0</v>
      </c>
      <c r="AG5" s="52">
        <v>0</v>
      </c>
      <c r="AH5" s="52">
        <v>0</v>
      </c>
      <c r="AI5" s="52">
        <v>0</v>
      </c>
      <c r="AJ5" s="52">
        <v>0</v>
      </c>
      <c r="AK5" s="52">
        <v>3</v>
      </c>
      <c r="AL5" s="52">
        <v>0</v>
      </c>
      <c r="AM5" s="52">
        <v>7981</v>
      </c>
      <c r="AN5" s="52">
        <v>27570</v>
      </c>
      <c r="AO5" s="52">
        <v>34597</v>
      </c>
      <c r="AP5" s="52">
        <v>35552</v>
      </c>
      <c r="AQ5" s="52">
        <v>34747</v>
      </c>
      <c r="AR5" s="52">
        <v>36466</v>
      </c>
      <c r="AS5" s="52">
        <v>35935</v>
      </c>
      <c r="AT5" s="52">
        <v>38582</v>
      </c>
      <c r="AU5" s="52">
        <v>37601</v>
      </c>
      <c r="AV5" s="52">
        <v>49855</v>
      </c>
      <c r="AW5" s="52">
        <v>40636</v>
      </c>
      <c r="AX5" s="52">
        <v>36534</v>
      </c>
      <c r="AY5" s="52">
        <v>44787</v>
      </c>
      <c r="AZ5" s="52">
        <v>38886</v>
      </c>
      <c r="BA5" s="52">
        <v>46485</v>
      </c>
      <c r="BB5" s="52">
        <v>40779</v>
      </c>
      <c r="BC5" s="52">
        <v>37575</v>
      </c>
      <c r="BD5" s="52">
        <v>34679</v>
      </c>
      <c r="BE5" s="52">
        <v>33460</v>
      </c>
      <c r="BF5" s="52">
        <v>34296</v>
      </c>
      <c r="BG5" s="52">
        <v>34637</v>
      </c>
      <c r="BH5" s="52">
        <v>43588</v>
      </c>
      <c r="BI5" s="52">
        <v>49062</v>
      </c>
      <c r="BJ5" s="52">
        <v>38881</v>
      </c>
      <c r="BK5" s="52">
        <v>47641</v>
      </c>
      <c r="BL5" s="52">
        <v>39776</v>
      </c>
      <c r="BM5" s="52">
        <v>38344</v>
      </c>
      <c r="BN5" s="52">
        <v>40455</v>
      </c>
      <c r="BO5" s="52">
        <v>35738</v>
      </c>
      <c r="BP5" s="52">
        <v>32370</v>
      </c>
      <c r="BQ5" s="52">
        <v>37918</v>
      </c>
      <c r="BR5" s="52">
        <v>34291</v>
      </c>
      <c r="BS5" s="52">
        <v>27933</v>
      </c>
      <c r="BT5" s="52">
        <v>59066</v>
      </c>
      <c r="BU5" s="52">
        <v>37589</v>
      </c>
      <c r="BV5" s="52">
        <v>33115</v>
      </c>
      <c r="BW5" s="52">
        <v>48734</v>
      </c>
      <c r="BX5" s="52">
        <v>34715</v>
      </c>
      <c r="BY5" s="52">
        <v>43676</v>
      </c>
      <c r="BZ5" s="52">
        <v>38970</v>
      </c>
      <c r="CA5" s="52">
        <v>31569</v>
      </c>
      <c r="CB5" s="52">
        <v>29598</v>
      </c>
      <c r="CC5" s="52">
        <v>33281</v>
      </c>
      <c r="CD5" s="52">
        <v>30573</v>
      </c>
      <c r="CE5" s="52">
        <v>35040</v>
      </c>
      <c r="CF5" s="52">
        <v>68573</v>
      </c>
      <c r="CG5" s="52">
        <v>46396</v>
      </c>
      <c r="CH5" s="52">
        <v>45281</v>
      </c>
      <c r="CI5" s="52">
        <v>55200</v>
      </c>
      <c r="CJ5" s="52">
        <v>45948.608695652176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36442</v>
      </c>
      <c r="CY5" s="52">
        <f t="shared" ref="CY5:CY28" ca="1" si="7">SUMIFS($C5:$CV5,$C$3:$CV$3,"&gt;="&amp;DATE(2026,1,1),$C$3:$CV$3,"&lt;="&amp;DATE(2026,12,31),$C$2:$CV$2,"&gt;"&amp;0)+$CW5</f>
        <v>137590.60869565216</v>
      </c>
    </row>
    <row r="6" spans="2:103" x14ac:dyDescent="0.2">
      <c r="B6" s="1" t="s">
        <v>98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0</v>
      </c>
      <c r="AK6" s="52">
        <v>0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52">
        <v>0</v>
      </c>
      <c r="AT6" s="52">
        <v>0</v>
      </c>
      <c r="AU6" s="52">
        <v>0</v>
      </c>
      <c r="AV6" s="52">
        <v>0</v>
      </c>
      <c r="AW6" s="52">
        <v>0</v>
      </c>
      <c r="AX6" s="52">
        <v>0</v>
      </c>
      <c r="AY6" s="52">
        <v>0</v>
      </c>
      <c r="AZ6" s="52">
        <v>0</v>
      </c>
      <c r="BA6" s="52">
        <v>0</v>
      </c>
      <c r="BB6" s="52">
        <v>482</v>
      </c>
      <c r="BC6" s="52">
        <v>4242</v>
      </c>
      <c r="BD6" s="52">
        <v>4849</v>
      </c>
      <c r="BE6" s="52">
        <v>5053</v>
      </c>
      <c r="BF6" s="52">
        <v>4476</v>
      </c>
      <c r="BG6" s="52">
        <v>4110</v>
      </c>
      <c r="BH6" s="52">
        <v>5369</v>
      </c>
      <c r="BI6" s="52">
        <v>4980</v>
      </c>
      <c r="BJ6" s="52">
        <v>4907</v>
      </c>
      <c r="BK6" s="52">
        <v>5599</v>
      </c>
      <c r="BL6" s="52">
        <v>5026</v>
      </c>
      <c r="BM6" s="52">
        <v>7011</v>
      </c>
      <c r="BN6" s="52">
        <v>5121</v>
      </c>
      <c r="BO6" s="52">
        <v>5248</v>
      </c>
      <c r="BP6" s="52">
        <v>4554</v>
      </c>
      <c r="BQ6" s="52">
        <v>5037</v>
      </c>
      <c r="BR6" s="52">
        <v>4308</v>
      </c>
      <c r="BS6" s="52">
        <v>3796</v>
      </c>
      <c r="BT6" s="52">
        <v>6540</v>
      </c>
      <c r="BU6" s="52">
        <v>4358</v>
      </c>
      <c r="BV6" s="52">
        <v>4039</v>
      </c>
      <c r="BW6" s="52">
        <v>5262</v>
      </c>
      <c r="BX6" s="52">
        <v>3925</v>
      </c>
      <c r="BY6" s="52">
        <v>4900</v>
      </c>
      <c r="BZ6" s="52">
        <v>4762</v>
      </c>
      <c r="CA6" s="52">
        <v>4606</v>
      </c>
      <c r="CB6" s="52">
        <v>4956</v>
      </c>
      <c r="CC6" s="52">
        <v>6296</v>
      </c>
      <c r="CD6" s="52">
        <v>7513</v>
      </c>
      <c r="CE6" s="52">
        <v>6715</v>
      </c>
      <c r="CF6" s="52">
        <v>7693</v>
      </c>
      <c r="CG6" s="52">
        <v>6463</v>
      </c>
      <c r="CH6" s="52">
        <v>6731</v>
      </c>
      <c r="CI6" s="52">
        <v>8205</v>
      </c>
      <c r="CJ6" s="52">
        <v>5276.739130434783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4185</v>
      </c>
      <c r="CY6" s="52">
        <f t="shared" ca="1" si="7"/>
        <v>17666.739130434784</v>
      </c>
    </row>
    <row r="7" spans="2:103" x14ac:dyDescent="0.2">
      <c r="B7" s="1" t="s">
        <v>99</v>
      </c>
      <c r="C7" s="52">
        <v>159587</v>
      </c>
      <c r="D7" s="52">
        <v>118284</v>
      </c>
      <c r="E7" s="52">
        <v>127156</v>
      </c>
      <c r="F7" s="52">
        <v>120832</v>
      </c>
      <c r="G7" s="52">
        <v>123329</v>
      </c>
      <c r="H7" s="52">
        <v>104852</v>
      </c>
      <c r="I7" s="52">
        <v>104948</v>
      </c>
      <c r="J7" s="52">
        <v>93963</v>
      </c>
      <c r="K7" s="52">
        <v>88583</v>
      </c>
      <c r="L7" s="52">
        <v>142246</v>
      </c>
      <c r="M7" s="52">
        <v>144450</v>
      </c>
      <c r="N7" s="52">
        <v>105814</v>
      </c>
      <c r="O7" s="52">
        <v>158983</v>
      </c>
      <c r="P7" s="52">
        <v>121626</v>
      </c>
      <c r="Q7" s="52">
        <v>100225</v>
      </c>
      <c r="R7" s="52">
        <v>8546</v>
      </c>
      <c r="S7" s="52">
        <v>17001</v>
      </c>
      <c r="T7" s="52">
        <v>70262</v>
      </c>
      <c r="U7" s="52">
        <v>85950</v>
      </c>
      <c r="V7" s="52">
        <v>96449</v>
      </c>
      <c r="W7" s="52">
        <v>106344</v>
      </c>
      <c r="X7" s="52">
        <v>134196</v>
      </c>
      <c r="Y7" s="52">
        <v>156708</v>
      </c>
      <c r="Z7" s="52">
        <v>143484</v>
      </c>
      <c r="AA7" s="52">
        <v>149633</v>
      </c>
      <c r="AB7" s="52">
        <v>127812</v>
      </c>
      <c r="AC7" s="52">
        <v>140247</v>
      </c>
      <c r="AD7" s="52">
        <v>101247</v>
      </c>
      <c r="AE7" s="52">
        <v>38048</v>
      </c>
      <c r="AF7" s="52">
        <v>81796</v>
      </c>
      <c r="AG7" s="52">
        <v>123439</v>
      </c>
      <c r="AH7" s="52">
        <v>116893</v>
      </c>
      <c r="AI7" s="52">
        <v>106137</v>
      </c>
      <c r="AJ7" s="52">
        <v>97788</v>
      </c>
      <c r="AK7" s="52">
        <v>108656</v>
      </c>
      <c r="AL7" s="52">
        <v>111004</v>
      </c>
      <c r="AM7" s="52">
        <v>128952</v>
      </c>
      <c r="AN7" s="52">
        <v>109762</v>
      </c>
      <c r="AO7" s="52">
        <v>118573</v>
      </c>
      <c r="AP7" s="52">
        <v>113720</v>
      </c>
      <c r="AQ7" s="52">
        <v>118899</v>
      </c>
      <c r="AR7" s="52">
        <v>114729</v>
      </c>
      <c r="AS7" s="52">
        <v>106101</v>
      </c>
      <c r="AT7" s="52">
        <v>116170</v>
      </c>
      <c r="AU7" s="52">
        <v>110604</v>
      </c>
      <c r="AV7" s="52">
        <v>149197</v>
      </c>
      <c r="AW7" s="52">
        <v>124437</v>
      </c>
      <c r="AX7" s="52">
        <v>117644</v>
      </c>
      <c r="AY7" s="52">
        <v>151213</v>
      </c>
      <c r="AZ7" s="52">
        <v>119823</v>
      </c>
      <c r="BA7" s="52">
        <v>138334</v>
      </c>
      <c r="BB7" s="52">
        <v>110455</v>
      </c>
      <c r="BC7" s="52">
        <v>119429</v>
      </c>
      <c r="BD7" s="52">
        <v>122315</v>
      </c>
      <c r="BE7" s="52">
        <v>118874</v>
      </c>
      <c r="BF7" s="52">
        <v>135504</v>
      </c>
      <c r="BG7" s="52">
        <v>141148</v>
      </c>
      <c r="BH7" s="52">
        <v>147599</v>
      </c>
      <c r="BI7" s="52">
        <v>152930</v>
      </c>
      <c r="BJ7" s="52">
        <v>119765</v>
      </c>
      <c r="BK7" s="52">
        <v>175339</v>
      </c>
      <c r="BL7" s="52">
        <v>132971</v>
      </c>
      <c r="BM7" s="52">
        <v>128294</v>
      </c>
      <c r="BN7" s="52">
        <v>139018</v>
      </c>
      <c r="BO7" s="52">
        <v>123096</v>
      </c>
      <c r="BP7" s="52">
        <v>115804</v>
      </c>
      <c r="BQ7" s="52">
        <v>132289</v>
      </c>
      <c r="BR7" s="52">
        <v>127008</v>
      </c>
      <c r="BS7" s="52">
        <v>115415</v>
      </c>
      <c r="BT7" s="52">
        <v>203035</v>
      </c>
      <c r="BU7" s="52">
        <v>129858</v>
      </c>
      <c r="BV7" s="52">
        <v>116621</v>
      </c>
      <c r="BW7" s="52">
        <v>214280</v>
      </c>
      <c r="BX7" s="52">
        <v>119855</v>
      </c>
      <c r="BY7" s="52">
        <v>134225</v>
      </c>
      <c r="BZ7" s="52">
        <v>140683</v>
      </c>
      <c r="CA7" s="52">
        <v>119156</v>
      </c>
      <c r="CB7" s="52">
        <v>118582</v>
      </c>
      <c r="CC7" s="52">
        <v>130863</v>
      </c>
      <c r="CD7" s="52">
        <v>130021</v>
      </c>
      <c r="CE7" s="52">
        <v>126120</v>
      </c>
      <c r="CF7" s="52">
        <v>243441</v>
      </c>
      <c r="CG7" s="52">
        <v>157517</v>
      </c>
      <c r="CH7" s="52">
        <v>151783</v>
      </c>
      <c r="CI7" s="52">
        <v>217767</v>
      </c>
      <c r="CJ7" s="52">
        <v>148873.39130434784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118072</v>
      </c>
      <c r="CY7" s="52">
        <f t="shared" ca="1" si="7"/>
        <v>484712.39130434784</v>
      </c>
    </row>
    <row r="8" spans="2:103" x14ac:dyDescent="0.2">
      <c r="B8" s="1" t="s">
        <v>100</v>
      </c>
      <c r="C8" s="52">
        <v>54730</v>
      </c>
      <c r="D8" s="52">
        <v>40556</v>
      </c>
      <c r="E8" s="52">
        <v>38926</v>
      </c>
      <c r="F8" s="52">
        <v>37939</v>
      </c>
      <c r="G8" s="52">
        <v>40223</v>
      </c>
      <c r="H8" s="52">
        <v>38787</v>
      </c>
      <c r="I8" s="52">
        <v>42210</v>
      </c>
      <c r="J8" s="52">
        <v>38903</v>
      </c>
      <c r="K8" s="52">
        <v>33996</v>
      </c>
      <c r="L8" s="52">
        <v>51057</v>
      </c>
      <c r="M8" s="52">
        <v>53946</v>
      </c>
      <c r="N8" s="52">
        <v>42745</v>
      </c>
      <c r="O8" s="52">
        <v>49849</v>
      </c>
      <c r="P8" s="52">
        <v>38801</v>
      </c>
      <c r="Q8" s="52">
        <v>36351</v>
      </c>
      <c r="R8" s="52">
        <v>3513</v>
      </c>
      <c r="S8" s="52">
        <v>6226</v>
      </c>
      <c r="T8" s="52">
        <v>25963</v>
      </c>
      <c r="U8" s="52">
        <v>32692</v>
      </c>
      <c r="V8" s="52">
        <v>39077</v>
      </c>
      <c r="W8" s="52">
        <v>39603</v>
      </c>
      <c r="X8" s="52">
        <v>47343</v>
      </c>
      <c r="Y8" s="52">
        <v>52797</v>
      </c>
      <c r="Z8" s="52">
        <v>51798</v>
      </c>
      <c r="AA8" s="52">
        <v>53978</v>
      </c>
      <c r="AB8" s="52">
        <v>48713</v>
      </c>
      <c r="AC8" s="52">
        <v>51320</v>
      </c>
      <c r="AD8" s="52">
        <v>36216</v>
      </c>
      <c r="AE8" s="52">
        <v>17299</v>
      </c>
      <c r="AF8" s="52">
        <v>38141</v>
      </c>
      <c r="AG8" s="52">
        <v>49220</v>
      </c>
      <c r="AH8" s="52">
        <v>48335</v>
      </c>
      <c r="AI8" s="52">
        <v>44586</v>
      </c>
      <c r="AJ8" s="52">
        <v>42005</v>
      </c>
      <c r="AK8" s="52">
        <v>40705</v>
      </c>
      <c r="AL8" s="52">
        <v>41750</v>
      </c>
      <c r="AM8" s="52">
        <v>38027</v>
      </c>
      <c r="AN8" s="52">
        <v>38669</v>
      </c>
      <c r="AO8" s="52">
        <v>43720</v>
      </c>
      <c r="AP8" s="52">
        <v>41118</v>
      </c>
      <c r="AQ8" s="52">
        <v>41676</v>
      </c>
      <c r="AR8" s="52">
        <v>39812</v>
      </c>
      <c r="AS8" s="52">
        <v>43448</v>
      </c>
      <c r="AT8" s="52">
        <v>46321</v>
      </c>
      <c r="AU8" s="52">
        <v>41705</v>
      </c>
      <c r="AV8" s="52">
        <v>51482</v>
      </c>
      <c r="AW8" s="52">
        <v>45694</v>
      </c>
      <c r="AX8" s="52">
        <v>41860</v>
      </c>
      <c r="AY8" s="52">
        <v>46723</v>
      </c>
      <c r="AZ8" s="52">
        <v>39821</v>
      </c>
      <c r="BA8" s="52">
        <v>46792</v>
      </c>
      <c r="BB8" s="52">
        <v>42741</v>
      </c>
      <c r="BC8" s="52">
        <v>46322</v>
      </c>
      <c r="BD8" s="52">
        <v>44046</v>
      </c>
      <c r="BE8" s="52">
        <v>41864</v>
      </c>
      <c r="BF8" s="52">
        <v>48260</v>
      </c>
      <c r="BG8" s="52">
        <v>50581</v>
      </c>
      <c r="BH8" s="52">
        <v>52111</v>
      </c>
      <c r="BI8" s="52">
        <v>51214</v>
      </c>
      <c r="BJ8" s="52">
        <v>40193</v>
      </c>
      <c r="BK8" s="52">
        <v>52856</v>
      </c>
      <c r="BL8" s="52">
        <v>47500</v>
      </c>
      <c r="BM8" s="52">
        <v>44488</v>
      </c>
      <c r="BN8" s="52">
        <v>49181</v>
      </c>
      <c r="BO8" s="52">
        <v>45445</v>
      </c>
      <c r="BP8" s="52">
        <v>39157</v>
      </c>
      <c r="BQ8" s="52">
        <v>44227</v>
      </c>
      <c r="BR8" s="52">
        <v>43388</v>
      </c>
      <c r="BS8" s="52">
        <v>38765</v>
      </c>
      <c r="BT8" s="52">
        <v>70067</v>
      </c>
      <c r="BU8" s="52">
        <v>44949</v>
      </c>
      <c r="BV8" s="52">
        <v>39631</v>
      </c>
      <c r="BW8" s="52">
        <v>61446</v>
      </c>
      <c r="BX8" s="52">
        <v>39327</v>
      </c>
      <c r="BY8" s="52">
        <v>43945</v>
      </c>
      <c r="BZ8" s="52">
        <v>45133</v>
      </c>
      <c r="CA8" s="52">
        <v>39271</v>
      </c>
      <c r="CB8" s="52">
        <v>39363</v>
      </c>
      <c r="CC8" s="52">
        <v>43964</v>
      </c>
      <c r="CD8" s="52">
        <v>43275</v>
      </c>
      <c r="CE8" s="52">
        <v>37073</v>
      </c>
      <c r="CF8" s="52">
        <v>67354</v>
      </c>
      <c r="CG8" s="52">
        <v>50586</v>
      </c>
      <c r="CH8" s="52">
        <v>49110</v>
      </c>
      <c r="CI8" s="52">
        <v>66778</v>
      </c>
      <c r="CJ8" s="52">
        <v>44578.043478260872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35355</v>
      </c>
      <c r="CY8" s="52">
        <f t="shared" ca="1" si="7"/>
        <v>146711.04347826086</v>
      </c>
    </row>
    <row r="9" spans="2:103" x14ac:dyDescent="0.2">
      <c r="B9" s="1" t="s">
        <v>101</v>
      </c>
      <c r="C9" s="52">
        <v>20436</v>
      </c>
      <c r="D9" s="52">
        <v>18711</v>
      </c>
      <c r="E9" s="52">
        <v>21785</v>
      </c>
      <c r="F9" s="52">
        <v>20696</v>
      </c>
      <c r="G9" s="52">
        <v>20877</v>
      </c>
      <c r="H9" s="52">
        <v>17912</v>
      </c>
      <c r="I9" s="52">
        <v>17651</v>
      </c>
      <c r="J9" s="52">
        <v>14329</v>
      </c>
      <c r="K9" s="52">
        <v>11894</v>
      </c>
      <c r="L9" s="52">
        <v>16572</v>
      </c>
      <c r="M9" s="52">
        <v>19029</v>
      </c>
      <c r="N9" s="52">
        <v>14036</v>
      </c>
      <c r="O9" s="52">
        <v>18971</v>
      </c>
      <c r="P9" s="52">
        <v>17848</v>
      </c>
      <c r="Q9" s="52">
        <v>19540</v>
      </c>
      <c r="R9" s="52">
        <v>3235</v>
      </c>
      <c r="S9" s="52">
        <v>694</v>
      </c>
      <c r="T9" s="52">
        <v>5003</v>
      </c>
      <c r="U9" s="52">
        <v>8345</v>
      </c>
      <c r="V9" s="52">
        <v>9566</v>
      </c>
      <c r="W9" s="52">
        <v>11523</v>
      </c>
      <c r="X9" s="52">
        <v>12862</v>
      </c>
      <c r="Y9" s="52">
        <v>16914</v>
      </c>
      <c r="Z9" s="52">
        <v>16730</v>
      </c>
      <c r="AA9" s="52">
        <v>16023</v>
      </c>
      <c r="AB9" s="52">
        <v>15420</v>
      </c>
      <c r="AC9" s="52">
        <v>16509</v>
      </c>
      <c r="AD9" s="52">
        <v>12036</v>
      </c>
      <c r="AE9" s="52">
        <v>5472</v>
      </c>
      <c r="AF9" s="52">
        <v>13437</v>
      </c>
      <c r="AG9" s="52">
        <v>17149</v>
      </c>
      <c r="AH9" s="52">
        <v>17234</v>
      </c>
      <c r="AI9" s="52">
        <v>15469</v>
      </c>
      <c r="AJ9" s="52">
        <v>14413</v>
      </c>
      <c r="AK9" s="52">
        <v>18716</v>
      </c>
      <c r="AL9" s="52">
        <v>18948</v>
      </c>
      <c r="AM9" s="52">
        <v>19595</v>
      </c>
      <c r="AN9" s="52">
        <v>18009</v>
      </c>
      <c r="AO9" s="52">
        <v>23527</v>
      </c>
      <c r="AP9" s="52">
        <v>23403</v>
      </c>
      <c r="AQ9" s="52">
        <v>20878</v>
      </c>
      <c r="AR9" s="52">
        <v>20439</v>
      </c>
      <c r="AS9" s="52">
        <v>20661</v>
      </c>
      <c r="AT9" s="52">
        <v>23350</v>
      </c>
      <c r="AU9" s="52">
        <v>24020</v>
      </c>
      <c r="AV9" s="52">
        <v>32791</v>
      </c>
      <c r="AW9" s="52">
        <v>29460</v>
      </c>
      <c r="AX9" s="52">
        <v>27299</v>
      </c>
      <c r="AY9" s="52">
        <v>34785</v>
      </c>
      <c r="AZ9" s="52">
        <v>30152</v>
      </c>
      <c r="BA9" s="52">
        <v>33125</v>
      </c>
      <c r="BB9" s="52">
        <v>30439</v>
      </c>
      <c r="BC9" s="52">
        <v>33649</v>
      </c>
      <c r="BD9" s="52">
        <v>30799</v>
      </c>
      <c r="BE9" s="52">
        <v>29549</v>
      </c>
      <c r="BF9" s="52">
        <v>32106</v>
      </c>
      <c r="BG9" s="52">
        <v>34117</v>
      </c>
      <c r="BH9" s="52">
        <v>36927</v>
      </c>
      <c r="BI9" s="52">
        <v>41217</v>
      </c>
      <c r="BJ9" s="52">
        <v>32354</v>
      </c>
      <c r="BK9" s="52">
        <v>42796</v>
      </c>
      <c r="BL9" s="52">
        <v>39341</v>
      </c>
      <c r="BM9" s="52">
        <v>39319</v>
      </c>
      <c r="BN9" s="52">
        <v>38350</v>
      </c>
      <c r="BO9" s="52">
        <v>34149</v>
      </c>
      <c r="BP9" s="52">
        <v>36360</v>
      </c>
      <c r="BQ9" s="52">
        <v>39312</v>
      </c>
      <c r="BR9" s="52">
        <v>39976</v>
      </c>
      <c r="BS9" s="52">
        <v>35269</v>
      </c>
      <c r="BT9" s="52">
        <v>61125</v>
      </c>
      <c r="BU9" s="52">
        <v>43708</v>
      </c>
      <c r="BV9" s="52">
        <v>35414</v>
      </c>
      <c r="BW9" s="52">
        <v>54079</v>
      </c>
      <c r="BX9" s="52">
        <v>41692</v>
      </c>
      <c r="BY9" s="52">
        <v>46690</v>
      </c>
      <c r="BZ9" s="52">
        <v>47842</v>
      </c>
      <c r="CA9" s="52">
        <v>42673</v>
      </c>
      <c r="CB9" s="52">
        <v>39413</v>
      </c>
      <c r="CC9" s="52">
        <v>40422</v>
      </c>
      <c r="CD9" s="52">
        <v>41527</v>
      </c>
      <c r="CE9" s="52">
        <v>36076</v>
      </c>
      <c r="CF9" s="52">
        <v>67190</v>
      </c>
      <c r="CG9" s="52">
        <v>53220</v>
      </c>
      <c r="CH9" s="52">
        <v>45513</v>
      </c>
      <c r="CI9" s="52">
        <v>60569</v>
      </c>
      <c r="CJ9" s="52">
        <v>48407.304347826088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38392</v>
      </c>
      <c r="CY9" s="52">
        <f t="shared" ca="1" si="7"/>
        <v>147368.30434782608</v>
      </c>
    </row>
    <row r="10" spans="2:103" ht="15" x14ac:dyDescent="0.25">
      <c r="B10" t="s">
        <v>271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>
        <v>21</v>
      </c>
      <c r="BX10" s="52">
        <v>55</v>
      </c>
      <c r="BY10" s="52">
        <v>1827</v>
      </c>
      <c r="BZ10" s="52">
        <v>2965</v>
      </c>
      <c r="CA10" s="52">
        <v>2614</v>
      </c>
      <c r="CB10" s="52">
        <v>3035</v>
      </c>
      <c r="CC10" s="52">
        <v>2758</v>
      </c>
      <c r="CD10" s="52">
        <v>3497</v>
      </c>
      <c r="CE10" s="52">
        <v>3413</v>
      </c>
      <c r="CF10" s="52">
        <v>4027</v>
      </c>
      <c r="CG10" s="52">
        <v>2985</v>
      </c>
      <c r="CH10" s="52">
        <v>3046</v>
      </c>
      <c r="CI10" s="52">
        <v>3521</v>
      </c>
      <c r="CJ10" s="52">
        <v>2557.0434782608695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2028</v>
      </c>
      <c r="CY10" s="52">
        <f t="shared" ca="1" si="7"/>
        <v>8106.04347826087</v>
      </c>
    </row>
    <row r="11" spans="2:103" x14ac:dyDescent="0.2">
      <c r="B11" s="1" t="s">
        <v>102</v>
      </c>
      <c r="C11" s="52">
        <v>12854</v>
      </c>
      <c r="D11" s="52">
        <v>9604</v>
      </c>
      <c r="E11" s="52">
        <v>10281</v>
      </c>
      <c r="F11" s="52">
        <v>9759</v>
      </c>
      <c r="G11" s="52">
        <v>9874</v>
      </c>
      <c r="H11" s="52">
        <v>9075</v>
      </c>
      <c r="I11" s="52">
        <v>9982</v>
      </c>
      <c r="J11" s="52">
        <v>9325</v>
      </c>
      <c r="K11" s="52">
        <v>8082</v>
      </c>
      <c r="L11" s="52">
        <v>10891</v>
      </c>
      <c r="M11" s="52">
        <v>10642</v>
      </c>
      <c r="N11" s="52">
        <v>8137</v>
      </c>
      <c r="O11" s="52">
        <v>9323</v>
      </c>
      <c r="P11" s="52">
        <v>6363</v>
      </c>
      <c r="Q11" s="52">
        <v>7479</v>
      </c>
      <c r="R11" s="52">
        <v>711</v>
      </c>
      <c r="S11" s="52">
        <v>1371</v>
      </c>
      <c r="T11" s="52">
        <v>4402</v>
      </c>
      <c r="U11" s="52">
        <v>4583</v>
      </c>
      <c r="V11" s="52">
        <v>4854</v>
      </c>
      <c r="W11" s="52">
        <v>5420</v>
      </c>
      <c r="X11" s="52">
        <v>7275</v>
      </c>
      <c r="Y11" s="52">
        <v>9576</v>
      </c>
      <c r="Z11" s="52">
        <v>8010</v>
      </c>
      <c r="AA11" s="52">
        <v>8833</v>
      </c>
      <c r="AB11" s="52">
        <v>10483</v>
      </c>
      <c r="AC11" s="52">
        <v>13335</v>
      </c>
      <c r="AD11" s="52">
        <v>9058</v>
      </c>
      <c r="AE11" s="52">
        <v>2871</v>
      </c>
      <c r="AF11" s="52">
        <v>5549</v>
      </c>
      <c r="AG11" s="52">
        <v>10170</v>
      </c>
      <c r="AH11" s="52">
        <v>11070</v>
      </c>
      <c r="AI11" s="52">
        <v>10745</v>
      </c>
      <c r="AJ11" s="52">
        <v>10884</v>
      </c>
      <c r="AK11" s="52">
        <v>10743</v>
      </c>
      <c r="AL11" s="52">
        <v>11493</v>
      </c>
      <c r="AM11" s="52">
        <v>11113</v>
      </c>
      <c r="AN11" s="52">
        <v>7847</v>
      </c>
      <c r="AO11" s="52">
        <v>10906</v>
      </c>
      <c r="AP11" s="52">
        <v>13190</v>
      </c>
      <c r="AQ11" s="52">
        <v>11794</v>
      </c>
      <c r="AR11" s="52">
        <v>12479</v>
      </c>
      <c r="AS11" s="52">
        <v>12842</v>
      </c>
      <c r="AT11" s="52">
        <v>15131</v>
      </c>
      <c r="AU11" s="52">
        <v>13007</v>
      </c>
      <c r="AV11" s="52">
        <v>13755</v>
      </c>
      <c r="AW11" s="52">
        <v>12528</v>
      </c>
      <c r="AX11" s="52">
        <v>10378</v>
      </c>
      <c r="AY11" s="52">
        <v>11315</v>
      </c>
      <c r="AZ11" s="52">
        <v>12695</v>
      </c>
      <c r="BA11" s="52">
        <v>16253</v>
      </c>
      <c r="BB11" s="52">
        <v>13677</v>
      </c>
      <c r="BC11" s="52">
        <v>14606</v>
      </c>
      <c r="BD11" s="52">
        <v>14906</v>
      </c>
      <c r="BE11" s="52">
        <v>14970</v>
      </c>
      <c r="BF11" s="52">
        <v>16803</v>
      </c>
      <c r="BG11" s="52">
        <v>17443</v>
      </c>
      <c r="BH11" s="52">
        <v>18217</v>
      </c>
      <c r="BI11" s="52">
        <v>17013</v>
      </c>
      <c r="BJ11" s="52">
        <v>14322</v>
      </c>
      <c r="BK11" s="52">
        <v>20273</v>
      </c>
      <c r="BL11" s="52">
        <v>19502</v>
      </c>
      <c r="BM11" s="52">
        <v>18554</v>
      </c>
      <c r="BN11" s="52">
        <v>19237</v>
      </c>
      <c r="BO11" s="52">
        <v>18319</v>
      </c>
      <c r="BP11" s="52">
        <v>18625</v>
      </c>
      <c r="BQ11" s="52">
        <v>21847</v>
      </c>
      <c r="BR11" s="52">
        <v>22356</v>
      </c>
      <c r="BS11" s="52">
        <v>19807</v>
      </c>
      <c r="BT11" s="52">
        <v>29055</v>
      </c>
      <c r="BU11" s="52">
        <v>20561</v>
      </c>
      <c r="BV11" s="52">
        <v>18987</v>
      </c>
      <c r="BW11" s="52">
        <v>29477</v>
      </c>
      <c r="BX11" s="52">
        <v>21983</v>
      </c>
      <c r="BY11" s="52">
        <v>24133</v>
      </c>
      <c r="BZ11" s="52">
        <v>24527</v>
      </c>
      <c r="CA11" s="52">
        <v>22930</v>
      </c>
      <c r="CB11" s="52">
        <v>23484</v>
      </c>
      <c r="CC11" s="52">
        <v>26025</v>
      </c>
      <c r="CD11" s="52">
        <v>25946</v>
      </c>
      <c r="CE11" s="52">
        <v>21485</v>
      </c>
      <c r="CF11" s="52">
        <v>36270</v>
      </c>
      <c r="CG11" s="52">
        <v>28453</v>
      </c>
      <c r="CH11" s="52">
        <v>26426</v>
      </c>
      <c r="CI11" s="52">
        <v>35360</v>
      </c>
      <c r="CJ11" s="52">
        <v>25381.304347826088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20130</v>
      </c>
      <c r="CY11" s="52">
        <f t="shared" ca="1" si="7"/>
        <v>80871.304347826081</v>
      </c>
    </row>
    <row r="12" spans="2:103" x14ac:dyDescent="0.2">
      <c r="B12" s="1" t="s">
        <v>103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1</v>
      </c>
      <c r="I12" s="52">
        <v>0</v>
      </c>
      <c r="J12" s="52">
        <v>159</v>
      </c>
      <c r="K12" s="52">
        <v>3083</v>
      </c>
      <c r="L12" s="52">
        <v>8862</v>
      </c>
      <c r="M12" s="52">
        <v>10571</v>
      </c>
      <c r="N12" s="52">
        <v>10340</v>
      </c>
      <c r="O12" s="52">
        <v>9958</v>
      </c>
      <c r="P12" s="52">
        <v>10306</v>
      </c>
      <c r="Q12" s="52">
        <v>9554</v>
      </c>
      <c r="R12" s="52">
        <v>291</v>
      </c>
      <c r="S12" s="52">
        <v>1875</v>
      </c>
      <c r="T12" s="52">
        <v>5958</v>
      </c>
      <c r="U12" s="52">
        <v>7265</v>
      </c>
      <c r="V12" s="52">
        <v>7792</v>
      </c>
      <c r="W12" s="52">
        <v>8357</v>
      </c>
      <c r="X12" s="52">
        <v>16788</v>
      </c>
      <c r="Y12" s="52">
        <v>18886</v>
      </c>
      <c r="Z12" s="52">
        <v>18293</v>
      </c>
      <c r="AA12" s="52">
        <v>14929</v>
      </c>
      <c r="AB12" s="52">
        <v>15173</v>
      </c>
      <c r="AC12" s="52">
        <v>15754</v>
      </c>
      <c r="AD12" s="52">
        <v>11709</v>
      </c>
      <c r="AE12" s="52">
        <v>5240</v>
      </c>
      <c r="AF12" s="52">
        <v>15028</v>
      </c>
      <c r="AG12" s="52">
        <v>16064</v>
      </c>
      <c r="AH12" s="52">
        <v>14045</v>
      </c>
      <c r="AI12" s="52">
        <v>13391</v>
      </c>
      <c r="AJ12" s="52">
        <v>14352</v>
      </c>
      <c r="AK12" s="52">
        <v>12923</v>
      </c>
      <c r="AL12" s="52">
        <v>12287</v>
      </c>
      <c r="AM12" s="52">
        <v>9815</v>
      </c>
      <c r="AN12" s="52">
        <v>13609</v>
      </c>
      <c r="AO12" s="52">
        <v>17408</v>
      </c>
      <c r="AP12" s="52">
        <v>17093</v>
      </c>
      <c r="AQ12" s="52">
        <v>17339</v>
      </c>
      <c r="AR12" s="52">
        <v>18692</v>
      </c>
      <c r="AS12" s="52">
        <v>18110</v>
      </c>
      <c r="AT12" s="52">
        <v>20102</v>
      </c>
      <c r="AU12" s="52">
        <v>19078</v>
      </c>
      <c r="AV12" s="52">
        <v>22918</v>
      </c>
      <c r="AW12" s="52">
        <v>19902</v>
      </c>
      <c r="AX12" s="52">
        <v>18459</v>
      </c>
      <c r="AY12" s="52">
        <v>19725</v>
      </c>
      <c r="AZ12" s="52">
        <v>20113</v>
      </c>
      <c r="BA12" s="52">
        <v>21551</v>
      </c>
      <c r="BB12" s="52">
        <v>17046</v>
      </c>
      <c r="BC12" s="52">
        <v>17255</v>
      </c>
      <c r="BD12" s="52">
        <v>17114</v>
      </c>
      <c r="BE12" s="52">
        <v>14711</v>
      </c>
      <c r="BF12" s="52">
        <v>18934</v>
      </c>
      <c r="BG12" s="52">
        <v>21622</v>
      </c>
      <c r="BH12" s="52">
        <v>21926</v>
      </c>
      <c r="BI12" s="52">
        <v>20759</v>
      </c>
      <c r="BJ12" s="52">
        <v>16176</v>
      </c>
      <c r="BK12" s="52">
        <v>0</v>
      </c>
      <c r="BL12" s="52">
        <v>0</v>
      </c>
      <c r="BM12" s="52">
        <v>0</v>
      </c>
      <c r="BN12" s="52">
        <v>0</v>
      </c>
      <c r="BO12" s="52">
        <v>0</v>
      </c>
      <c r="BP12" s="52">
        <v>0</v>
      </c>
      <c r="BQ12" s="52">
        <v>0</v>
      </c>
      <c r="BR12" s="52">
        <v>0</v>
      </c>
      <c r="BS12" s="52">
        <v>0</v>
      </c>
      <c r="BT12" s="52">
        <v>0</v>
      </c>
      <c r="BU12" s="52">
        <v>0</v>
      </c>
      <c r="BV12" s="52">
        <v>0</v>
      </c>
      <c r="BW12" s="52">
        <v>0</v>
      </c>
      <c r="BX12" s="52">
        <v>0</v>
      </c>
      <c r="BY12" s="52">
        <v>0</v>
      </c>
      <c r="BZ12" s="52">
        <v>0</v>
      </c>
      <c r="CA12" s="52">
        <v>0</v>
      </c>
      <c r="CB12" s="52">
        <v>0</v>
      </c>
      <c r="CC12" s="52">
        <v>0</v>
      </c>
      <c r="CD12" s="52">
        <v>0</v>
      </c>
      <c r="CE12" s="52">
        <v>0</v>
      </c>
      <c r="CF12" s="52">
        <v>0</v>
      </c>
      <c r="CG12" s="52">
        <v>0</v>
      </c>
      <c r="CH12" s="52">
        <v>0</v>
      </c>
      <c r="CI12" s="52">
        <v>0</v>
      </c>
      <c r="CJ12" s="52">
        <v>0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0</v>
      </c>
      <c r="CY12" s="52">
        <f t="shared" ca="1" si="7"/>
        <v>0</v>
      </c>
    </row>
    <row r="13" spans="2:103" x14ac:dyDescent="0.2">
      <c r="B13" s="1" t="s">
        <v>250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>
        <v>19530</v>
      </c>
      <c r="BL13" s="52">
        <v>20897</v>
      </c>
      <c r="BM13" s="52">
        <v>20062</v>
      </c>
      <c r="BN13" s="52">
        <v>19787</v>
      </c>
      <c r="BO13" s="52">
        <v>19373</v>
      </c>
      <c r="BP13" s="52">
        <v>16803</v>
      </c>
      <c r="BQ13" s="52">
        <v>19416</v>
      </c>
      <c r="BR13" s="52">
        <v>19270</v>
      </c>
      <c r="BS13" s="52">
        <v>16022</v>
      </c>
      <c r="BT13" s="52">
        <v>29714</v>
      </c>
      <c r="BU13" s="52">
        <v>18978</v>
      </c>
      <c r="BV13" s="52">
        <v>17541</v>
      </c>
      <c r="BW13" s="52">
        <v>22898</v>
      </c>
      <c r="BX13" s="52">
        <v>19469</v>
      </c>
      <c r="BY13" s="52">
        <v>22814</v>
      </c>
      <c r="BZ13" s="52">
        <v>22333</v>
      </c>
      <c r="CA13" s="52">
        <v>17399</v>
      </c>
      <c r="CB13" s="52">
        <v>18584</v>
      </c>
      <c r="CC13" s="52">
        <v>20027</v>
      </c>
      <c r="CD13" s="52">
        <v>18902</v>
      </c>
      <c r="CE13" s="52">
        <v>17406</v>
      </c>
      <c r="CF13" s="52">
        <v>34170</v>
      </c>
      <c r="CG13" s="52">
        <v>24406</v>
      </c>
      <c r="CH13" s="52">
        <v>20955</v>
      </c>
      <c r="CI13" s="52">
        <v>30546</v>
      </c>
      <c r="CJ13" s="52">
        <v>24608.391304347828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52">
        <v>19517</v>
      </c>
      <c r="CY13" s="52">
        <f t="shared" ca="1" si="7"/>
        <v>74671.391304347824</v>
      </c>
    </row>
    <row r="14" spans="2:103" x14ac:dyDescent="0.2">
      <c r="B14" s="1" t="s">
        <v>104</v>
      </c>
      <c r="C14" s="52">
        <v>7575</v>
      </c>
      <c r="D14" s="52">
        <v>6116</v>
      </c>
      <c r="E14" s="52">
        <v>6682</v>
      </c>
      <c r="F14" s="52">
        <v>5978</v>
      </c>
      <c r="G14" s="52">
        <v>6093</v>
      </c>
      <c r="H14" s="52">
        <v>4987</v>
      </c>
      <c r="I14" s="52">
        <v>4543</v>
      </c>
      <c r="J14" s="52">
        <v>4402</v>
      </c>
      <c r="K14" s="52">
        <v>5287</v>
      </c>
      <c r="L14" s="52">
        <v>8515</v>
      </c>
      <c r="M14" s="52">
        <v>9989</v>
      </c>
      <c r="N14" s="52">
        <v>8670</v>
      </c>
      <c r="O14" s="52">
        <v>11456</v>
      </c>
      <c r="P14" s="52">
        <v>9002</v>
      </c>
      <c r="Q14" s="52">
        <v>9854</v>
      </c>
      <c r="R14" s="52">
        <v>1258</v>
      </c>
      <c r="S14" s="52">
        <v>998</v>
      </c>
      <c r="T14" s="52">
        <v>3984</v>
      </c>
      <c r="U14" s="52">
        <v>5294</v>
      </c>
      <c r="V14" s="52">
        <v>6166</v>
      </c>
      <c r="W14" s="52">
        <v>7044</v>
      </c>
      <c r="X14" s="52">
        <v>7743</v>
      </c>
      <c r="Y14" s="52">
        <v>9582</v>
      </c>
      <c r="Z14" s="52">
        <v>9666</v>
      </c>
      <c r="AA14" s="52">
        <v>10328</v>
      </c>
      <c r="AB14" s="52">
        <v>7138</v>
      </c>
      <c r="AC14" s="52">
        <v>9567</v>
      </c>
      <c r="AD14" s="52">
        <v>7333</v>
      </c>
      <c r="AE14" s="52">
        <v>2512</v>
      </c>
      <c r="AF14" s="52">
        <v>5898</v>
      </c>
      <c r="AG14" s="52">
        <v>8314</v>
      </c>
      <c r="AH14" s="52">
        <v>8183</v>
      </c>
      <c r="AI14" s="52">
        <v>8457</v>
      </c>
      <c r="AJ14" s="52">
        <v>8984</v>
      </c>
      <c r="AK14" s="52">
        <v>9318</v>
      </c>
      <c r="AL14" s="52">
        <v>7977</v>
      </c>
      <c r="AM14" s="52">
        <v>7688</v>
      </c>
      <c r="AN14" s="52">
        <v>6376</v>
      </c>
      <c r="AO14" s="52">
        <v>6816</v>
      </c>
      <c r="AP14" s="52">
        <v>6829</v>
      </c>
      <c r="AQ14" s="52">
        <v>6800</v>
      </c>
      <c r="AR14" s="52">
        <v>6070</v>
      </c>
      <c r="AS14" s="52">
        <v>5788</v>
      </c>
      <c r="AT14" s="52">
        <v>6271</v>
      </c>
      <c r="AU14" s="52">
        <v>5986</v>
      </c>
      <c r="AV14" s="52">
        <v>7858</v>
      </c>
      <c r="AW14" s="52">
        <v>6369</v>
      </c>
      <c r="AX14" s="52">
        <v>5896</v>
      </c>
      <c r="AY14" s="52">
        <v>7321</v>
      </c>
      <c r="AZ14" s="52">
        <v>4938</v>
      </c>
      <c r="BA14" s="52">
        <v>5203</v>
      </c>
      <c r="BB14" s="52">
        <v>4171</v>
      </c>
      <c r="BC14" s="52">
        <v>4400</v>
      </c>
      <c r="BD14" s="52">
        <v>4304</v>
      </c>
      <c r="BE14" s="52">
        <v>3897</v>
      </c>
      <c r="BF14" s="52">
        <v>3980</v>
      </c>
      <c r="BG14" s="52">
        <v>3585</v>
      </c>
      <c r="BH14" s="52">
        <v>4156</v>
      </c>
      <c r="BI14" s="52">
        <v>3938</v>
      </c>
      <c r="BJ14" s="52">
        <v>2964</v>
      </c>
      <c r="BK14" s="52">
        <v>3869</v>
      </c>
      <c r="BL14" s="52">
        <v>3582</v>
      </c>
      <c r="BM14" s="52">
        <v>3707</v>
      </c>
      <c r="BN14" s="52">
        <v>4033</v>
      </c>
      <c r="BO14" s="52">
        <v>3661</v>
      </c>
      <c r="BP14" s="52">
        <v>2996</v>
      </c>
      <c r="BQ14" s="52">
        <v>3112</v>
      </c>
      <c r="BR14" s="52">
        <v>3022</v>
      </c>
      <c r="BS14" s="52">
        <v>2737</v>
      </c>
      <c r="BT14" s="52">
        <v>4474</v>
      </c>
      <c r="BU14" s="52">
        <v>2979</v>
      </c>
      <c r="BV14" s="52">
        <v>2397</v>
      </c>
      <c r="BW14" s="52">
        <v>3960</v>
      </c>
      <c r="BX14" s="52">
        <v>2541</v>
      </c>
      <c r="BY14" s="52">
        <v>2643</v>
      </c>
      <c r="BZ14" s="52">
        <v>2864</v>
      </c>
      <c r="CA14" s="52">
        <v>2464</v>
      </c>
      <c r="CB14" s="52">
        <v>2575</v>
      </c>
      <c r="CC14" s="52">
        <v>2305</v>
      </c>
      <c r="CD14" s="52">
        <v>2610</v>
      </c>
      <c r="CE14" s="52">
        <v>2557</v>
      </c>
      <c r="CF14" s="52">
        <v>5115</v>
      </c>
      <c r="CG14" s="52">
        <v>3429</v>
      </c>
      <c r="CH14" s="52">
        <v>3325</v>
      </c>
      <c r="CI14" s="52">
        <v>4858</v>
      </c>
      <c r="CJ14" s="52">
        <v>3210.1739130434785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52">
        <v>2546</v>
      </c>
      <c r="CY14" s="52">
        <f t="shared" ca="1" si="7"/>
        <v>10614.173913043478</v>
      </c>
    </row>
    <row r="15" spans="2:103" x14ac:dyDescent="0.2">
      <c r="B15" s="1" t="s">
        <v>105</v>
      </c>
      <c r="C15" s="52">
        <v>16722</v>
      </c>
      <c r="D15" s="52">
        <v>12796</v>
      </c>
      <c r="E15" s="52">
        <v>13981</v>
      </c>
      <c r="F15" s="52">
        <v>14370</v>
      </c>
      <c r="G15" s="52">
        <v>12947</v>
      </c>
      <c r="H15" s="52">
        <v>10634</v>
      </c>
      <c r="I15" s="52">
        <v>11503</v>
      </c>
      <c r="J15" s="52">
        <v>9814</v>
      </c>
      <c r="K15" s="52">
        <v>8166</v>
      </c>
      <c r="L15" s="52">
        <v>12497</v>
      </c>
      <c r="M15" s="52">
        <v>11312</v>
      </c>
      <c r="N15" s="52">
        <v>8694</v>
      </c>
      <c r="O15" s="52">
        <v>9999</v>
      </c>
      <c r="P15" s="52">
        <v>6956</v>
      </c>
      <c r="Q15" s="52">
        <v>6327</v>
      </c>
      <c r="R15" s="52">
        <v>556</v>
      </c>
      <c r="S15" s="52">
        <v>748</v>
      </c>
      <c r="T15" s="52">
        <v>3000</v>
      </c>
      <c r="U15" s="52">
        <v>3619</v>
      </c>
      <c r="V15" s="52">
        <v>5219</v>
      </c>
      <c r="W15" s="52">
        <v>6147</v>
      </c>
      <c r="X15" s="52">
        <v>8699</v>
      </c>
      <c r="Y15" s="52">
        <v>10685</v>
      </c>
      <c r="Z15" s="52">
        <v>10261</v>
      </c>
      <c r="AA15" s="52">
        <v>9555</v>
      </c>
      <c r="AB15" s="52">
        <v>8992</v>
      </c>
      <c r="AC15" s="52">
        <v>9195</v>
      </c>
      <c r="AD15" s="52">
        <v>5752</v>
      </c>
      <c r="AE15" s="52">
        <v>2432</v>
      </c>
      <c r="AF15" s="52">
        <v>5126</v>
      </c>
      <c r="AG15" s="52">
        <v>7300</v>
      </c>
      <c r="AH15" s="52">
        <v>6864</v>
      </c>
      <c r="AI15" s="52">
        <v>7745</v>
      </c>
      <c r="AJ15" s="52">
        <v>8941</v>
      </c>
      <c r="AK15" s="52">
        <v>8321</v>
      </c>
      <c r="AL15" s="52">
        <v>7483</v>
      </c>
      <c r="AM15" s="52">
        <v>7541</v>
      </c>
      <c r="AN15" s="52">
        <v>8283</v>
      </c>
      <c r="AO15" s="52">
        <v>7641</v>
      </c>
      <c r="AP15" s="52">
        <v>7395</v>
      </c>
      <c r="AQ15" s="52">
        <v>7800</v>
      </c>
      <c r="AR15" s="52">
        <v>7323</v>
      </c>
      <c r="AS15" s="52">
        <v>6208</v>
      </c>
      <c r="AT15" s="52">
        <v>6725</v>
      </c>
      <c r="AU15" s="52">
        <v>6236</v>
      </c>
      <c r="AV15" s="52">
        <v>7843</v>
      </c>
      <c r="AW15" s="52">
        <v>6798</v>
      </c>
      <c r="AX15" s="52">
        <v>6960</v>
      </c>
      <c r="AY15" s="52">
        <v>7598</v>
      </c>
      <c r="AZ15" s="52">
        <v>5862</v>
      </c>
      <c r="BA15" s="52">
        <v>6462</v>
      </c>
      <c r="BB15" s="52">
        <v>5678</v>
      </c>
      <c r="BC15" s="52">
        <v>5178</v>
      </c>
      <c r="BD15" s="52">
        <v>4722</v>
      </c>
      <c r="BE15" s="52">
        <v>4433</v>
      </c>
      <c r="BF15" s="52">
        <v>4733</v>
      </c>
      <c r="BG15" s="52">
        <v>7037</v>
      </c>
      <c r="BH15" s="52">
        <v>8559</v>
      </c>
      <c r="BI15" s="52">
        <v>8534</v>
      </c>
      <c r="BJ15" s="52">
        <v>8097</v>
      </c>
      <c r="BK15" s="52">
        <v>9377</v>
      </c>
      <c r="BL15" s="52">
        <v>6765</v>
      </c>
      <c r="BM15" s="52">
        <v>6474</v>
      </c>
      <c r="BN15" s="52">
        <v>6241</v>
      </c>
      <c r="BO15" s="52">
        <v>4905</v>
      </c>
      <c r="BP15" s="52">
        <v>4332</v>
      </c>
      <c r="BQ15" s="52">
        <v>5032</v>
      </c>
      <c r="BR15" s="52">
        <v>4958</v>
      </c>
      <c r="BS15" s="52">
        <v>4024</v>
      </c>
      <c r="BT15" s="52">
        <v>7370</v>
      </c>
      <c r="BU15" s="52">
        <v>4613</v>
      </c>
      <c r="BV15" s="52">
        <v>4777</v>
      </c>
      <c r="BW15" s="52">
        <v>7963</v>
      </c>
      <c r="BX15" s="52">
        <v>5347</v>
      </c>
      <c r="BY15" s="52">
        <v>5142</v>
      </c>
      <c r="BZ15" s="52">
        <v>5046</v>
      </c>
      <c r="CA15" s="52">
        <v>4258</v>
      </c>
      <c r="CB15" s="52">
        <v>4021</v>
      </c>
      <c r="CC15" s="52">
        <v>4576</v>
      </c>
      <c r="CD15" s="52">
        <v>4218</v>
      </c>
      <c r="CE15" s="52">
        <v>3523</v>
      </c>
      <c r="CF15" s="52">
        <v>7497</v>
      </c>
      <c r="CG15" s="52">
        <v>5412</v>
      </c>
      <c r="CH15" s="52">
        <v>5699</v>
      </c>
      <c r="CI15" s="52">
        <v>5965</v>
      </c>
      <c r="CJ15" s="52">
        <v>4700.521739130435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/>
      <c r="CW15" s="52">
        <v>3728</v>
      </c>
      <c r="CY15" s="52">
        <f t="shared" ca="1" si="7"/>
        <v>14393.521739130436</v>
      </c>
    </row>
    <row r="16" spans="2:103" x14ac:dyDescent="0.2">
      <c r="B16" s="1" t="s">
        <v>117</v>
      </c>
      <c r="C16" s="52">
        <v>1587</v>
      </c>
      <c r="D16" s="52">
        <v>1133</v>
      </c>
      <c r="E16" s="52">
        <v>1177</v>
      </c>
      <c r="F16" s="52">
        <v>1190</v>
      </c>
      <c r="G16" s="52">
        <v>1163</v>
      </c>
      <c r="H16" s="52">
        <v>1004</v>
      </c>
      <c r="I16" s="52">
        <v>1091</v>
      </c>
      <c r="J16" s="52">
        <v>1158</v>
      </c>
      <c r="K16" s="52">
        <v>980</v>
      </c>
      <c r="L16" s="52">
        <v>1325</v>
      </c>
      <c r="M16" s="52">
        <v>1261</v>
      </c>
      <c r="N16" s="52">
        <v>1319</v>
      </c>
      <c r="O16" s="52">
        <v>1743</v>
      </c>
      <c r="P16" s="52">
        <v>1411</v>
      </c>
      <c r="Q16" s="52">
        <v>1618</v>
      </c>
      <c r="R16" s="52">
        <v>310</v>
      </c>
      <c r="S16" s="52">
        <v>0</v>
      </c>
      <c r="T16" s="52">
        <v>3</v>
      </c>
      <c r="U16" s="52">
        <v>12</v>
      </c>
      <c r="V16" s="52">
        <v>17</v>
      </c>
      <c r="W16" s="52">
        <v>84</v>
      </c>
      <c r="X16" s="52">
        <v>42</v>
      </c>
      <c r="Y16" s="52">
        <v>42</v>
      </c>
      <c r="Z16" s="52">
        <v>26</v>
      </c>
      <c r="AA16" s="52">
        <v>31</v>
      </c>
      <c r="AB16" s="52">
        <v>35</v>
      </c>
      <c r="AC16" s="52">
        <v>29</v>
      </c>
      <c r="AD16" s="52">
        <v>24</v>
      </c>
      <c r="AE16" s="52">
        <v>3</v>
      </c>
      <c r="AF16" s="52">
        <v>25</v>
      </c>
      <c r="AG16" s="52">
        <v>29</v>
      </c>
      <c r="AH16" s="52">
        <v>46</v>
      </c>
      <c r="AI16" s="52">
        <v>102</v>
      </c>
      <c r="AJ16" s="52">
        <v>69</v>
      </c>
      <c r="AK16" s="52">
        <v>69</v>
      </c>
      <c r="AL16" s="52">
        <v>69</v>
      </c>
      <c r="AM16" s="52">
        <v>63</v>
      </c>
      <c r="AN16" s="52">
        <v>89</v>
      </c>
      <c r="AO16" s="52">
        <v>87</v>
      </c>
      <c r="AP16" s="52">
        <v>107</v>
      </c>
      <c r="AQ16" s="52">
        <v>197</v>
      </c>
      <c r="AR16" s="52">
        <v>129</v>
      </c>
      <c r="AS16" s="52">
        <v>96</v>
      </c>
      <c r="AT16" s="52">
        <v>66</v>
      </c>
      <c r="AU16" s="52">
        <v>4</v>
      </c>
      <c r="AV16" s="52">
        <v>3</v>
      </c>
      <c r="AW16" s="52">
        <v>1</v>
      </c>
      <c r="AX16" s="52">
        <v>3</v>
      </c>
      <c r="AY16" s="52">
        <v>3</v>
      </c>
      <c r="AZ16" s="52">
        <v>2</v>
      </c>
      <c r="BA16" s="52">
        <v>3</v>
      </c>
      <c r="BB16" s="52">
        <v>0</v>
      </c>
      <c r="BC16" s="52">
        <v>4</v>
      </c>
      <c r="BD16" s="52">
        <v>1</v>
      </c>
      <c r="BE16" s="52">
        <v>1</v>
      </c>
      <c r="BF16" s="52">
        <v>1</v>
      </c>
      <c r="BG16" s="52">
        <v>2</v>
      </c>
      <c r="BH16" s="52">
        <v>4</v>
      </c>
      <c r="BI16" s="52">
        <v>3</v>
      </c>
      <c r="BJ16" s="52">
        <v>0</v>
      </c>
      <c r="BK16" s="52">
        <v>2</v>
      </c>
      <c r="BL16" s="52">
        <v>3</v>
      </c>
      <c r="BM16" s="52">
        <v>3</v>
      </c>
      <c r="BN16" s="52">
        <v>1</v>
      </c>
      <c r="BO16" s="52">
        <v>0</v>
      </c>
      <c r="BP16" s="52">
        <v>1</v>
      </c>
      <c r="BQ16" s="52">
        <v>1</v>
      </c>
      <c r="BR16" s="52">
        <v>1</v>
      </c>
      <c r="BS16" s="52">
        <v>2</v>
      </c>
      <c r="BT16" s="52">
        <v>0</v>
      </c>
      <c r="BU16" s="52">
        <v>0</v>
      </c>
      <c r="BV16" s="52">
        <v>0</v>
      </c>
      <c r="BW16" s="52">
        <v>0</v>
      </c>
      <c r="BX16" s="52">
        <v>0</v>
      </c>
      <c r="BY16" s="52">
        <v>0</v>
      </c>
      <c r="BZ16" s="52">
        <v>0</v>
      </c>
      <c r="CA16" s="52">
        <v>0</v>
      </c>
      <c r="CB16" s="52">
        <v>1</v>
      </c>
      <c r="CC16" s="52">
        <v>0</v>
      </c>
      <c r="CD16" s="52">
        <v>0</v>
      </c>
      <c r="CE16" s="52">
        <v>1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/>
      <c r="CW16" s="52">
        <v>0</v>
      </c>
      <c r="CY16" s="52">
        <f t="shared" ca="1" si="7"/>
        <v>0</v>
      </c>
    </row>
    <row r="17" spans="2:103" x14ac:dyDescent="0.2">
      <c r="B17" s="1" t="s">
        <v>106</v>
      </c>
      <c r="C17" s="52">
        <v>1</v>
      </c>
      <c r="D17" s="52">
        <v>3</v>
      </c>
      <c r="E17" s="52">
        <v>1</v>
      </c>
      <c r="F17" s="52">
        <v>0</v>
      </c>
      <c r="G17" s="52">
        <v>1</v>
      </c>
      <c r="H17" s="52">
        <v>0</v>
      </c>
      <c r="I17" s="52">
        <v>1</v>
      </c>
      <c r="J17" s="52">
        <v>0</v>
      </c>
      <c r="K17" s="52">
        <v>0</v>
      </c>
      <c r="L17" s="52">
        <v>1</v>
      </c>
      <c r="M17" s="52">
        <v>7</v>
      </c>
      <c r="N17" s="52">
        <v>10</v>
      </c>
      <c r="O17" s="52">
        <v>16</v>
      </c>
      <c r="P17" s="52">
        <v>13</v>
      </c>
      <c r="Q17" s="52">
        <v>27</v>
      </c>
      <c r="R17" s="52">
        <v>2</v>
      </c>
      <c r="S17" s="52">
        <v>74</v>
      </c>
      <c r="T17" s="52">
        <v>910</v>
      </c>
      <c r="U17" s="52">
        <v>1577</v>
      </c>
      <c r="V17" s="52">
        <v>1784</v>
      </c>
      <c r="W17" s="52">
        <v>1874</v>
      </c>
      <c r="X17" s="52">
        <v>2571</v>
      </c>
      <c r="Y17" s="52">
        <v>2894</v>
      </c>
      <c r="Z17" s="52">
        <v>2218</v>
      </c>
      <c r="AA17" s="52">
        <v>2749</v>
      </c>
      <c r="AB17" s="52">
        <v>2605</v>
      </c>
      <c r="AC17" s="52">
        <v>3162</v>
      </c>
      <c r="AD17" s="52">
        <v>2317</v>
      </c>
      <c r="AE17" s="52">
        <v>551</v>
      </c>
      <c r="AF17" s="52">
        <v>1626</v>
      </c>
      <c r="AG17" s="52">
        <v>3518</v>
      </c>
      <c r="AH17" s="52">
        <v>4277</v>
      </c>
      <c r="AI17" s="52">
        <v>3896</v>
      </c>
      <c r="AJ17" s="52">
        <v>4731</v>
      </c>
      <c r="AK17" s="52">
        <v>4926</v>
      </c>
      <c r="AL17" s="52">
        <v>4950</v>
      </c>
      <c r="AM17" s="52">
        <v>5552</v>
      </c>
      <c r="AN17" s="52">
        <v>5386</v>
      </c>
      <c r="AO17" s="52">
        <v>7184</v>
      </c>
      <c r="AP17" s="52">
        <v>7832</v>
      </c>
      <c r="AQ17" s="52">
        <v>7365</v>
      </c>
      <c r="AR17" s="52">
        <v>7129</v>
      </c>
      <c r="AS17" s="52">
        <v>6508</v>
      </c>
      <c r="AT17" s="52">
        <v>6671</v>
      </c>
      <c r="AU17" s="52">
        <v>6227</v>
      </c>
      <c r="AV17" s="52">
        <v>7594</v>
      </c>
      <c r="AW17" s="52">
        <v>6599</v>
      </c>
      <c r="AX17" s="52">
        <v>6984</v>
      </c>
      <c r="AY17" s="52">
        <v>8726</v>
      </c>
      <c r="AZ17" s="52">
        <v>6969</v>
      </c>
      <c r="BA17" s="52">
        <v>8156</v>
      </c>
      <c r="BB17" s="52">
        <v>6875</v>
      </c>
      <c r="BC17" s="52">
        <v>6683</v>
      </c>
      <c r="BD17" s="52">
        <v>6813</v>
      </c>
      <c r="BE17" s="52">
        <v>7150</v>
      </c>
      <c r="BF17" s="52">
        <v>7905</v>
      </c>
      <c r="BG17" s="52">
        <v>8163</v>
      </c>
      <c r="BH17" s="52">
        <v>8162</v>
      </c>
      <c r="BI17" s="52">
        <v>7935</v>
      </c>
      <c r="BJ17" s="52">
        <v>7169</v>
      </c>
      <c r="BK17" s="52">
        <v>9014</v>
      </c>
      <c r="BL17" s="52">
        <v>5896</v>
      </c>
      <c r="BM17" s="52">
        <v>5814</v>
      </c>
      <c r="BN17" s="52">
        <v>6721</v>
      </c>
      <c r="BO17" s="52">
        <v>6521</v>
      </c>
      <c r="BP17" s="52">
        <v>5652</v>
      </c>
      <c r="BQ17" s="52">
        <v>6466</v>
      </c>
      <c r="BR17" s="52">
        <v>6235</v>
      </c>
      <c r="BS17" s="52">
        <v>5388</v>
      </c>
      <c r="BT17" s="52">
        <v>8930</v>
      </c>
      <c r="BU17" s="52">
        <v>5849</v>
      </c>
      <c r="BV17" s="52">
        <v>6330</v>
      </c>
      <c r="BW17" s="52">
        <v>9506</v>
      </c>
      <c r="BX17" s="52">
        <v>6742</v>
      </c>
      <c r="BY17" s="52">
        <v>9439</v>
      </c>
      <c r="BZ17" s="52">
        <v>10017</v>
      </c>
      <c r="CA17" s="52">
        <v>8694</v>
      </c>
      <c r="CB17" s="52">
        <v>7985</v>
      </c>
      <c r="CC17" s="52">
        <v>8309</v>
      </c>
      <c r="CD17" s="52">
        <v>8455</v>
      </c>
      <c r="CE17" s="52">
        <v>6899</v>
      </c>
      <c r="CF17" s="52">
        <v>12764</v>
      </c>
      <c r="CG17" s="52">
        <v>9584</v>
      </c>
      <c r="CH17" s="52">
        <v>9423</v>
      </c>
      <c r="CI17" s="52">
        <v>9977</v>
      </c>
      <c r="CJ17" s="52">
        <v>7359.695652173913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52">
        <v>5837</v>
      </c>
      <c r="CY17" s="52">
        <f t="shared" ca="1" si="7"/>
        <v>23173.695652173912</v>
      </c>
    </row>
    <row r="18" spans="2:103" x14ac:dyDescent="0.2">
      <c r="B18" s="1" t="s">
        <v>275</v>
      </c>
      <c r="C18" s="52">
        <v>0</v>
      </c>
      <c r="D18" s="52">
        <v>1</v>
      </c>
      <c r="E18" s="52">
        <v>0</v>
      </c>
      <c r="F18" s="52">
        <v>0</v>
      </c>
      <c r="G18" s="52">
        <v>2</v>
      </c>
      <c r="H18" s="52">
        <v>0</v>
      </c>
      <c r="I18" s="52">
        <v>710</v>
      </c>
      <c r="J18" s="52">
        <v>1778</v>
      </c>
      <c r="K18" s="52">
        <v>1970</v>
      </c>
      <c r="L18" s="52">
        <v>2586</v>
      </c>
      <c r="M18" s="52">
        <v>2459</v>
      </c>
      <c r="N18" s="52">
        <v>2417</v>
      </c>
      <c r="O18" s="52">
        <v>2758</v>
      </c>
      <c r="P18" s="52">
        <v>2505</v>
      </c>
      <c r="Q18" s="52">
        <v>1827</v>
      </c>
      <c r="R18" s="52">
        <v>87</v>
      </c>
      <c r="S18" s="52">
        <v>268</v>
      </c>
      <c r="T18" s="52">
        <v>1156</v>
      </c>
      <c r="U18" s="52">
        <v>1360</v>
      </c>
      <c r="V18" s="52">
        <v>1696</v>
      </c>
      <c r="W18" s="52">
        <v>1849</v>
      </c>
      <c r="X18" s="52">
        <v>2477</v>
      </c>
      <c r="Y18" s="52">
        <v>3184</v>
      </c>
      <c r="Z18" s="52">
        <v>3131</v>
      </c>
      <c r="AA18" s="52">
        <v>3476</v>
      </c>
      <c r="AB18" s="52">
        <v>3734</v>
      </c>
      <c r="AC18" s="52">
        <v>4411</v>
      </c>
      <c r="AD18" s="52">
        <v>2890</v>
      </c>
      <c r="AE18" s="52">
        <v>1170</v>
      </c>
      <c r="AF18" s="52">
        <v>2775</v>
      </c>
      <c r="AG18" s="52">
        <v>3683</v>
      </c>
      <c r="AH18" s="52">
        <v>3387</v>
      </c>
      <c r="AI18" s="52">
        <v>2890</v>
      </c>
      <c r="AJ18" s="52">
        <v>2792</v>
      </c>
      <c r="AK18" s="52">
        <v>2659</v>
      </c>
      <c r="AL18" s="52">
        <v>2702</v>
      </c>
      <c r="AM18" s="52">
        <v>3341</v>
      </c>
      <c r="AN18" s="52">
        <v>3567</v>
      </c>
      <c r="AO18" s="52">
        <v>3583</v>
      </c>
      <c r="AP18" s="52">
        <v>2822</v>
      </c>
      <c r="AQ18" s="52">
        <v>2758</v>
      </c>
      <c r="AR18" s="52">
        <v>3388</v>
      </c>
      <c r="AS18" s="52">
        <v>3040</v>
      </c>
      <c r="AT18" s="52">
        <v>3382</v>
      </c>
      <c r="AU18" s="52">
        <v>3143</v>
      </c>
      <c r="AV18" s="52">
        <v>3813</v>
      </c>
      <c r="AW18" s="52">
        <v>3810</v>
      </c>
      <c r="AX18" s="52">
        <v>3133</v>
      </c>
      <c r="AY18" s="52">
        <v>3425</v>
      </c>
      <c r="AZ18" s="52">
        <v>3775</v>
      </c>
      <c r="BA18" s="52">
        <v>4909</v>
      </c>
      <c r="BB18" s="52">
        <v>4346</v>
      </c>
      <c r="BC18" s="52">
        <v>4193</v>
      </c>
      <c r="BD18" s="52">
        <v>4459</v>
      </c>
      <c r="BE18" s="52">
        <v>4363</v>
      </c>
      <c r="BF18" s="52">
        <v>4284</v>
      </c>
      <c r="BG18" s="52">
        <v>4024</v>
      </c>
      <c r="BH18" s="52">
        <v>4290</v>
      </c>
      <c r="BI18" s="52">
        <v>4256</v>
      </c>
      <c r="BJ18" s="52">
        <v>3474</v>
      </c>
      <c r="BK18" s="52">
        <v>4537</v>
      </c>
      <c r="BL18" s="52">
        <v>3915</v>
      </c>
      <c r="BM18" s="52">
        <v>3792</v>
      </c>
      <c r="BN18" s="52">
        <v>4263</v>
      </c>
      <c r="BO18" s="52">
        <v>4472</v>
      </c>
      <c r="BP18" s="52">
        <v>3835</v>
      </c>
      <c r="BQ18" s="52">
        <v>4108</v>
      </c>
      <c r="BR18" s="52">
        <v>4111</v>
      </c>
      <c r="BS18" s="52">
        <v>3058</v>
      </c>
      <c r="BT18" s="52">
        <v>5867</v>
      </c>
      <c r="BU18" s="52">
        <v>5170</v>
      </c>
      <c r="BV18" s="52">
        <v>5420</v>
      </c>
      <c r="BW18" s="52">
        <v>6754</v>
      </c>
      <c r="BX18" s="52">
        <v>4839</v>
      </c>
      <c r="BY18" s="52">
        <v>5534</v>
      </c>
      <c r="BZ18" s="52">
        <v>5270</v>
      </c>
      <c r="CA18" s="52">
        <v>5361</v>
      </c>
      <c r="CB18" s="52">
        <v>5325</v>
      </c>
      <c r="CC18" s="52">
        <v>6333</v>
      </c>
      <c r="CD18" s="52">
        <v>6126</v>
      </c>
      <c r="CE18" s="52">
        <v>5085</v>
      </c>
      <c r="CF18" s="52">
        <v>6155</v>
      </c>
      <c r="CG18" s="52">
        <v>4609</v>
      </c>
      <c r="CH18" s="52">
        <v>4373</v>
      </c>
      <c r="CI18" s="52">
        <v>6094</v>
      </c>
      <c r="CJ18" s="52">
        <v>4390.347826086957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52">
        <v>3482</v>
      </c>
      <c r="CY18" s="52">
        <f t="shared" ca="1" si="7"/>
        <v>13966.347826086956</v>
      </c>
    </row>
    <row r="19" spans="2:103" x14ac:dyDescent="0.2">
      <c r="B19" s="1" t="s">
        <v>108</v>
      </c>
      <c r="C19" s="52">
        <v>2868</v>
      </c>
      <c r="D19" s="52">
        <v>2522</v>
      </c>
      <c r="E19" s="52">
        <v>2791</v>
      </c>
      <c r="F19" s="52">
        <v>2517</v>
      </c>
      <c r="G19" s="52">
        <v>2625</v>
      </c>
      <c r="H19" s="52">
        <v>2018</v>
      </c>
      <c r="I19" s="52">
        <v>2203</v>
      </c>
      <c r="J19" s="52">
        <v>1922</v>
      </c>
      <c r="K19" s="52">
        <v>1724</v>
      </c>
      <c r="L19" s="52">
        <v>1778</v>
      </c>
      <c r="M19" s="52">
        <v>2010</v>
      </c>
      <c r="N19" s="52">
        <v>1588</v>
      </c>
      <c r="O19" s="52">
        <v>2326</v>
      </c>
      <c r="P19" s="52">
        <v>2055</v>
      </c>
      <c r="Q19" s="52">
        <v>3851</v>
      </c>
      <c r="R19" s="52">
        <v>1150</v>
      </c>
      <c r="S19" s="52">
        <v>4</v>
      </c>
      <c r="T19" s="52">
        <v>87</v>
      </c>
      <c r="U19" s="52">
        <v>291</v>
      </c>
      <c r="V19" s="52">
        <v>437</v>
      </c>
      <c r="W19" s="52">
        <v>821</v>
      </c>
      <c r="X19" s="52">
        <v>711</v>
      </c>
      <c r="Y19" s="52">
        <v>871</v>
      </c>
      <c r="Z19" s="52">
        <v>781</v>
      </c>
      <c r="AA19" s="52">
        <v>2000</v>
      </c>
      <c r="AB19" s="52">
        <v>2689</v>
      </c>
      <c r="AC19" s="52">
        <v>3451</v>
      </c>
      <c r="AD19" s="52">
        <v>2662</v>
      </c>
      <c r="AE19" s="52">
        <v>1116</v>
      </c>
      <c r="AF19" s="52">
        <v>2442</v>
      </c>
      <c r="AG19" s="52">
        <v>3957</v>
      </c>
      <c r="AH19" s="52">
        <v>3870</v>
      </c>
      <c r="AI19" s="52">
        <v>3132</v>
      </c>
      <c r="AJ19" s="52">
        <v>2983</v>
      </c>
      <c r="AK19" s="52">
        <v>3371</v>
      </c>
      <c r="AL19" s="52">
        <v>3378</v>
      </c>
      <c r="AM19" s="52">
        <v>3368</v>
      </c>
      <c r="AN19" s="52">
        <v>3170</v>
      </c>
      <c r="AO19" s="52">
        <v>3050</v>
      </c>
      <c r="AP19" s="52">
        <v>2439</v>
      </c>
      <c r="AQ19" s="52">
        <v>2260</v>
      </c>
      <c r="AR19" s="52">
        <v>2339</v>
      </c>
      <c r="AS19" s="52">
        <v>2418</v>
      </c>
      <c r="AT19" s="52">
        <v>2756</v>
      </c>
      <c r="AU19" s="52">
        <v>2322</v>
      </c>
      <c r="AV19" s="52">
        <v>2939</v>
      </c>
      <c r="AW19" s="52">
        <v>2668</v>
      </c>
      <c r="AX19" s="52">
        <v>2324</v>
      </c>
      <c r="AY19" s="52">
        <v>2890</v>
      </c>
      <c r="AZ19" s="52">
        <v>2275</v>
      </c>
      <c r="BA19" s="52">
        <v>2703</v>
      </c>
      <c r="BB19" s="52">
        <v>2290</v>
      </c>
      <c r="BC19" s="52">
        <v>2318</v>
      </c>
      <c r="BD19" s="52">
        <v>2213</v>
      </c>
      <c r="BE19" s="52">
        <v>1992</v>
      </c>
      <c r="BF19" s="52">
        <v>2013</v>
      </c>
      <c r="BG19" s="52">
        <v>2176</v>
      </c>
      <c r="BH19" s="52">
        <v>2299</v>
      </c>
      <c r="BI19" s="52">
        <v>2518</v>
      </c>
      <c r="BJ19" s="52">
        <v>2129</v>
      </c>
      <c r="BK19" s="52">
        <v>2828</v>
      </c>
      <c r="BL19" s="52">
        <v>2461</v>
      </c>
      <c r="BM19" s="52">
        <v>2128</v>
      </c>
      <c r="BN19" s="52">
        <v>2253</v>
      </c>
      <c r="BO19" s="52">
        <v>2074</v>
      </c>
      <c r="BP19" s="52">
        <v>1600</v>
      </c>
      <c r="BQ19" s="52">
        <v>1876</v>
      </c>
      <c r="BR19" s="52">
        <v>2009</v>
      </c>
      <c r="BS19" s="52">
        <v>2164</v>
      </c>
      <c r="BT19" s="52">
        <v>2709</v>
      </c>
      <c r="BU19" s="52">
        <v>2395</v>
      </c>
      <c r="BV19" s="52">
        <v>1666</v>
      </c>
      <c r="BW19" s="52">
        <v>2600</v>
      </c>
      <c r="BX19" s="52">
        <v>1742</v>
      </c>
      <c r="BY19" s="52">
        <v>1800</v>
      </c>
      <c r="BZ19" s="52">
        <v>1902</v>
      </c>
      <c r="CA19" s="52">
        <v>1601</v>
      </c>
      <c r="CB19" s="52">
        <v>1394</v>
      </c>
      <c r="CC19" s="52">
        <v>1551</v>
      </c>
      <c r="CD19" s="52">
        <v>1496</v>
      </c>
      <c r="CE19" s="52">
        <v>1370</v>
      </c>
      <c r="CF19" s="52">
        <v>2642</v>
      </c>
      <c r="CG19" s="52">
        <v>2001</v>
      </c>
      <c r="CH19" s="52">
        <v>1783</v>
      </c>
      <c r="CI19" s="52">
        <v>2430</v>
      </c>
      <c r="CJ19" s="52">
        <v>1611.3913043478262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52">
        <v>1278</v>
      </c>
      <c r="CY19" s="52">
        <f t="shared" ca="1" si="7"/>
        <v>5319.391304347826</v>
      </c>
    </row>
    <row r="20" spans="2:103" x14ac:dyDescent="0.2">
      <c r="B20" s="1" t="s">
        <v>109</v>
      </c>
      <c r="C20" s="52">
        <v>1427</v>
      </c>
      <c r="D20" s="52">
        <v>1141</v>
      </c>
      <c r="E20" s="52">
        <v>1283</v>
      </c>
      <c r="F20" s="52">
        <v>1201</v>
      </c>
      <c r="G20" s="52">
        <v>1056</v>
      </c>
      <c r="H20" s="52">
        <v>841</v>
      </c>
      <c r="I20" s="52">
        <v>882</v>
      </c>
      <c r="J20" s="52">
        <v>762</v>
      </c>
      <c r="K20" s="52">
        <v>638</v>
      </c>
      <c r="L20" s="52">
        <v>816</v>
      </c>
      <c r="M20" s="52">
        <v>833</v>
      </c>
      <c r="N20" s="52">
        <v>667</v>
      </c>
      <c r="O20" s="52">
        <v>891</v>
      </c>
      <c r="P20" s="52">
        <v>678</v>
      </c>
      <c r="Q20" s="52">
        <v>799</v>
      </c>
      <c r="R20" s="52">
        <v>84</v>
      </c>
      <c r="S20" s="52">
        <v>56</v>
      </c>
      <c r="T20" s="52">
        <v>202</v>
      </c>
      <c r="U20" s="52">
        <v>281</v>
      </c>
      <c r="V20" s="52">
        <v>334</v>
      </c>
      <c r="W20" s="52">
        <v>451</v>
      </c>
      <c r="X20" s="52">
        <v>593</v>
      </c>
      <c r="Y20" s="52">
        <v>749</v>
      </c>
      <c r="Z20" s="52">
        <v>603</v>
      </c>
      <c r="AA20" s="52">
        <v>452</v>
      </c>
      <c r="AB20" s="52">
        <v>317</v>
      </c>
      <c r="AC20" s="52">
        <v>1053</v>
      </c>
      <c r="AD20" s="52">
        <v>769</v>
      </c>
      <c r="AE20" s="52">
        <v>331</v>
      </c>
      <c r="AF20" s="52">
        <v>788</v>
      </c>
      <c r="AG20" s="52">
        <v>941</v>
      </c>
      <c r="AH20" s="52">
        <v>1061</v>
      </c>
      <c r="AI20" s="52">
        <v>1018</v>
      </c>
      <c r="AJ20" s="52">
        <v>1180</v>
      </c>
      <c r="AK20" s="52">
        <v>1061</v>
      </c>
      <c r="AL20" s="52">
        <v>984</v>
      </c>
      <c r="AM20" s="52">
        <v>874</v>
      </c>
      <c r="AN20" s="52">
        <v>803</v>
      </c>
      <c r="AO20" s="52">
        <v>927</v>
      </c>
      <c r="AP20" s="52">
        <v>974</v>
      </c>
      <c r="AQ20" s="52">
        <v>922</v>
      </c>
      <c r="AR20" s="52">
        <v>1146</v>
      </c>
      <c r="AS20" s="52">
        <v>1174</v>
      </c>
      <c r="AT20" s="52">
        <v>1102</v>
      </c>
      <c r="AU20" s="52">
        <v>1089</v>
      </c>
      <c r="AV20" s="52">
        <v>1095</v>
      </c>
      <c r="AW20" s="52">
        <v>1023</v>
      </c>
      <c r="AX20" s="52">
        <v>806</v>
      </c>
      <c r="AY20" s="52">
        <v>877</v>
      </c>
      <c r="AZ20" s="52">
        <v>697</v>
      </c>
      <c r="BA20" s="52">
        <v>828</v>
      </c>
      <c r="BB20" s="52">
        <v>694</v>
      </c>
      <c r="BC20" s="52">
        <v>666</v>
      </c>
      <c r="BD20" s="52">
        <v>583</v>
      </c>
      <c r="BE20" s="52">
        <v>528</v>
      </c>
      <c r="BF20" s="52">
        <v>523</v>
      </c>
      <c r="BG20" s="52">
        <v>427</v>
      </c>
      <c r="BH20" s="52">
        <v>481</v>
      </c>
      <c r="BI20" s="52">
        <v>524</v>
      </c>
      <c r="BJ20" s="52">
        <v>502</v>
      </c>
      <c r="BK20" s="52">
        <v>0</v>
      </c>
      <c r="BL20" s="52">
        <v>0</v>
      </c>
      <c r="BM20" s="52">
        <v>0</v>
      </c>
      <c r="BN20" s="52">
        <v>0</v>
      </c>
      <c r="BO20" s="52">
        <v>0</v>
      </c>
      <c r="BP20" s="52">
        <v>0</v>
      </c>
      <c r="BQ20" s="52">
        <v>0</v>
      </c>
      <c r="BR20" s="52">
        <v>0</v>
      </c>
      <c r="BS20" s="52">
        <v>0</v>
      </c>
      <c r="BT20" s="52">
        <v>0</v>
      </c>
      <c r="BU20" s="52">
        <v>0</v>
      </c>
      <c r="BV20" s="52">
        <v>0</v>
      </c>
      <c r="BW20" s="52">
        <v>0</v>
      </c>
      <c r="BX20" s="52">
        <v>0</v>
      </c>
      <c r="BY20" s="52">
        <v>0</v>
      </c>
      <c r="BZ20" s="52">
        <v>0</v>
      </c>
      <c r="CA20" s="52">
        <v>0</v>
      </c>
      <c r="CB20" s="52">
        <v>0</v>
      </c>
      <c r="CC20" s="52">
        <v>0</v>
      </c>
      <c r="CD20" s="52">
        <v>0</v>
      </c>
      <c r="CE20" s="52">
        <v>0</v>
      </c>
      <c r="CF20" s="52">
        <v>0</v>
      </c>
      <c r="CG20" s="52">
        <v>0</v>
      </c>
      <c r="CH20" s="52">
        <v>0</v>
      </c>
      <c r="CI20" s="52">
        <v>0</v>
      </c>
      <c r="CJ20" s="52">
        <v>0</v>
      </c>
      <c r="CK20" s="52">
        <v>0</v>
      </c>
      <c r="CL20" s="52">
        <v>0</v>
      </c>
      <c r="CM20" s="52">
        <v>0</v>
      </c>
      <c r="CN20" s="52">
        <v>0</v>
      </c>
      <c r="CO20" s="52">
        <v>0</v>
      </c>
      <c r="CP20" s="52">
        <v>0</v>
      </c>
      <c r="CQ20" s="52">
        <v>0</v>
      </c>
      <c r="CR20" s="52">
        <v>0</v>
      </c>
      <c r="CS20" s="52">
        <v>0</v>
      </c>
      <c r="CT20" s="52">
        <v>0</v>
      </c>
      <c r="CU20" s="52"/>
      <c r="CW20" s="52">
        <v>0</v>
      </c>
      <c r="CY20" s="52">
        <f t="shared" ca="1" si="7"/>
        <v>0</v>
      </c>
    </row>
    <row r="21" spans="2:103" x14ac:dyDescent="0.2">
      <c r="B21" s="1" t="s">
        <v>110</v>
      </c>
      <c r="C21" s="52">
        <v>210</v>
      </c>
      <c r="D21" s="52">
        <v>229</v>
      </c>
      <c r="E21" s="52">
        <v>262</v>
      </c>
      <c r="F21" s="52">
        <v>219</v>
      </c>
      <c r="G21" s="52">
        <v>195</v>
      </c>
      <c r="H21" s="52">
        <v>136</v>
      </c>
      <c r="I21" s="52">
        <v>182</v>
      </c>
      <c r="J21" s="52">
        <v>187</v>
      </c>
      <c r="K21" s="52">
        <v>147</v>
      </c>
      <c r="L21" s="52">
        <v>162</v>
      </c>
      <c r="M21" s="52">
        <v>208</v>
      </c>
      <c r="N21" s="52">
        <v>150</v>
      </c>
      <c r="O21" s="52">
        <v>255</v>
      </c>
      <c r="P21" s="52">
        <v>189</v>
      </c>
      <c r="Q21" s="52">
        <v>221</v>
      </c>
      <c r="R21" s="52">
        <v>27</v>
      </c>
      <c r="S21" s="52">
        <v>2</v>
      </c>
      <c r="T21" s="52">
        <v>1</v>
      </c>
      <c r="U21" s="52">
        <v>9</v>
      </c>
      <c r="V21" s="52">
        <v>22</v>
      </c>
      <c r="W21" s="52">
        <v>35</v>
      </c>
      <c r="X21" s="52">
        <v>49</v>
      </c>
      <c r="Y21" s="52">
        <v>82</v>
      </c>
      <c r="Z21" s="52">
        <v>61</v>
      </c>
      <c r="AA21" s="52">
        <v>81</v>
      </c>
      <c r="AB21" s="52">
        <v>85</v>
      </c>
      <c r="AC21" s="52">
        <v>109</v>
      </c>
      <c r="AD21" s="52">
        <v>48</v>
      </c>
      <c r="AE21" s="52">
        <v>12</v>
      </c>
      <c r="AF21" s="52">
        <v>24</v>
      </c>
      <c r="AG21" s="52">
        <v>50</v>
      </c>
      <c r="AH21" s="52">
        <v>41</v>
      </c>
      <c r="AI21" s="52">
        <v>36</v>
      </c>
      <c r="AJ21" s="52">
        <v>51</v>
      </c>
      <c r="AK21" s="52">
        <v>75</v>
      </c>
      <c r="AL21" s="52">
        <v>97</v>
      </c>
      <c r="AM21" s="52">
        <v>132</v>
      </c>
      <c r="AN21" s="52">
        <v>92</v>
      </c>
      <c r="AO21" s="52">
        <v>105</v>
      </c>
      <c r="AP21" s="52">
        <v>124</v>
      </c>
      <c r="AQ21" s="52">
        <v>145</v>
      </c>
      <c r="AR21" s="52">
        <v>147</v>
      </c>
      <c r="AS21" s="52">
        <v>133</v>
      </c>
      <c r="AT21" s="52">
        <v>111</v>
      </c>
      <c r="AU21" s="52">
        <v>141</v>
      </c>
      <c r="AV21" s="52">
        <v>136</v>
      </c>
      <c r="AW21" s="52">
        <v>131</v>
      </c>
      <c r="AX21" s="52">
        <v>118</v>
      </c>
      <c r="AY21" s="52">
        <v>178</v>
      </c>
      <c r="AZ21" s="52">
        <v>215</v>
      </c>
      <c r="BA21" s="52">
        <v>167</v>
      </c>
      <c r="BB21" s="52">
        <v>77</v>
      </c>
      <c r="BC21" s="52">
        <v>54</v>
      </c>
      <c r="BD21" s="52">
        <v>18</v>
      </c>
      <c r="BE21" s="52">
        <v>43</v>
      </c>
      <c r="BF21" s="52">
        <v>74</v>
      </c>
      <c r="BG21" s="52">
        <v>67</v>
      </c>
      <c r="BH21" s="52">
        <v>59</v>
      </c>
      <c r="BI21" s="52">
        <v>36</v>
      </c>
      <c r="BJ21" s="52">
        <v>57</v>
      </c>
      <c r="BK21" s="52">
        <v>0</v>
      </c>
      <c r="BL21" s="52">
        <v>0</v>
      </c>
      <c r="BM21" s="52">
        <v>0</v>
      </c>
      <c r="BN21" s="52">
        <v>0</v>
      </c>
      <c r="BO21" s="52">
        <v>0</v>
      </c>
      <c r="BP21" s="52">
        <v>0</v>
      </c>
      <c r="BQ21" s="52">
        <v>0</v>
      </c>
      <c r="BR21" s="52">
        <v>0</v>
      </c>
      <c r="BS21" s="52">
        <v>0</v>
      </c>
      <c r="BT21" s="52">
        <v>0</v>
      </c>
      <c r="BU21" s="52">
        <v>0</v>
      </c>
      <c r="BV21" s="52">
        <v>0</v>
      </c>
      <c r="BW21" s="52">
        <v>0</v>
      </c>
      <c r="BX21" s="52">
        <v>0</v>
      </c>
      <c r="BY21" s="52">
        <v>0</v>
      </c>
      <c r="BZ21" s="52">
        <v>0</v>
      </c>
      <c r="CA21" s="52">
        <v>0</v>
      </c>
      <c r="CB21" s="52">
        <v>0</v>
      </c>
      <c r="CC21" s="52">
        <v>0</v>
      </c>
      <c r="CD21" s="52">
        <v>0</v>
      </c>
      <c r="CE21" s="52">
        <v>0</v>
      </c>
      <c r="CF21" s="52">
        <v>0</v>
      </c>
      <c r="CG21" s="52">
        <v>0</v>
      </c>
      <c r="CH21" s="52">
        <v>0</v>
      </c>
      <c r="CI21" s="52">
        <v>0</v>
      </c>
      <c r="CJ21" s="52">
        <v>0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/>
      <c r="CW21" s="52">
        <v>0</v>
      </c>
      <c r="CY21" s="52">
        <f t="shared" ca="1" si="7"/>
        <v>0</v>
      </c>
    </row>
    <row r="22" spans="2:103" x14ac:dyDescent="0.2">
      <c r="B22" s="1" t="s">
        <v>111</v>
      </c>
      <c r="C22" s="52">
        <v>8285</v>
      </c>
      <c r="D22" s="52">
        <v>5576</v>
      </c>
      <c r="E22" s="52">
        <v>6484</v>
      </c>
      <c r="F22" s="52">
        <v>6658</v>
      </c>
      <c r="G22" s="52">
        <v>6493</v>
      </c>
      <c r="H22" s="52">
        <v>5515</v>
      </c>
      <c r="I22" s="52">
        <v>6157</v>
      </c>
      <c r="J22" s="52">
        <v>5941</v>
      </c>
      <c r="K22" s="52">
        <v>4689</v>
      </c>
      <c r="L22" s="52">
        <v>6942</v>
      </c>
      <c r="M22" s="52">
        <v>7055</v>
      </c>
      <c r="N22" s="52">
        <v>5580</v>
      </c>
      <c r="O22" s="52">
        <v>5384</v>
      </c>
      <c r="P22" s="52">
        <v>3867</v>
      </c>
      <c r="Q22" s="52">
        <v>4862</v>
      </c>
      <c r="R22" s="52">
        <v>463</v>
      </c>
      <c r="S22" s="52">
        <v>785</v>
      </c>
      <c r="T22" s="52">
        <v>2997</v>
      </c>
      <c r="U22" s="52">
        <v>3472</v>
      </c>
      <c r="V22" s="52">
        <v>3660</v>
      </c>
      <c r="W22" s="52">
        <v>3623</v>
      </c>
      <c r="X22" s="52">
        <v>4998</v>
      </c>
      <c r="Y22" s="52">
        <v>6384</v>
      </c>
      <c r="Z22" s="52">
        <v>5244</v>
      </c>
      <c r="AA22" s="52">
        <v>3590</v>
      </c>
      <c r="AB22" s="52">
        <v>3903</v>
      </c>
      <c r="AC22" s="52">
        <v>5072</v>
      </c>
      <c r="AD22" s="52">
        <v>4364</v>
      </c>
      <c r="AE22" s="52">
        <v>1702</v>
      </c>
      <c r="AF22" s="52">
        <v>3064</v>
      </c>
      <c r="AG22" s="52">
        <v>4952</v>
      </c>
      <c r="AH22" s="52">
        <v>3841</v>
      </c>
      <c r="AI22" s="52">
        <v>2025</v>
      </c>
      <c r="AJ22" s="52">
        <v>1232</v>
      </c>
      <c r="AK22" s="52">
        <v>574</v>
      </c>
      <c r="AL22" s="52">
        <v>279</v>
      </c>
      <c r="AM22" s="52">
        <v>155</v>
      </c>
      <c r="AN22" s="52">
        <v>77</v>
      </c>
      <c r="AO22" s="52">
        <v>53</v>
      </c>
      <c r="AP22" s="52">
        <v>34</v>
      </c>
      <c r="AQ22" s="52">
        <v>25</v>
      </c>
      <c r="AR22" s="52">
        <v>17</v>
      </c>
      <c r="AS22" s="52">
        <v>7</v>
      </c>
      <c r="AT22" s="52">
        <v>16</v>
      </c>
      <c r="AU22" s="52">
        <v>9</v>
      </c>
      <c r="AV22" s="52">
        <v>5</v>
      </c>
      <c r="AW22" s="52">
        <v>4</v>
      </c>
      <c r="AX22" s="52">
        <v>4</v>
      </c>
      <c r="AY22" s="52">
        <v>8</v>
      </c>
      <c r="AZ22" s="52">
        <v>8</v>
      </c>
      <c r="BA22" s="52">
        <v>7</v>
      </c>
      <c r="BB22" s="52">
        <v>7</v>
      </c>
      <c r="BC22" s="52">
        <v>5</v>
      </c>
      <c r="BD22" s="52">
        <v>4</v>
      </c>
      <c r="BE22" s="52">
        <v>4</v>
      </c>
      <c r="BF22" s="52">
        <v>1</v>
      </c>
      <c r="BG22" s="52">
        <v>4</v>
      </c>
      <c r="BH22" s="52">
        <v>3</v>
      </c>
      <c r="BI22" s="52">
        <v>1</v>
      </c>
      <c r="BJ22" s="52">
        <v>1</v>
      </c>
      <c r="BK22" s="52">
        <v>3</v>
      </c>
      <c r="BL22" s="52">
        <v>5</v>
      </c>
      <c r="BM22" s="52">
        <v>8</v>
      </c>
      <c r="BN22" s="52">
        <v>6</v>
      </c>
      <c r="BO22" s="52">
        <v>4</v>
      </c>
      <c r="BP22" s="52">
        <v>5</v>
      </c>
      <c r="BQ22" s="52">
        <v>2</v>
      </c>
      <c r="BR22" s="52">
        <v>1</v>
      </c>
      <c r="BS22" s="52">
        <v>2</v>
      </c>
      <c r="BT22" s="52">
        <v>2</v>
      </c>
      <c r="BU22" s="52">
        <v>1</v>
      </c>
      <c r="BV22" s="52">
        <v>2</v>
      </c>
      <c r="BW22" s="52">
        <v>3</v>
      </c>
      <c r="BX22" s="52">
        <v>2</v>
      </c>
      <c r="BY22" s="52">
        <v>2</v>
      </c>
      <c r="BZ22" s="52">
        <v>1</v>
      </c>
      <c r="CA22" s="52">
        <v>3</v>
      </c>
      <c r="CB22" s="52">
        <v>3</v>
      </c>
      <c r="CC22" s="52">
        <v>0</v>
      </c>
      <c r="CD22" s="52">
        <v>0</v>
      </c>
      <c r="CE22" s="52">
        <v>2</v>
      </c>
      <c r="CF22" s="52">
        <v>1</v>
      </c>
      <c r="CG22" s="52">
        <v>1</v>
      </c>
      <c r="CH22" s="52">
        <v>2</v>
      </c>
      <c r="CI22" s="52">
        <v>2</v>
      </c>
      <c r="CJ22" s="52">
        <v>0</v>
      </c>
      <c r="CK22" s="52">
        <v>0</v>
      </c>
      <c r="CL22" s="52">
        <v>0</v>
      </c>
      <c r="CM22" s="52">
        <v>0</v>
      </c>
      <c r="CN22" s="52">
        <v>0</v>
      </c>
      <c r="CO22" s="52">
        <v>0</v>
      </c>
      <c r="CP22" s="52">
        <v>0</v>
      </c>
      <c r="CQ22" s="52">
        <v>0</v>
      </c>
      <c r="CR22" s="52">
        <v>0</v>
      </c>
      <c r="CS22" s="52">
        <v>0</v>
      </c>
      <c r="CT22" s="52">
        <v>0</v>
      </c>
      <c r="CU22" s="52"/>
      <c r="CW22" s="52">
        <v>0</v>
      </c>
      <c r="CY22" s="52">
        <f t="shared" ca="1" si="7"/>
        <v>2</v>
      </c>
    </row>
    <row r="23" spans="2:103" x14ac:dyDescent="0.2">
      <c r="B23" s="1" t="s">
        <v>116</v>
      </c>
      <c r="C23" s="52">
        <v>3492</v>
      </c>
      <c r="D23" s="52">
        <v>2456</v>
      </c>
      <c r="E23" s="52">
        <v>2599</v>
      </c>
      <c r="F23" s="52">
        <v>2310</v>
      </c>
      <c r="G23" s="52">
        <v>2320</v>
      </c>
      <c r="H23" s="52">
        <v>2152</v>
      </c>
      <c r="I23" s="52">
        <v>2295</v>
      </c>
      <c r="J23" s="52">
        <v>2163</v>
      </c>
      <c r="K23" s="52">
        <v>1919</v>
      </c>
      <c r="L23" s="52">
        <v>2794</v>
      </c>
      <c r="M23" s="52">
        <v>2822</v>
      </c>
      <c r="N23" s="52">
        <v>2839</v>
      </c>
      <c r="O23" s="52">
        <v>3168</v>
      </c>
      <c r="P23" s="52">
        <v>1428</v>
      </c>
      <c r="Q23" s="52">
        <v>1115</v>
      </c>
      <c r="R23" s="52">
        <v>163</v>
      </c>
      <c r="S23" s="52">
        <v>0</v>
      </c>
      <c r="T23" s="52">
        <v>1</v>
      </c>
      <c r="U23" s="52">
        <v>19</v>
      </c>
      <c r="V23" s="52">
        <v>31</v>
      </c>
      <c r="W23" s="52">
        <v>92</v>
      </c>
      <c r="X23" s="52">
        <v>41</v>
      </c>
      <c r="Y23" s="52">
        <v>46</v>
      </c>
      <c r="Z23" s="52">
        <v>48</v>
      </c>
      <c r="AA23" s="52">
        <v>35</v>
      </c>
      <c r="AB23" s="52">
        <v>29</v>
      </c>
      <c r="AC23" s="52">
        <v>37</v>
      </c>
      <c r="AD23" s="52">
        <v>30</v>
      </c>
      <c r="AE23" s="52">
        <v>3</v>
      </c>
      <c r="AF23" s="52">
        <v>27</v>
      </c>
      <c r="AG23" s="52">
        <v>27</v>
      </c>
      <c r="AH23" s="52">
        <v>34</v>
      </c>
      <c r="AI23" s="52">
        <v>22</v>
      </c>
      <c r="AJ23" s="52">
        <v>29</v>
      </c>
      <c r="AK23" s="52">
        <v>52</v>
      </c>
      <c r="AL23" s="52">
        <v>42</v>
      </c>
      <c r="AM23" s="52">
        <v>42</v>
      </c>
      <c r="AN23" s="52">
        <v>35</v>
      </c>
      <c r="AO23" s="52">
        <v>55</v>
      </c>
      <c r="AP23" s="52">
        <v>56</v>
      </c>
      <c r="AQ23" s="52">
        <v>53</v>
      </c>
      <c r="AR23" s="52">
        <v>31</v>
      </c>
      <c r="AS23" s="52">
        <v>41</v>
      </c>
      <c r="AT23" s="52">
        <v>27</v>
      </c>
      <c r="AU23" s="52">
        <v>1</v>
      </c>
      <c r="AV23" s="52">
        <v>1</v>
      </c>
      <c r="AW23" s="52">
        <v>3</v>
      </c>
      <c r="AX23" s="52">
        <v>5</v>
      </c>
      <c r="AY23" s="52">
        <v>4</v>
      </c>
      <c r="AZ23" s="52">
        <v>5</v>
      </c>
      <c r="BA23" s="52">
        <v>2</v>
      </c>
      <c r="BB23" s="52">
        <v>3</v>
      </c>
      <c r="BC23" s="52">
        <v>4</v>
      </c>
      <c r="BD23" s="52">
        <v>0</v>
      </c>
      <c r="BE23" s="52">
        <v>1</v>
      </c>
      <c r="BF23" s="52">
        <v>3</v>
      </c>
      <c r="BG23" s="52">
        <v>3</v>
      </c>
      <c r="BH23" s="52">
        <v>3</v>
      </c>
      <c r="BI23" s="52">
        <v>2</v>
      </c>
      <c r="BJ23" s="52">
        <v>1</v>
      </c>
      <c r="BK23" s="52">
        <v>0</v>
      </c>
      <c r="BL23" s="52">
        <v>2</v>
      </c>
      <c r="BM23" s="52">
        <v>2</v>
      </c>
      <c r="BN23" s="52">
        <v>0</v>
      </c>
      <c r="BO23" s="52">
        <v>1</v>
      </c>
      <c r="BP23" s="52">
        <v>1</v>
      </c>
      <c r="BQ23" s="52">
        <v>1</v>
      </c>
      <c r="BR23" s="52">
        <v>1</v>
      </c>
      <c r="BS23" s="52">
        <v>1</v>
      </c>
      <c r="BT23" s="52">
        <v>0</v>
      </c>
      <c r="BU23" s="52">
        <v>2</v>
      </c>
      <c r="BV23" s="52">
        <v>0</v>
      </c>
      <c r="BW23" s="52">
        <v>0</v>
      </c>
      <c r="BX23" s="52">
        <v>1</v>
      </c>
      <c r="BY23" s="52">
        <v>2</v>
      </c>
      <c r="BZ23" s="52">
        <v>1</v>
      </c>
      <c r="CA23" s="52">
        <v>1</v>
      </c>
      <c r="CB23" s="52">
        <v>0</v>
      </c>
      <c r="CC23" s="52">
        <v>1</v>
      </c>
      <c r="CD23" s="52">
        <v>0</v>
      </c>
      <c r="CE23" s="52">
        <v>0</v>
      </c>
      <c r="CF23" s="52">
        <v>0</v>
      </c>
      <c r="CG23" s="52">
        <v>1</v>
      </c>
      <c r="CH23" s="52">
        <v>0</v>
      </c>
      <c r="CI23" s="52">
        <v>0</v>
      </c>
      <c r="CJ23" s="52">
        <v>0</v>
      </c>
      <c r="CK23" s="52">
        <v>0</v>
      </c>
      <c r="CL23" s="52">
        <v>0</v>
      </c>
      <c r="CM23" s="52">
        <v>0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</v>
      </c>
      <c r="CT23" s="52">
        <v>0</v>
      </c>
      <c r="CU23" s="52"/>
      <c r="CW23" s="52">
        <v>0</v>
      </c>
      <c r="CY23" s="52">
        <f t="shared" ca="1" si="7"/>
        <v>0</v>
      </c>
    </row>
    <row r="24" spans="2:103" x14ac:dyDescent="0.2">
      <c r="B24" s="1" t="s">
        <v>112</v>
      </c>
      <c r="C24" s="52">
        <v>442</v>
      </c>
      <c r="D24" s="52">
        <v>333</v>
      </c>
      <c r="E24" s="52">
        <v>342</v>
      </c>
      <c r="F24" s="52">
        <v>340</v>
      </c>
      <c r="G24" s="52">
        <v>253</v>
      </c>
      <c r="H24" s="52">
        <v>235</v>
      </c>
      <c r="I24" s="52">
        <v>241</v>
      </c>
      <c r="J24" s="52">
        <v>248</v>
      </c>
      <c r="K24" s="52">
        <v>276</v>
      </c>
      <c r="L24" s="52">
        <v>359</v>
      </c>
      <c r="M24" s="52">
        <v>331</v>
      </c>
      <c r="N24" s="52">
        <v>312</v>
      </c>
      <c r="O24" s="52">
        <v>430</v>
      </c>
      <c r="P24" s="52">
        <v>316</v>
      </c>
      <c r="Q24" s="52">
        <v>534</v>
      </c>
      <c r="R24" s="52">
        <v>80</v>
      </c>
      <c r="S24" s="52">
        <v>9</v>
      </c>
      <c r="T24" s="52">
        <v>64</v>
      </c>
      <c r="U24" s="52">
        <v>87</v>
      </c>
      <c r="V24" s="52">
        <v>117</v>
      </c>
      <c r="W24" s="52">
        <v>145</v>
      </c>
      <c r="X24" s="52">
        <v>167</v>
      </c>
      <c r="Y24" s="52">
        <v>225</v>
      </c>
      <c r="Z24" s="52">
        <v>196</v>
      </c>
      <c r="AA24" s="52">
        <v>225</v>
      </c>
      <c r="AB24" s="52">
        <v>211</v>
      </c>
      <c r="AC24" s="52">
        <v>224</v>
      </c>
      <c r="AD24" s="52">
        <v>153</v>
      </c>
      <c r="AE24" s="52">
        <v>42</v>
      </c>
      <c r="AF24" s="52">
        <v>136</v>
      </c>
      <c r="AG24" s="52">
        <v>252</v>
      </c>
      <c r="AH24" s="52">
        <v>249</v>
      </c>
      <c r="AI24" s="52">
        <v>220</v>
      </c>
      <c r="AJ24" s="52">
        <v>182</v>
      </c>
      <c r="AK24" s="52">
        <v>207</v>
      </c>
      <c r="AL24" s="52">
        <v>160</v>
      </c>
      <c r="AM24" s="52">
        <v>148</v>
      </c>
      <c r="AN24" s="52">
        <v>107</v>
      </c>
      <c r="AO24" s="52">
        <v>116</v>
      </c>
      <c r="AP24" s="52">
        <v>120</v>
      </c>
      <c r="AQ24" s="52">
        <v>132</v>
      </c>
      <c r="AR24" s="52">
        <v>180</v>
      </c>
      <c r="AS24" s="52">
        <v>181</v>
      </c>
      <c r="AT24" s="52">
        <v>170</v>
      </c>
      <c r="AU24" s="52">
        <v>177</v>
      </c>
      <c r="AV24" s="52">
        <v>177</v>
      </c>
      <c r="AW24" s="52">
        <v>170</v>
      </c>
      <c r="AX24" s="52">
        <v>179</v>
      </c>
      <c r="AY24" s="52">
        <v>221</v>
      </c>
      <c r="AZ24" s="52">
        <v>169</v>
      </c>
      <c r="BA24" s="52">
        <v>192</v>
      </c>
      <c r="BB24" s="52">
        <v>170</v>
      </c>
      <c r="BC24" s="52">
        <v>328</v>
      </c>
      <c r="BD24" s="52">
        <v>287</v>
      </c>
      <c r="BE24" s="52">
        <v>245</v>
      </c>
      <c r="BF24" s="52">
        <v>263</v>
      </c>
      <c r="BG24" s="52">
        <v>442</v>
      </c>
      <c r="BH24" s="52">
        <v>439</v>
      </c>
      <c r="BI24" s="52">
        <v>365</v>
      </c>
      <c r="BJ24" s="52">
        <v>296</v>
      </c>
      <c r="BK24" s="52">
        <v>308</v>
      </c>
      <c r="BL24" s="52">
        <v>289</v>
      </c>
      <c r="BM24" s="52">
        <v>337</v>
      </c>
      <c r="BN24" s="52">
        <v>300</v>
      </c>
      <c r="BO24" s="52">
        <v>360</v>
      </c>
      <c r="BP24" s="52">
        <v>363</v>
      </c>
      <c r="BQ24" s="52">
        <v>526</v>
      </c>
      <c r="BR24" s="52">
        <v>513</v>
      </c>
      <c r="BS24" s="52">
        <v>483</v>
      </c>
      <c r="BT24" s="52">
        <v>536</v>
      </c>
      <c r="BU24" s="52">
        <v>329</v>
      </c>
      <c r="BV24" s="52">
        <v>295</v>
      </c>
      <c r="BW24" s="52">
        <v>510</v>
      </c>
      <c r="BX24" s="52">
        <v>515</v>
      </c>
      <c r="BY24" s="52">
        <v>564</v>
      </c>
      <c r="BZ24" s="52">
        <v>457</v>
      </c>
      <c r="CA24" s="52">
        <v>401</v>
      </c>
      <c r="CB24" s="52">
        <v>532</v>
      </c>
      <c r="CC24" s="52">
        <v>525</v>
      </c>
      <c r="CD24" s="52">
        <v>499</v>
      </c>
      <c r="CE24" s="52">
        <v>545</v>
      </c>
      <c r="CF24" s="52">
        <v>503</v>
      </c>
      <c r="CG24" s="52">
        <v>423</v>
      </c>
      <c r="CH24" s="52">
        <v>327</v>
      </c>
      <c r="CI24" s="52">
        <v>480</v>
      </c>
      <c r="CJ24" s="52">
        <v>471.56521739130437</v>
      </c>
      <c r="CK24" s="52">
        <v>0</v>
      </c>
      <c r="CL24" s="52">
        <v>0</v>
      </c>
      <c r="CM24" s="52">
        <v>0</v>
      </c>
      <c r="CN24" s="52">
        <v>0</v>
      </c>
      <c r="CO24" s="52">
        <v>0</v>
      </c>
      <c r="CP24" s="52">
        <v>0</v>
      </c>
      <c r="CQ24" s="52">
        <v>0</v>
      </c>
      <c r="CR24" s="52">
        <v>0</v>
      </c>
      <c r="CS24" s="52">
        <v>0</v>
      </c>
      <c r="CT24" s="52">
        <v>0</v>
      </c>
      <c r="CU24" s="52"/>
      <c r="CW24" s="52">
        <v>374</v>
      </c>
      <c r="CY24" s="52">
        <f t="shared" ca="1" si="7"/>
        <v>1325.5652173913045</v>
      </c>
    </row>
    <row r="25" spans="2:103" x14ac:dyDescent="0.2">
      <c r="B25" s="1" t="s">
        <v>118</v>
      </c>
      <c r="C25" s="52">
        <v>0</v>
      </c>
      <c r="D25" s="52">
        <v>0</v>
      </c>
      <c r="E25" s="52">
        <v>0</v>
      </c>
      <c r="F25" s="52">
        <v>1</v>
      </c>
      <c r="G25" s="52">
        <v>1</v>
      </c>
      <c r="H25" s="52">
        <v>0</v>
      </c>
      <c r="I25" s="52">
        <v>1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1</v>
      </c>
      <c r="P25" s="52">
        <v>4</v>
      </c>
      <c r="Q25" s="52">
        <v>0</v>
      </c>
      <c r="R25" s="52">
        <v>0</v>
      </c>
      <c r="S25" s="52">
        <v>1</v>
      </c>
      <c r="T25" s="52">
        <v>12</v>
      </c>
      <c r="U25" s="52">
        <v>19</v>
      </c>
      <c r="V25" s="52">
        <v>18</v>
      </c>
      <c r="W25" s="52">
        <v>22</v>
      </c>
      <c r="X25" s="52">
        <v>21</v>
      </c>
      <c r="Y25" s="52">
        <v>37</v>
      </c>
      <c r="Z25" s="52">
        <v>41</v>
      </c>
      <c r="AA25" s="52">
        <v>30</v>
      </c>
      <c r="AB25" s="52">
        <v>27</v>
      </c>
      <c r="AC25" s="52">
        <v>34</v>
      </c>
      <c r="AD25" s="52">
        <v>13</v>
      </c>
      <c r="AE25" s="52">
        <v>4</v>
      </c>
      <c r="AF25" s="52">
        <v>21</v>
      </c>
      <c r="AG25" s="52">
        <v>110</v>
      </c>
      <c r="AH25" s="52">
        <v>65</v>
      </c>
      <c r="AI25" s="52">
        <v>70</v>
      </c>
      <c r="AJ25" s="52">
        <v>38</v>
      </c>
      <c r="AK25" s="52">
        <v>27</v>
      </c>
      <c r="AL25" s="52">
        <v>28</v>
      </c>
      <c r="AM25" s="52">
        <v>18</v>
      </c>
      <c r="AN25" s="52">
        <v>19</v>
      </c>
      <c r="AO25" s="52">
        <v>20</v>
      </c>
      <c r="AP25" s="52">
        <v>27</v>
      </c>
      <c r="AQ25" s="52">
        <v>37</v>
      </c>
      <c r="AR25" s="52">
        <v>30</v>
      </c>
      <c r="AS25" s="52">
        <v>34</v>
      </c>
      <c r="AT25" s="52">
        <v>36</v>
      </c>
      <c r="AU25" s="52">
        <v>36</v>
      </c>
      <c r="AV25" s="52">
        <v>30</v>
      </c>
      <c r="AW25" s="52">
        <v>40</v>
      </c>
      <c r="AX25" s="52">
        <v>35</v>
      </c>
      <c r="AY25" s="52">
        <v>63</v>
      </c>
      <c r="AZ25" s="52">
        <v>90</v>
      </c>
      <c r="BA25" s="52">
        <v>93</v>
      </c>
      <c r="BB25" s="52">
        <v>54</v>
      </c>
      <c r="BC25" s="52">
        <v>95</v>
      </c>
      <c r="BD25" s="52">
        <v>88</v>
      </c>
      <c r="BE25" s="52">
        <v>125</v>
      </c>
      <c r="BF25" s="52">
        <v>88</v>
      </c>
      <c r="BG25" s="52">
        <v>106</v>
      </c>
      <c r="BH25" s="52">
        <v>105</v>
      </c>
      <c r="BI25" s="52">
        <v>139</v>
      </c>
      <c r="BJ25" s="52">
        <v>148</v>
      </c>
      <c r="BK25" s="52">
        <v>130</v>
      </c>
      <c r="BL25" s="52">
        <v>96</v>
      </c>
      <c r="BM25" s="52">
        <v>119</v>
      </c>
      <c r="BN25" s="52">
        <v>182</v>
      </c>
      <c r="BO25" s="52">
        <v>108</v>
      </c>
      <c r="BP25" s="52">
        <v>89</v>
      </c>
      <c r="BQ25" s="52">
        <v>79</v>
      </c>
      <c r="BR25" s="52">
        <v>88</v>
      </c>
      <c r="BS25" s="52">
        <v>135</v>
      </c>
      <c r="BT25" s="52">
        <v>154</v>
      </c>
      <c r="BU25" s="52">
        <v>126</v>
      </c>
      <c r="BV25" s="52">
        <v>116</v>
      </c>
      <c r="BW25" s="52">
        <v>144</v>
      </c>
      <c r="BX25" s="52">
        <v>116</v>
      </c>
      <c r="BY25" s="52">
        <v>151</v>
      </c>
      <c r="BZ25" s="52">
        <v>94</v>
      </c>
      <c r="CA25" s="52">
        <v>86</v>
      </c>
      <c r="CB25" s="52">
        <v>106</v>
      </c>
      <c r="CC25" s="52">
        <v>110</v>
      </c>
      <c r="CD25" s="52">
        <v>93</v>
      </c>
      <c r="CE25" s="52">
        <v>112</v>
      </c>
      <c r="CF25" s="52">
        <v>118</v>
      </c>
      <c r="CG25" s="52">
        <v>116</v>
      </c>
      <c r="CH25" s="52">
        <v>79</v>
      </c>
      <c r="CI25" s="52">
        <v>100</v>
      </c>
      <c r="CJ25" s="52">
        <v>89.521739130434781</v>
      </c>
      <c r="CK25" s="52">
        <v>0</v>
      </c>
      <c r="CL25" s="52">
        <v>0</v>
      </c>
      <c r="CM25" s="52">
        <v>0</v>
      </c>
      <c r="CN25" s="52">
        <v>0</v>
      </c>
      <c r="CO25" s="52">
        <v>0</v>
      </c>
      <c r="CP25" s="52">
        <v>0</v>
      </c>
      <c r="CQ25" s="52">
        <v>0</v>
      </c>
      <c r="CR25" s="52">
        <v>0</v>
      </c>
      <c r="CS25" s="52">
        <v>0</v>
      </c>
      <c r="CT25" s="52">
        <v>0</v>
      </c>
      <c r="CU25" s="52"/>
      <c r="CW25" s="52">
        <v>71</v>
      </c>
      <c r="CY25" s="52">
        <f t="shared" ca="1" si="7"/>
        <v>260.52173913043475</v>
      </c>
    </row>
    <row r="26" spans="2:103" x14ac:dyDescent="0.2">
      <c r="B26" s="1" t="s">
        <v>113</v>
      </c>
      <c r="C26" s="52">
        <v>1197</v>
      </c>
      <c r="D26" s="52">
        <v>1265</v>
      </c>
      <c r="E26" s="52">
        <v>1241</v>
      </c>
      <c r="F26" s="52">
        <v>1050</v>
      </c>
      <c r="G26" s="52">
        <v>823</v>
      </c>
      <c r="H26" s="52">
        <v>692</v>
      </c>
      <c r="I26" s="52">
        <v>803</v>
      </c>
      <c r="J26" s="52">
        <v>835</v>
      </c>
      <c r="K26" s="52">
        <v>783</v>
      </c>
      <c r="L26" s="52">
        <v>1211</v>
      </c>
      <c r="M26" s="52">
        <v>1246</v>
      </c>
      <c r="N26" s="52">
        <v>1095</v>
      </c>
      <c r="O26" s="52">
        <v>1247</v>
      </c>
      <c r="P26" s="52">
        <v>940</v>
      </c>
      <c r="Q26" s="52">
        <v>978</v>
      </c>
      <c r="R26" s="52">
        <v>92</v>
      </c>
      <c r="S26" s="52">
        <v>73</v>
      </c>
      <c r="T26" s="52">
        <v>300</v>
      </c>
      <c r="U26" s="52">
        <v>420</v>
      </c>
      <c r="V26" s="52">
        <v>477</v>
      </c>
      <c r="W26" s="52">
        <v>607</v>
      </c>
      <c r="X26" s="52">
        <v>896</v>
      </c>
      <c r="Y26" s="52">
        <v>924</v>
      </c>
      <c r="Z26" s="52">
        <v>810</v>
      </c>
      <c r="AA26" s="52">
        <v>871</v>
      </c>
      <c r="AB26" s="52">
        <v>656</v>
      </c>
      <c r="AC26" s="52">
        <v>853</v>
      </c>
      <c r="AD26" s="52">
        <v>558</v>
      </c>
      <c r="AE26" s="52">
        <v>204</v>
      </c>
      <c r="AF26" s="52">
        <v>563</v>
      </c>
      <c r="AG26" s="52">
        <v>897</v>
      </c>
      <c r="AH26" s="52">
        <v>1046</v>
      </c>
      <c r="AI26" s="52">
        <v>1094</v>
      </c>
      <c r="AJ26" s="52">
        <v>974</v>
      </c>
      <c r="AK26" s="52">
        <v>875</v>
      </c>
      <c r="AL26" s="52">
        <v>1018</v>
      </c>
      <c r="AM26" s="52">
        <v>1015</v>
      </c>
      <c r="AN26" s="52">
        <v>1012</v>
      </c>
      <c r="AO26" s="52">
        <v>1315</v>
      </c>
      <c r="AP26" s="52">
        <v>1033</v>
      </c>
      <c r="AQ26" s="52">
        <v>1023</v>
      </c>
      <c r="AR26" s="52">
        <v>947</v>
      </c>
      <c r="AS26" s="52">
        <v>1031</v>
      </c>
      <c r="AT26" s="52">
        <v>1027</v>
      </c>
      <c r="AU26" s="52">
        <v>1083</v>
      </c>
      <c r="AV26" s="52">
        <v>1243</v>
      </c>
      <c r="AW26" s="52">
        <v>1155</v>
      </c>
      <c r="AX26" s="52">
        <v>1342</v>
      </c>
      <c r="AY26" s="52">
        <v>1260</v>
      </c>
      <c r="AZ26" s="52">
        <v>1070</v>
      </c>
      <c r="BA26" s="52">
        <v>1658</v>
      </c>
      <c r="BB26" s="52">
        <v>1182</v>
      </c>
      <c r="BC26" s="52">
        <v>1118</v>
      </c>
      <c r="BD26" s="52">
        <v>981</v>
      </c>
      <c r="BE26" s="52">
        <v>957</v>
      </c>
      <c r="BF26" s="52">
        <v>1015</v>
      </c>
      <c r="BG26" s="52">
        <v>1333</v>
      </c>
      <c r="BH26" s="52">
        <v>1264</v>
      </c>
      <c r="BI26" s="52">
        <v>1228</v>
      </c>
      <c r="BJ26" s="52">
        <v>1227</v>
      </c>
      <c r="BK26" s="52">
        <v>1335</v>
      </c>
      <c r="BL26" s="52">
        <v>1244</v>
      </c>
      <c r="BM26" s="52">
        <v>1495</v>
      </c>
      <c r="BN26" s="52">
        <v>1430</v>
      </c>
      <c r="BO26" s="52">
        <v>1141</v>
      </c>
      <c r="BP26" s="52">
        <v>1113</v>
      </c>
      <c r="BQ26" s="52">
        <v>1185</v>
      </c>
      <c r="BR26" s="52">
        <v>1232</v>
      </c>
      <c r="BS26" s="52">
        <v>1230</v>
      </c>
      <c r="BT26" s="52">
        <v>1745</v>
      </c>
      <c r="BU26" s="52">
        <v>1304</v>
      </c>
      <c r="BV26" s="52">
        <v>1343</v>
      </c>
      <c r="BW26" s="52">
        <v>1714</v>
      </c>
      <c r="BX26" s="52">
        <v>1185</v>
      </c>
      <c r="BY26" s="52">
        <v>1489</v>
      </c>
      <c r="BZ26" s="52">
        <v>1316</v>
      </c>
      <c r="CA26" s="52">
        <v>1322</v>
      </c>
      <c r="CB26" s="52">
        <v>1320</v>
      </c>
      <c r="CC26" s="52">
        <v>1251</v>
      </c>
      <c r="CD26" s="52">
        <v>1258</v>
      </c>
      <c r="CE26" s="52">
        <v>1179</v>
      </c>
      <c r="CF26" s="52">
        <v>1855</v>
      </c>
      <c r="CG26" s="52">
        <v>1506</v>
      </c>
      <c r="CH26" s="52">
        <v>1328</v>
      </c>
      <c r="CI26" s="52">
        <v>1782</v>
      </c>
      <c r="CJ26" s="52">
        <v>1288.608695652174</v>
      </c>
      <c r="CK26" s="52">
        <v>0</v>
      </c>
      <c r="CL26" s="52">
        <v>0</v>
      </c>
      <c r="CM26" s="52">
        <v>0</v>
      </c>
      <c r="CN26" s="52">
        <v>0</v>
      </c>
      <c r="CO26" s="52">
        <v>0</v>
      </c>
      <c r="CP26" s="52">
        <v>0</v>
      </c>
      <c r="CQ26" s="52">
        <v>0</v>
      </c>
      <c r="CR26" s="52">
        <v>0</v>
      </c>
      <c r="CS26" s="52">
        <v>0</v>
      </c>
      <c r="CT26" s="52">
        <v>0</v>
      </c>
      <c r="CU26" s="52"/>
      <c r="CW26" s="52">
        <v>1022</v>
      </c>
      <c r="CY26" s="52">
        <f t="shared" ca="1" si="7"/>
        <v>4092.608695652174</v>
      </c>
    </row>
    <row r="27" spans="2:103" x14ac:dyDescent="0.2">
      <c r="B27" s="1" t="s">
        <v>114</v>
      </c>
      <c r="C27" s="52">
        <v>1464</v>
      </c>
      <c r="D27" s="52">
        <v>762</v>
      </c>
      <c r="E27" s="52">
        <v>783</v>
      </c>
      <c r="F27" s="52">
        <v>902</v>
      </c>
      <c r="G27" s="52">
        <v>615</v>
      </c>
      <c r="H27" s="52">
        <v>481</v>
      </c>
      <c r="I27" s="52">
        <v>711</v>
      </c>
      <c r="J27" s="52">
        <v>646</v>
      </c>
      <c r="K27" s="52">
        <v>621</v>
      </c>
      <c r="L27" s="52">
        <v>871</v>
      </c>
      <c r="M27" s="52">
        <v>975</v>
      </c>
      <c r="N27" s="52">
        <v>898</v>
      </c>
      <c r="O27" s="52">
        <v>1383</v>
      </c>
      <c r="P27" s="52">
        <v>804</v>
      </c>
      <c r="Q27" s="52">
        <v>1394</v>
      </c>
      <c r="R27" s="52">
        <v>182</v>
      </c>
      <c r="S27" s="52">
        <v>34</v>
      </c>
      <c r="T27" s="52">
        <v>158</v>
      </c>
      <c r="U27" s="52">
        <v>290</v>
      </c>
      <c r="V27" s="52">
        <v>423</v>
      </c>
      <c r="W27" s="52">
        <v>506</v>
      </c>
      <c r="X27" s="52">
        <v>651</v>
      </c>
      <c r="Y27" s="52">
        <v>794</v>
      </c>
      <c r="Z27" s="52">
        <v>645</v>
      </c>
      <c r="AA27" s="52">
        <v>752</v>
      </c>
      <c r="AB27" s="52">
        <v>679</v>
      </c>
      <c r="AC27" s="52">
        <v>911</v>
      </c>
      <c r="AD27" s="52">
        <v>588</v>
      </c>
      <c r="AE27" s="52">
        <v>166</v>
      </c>
      <c r="AF27" s="52">
        <v>424</v>
      </c>
      <c r="AG27" s="52">
        <v>680</v>
      </c>
      <c r="AH27" s="52">
        <v>738</v>
      </c>
      <c r="AI27" s="52">
        <v>849</v>
      </c>
      <c r="AJ27" s="52">
        <v>800</v>
      </c>
      <c r="AK27" s="52">
        <v>768</v>
      </c>
      <c r="AL27" s="52">
        <v>839</v>
      </c>
      <c r="AM27" s="52">
        <v>916</v>
      </c>
      <c r="AN27" s="52">
        <v>760</v>
      </c>
      <c r="AO27" s="52">
        <v>1035</v>
      </c>
      <c r="AP27" s="52">
        <v>1004</v>
      </c>
      <c r="AQ27" s="52">
        <v>784</v>
      </c>
      <c r="AR27" s="52">
        <v>922</v>
      </c>
      <c r="AS27" s="52">
        <v>932</v>
      </c>
      <c r="AT27" s="52">
        <v>882</v>
      </c>
      <c r="AU27" s="52">
        <v>951</v>
      </c>
      <c r="AV27" s="52">
        <v>1024</v>
      </c>
      <c r="AW27" s="52">
        <v>1015</v>
      </c>
      <c r="AX27" s="52">
        <v>869</v>
      </c>
      <c r="AY27" s="52">
        <v>932</v>
      </c>
      <c r="AZ27" s="52">
        <v>665</v>
      </c>
      <c r="BA27" s="52">
        <v>909</v>
      </c>
      <c r="BB27" s="52">
        <v>923</v>
      </c>
      <c r="BC27" s="52">
        <v>985</v>
      </c>
      <c r="BD27" s="52">
        <v>1029</v>
      </c>
      <c r="BE27" s="52">
        <v>1155</v>
      </c>
      <c r="BF27" s="52">
        <v>1108</v>
      </c>
      <c r="BG27" s="52">
        <v>1175</v>
      </c>
      <c r="BH27" s="52">
        <v>1165</v>
      </c>
      <c r="BI27" s="52">
        <v>1226</v>
      </c>
      <c r="BJ27" s="52">
        <v>1219</v>
      </c>
      <c r="BK27" s="52">
        <v>1421</v>
      </c>
      <c r="BL27" s="52">
        <v>1129</v>
      </c>
      <c r="BM27" s="52">
        <v>1138</v>
      </c>
      <c r="BN27" s="52">
        <v>1271</v>
      </c>
      <c r="BO27" s="52">
        <v>1029</v>
      </c>
      <c r="BP27" s="52">
        <v>1057</v>
      </c>
      <c r="BQ27" s="52">
        <v>1164</v>
      </c>
      <c r="BR27" s="52">
        <v>1013</v>
      </c>
      <c r="BS27" s="52">
        <v>1082</v>
      </c>
      <c r="BT27" s="52">
        <v>1623</v>
      </c>
      <c r="BU27" s="52">
        <v>1051</v>
      </c>
      <c r="BV27" s="52">
        <v>1311</v>
      </c>
      <c r="BW27" s="52">
        <v>1827</v>
      </c>
      <c r="BX27" s="52">
        <v>1207</v>
      </c>
      <c r="BY27" s="52">
        <v>1382</v>
      </c>
      <c r="BZ27" s="52">
        <v>1331</v>
      </c>
      <c r="CA27" s="52">
        <v>1099</v>
      </c>
      <c r="CB27" s="52">
        <v>1261</v>
      </c>
      <c r="CC27" s="52">
        <v>1354</v>
      </c>
      <c r="CD27" s="52">
        <v>1378</v>
      </c>
      <c r="CE27" s="52">
        <v>1295</v>
      </c>
      <c r="CF27" s="52">
        <v>1586</v>
      </c>
      <c r="CG27" s="52">
        <v>1428</v>
      </c>
      <c r="CH27" s="52">
        <v>1647</v>
      </c>
      <c r="CI27" s="52">
        <v>2012</v>
      </c>
      <c r="CJ27" s="52">
        <v>1154.9565217391305</v>
      </c>
      <c r="CK27" s="52">
        <v>0</v>
      </c>
      <c r="CL27" s="52">
        <v>0</v>
      </c>
      <c r="CM27" s="52">
        <v>0</v>
      </c>
      <c r="CN27" s="52">
        <v>0</v>
      </c>
      <c r="CO27" s="52">
        <v>0</v>
      </c>
      <c r="CP27" s="52">
        <v>0</v>
      </c>
      <c r="CQ27" s="52">
        <v>0</v>
      </c>
      <c r="CR27" s="52">
        <v>0</v>
      </c>
      <c r="CS27" s="52">
        <v>0</v>
      </c>
      <c r="CT27" s="52">
        <v>0</v>
      </c>
      <c r="CU27" s="52"/>
      <c r="CW27" s="52">
        <v>916</v>
      </c>
      <c r="CY27" s="52">
        <f t="shared" ca="1" si="7"/>
        <v>4082.9565217391305</v>
      </c>
    </row>
    <row r="28" spans="2:103" x14ac:dyDescent="0.2">
      <c r="B28" s="1" t="s">
        <v>115</v>
      </c>
      <c r="C28" s="52">
        <v>674</v>
      </c>
      <c r="D28" s="52">
        <v>424</v>
      </c>
      <c r="E28" s="52">
        <v>468</v>
      </c>
      <c r="F28" s="52">
        <v>518</v>
      </c>
      <c r="G28" s="52">
        <v>414</v>
      </c>
      <c r="H28" s="52">
        <v>380</v>
      </c>
      <c r="I28" s="52">
        <v>390</v>
      </c>
      <c r="J28" s="52">
        <v>312</v>
      </c>
      <c r="K28" s="52">
        <v>233</v>
      </c>
      <c r="L28" s="52">
        <v>341</v>
      </c>
      <c r="M28" s="52">
        <v>271</v>
      </c>
      <c r="N28" s="52">
        <v>295</v>
      </c>
      <c r="O28" s="52">
        <v>430</v>
      </c>
      <c r="P28" s="52">
        <v>333</v>
      </c>
      <c r="Q28" s="52">
        <v>461</v>
      </c>
      <c r="R28" s="52">
        <v>85</v>
      </c>
      <c r="S28" s="52">
        <v>0</v>
      </c>
      <c r="T28" s="52">
        <v>5</v>
      </c>
      <c r="U28" s="52">
        <v>2</v>
      </c>
      <c r="V28" s="52">
        <v>9</v>
      </c>
      <c r="W28" s="52">
        <v>41</v>
      </c>
      <c r="X28" s="52">
        <v>7</v>
      </c>
      <c r="Y28" s="52">
        <v>30</v>
      </c>
      <c r="Z28" s="52">
        <v>48</v>
      </c>
      <c r="AA28" s="52">
        <v>51</v>
      </c>
      <c r="AB28" s="52">
        <v>51</v>
      </c>
      <c r="AC28" s="52">
        <v>102</v>
      </c>
      <c r="AD28" s="52">
        <v>83</v>
      </c>
      <c r="AE28" s="52">
        <v>23</v>
      </c>
      <c r="AF28" s="52">
        <v>47</v>
      </c>
      <c r="AG28" s="52">
        <v>95</v>
      </c>
      <c r="AH28" s="52">
        <v>103</v>
      </c>
      <c r="AI28" s="52">
        <v>108</v>
      </c>
      <c r="AJ28" s="52">
        <v>113</v>
      </c>
      <c r="AK28" s="52">
        <v>110</v>
      </c>
      <c r="AL28" s="52">
        <v>156</v>
      </c>
      <c r="AM28" s="52">
        <v>163</v>
      </c>
      <c r="AN28" s="52">
        <v>74</v>
      </c>
      <c r="AO28" s="52">
        <v>56</v>
      </c>
      <c r="AP28" s="52">
        <v>25</v>
      </c>
      <c r="AQ28" s="52">
        <v>30</v>
      </c>
      <c r="AR28" s="52">
        <v>32</v>
      </c>
      <c r="AS28" s="52">
        <v>48</v>
      </c>
      <c r="AT28" s="52">
        <v>44</v>
      </c>
      <c r="AU28" s="52">
        <v>21</v>
      </c>
      <c r="AV28" s="52">
        <v>37</v>
      </c>
      <c r="AW28" s="52">
        <v>46</v>
      </c>
      <c r="AX28" s="52">
        <v>31</v>
      </c>
      <c r="AY28" s="52">
        <v>184</v>
      </c>
      <c r="AZ28" s="52">
        <v>156</v>
      </c>
      <c r="BA28" s="52">
        <v>151</v>
      </c>
      <c r="BB28" s="52">
        <v>150</v>
      </c>
      <c r="BC28" s="52">
        <v>163</v>
      </c>
      <c r="BD28" s="52">
        <v>129</v>
      </c>
      <c r="BE28" s="52">
        <v>116</v>
      </c>
      <c r="BF28" s="52">
        <v>88</v>
      </c>
      <c r="BG28" s="52">
        <v>77</v>
      </c>
      <c r="BH28" s="52">
        <v>59</v>
      </c>
      <c r="BI28" s="52">
        <v>49</v>
      </c>
      <c r="BJ28" s="52">
        <v>75</v>
      </c>
      <c r="BK28" s="52">
        <v>73</v>
      </c>
      <c r="BL28" s="52">
        <v>61</v>
      </c>
      <c r="BM28" s="52">
        <v>47</v>
      </c>
      <c r="BN28" s="52">
        <v>50</v>
      </c>
      <c r="BO28" s="52">
        <v>43</v>
      </c>
      <c r="BP28" s="52">
        <v>48</v>
      </c>
      <c r="BQ28" s="52">
        <v>47</v>
      </c>
      <c r="BR28" s="52">
        <v>23</v>
      </c>
      <c r="BS28" s="52">
        <v>41</v>
      </c>
      <c r="BT28" s="52">
        <v>24</v>
      </c>
      <c r="BU28" s="52">
        <v>24</v>
      </c>
      <c r="BV28" s="52">
        <v>20</v>
      </c>
      <c r="BW28" s="52">
        <v>44</v>
      </c>
      <c r="BX28" s="52">
        <v>22</v>
      </c>
      <c r="BY28" s="52">
        <v>21</v>
      </c>
      <c r="BZ28" s="52">
        <v>21</v>
      </c>
      <c r="CA28" s="52">
        <v>21</v>
      </c>
      <c r="CB28" s="52">
        <v>22</v>
      </c>
      <c r="CC28" s="52">
        <v>25</v>
      </c>
      <c r="CD28" s="52">
        <v>22</v>
      </c>
      <c r="CE28" s="52">
        <v>23</v>
      </c>
      <c r="CF28" s="52">
        <v>22</v>
      </c>
      <c r="CG28" s="52">
        <v>21</v>
      </c>
      <c r="CH28" s="52">
        <v>16</v>
      </c>
      <c r="CI28" s="52">
        <v>26</v>
      </c>
      <c r="CJ28" s="52">
        <v>10.086956521739131</v>
      </c>
      <c r="CK28" s="52">
        <v>0</v>
      </c>
      <c r="CL28" s="52">
        <v>0</v>
      </c>
      <c r="CM28" s="52">
        <v>0</v>
      </c>
      <c r="CN28" s="52">
        <v>0</v>
      </c>
      <c r="CO28" s="52">
        <v>0</v>
      </c>
      <c r="CP28" s="52">
        <v>0</v>
      </c>
      <c r="CQ28" s="52">
        <v>0</v>
      </c>
      <c r="CR28" s="52">
        <v>0</v>
      </c>
      <c r="CS28" s="52">
        <v>0</v>
      </c>
      <c r="CT28" s="52">
        <v>0</v>
      </c>
      <c r="CU28" s="52"/>
      <c r="CW28" s="52">
        <v>8</v>
      </c>
      <c r="CY28" s="52">
        <f t="shared" ca="1" si="7"/>
        <v>44.086956521739133</v>
      </c>
    </row>
    <row r="29" spans="2:103" x14ac:dyDescent="0.2">
      <c r="B29" s="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W29" s="52"/>
    </row>
    <row r="30" spans="2:103" x14ac:dyDescent="0.2">
      <c r="B30" s="1" t="s">
        <v>13</v>
      </c>
      <c r="C30" s="52">
        <f>C32-SUM(C4:C28)</f>
        <v>3861</v>
      </c>
      <c r="D30" s="52">
        <f t="shared" ref="D30:BB30" si="8">D32-SUM(D4:D28)</f>
        <v>3004</v>
      </c>
      <c r="E30" s="52">
        <f t="shared" si="8"/>
        <v>3370</v>
      </c>
      <c r="F30" s="52">
        <f t="shared" si="8"/>
        <v>3084</v>
      </c>
      <c r="G30" s="52">
        <f t="shared" si="8"/>
        <v>3113</v>
      </c>
      <c r="H30" s="52">
        <f t="shared" si="8"/>
        <v>3000</v>
      </c>
      <c r="I30" s="52">
        <f t="shared" si="8"/>
        <v>2893</v>
      </c>
      <c r="J30" s="52">
        <f t="shared" si="8"/>
        <v>2752</v>
      </c>
      <c r="K30" s="52">
        <f t="shared" si="8"/>
        <v>2670</v>
      </c>
      <c r="L30" s="52">
        <f t="shared" si="8"/>
        <v>4330</v>
      </c>
      <c r="M30" s="52">
        <f t="shared" si="8"/>
        <v>3920</v>
      </c>
      <c r="N30" s="52">
        <f t="shared" si="8"/>
        <v>3738</v>
      </c>
      <c r="O30" s="52">
        <f t="shared" si="8"/>
        <v>4099</v>
      </c>
      <c r="P30" s="52">
        <f t="shared" si="8"/>
        <v>3545</v>
      </c>
      <c r="Q30" s="52">
        <f t="shared" si="8"/>
        <v>3966</v>
      </c>
      <c r="R30" s="52">
        <f t="shared" si="8"/>
        <v>901</v>
      </c>
      <c r="S30" s="52">
        <f t="shared" si="8"/>
        <v>335</v>
      </c>
      <c r="T30" s="52">
        <f t="shared" si="8"/>
        <v>1813</v>
      </c>
      <c r="U30" s="52">
        <f t="shared" si="8"/>
        <v>2370</v>
      </c>
      <c r="V30" s="52">
        <f t="shared" si="8"/>
        <v>3378</v>
      </c>
      <c r="W30" s="52">
        <f t="shared" si="8"/>
        <v>3794</v>
      </c>
      <c r="X30" s="52">
        <f t="shared" si="8"/>
        <v>4903</v>
      </c>
      <c r="Y30" s="52">
        <f t="shared" si="8"/>
        <v>5563</v>
      </c>
      <c r="Z30" s="52">
        <f t="shared" si="8"/>
        <v>5126</v>
      </c>
      <c r="AA30" s="52">
        <f t="shared" si="8"/>
        <v>5023</v>
      </c>
      <c r="AB30" s="52">
        <f t="shared" si="8"/>
        <v>4155</v>
      </c>
      <c r="AC30" s="52">
        <f t="shared" si="8"/>
        <v>5111</v>
      </c>
      <c r="AD30" s="52">
        <f t="shared" si="8"/>
        <v>4175</v>
      </c>
      <c r="AE30" s="52">
        <f t="shared" si="8"/>
        <v>2737</v>
      </c>
      <c r="AF30" s="52">
        <f t="shared" si="8"/>
        <v>3653</v>
      </c>
      <c r="AG30" s="52">
        <f t="shared" si="8"/>
        <v>4735</v>
      </c>
      <c r="AH30" s="52">
        <f t="shared" si="8"/>
        <v>4930</v>
      </c>
      <c r="AI30" s="52">
        <f t="shared" si="8"/>
        <v>4711</v>
      </c>
      <c r="AJ30" s="52">
        <f t="shared" si="8"/>
        <v>4202</v>
      </c>
      <c r="AK30" s="52">
        <f t="shared" si="8"/>
        <v>4126</v>
      </c>
      <c r="AL30" s="52">
        <f t="shared" si="8"/>
        <v>3635</v>
      </c>
      <c r="AM30" s="52">
        <f t="shared" si="8"/>
        <v>4940</v>
      </c>
      <c r="AN30" s="52">
        <f t="shared" si="8"/>
        <v>4974</v>
      </c>
      <c r="AO30" s="52">
        <f t="shared" si="8"/>
        <v>6471</v>
      </c>
      <c r="AP30" s="52">
        <f t="shared" si="8"/>
        <v>6567</v>
      </c>
      <c r="AQ30" s="52">
        <f t="shared" si="8"/>
        <v>6805</v>
      </c>
      <c r="AR30" s="52">
        <f t="shared" si="8"/>
        <v>5799</v>
      </c>
      <c r="AS30" s="52">
        <f t="shared" si="8"/>
        <v>4258</v>
      </c>
      <c r="AT30" s="52">
        <f t="shared" si="8"/>
        <v>3169</v>
      </c>
      <c r="AU30" s="52">
        <f t="shared" si="8"/>
        <v>2013</v>
      </c>
      <c r="AV30" s="52">
        <f t="shared" si="8"/>
        <v>1809</v>
      </c>
      <c r="AW30" s="52">
        <f t="shared" si="8"/>
        <v>1467</v>
      </c>
      <c r="AX30" s="52">
        <f t="shared" si="8"/>
        <v>1220</v>
      </c>
      <c r="AY30" s="52">
        <f t="shared" si="8"/>
        <v>1738</v>
      </c>
      <c r="AZ30" s="52">
        <f t="shared" si="8"/>
        <v>1395</v>
      </c>
      <c r="BA30" s="52">
        <f t="shared" si="8"/>
        <v>1884</v>
      </c>
      <c r="BB30" s="52">
        <f t="shared" si="8"/>
        <v>1508</v>
      </c>
      <c r="BC30" s="52">
        <f t="shared" ref="BC30:BD30" si="9">BC32-SUM(BC4:BC28)</f>
        <v>1499</v>
      </c>
      <c r="BD30" s="52">
        <f t="shared" si="9"/>
        <v>1544</v>
      </c>
      <c r="BE30" s="52">
        <f t="shared" ref="BE30:BF30" si="10">BE32-SUM(BE4:BE28)</f>
        <v>1218</v>
      </c>
      <c r="BF30" s="52">
        <f t="shared" si="10"/>
        <v>1108</v>
      </c>
      <c r="BG30" s="52">
        <f t="shared" ref="BG30:BH30" si="11">BG32-SUM(BG4:BG28)</f>
        <v>1116</v>
      </c>
      <c r="BH30" s="52">
        <f t="shared" si="11"/>
        <v>1398</v>
      </c>
      <c r="BI30" s="52">
        <f t="shared" ref="BI30:BK30" si="12">BI32-SUM(BI4:BI28)</f>
        <v>1509</v>
      </c>
      <c r="BJ30" s="52">
        <f t="shared" si="12"/>
        <v>1346</v>
      </c>
      <c r="BK30" s="52">
        <f t="shared" si="12"/>
        <v>2098</v>
      </c>
      <c r="BL30" s="52">
        <f t="shared" ref="BL30:BM30" si="13">BL32-SUM(BL4:BL28)</f>
        <v>1698</v>
      </c>
      <c r="BM30" s="52">
        <f t="shared" si="13"/>
        <v>1606</v>
      </c>
      <c r="BN30" s="52">
        <f t="shared" ref="BN30:BO30" si="14">BN32-SUM(BN4:BN28)</f>
        <v>1515</v>
      </c>
      <c r="BO30" s="52">
        <f t="shared" si="14"/>
        <v>1437</v>
      </c>
      <c r="BP30" s="52">
        <f t="shared" ref="BP30:BQ30" si="15">BP32-SUM(BP4:BP28)</f>
        <v>1590</v>
      </c>
      <c r="BQ30" s="52">
        <f t="shared" si="15"/>
        <v>1714</v>
      </c>
      <c r="BR30" s="52">
        <f t="shared" ref="BR30:BS30" si="16">BR32-SUM(BR4:BR28)</f>
        <v>1385</v>
      </c>
      <c r="BS30" s="52">
        <f t="shared" si="16"/>
        <v>1588</v>
      </c>
      <c r="BT30" s="52">
        <f t="shared" ref="BT30:BU30" si="17">BT32-SUM(BT4:BT28)</f>
        <v>2173</v>
      </c>
      <c r="BU30" s="52">
        <f t="shared" si="17"/>
        <v>1631</v>
      </c>
      <c r="BV30" s="52">
        <f t="shared" ref="BV30" si="18">BV32-SUM(BV4:BV28)</f>
        <v>1376</v>
      </c>
      <c r="BW30" s="52">
        <v>1954</v>
      </c>
      <c r="BX30" s="52">
        <v>1403</v>
      </c>
      <c r="BY30" s="52">
        <v>1586</v>
      </c>
      <c r="BZ30" s="52">
        <v>1471</v>
      </c>
      <c r="CA30" s="52">
        <v>1534</v>
      </c>
      <c r="CB30" s="52">
        <f t="shared" ref="CB30:CC30" si="19">CB32-SUM(CB4:CB28)</f>
        <v>1607</v>
      </c>
      <c r="CC30" s="52">
        <f t="shared" si="19"/>
        <v>1765</v>
      </c>
      <c r="CD30" s="52">
        <f t="shared" ref="CD30:CE30" si="20">CD32-SUM(CD4:CD28)</f>
        <v>1581</v>
      </c>
      <c r="CE30" s="52">
        <f t="shared" si="20"/>
        <v>1687</v>
      </c>
      <c r="CF30" s="52">
        <f t="shared" ref="CF30:CG30" si="21">CF32-SUM(CF4:CF28)</f>
        <v>2745</v>
      </c>
      <c r="CG30" s="52">
        <f t="shared" si="21"/>
        <v>2676</v>
      </c>
      <c r="CH30" s="52">
        <f>CH32-SUM(CH4:CH28)</f>
        <v>2583</v>
      </c>
      <c r="CI30" s="52">
        <f ca="1">IF(ISNUMBER(CI$2),CI32-SUM(CI4:CI28),$CW30*$CW$1)</f>
        <v>2994</v>
      </c>
      <c r="CJ30" s="52">
        <f t="shared" ref="CJ30:CT30" ca="1" si="22">IF(ISNUMBER(CJ$2),CJ32-SUM(CJ4:CJ28),$CW30*$CW$1)</f>
        <v>2248.1304347825935</v>
      </c>
      <c r="CK30" s="52">
        <f t="shared" ca="1" si="22"/>
        <v>57056</v>
      </c>
      <c r="CL30" s="52">
        <f t="shared" ca="1" si="22"/>
        <v>0</v>
      </c>
      <c r="CM30" s="52">
        <f t="shared" ca="1" si="22"/>
        <v>0</v>
      </c>
      <c r="CN30" s="52">
        <f t="shared" ca="1" si="22"/>
        <v>0</v>
      </c>
      <c r="CO30" s="52">
        <f t="shared" ca="1" si="22"/>
        <v>0</v>
      </c>
      <c r="CP30" s="52">
        <f t="shared" ca="1" si="22"/>
        <v>0</v>
      </c>
      <c r="CQ30" s="52">
        <f t="shared" ca="1" si="22"/>
        <v>0</v>
      </c>
      <c r="CR30" s="52">
        <f t="shared" ca="1" si="22"/>
        <v>0</v>
      </c>
      <c r="CS30" s="52">
        <f t="shared" ca="1" si="22"/>
        <v>0</v>
      </c>
      <c r="CT30" s="52">
        <f t="shared" ca="1" si="22"/>
        <v>0</v>
      </c>
      <c r="CU30" s="52"/>
      <c r="CW30" s="52">
        <f t="shared" ref="CW30" si="23">CW32-SUM(CW4:CW28)</f>
        <v>1783</v>
      </c>
      <c r="CY30" s="52">
        <f ca="1">SUMIFS($C30:$CV30,$C$3:$CV$3,"&gt;="&amp;DATE(2026,1,1),$C$3:$CV$3,"&lt;="&amp;DATE(2026,12,31),$C$2:$CV$2,"&gt;"&amp;0)+$CW30</f>
        <v>7025.1304347825935</v>
      </c>
    </row>
    <row r="31" spans="2:103" x14ac:dyDescent="0.2">
      <c r="B31" s="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W31" s="52"/>
    </row>
    <row r="32" spans="2:103" ht="15" x14ac:dyDescent="0.25">
      <c r="B32" s="2" t="s">
        <v>82</v>
      </c>
      <c r="C32" s="53">
        <v>318278</v>
      </c>
      <c r="D32" s="53">
        <v>240146</v>
      </c>
      <c r="E32" s="53">
        <v>255707</v>
      </c>
      <c r="F32" s="53">
        <v>246578</v>
      </c>
      <c r="G32" s="53">
        <v>248684</v>
      </c>
      <c r="H32" s="53">
        <v>215963</v>
      </c>
      <c r="I32" s="53">
        <v>222505</v>
      </c>
      <c r="J32" s="53">
        <v>200559</v>
      </c>
      <c r="K32" s="53">
        <v>185216</v>
      </c>
      <c r="L32" s="53">
        <v>287523</v>
      </c>
      <c r="M32" s="53">
        <v>297558</v>
      </c>
      <c r="N32" s="53">
        <v>230691</v>
      </c>
      <c r="O32" s="53">
        <v>309873</v>
      </c>
      <c r="P32" s="53">
        <v>242249</v>
      </c>
      <c r="Q32" s="53">
        <v>227736</v>
      </c>
      <c r="R32" s="53">
        <v>24151</v>
      </c>
      <c r="S32" s="53">
        <v>32522</v>
      </c>
      <c r="T32" s="53">
        <v>135498</v>
      </c>
      <c r="U32" s="53">
        <v>171907</v>
      </c>
      <c r="V32" s="53">
        <v>196914</v>
      </c>
      <c r="W32" s="53">
        <v>215386</v>
      </c>
      <c r="X32" s="53">
        <v>272811</v>
      </c>
      <c r="Y32" s="53">
        <v>320819</v>
      </c>
      <c r="Z32" s="53">
        <v>298812</v>
      </c>
      <c r="AA32" s="53">
        <v>307843</v>
      </c>
      <c r="AB32" s="53">
        <v>275539</v>
      </c>
      <c r="AC32" s="53">
        <v>307229</v>
      </c>
      <c r="AD32" s="53">
        <v>222246</v>
      </c>
      <c r="AE32" s="53">
        <v>91895</v>
      </c>
      <c r="AF32" s="53">
        <v>202943</v>
      </c>
      <c r="AG32" s="53">
        <v>282731</v>
      </c>
      <c r="AH32" s="53">
        <v>274023</v>
      </c>
      <c r="AI32" s="53">
        <v>252007</v>
      </c>
      <c r="AJ32" s="53">
        <v>244245</v>
      </c>
      <c r="AK32" s="53">
        <v>259636</v>
      </c>
      <c r="AL32" s="53">
        <v>262570</v>
      </c>
      <c r="AM32" s="53">
        <v>277936</v>
      </c>
      <c r="AN32" s="53">
        <v>256623</v>
      </c>
      <c r="AO32" s="53">
        <v>289334</v>
      </c>
      <c r="AP32" s="53">
        <v>282455</v>
      </c>
      <c r="AQ32" s="53">
        <v>283200</v>
      </c>
      <c r="AR32" s="53">
        <v>278788</v>
      </c>
      <c r="AS32" s="53">
        <v>269447</v>
      </c>
      <c r="AT32" s="53">
        <v>292443</v>
      </c>
      <c r="AU32" s="53">
        <v>275709</v>
      </c>
      <c r="AV32" s="53">
        <v>355789</v>
      </c>
      <c r="AW32" s="53">
        <v>304159</v>
      </c>
      <c r="AX32" s="53">
        <v>282381</v>
      </c>
      <c r="AY32" s="53">
        <v>344292</v>
      </c>
      <c r="AZ32" s="53">
        <v>290006</v>
      </c>
      <c r="BA32" s="53">
        <v>336216</v>
      </c>
      <c r="BB32" s="53">
        <v>284000</v>
      </c>
      <c r="BC32" s="53">
        <v>300935</v>
      </c>
      <c r="BD32" s="53">
        <v>295991</v>
      </c>
      <c r="BE32" s="53">
        <v>284828</v>
      </c>
      <c r="BF32" s="53">
        <v>317702</v>
      </c>
      <c r="BG32" s="53">
        <v>333493</v>
      </c>
      <c r="BH32" s="53">
        <v>358275</v>
      </c>
      <c r="BI32" s="53">
        <v>369540</v>
      </c>
      <c r="BJ32" s="53">
        <v>295401</v>
      </c>
      <c r="BK32" s="53">
        <v>399147</v>
      </c>
      <c r="BL32" s="53">
        <v>332256</v>
      </c>
      <c r="BM32" s="53">
        <v>322831</v>
      </c>
      <c r="BN32" s="53">
        <v>339501</v>
      </c>
      <c r="BO32" s="53">
        <v>307192</v>
      </c>
      <c r="BP32" s="53">
        <v>286473</v>
      </c>
      <c r="BQ32" s="53">
        <v>325472</v>
      </c>
      <c r="BR32" s="53">
        <v>315283</v>
      </c>
      <c r="BS32" s="53">
        <v>279009</v>
      </c>
      <c r="BT32" s="53">
        <v>494272</v>
      </c>
      <c r="BU32" s="53">
        <v>325535</v>
      </c>
      <c r="BV32" s="53">
        <v>290441</v>
      </c>
      <c r="BW32" s="53">
        <v>473254</v>
      </c>
      <c r="BX32" s="53">
        <v>306717</v>
      </c>
      <c r="BY32" s="53">
        <v>352026</v>
      </c>
      <c r="BZ32" s="53">
        <v>357050</v>
      </c>
      <c r="CA32" s="53">
        <v>307143</v>
      </c>
      <c r="CB32" s="53">
        <v>303289</v>
      </c>
      <c r="CC32" s="53">
        <v>331841</v>
      </c>
      <c r="CD32" s="53">
        <v>329067</v>
      </c>
      <c r="CE32" s="53">
        <v>307648</v>
      </c>
      <c r="CF32" s="53">
        <v>569788</v>
      </c>
      <c r="CG32" s="53">
        <v>401290</v>
      </c>
      <c r="CH32" s="53">
        <v>379481</v>
      </c>
      <c r="CI32" s="53">
        <v>514736</v>
      </c>
      <c r="CJ32" s="53">
        <v>372215</v>
      </c>
      <c r="CK32" s="53">
        <v>0</v>
      </c>
      <c r="CL32" s="53">
        <v>0</v>
      </c>
      <c r="CM32" s="53">
        <v>0</v>
      </c>
      <c r="CN32" s="53">
        <v>0</v>
      </c>
      <c r="CO32" s="53">
        <v>0</v>
      </c>
      <c r="CP32" s="53">
        <v>0</v>
      </c>
      <c r="CQ32" s="53">
        <v>0</v>
      </c>
      <c r="CR32" s="53">
        <v>0</v>
      </c>
      <c r="CS32" s="53">
        <v>0</v>
      </c>
      <c r="CT32" s="53">
        <v>0</v>
      </c>
      <c r="CU32" s="53"/>
      <c r="CW32" s="53">
        <v>295205</v>
      </c>
      <c r="CY32" s="53">
        <f ca="1">SUMIFS($C32:$CV32,$C$3:$CV$3,"&gt;="&amp;DATE(2026,1,1),$C$3:$CV$3,"&lt;="&amp;DATE(2026,12,31),$C$2:$CV$2,"&gt;"&amp;0)+$CW32</f>
        <v>1182156</v>
      </c>
    </row>
    <row r="33" spans="2:103" x14ac:dyDescent="0.2">
      <c r="CW33" s="52"/>
    </row>
    <row r="34" spans="2:103" x14ac:dyDescent="0.2">
      <c r="CI34" s="40"/>
      <c r="CJ34" s="40"/>
      <c r="CW34" s="52"/>
    </row>
    <row r="35" spans="2:103" x14ac:dyDescent="0.2">
      <c r="CW35" s="52"/>
    </row>
    <row r="36" spans="2:103" x14ac:dyDescent="0.2">
      <c r="B36" s="9" t="s">
        <v>6</v>
      </c>
      <c r="C36" s="52">
        <f>C7</f>
        <v>159587</v>
      </c>
      <c r="D36" s="52">
        <f t="shared" ref="D36:BD36" si="24">D7</f>
        <v>118284</v>
      </c>
      <c r="E36" s="52">
        <f t="shared" si="24"/>
        <v>127156</v>
      </c>
      <c r="F36" s="52">
        <f t="shared" si="24"/>
        <v>120832</v>
      </c>
      <c r="G36" s="52">
        <f t="shared" si="24"/>
        <v>123329</v>
      </c>
      <c r="H36" s="52">
        <f t="shared" si="24"/>
        <v>104852</v>
      </c>
      <c r="I36" s="52">
        <f t="shared" si="24"/>
        <v>104948</v>
      </c>
      <c r="J36" s="52">
        <f t="shared" si="24"/>
        <v>93963</v>
      </c>
      <c r="K36" s="52">
        <f t="shared" si="24"/>
        <v>88583</v>
      </c>
      <c r="L36" s="52">
        <f t="shared" si="24"/>
        <v>142246</v>
      </c>
      <c r="M36" s="52">
        <f t="shared" si="24"/>
        <v>144450</v>
      </c>
      <c r="N36" s="52">
        <f t="shared" si="24"/>
        <v>105814</v>
      </c>
      <c r="O36" s="52">
        <f t="shared" si="24"/>
        <v>158983</v>
      </c>
      <c r="P36" s="52">
        <f t="shared" si="24"/>
        <v>121626</v>
      </c>
      <c r="Q36" s="52">
        <f t="shared" si="24"/>
        <v>100225</v>
      </c>
      <c r="R36" s="52">
        <f t="shared" si="24"/>
        <v>8546</v>
      </c>
      <c r="S36" s="52">
        <f t="shared" si="24"/>
        <v>17001</v>
      </c>
      <c r="T36" s="52">
        <f t="shared" si="24"/>
        <v>70262</v>
      </c>
      <c r="U36" s="52">
        <f t="shared" si="24"/>
        <v>85950</v>
      </c>
      <c r="V36" s="52">
        <f t="shared" si="24"/>
        <v>96449</v>
      </c>
      <c r="W36" s="52">
        <f t="shared" si="24"/>
        <v>106344</v>
      </c>
      <c r="X36" s="52">
        <f t="shared" si="24"/>
        <v>134196</v>
      </c>
      <c r="Y36" s="52">
        <f t="shared" si="24"/>
        <v>156708</v>
      </c>
      <c r="Z36" s="52">
        <f t="shared" si="24"/>
        <v>143484</v>
      </c>
      <c r="AA36" s="52">
        <f t="shared" si="24"/>
        <v>149633</v>
      </c>
      <c r="AB36" s="52">
        <f t="shared" si="24"/>
        <v>127812</v>
      </c>
      <c r="AC36" s="52">
        <f t="shared" si="24"/>
        <v>140247</v>
      </c>
      <c r="AD36" s="52">
        <f t="shared" si="24"/>
        <v>101247</v>
      </c>
      <c r="AE36" s="52">
        <f t="shared" si="24"/>
        <v>38048</v>
      </c>
      <c r="AF36" s="52">
        <f t="shared" si="24"/>
        <v>81796</v>
      </c>
      <c r="AG36" s="52">
        <f t="shared" si="24"/>
        <v>123439</v>
      </c>
      <c r="AH36" s="52">
        <f t="shared" si="24"/>
        <v>116893</v>
      </c>
      <c r="AI36" s="52">
        <f t="shared" si="24"/>
        <v>106137</v>
      </c>
      <c r="AJ36" s="52">
        <f t="shared" si="24"/>
        <v>97788</v>
      </c>
      <c r="AK36" s="52">
        <f t="shared" si="24"/>
        <v>108656</v>
      </c>
      <c r="AL36" s="52">
        <f t="shared" si="24"/>
        <v>111004</v>
      </c>
      <c r="AM36" s="52">
        <f t="shared" si="24"/>
        <v>128952</v>
      </c>
      <c r="AN36" s="52">
        <f t="shared" si="24"/>
        <v>109762</v>
      </c>
      <c r="AO36" s="52">
        <f t="shared" si="24"/>
        <v>118573</v>
      </c>
      <c r="AP36" s="52">
        <f t="shared" si="24"/>
        <v>113720</v>
      </c>
      <c r="AQ36" s="52">
        <f t="shared" si="24"/>
        <v>118899</v>
      </c>
      <c r="AR36" s="52">
        <f t="shared" si="24"/>
        <v>114729</v>
      </c>
      <c r="AS36" s="52">
        <f t="shared" si="24"/>
        <v>106101</v>
      </c>
      <c r="AT36" s="52">
        <f t="shared" si="24"/>
        <v>116170</v>
      </c>
      <c r="AU36" s="52">
        <f t="shared" si="24"/>
        <v>110604</v>
      </c>
      <c r="AV36" s="52">
        <f t="shared" si="24"/>
        <v>149197</v>
      </c>
      <c r="AW36" s="52">
        <f t="shared" si="24"/>
        <v>124437</v>
      </c>
      <c r="AX36" s="52">
        <f t="shared" si="24"/>
        <v>117644</v>
      </c>
      <c r="AY36" s="52">
        <f t="shared" si="24"/>
        <v>151213</v>
      </c>
      <c r="AZ36" s="52">
        <f t="shared" si="24"/>
        <v>119823</v>
      </c>
      <c r="BA36" s="52">
        <f t="shared" si="24"/>
        <v>138334</v>
      </c>
      <c r="BB36" s="52">
        <f t="shared" si="24"/>
        <v>110455</v>
      </c>
      <c r="BC36" s="52">
        <f t="shared" ref="BC36" si="25">BC7</f>
        <v>119429</v>
      </c>
      <c r="BD36" s="52">
        <f t="shared" si="24"/>
        <v>122315</v>
      </c>
      <c r="BE36" s="52">
        <f t="shared" ref="BE36:BF36" si="26">BE7</f>
        <v>118874</v>
      </c>
      <c r="BF36" s="52">
        <f t="shared" si="26"/>
        <v>135504</v>
      </c>
      <c r="BG36" s="52">
        <f t="shared" ref="BG36:BH36" si="27">BG7</f>
        <v>141148</v>
      </c>
      <c r="BH36" s="52">
        <f t="shared" si="27"/>
        <v>147599</v>
      </c>
      <c r="BI36" s="52">
        <f t="shared" ref="BI36:BJ36" si="28">BI7</f>
        <v>152930</v>
      </c>
      <c r="BJ36" s="52">
        <f t="shared" si="28"/>
        <v>119765</v>
      </c>
      <c r="BK36" s="52">
        <f t="shared" ref="BK36" si="29">BK7</f>
        <v>175339</v>
      </c>
      <c r="BL36" s="52">
        <f t="shared" ref="BL36:BM36" si="30">BL7</f>
        <v>132971</v>
      </c>
      <c r="BM36" s="52">
        <f t="shared" si="30"/>
        <v>128294</v>
      </c>
      <c r="BN36" s="52">
        <f t="shared" ref="BN36:BO36" si="31">BN7</f>
        <v>139018</v>
      </c>
      <c r="BO36" s="52">
        <f t="shared" si="31"/>
        <v>123096</v>
      </c>
      <c r="BP36" s="52">
        <f t="shared" ref="BP36:BQ36" si="32">BP7</f>
        <v>115804</v>
      </c>
      <c r="BQ36" s="52">
        <f t="shared" si="32"/>
        <v>132289</v>
      </c>
      <c r="BR36" s="52">
        <f t="shared" ref="BR36:BS36" si="33">BR7</f>
        <v>127008</v>
      </c>
      <c r="BS36" s="52">
        <f t="shared" si="33"/>
        <v>115415</v>
      </c>
      <c r="BT36" s="52">
        <f t="shared" ref="BT36:BU36" si="34">BT7</f>
        <v>203035</v>
      </c>
      <c r="BU36" s="52">
        <f t="shared" si="34"/>
        <v>129858</v>
      </c>
      <c r="BV36" s="52">
        <f t="shared" ref="BV36" si="35">BV7</f>
        <v>116621</v>
      </c>
      <c r="BW36" s="52">
        <v>214280</v>
      </c>
      <c r="BX36" s="52">
        <v>119855</v>
      </c>
      <c r="BY36" s="52">
        <v>134225</v>
      </c>
      <c r="BZ36" s="52">
        <v>140683</v>
      </c>
      <c r="CA36" s="52">
        <v>119156</v>
      </c>
      <c r="CB36" s="52">
        <f t="shared" ref="CB36:CC36" si="36">CB7</f>
        <v>118582</v>
      </c>
      <c r="CC36" s="52">
        <f t="shared" si="36"/>
        <v>130863</v>
      </c>
      <c r="CD36" s="52">
        <f t="shared" ref="CD36" si="37">CD7</f>
        <v>130021</v>
      </c>
      <c r="CE36" s="52">
        <f>CE7</f>
        <v>126120</v>
      </c>
      <c r="CF36" s="52">
        <f>CF7</f>
        <v>243441</v>
      </c>
      <c r="CG36" s="52">
        <f>CG7</f>
        <v>157517</v>
      </c>
      <c r="CH36" s="52">
        <f>CH7</f>
        <v>151783</v>
      </c>
      <c r="CI36" s="52">
        <f>CI7</f>
        <v>217767</v>
      </c>
      <c r="CJ36" s="52">
        <f t="shared" ref="CJ36:CQ36" si="38">CJ7</f>
        <v>148873.39130434784</v>
      </c>
      <c r="CK36" s="52">
        <f t="shared" si="38"/>
        <v>0</v>
      </c>
      <c r="CL36" s="52">
        <f t="shared" si="38"/>
        <v>0</v>
      </c>
      <c r="CM36" s="52">
        <f t="shared" si="38"/>
        <v>0</v>
      </c>
      <c r="CN36" s="52">
        <f t="shared" si="38"/>
        <v>0</v>
      </c>
      <c r="CO36" s="52">
        <f t="shared" si="38"/>
        <v>0</v>
      </c>
      <c r="CP36" s="52">
        <f t="shared" si="38"/>
        <v>0</v>
      </c>
      <c r="CQ36" s="52">
        <f t="shared" si="38"/>
        <v>0</v>
      </c>
      <c r="CR36" s="52">
        <f t="shared" ref="CR36:CT36" si="39">CR7</f>
        <v>0</v>
      </c>
      <c r="CS36" s="52">
        <f t="shared" si="39"/>
        <v>0</v>
      </c>
      <c r="CT36" s="52">
        <f t="shared" si="39"/>
        <v>0</v>
      </c>
      <c r="CU36" s="52"/>
      <c r="CW36" s="52"/>
      <c r="CY36" s="52">
        <f t="shared" ref="CY36" ca="1" si="40">CY7</f>
        <v>484712.39130434784</v>
      </c>
    </row>
    <row r="37" spans="2:103" x14ac:dyDescent="0.2">
      <c r="B37" s="9" t="s">
        <v>8</v>
      </c>
      <c r="C37" s="52">
        <f>C15</f>
        <v>16722</v>
      </c>
      <c r="D37" s="52">
        <f t="shared" ref="D37:BD37" si="41">D15</f>
        <v>12796</v>
      </c>
      <c r="E37" s="52">
        <f t="shared" si="41"/>
        <v>13981</v>
      </c>
      <c r="F37" s="52">
        <f t="shared" si="41"/>
        <v>14370</v>
      </c>
      <c r="G37" s="52">
        <f t="shared" si="41"/>
        <v>12947</v>
      </c>
      <c r="H37" s="52">
        <f t="shared" si="41"/>
        <v>10634</v>
      </c>
      <c r="I37" s="52">
        <f t="shared" si="41"/>
        <v>11503</v>
      </c>
      <c r="J37" s="52">
        <f t="shared" si="41"/>
        <v>9814</v>
      </c>
      <c r="K37" s="52">
        <f t="shared" si="41"/>
        <v>8166</v>
      </c>
      <c r="L37" s="52">
        <f t="shared" si="41"/>
        <v>12497</v>
      </c>
      <c r="M37" s="52">
        <f t="shared" si="41"/>
        <v>11312</v>
      </c>
      <c r="N37" s="52">
        <f t="shared" si="41"/>
        <v>8694</v>
      </c>
      <c r="O37" s="52">
        <f t="shared" si="41"/>
        <v>9999</v>
      </c>
      <c r="P37" s="52">
        <f t="shared" si="41"/>
        <v>6956</v>
      </c>
      <c r="Q37" s="52">
        <f t="shared" si="41"/>
        <v>6327</v>
      </c>
      <c r="R37" s="52">
        <f t="shared" si="41"/>
        <v>556</v>
      </c>
      <c r="S37" s="52">
        <f t="shared" si="41"/>
        <v>748</v>
      </c>
      <c r="T37" s="52">
        <f t="shared" si="41"/>
        <v>3000</v>
      </c>
      <c r="U37" s="52">
        <f t="shared" si="41"/>
        <v>3619</v>
      </c>
      <c r="V37" s="52">
        <f t="shared" si="41"/>
        <v>5219</v>
      </c>
      <c r="W37" s="52">
        <f t="shared" si="41"/>
        <v>6147</v>
      </c>
      <c r="X37" s="52">
        <f t="shared" si="41"/>
        <v>8699</v>
      </c>
      <c r="Y37" s="52">
        <f t="shared" si="41"/>
        <v>10685</v>
      </c>
      <c r="Z37" s="52">
        <f t="shared" si="41"/>
        <v>10261</v>
      </c>
      <c r="AA37" s="52">
        <f t="shared" si="41"/>
        <v>9555</v>
      </c>
      <c r="AB37" s="52">
        <f t="shared" si="41"/>
        <v>8992</v>
      </c>
      <c r="AC37" s="52">
        <f t="shared" si="41"/>
        <v>9195</v>
      </c>
      <c r="AD37" s="52">
        <f t="shared" si="41"/>
        <v>5752</v>
      </c>
      <c r="AE37" s="52">
        <f t="shared" si="41"/>
        <v>2432</v>
      </c>
      <c r="AF37" s="52">
        <f t="shared" si="41"/>
        <v>5126</v>
      </c>
      <c r="AG37" s="52">
        <f t="shared" si="41"/>
        <v>7300</v>
      </c>
      <c r="AH37" s="52">
        <f t="shared" si="41"/>
        <v>6864</v>
      </c>
      <c r="AI37" s="52">
        <f t="shared" si="41"/>
        <v>7745</v>
      </c>
      <c r="AJ37" s="52">
        <f t="shared" si="41"/>
        <v>8941</v>
      </c>
      <c r="AK37" s="52">
        <f t="shared" si="41"/>
        <v>8321</v>
      </c>
      <c r="AL37" s="52">
        <f t="shared" si="41"/>
        <v>7483</v>
      </c>
      <c r="AM37" s="52">
        <f t="shared" si="41"/>
        <v>7541</v>
      </c>
      <c r="AN37" s="52">
        <f t="shared" si="41"/>
        <v>8283</v>
      </c>
      <c r="AO37" s="52">
        <f t="shared" si="41"/>
        <v>7641</v>
      </c>
      <c r="AP37" s="52">
        <f t="shared" si="41"/>
        <v>7395</v>
      </c>
      <c r="AQ37" s="52">
        <f t="shared" si="41"/>
        <v>7800</v>
      </c>
      <c r="AR37" s="52">
        <f t="shared" si="41"/>
        <v>7323</v>
      </c>
      <c r="AS37" s="52">
        <f t="shared" si="41"/>
        <v>6208</v>
      </c>
      <c r="AT37" s="52">
        <f t="shared" si="41"/>
        <v>6725</v>
      </c>
      <c r="AU37" s="52">
        <f t="shared" si="41"/>
        <v>6236</v>
      </c>
      <c r="AV37" s="52">
        <f t="shared" si="41"/>
        <v>7843</v>
      </c>
      <c r="AW37" s="52">
        <f t="shared" si="41"/>
        <v>6798</v>
      </c>
      <c r="AX37" s="52">
        <f t="shared" si="41"/>
        <v>6960</v>
      </c>
      <c r="AY37" s="52">
        <f t="shared" si="41"/>
        <v>7598</v>
      </c>
      <c r="AZ37" s="52">
        <f t="shared" si="41"/>
        <v>5862</v>
      </c>
      <c r="BA37" s="52">
        <f t="shared" si="41"/>
        <v>6462</v>
      </c>
      <c r="BB37" s="52">
        <f t="shared" si="41"/>
        <v>5678</v>
      </c>
      <c r="BC37" s="52">
        <f t="shared" ref="BC37" si="42">BC15</f>
        <v>5178</v>
      </c>
      <c r="BD37" s="52">
        <f t="shared" si="41"/>
        <v>4722</v>
      </c>
      <c r="BE37" s="52">
        <f t="shared" ref="BE37:BF37" si="43">BE15</f>
        <v>4433</v>
      </c>
      <c r="BF37" s="52">
        <f t="shared" si="43"/>
        <v>4733</v>
      </c>
      <c r="BG37" s="52">
        <f t="shared" ref="BG37:BH37" si="44">BG15</f>
        <v>7037</v>
      </c>
      <c r="BH37" s="52">
        <f t="shared" si="44"/>
        <v>8559</v>
      </c>
      <c r="BI37" s="52">
        <f t="shared" ref="BI37:BJ37" si="45">BI15</f>
        <v>8534</v>
      </c>
      <c r="BJ37" s="52">
        <f t="shared" si="45"/>
        <v>8097</v>
      </c>
      <c r="BK37" s="52">
        <f t="shared" ref="BK37" si="46">BK15</f>
        <v>9377</v>
      </c>
      <c r="BL37" s="52">
        <f t="shared" ref="BL37:BM37" si="47">BL15</f>
        <v>6765</v>
      </c>
      <c r="BM37" s="52">
        <f t="shared" si="47"/>
        <v>6474</v>
      </c>
      <c r="BN37" s="52">
        <f t="shared" ref="BN37:BO37" si="48">BN15</f>
        <v>6241</v>
      </c>
      <c r="BO37" s="52">
        <f t="shared" si="48"/>
        <v>4905</v>
      </c>
      <c r="BP37" s="52">
        <f t="shared" ref="BP37:BQ37" si="49">BP15</f>
        <v>4332</v>
      </c>
      <c r="BQ37" s="52">
        <f t="shared" si="49"/>
        <v>5032</v>
      </c>
      <c r="BR37" s="52">
        <f t="shared" ref="BR37:BS37" si="50">BR15</f>
        <v>4958</v>
      </c>
      <c r="BS37" s="52">
        <f t="shared" si="50"/>
        <v>4024</v>
      </c>
      <c r="BT37" s="52">
        <f t="shared" ref="BT37:BU37" si="51">BT15</f>
        <v>7370</v>
      </c>
      <c r="BU37" s="52">
        <f t="shared" si="51"/>
        <v>4613</v>
      </c>
      <c r="BV37" s="52">
        <f t="shared" ref="BV37" si="52">BV15</f>
        <v>4777</v>
      </c>
      <c r="BW37" s="52">
        <v>7963</v>
      </c>
      <c r="BX37" s="52">
        <v>5347</v>
      </c>
      <c r="BY37" s="52">
        <v>5142</v>
      </c>
      <c r="BZ37" s="52">
        <v>5046</v>
      </c>
      <c r="CA37" s="52">
        <v>4258</v>
      </c>
      <c r="CB37" s="52">
        <f t="shared" ref="CB37:CC37" si="53">CB15</f>
        <v>4021</v>
      </c>
      <c r="CC37" s="52">
        <f t="shared" si="53"/>
        <v>4576</v>
      </c>
      <c r="CD37" s="52">
        <f t="shared" ref="CD37" si="54">CD15</f>
        <v>4218</v>
      </c>
      <c r="CE37" s="52">
        <f>CE15</f>
        <v>3523</v>
      </c>
      <c r="CF37" s="52">
        <f>CF15</f>
        <v>7497</v>
      </c>
      <c r="CG37" s="52">
        <f>CG15</f>
        <v>5412</v>
      </c>
      <c r="CH37" s="52">
        <f>CH15</f>
        <v>5699</v>
      </c>
      <c r="CI37" s="52">
        <f>CI15</f>
        <v>5965</v>
      </c>
      <c r="CJ37" s="52">
        <f t="shared" ref="CJ37:CQ37" si="55">CJ15</f>
        <v>4700.521739130435</v>
      </c>
      <c r="CK37" s="52">
        <f t="shared" si="55"/>
        <v>0</v>
      </c>
      <c r="CL37" s="52">
        <f t="shared" si="55"/>
        <v>0</v>
      </c>
      <c r="CM37" s="52">
        <f t="shared" si="55"/>
        <v>0</v>
      </c>
      <c r="CN37" s="52">
        <f t="shared" si="55"/>
        <v>0</v>
      </c>
      <c r="CO37" s="52">
        <f t="shared" si="55"/>
        <v>0</v>
      </c>
      <c r="CP37" s="52">
        <f t="shared" si="55"/>
        <v>0</v>
      </c>
      <c r="CQ37" s="52">
        <f t="shared" si="55"/>
        <v>0</v>
      </c>
      <c r="CR37" s="52">
        <f t="shared" ref="CR37:CT37" si="56">CR15</f>
        <v>0</v>
      </c>
      <c r="CS37" s="52">
        <f t="shared" si="56"/>
        <v>0</v>
      </c>
      <c r="CT37" s="52">
        <f t="shared" si="56"/>
        <v>0</v>
      </c>
      <c r="CU37" s="52"/>
      <c r="CW37" s="52"/>
      <c r="CY37" s="52">
        <f t="shared" ref="CY37" ca="1" si="57">CY15</f>
        <v>14393.521739130436</v>
      </c>
    </row>
    <row r="38" spans="2:103" x14ac:dyDescent="0.2">
      <c r="B38" s="9" t="s">
        <v>7</v>
      </c>
      <c r="C38" s="52">
        <f>C8</f>
        <v>54730</v>
      </c>
      <c r="D38" s="52">
        <f t="shared" ref="D38:BD38" si="58">D8</f>
        <v>40556</v>
      </c>
      <c r="E38" s="52">
        <f t="shared" si="58"/>
        <v>38926</v>
      </c>
      <c r="F38" s="52">
        <f t="shared" si="58"/>
        <v>37939</v>
      </c>
      <c r="G38" s="52">
        <f t="shared" si="58"/>
        <v>40223</v>
      </c>
      <c r="H38" s="52">
        <f t="shared" si="58"/>
        <v>38787</v>
      </c>
      <c r="I38" s="52">
        <f t="shared" si="58"/>
        <v>42210</v>
      </c>
      <c r="J38" s="52">
        <f t="shared" si="58"/>
        <v>38903</v>
      </c>
      <c r="K38" s="52">
        <f t="shared" si="58"/>
        <v>33996</v>
      </c>
      <c r="L38" s="52">
        <f t="shared" si="58"/>
        <v>51057</v>
      </c>
      <c r="M38" s="52">
        <f t="shared" si="58"/>
        <v>53946</v>
      </c>
      <c r="N38" s="52">
        <f t="shared" si="58"/>
        <v>42745</v>
      </c>
      <c r="O38" s="52">
        <f t="shared" si="58"/>
        <v>49849</v>
      </c>
      <c r="P38" s="52">
        <f t="shared" si="58"/>
        <v>38801</v>
      </c>
      <c r="Q38" s="52">
        <f t="shared" si="58"/>
        <v>36351</v>
      </c>
      <c r="R38" s="52">
        <f t="shared" si="58"/>
        <v>3513</v>
      </c>
      <c r="S38" s="52">
        <f t="shared" si="58"/>
        <v>6226</v>
      </c>
      <c r="T38" s="52">
        <f t="shared" si="58"/>
        <v>25963</v>
      </c>
      <c r="U38" s="52">
        <f t="shared" si="58"/>
        <v>32692</v>
      </c>
      <c r="V38" s="52">
        <f t="shared" si="58"/>
        <v>39077</v>
      </c>
      <c r="W38" s="52">
        <f t="shared" si="58"/>
        <v>39603</v>
      </c>
      <c r="X38" s="52">
        <f t="shared" si="58"/>
        <v>47343</v>
      </c>
      <c r="Y38" s="52">
        <f t="shared" si="58"/>
        <v>52797</v>
      </c>
      <c r="Z38" s="52">
        <f t="shared" si="58"/>
        <v>51798</v>
      </c>
      <c r="AA38" s="52">
        <f t="shared" si="58"/>
        <v>53978</v>
      </c>
      <c r="AB38" s="52">
        <f t="shared" si="58"/>
        <v>48713</v>
      </c>
      <c r="AC38" s="52">
        <f t="shared" si="58"/>
        <v>51320</v>
      </c>
      <c r="AD38" s="52">
        <f t="shared" si="58"/>
        <v>36216</v>
      </c>
      <c r="AE38" s="52">
        <f t="shared" si="58"/>
        <v>17299</v>
      </c>
      <c r="AF38" s="52">
        <f t="shared" si="58"/>
        <v>38141</v>
      </c>
      <c r="AG38" s="52">
        <f t="shared" si="58"/>
        <v>49220</v>
      </c>
      <c r="AH38" s="52">
        <f t="shared" si="58"/>
        <v>48335</v>
      </c>
      <c r="AI38" s="52">
        <f t="shared" si="58"/>
        <v>44586</v>
      </c>
      <c r="AJ38" s="52">
        <f t="shared" si="58"/>
        <v>42005</v>
      </c>
      <c r="AK38" s="52">
        <f t="shared" si="58"/>
        <v>40705</v>
      </c>
      <c r="AL38" s="52">
        <f t="shared" si="58"/>
        <v>41750</v>
      </c>
      <c r="AM38" s="52">
        <f t="shared" si="58"/>
        <v>38027</v>
      </c>
      <c r="AN38" s="52">
        <f t="shared" si="58"/>
        <v>38669</v>
      </c>
      <c r="AO38" s="52">
        <f t="shared" si="58"/>
        <v>43720</v>
      </c>
      <c r="AP38" s="52">
        <f t="shared" si="58"/>
        <v>41118</v>
      </c>
      <c r="AQ38" s="52">
        <f t="shared" si="58"/>
        <v>41676</v>
      </c>
      <c r="AR38" s="52">
        <f t="shared" si="58"/>
        <v>39812</v>
      </c>
      <c r="AS38" s="52">
        <f t="shared" si="58"/>
        <v>43448</v>
      </c>
      <c r="AT38" s="52">
        <f t="shared" si="58"/>
        <v>46321</v>
      </c>
      <c r="AU38" s="52">
        <f t="shared" si="58"/>
        <v>41705</v>
      </c>
      <c r="AV38" s="52">
        <f t="shared" si="58"/>
        <v>51482</v>
      </c>
      <c r="AW38" s="52">
        <f t="shared" si="58"/>
        <v>45694</v>
      </c>
      <c r="AX38" s="52">
        <f t="shared" si="58"/>
        <v>41860</v>
      </c>
      <c r="AY38" s="52">
        <f t="shared" si="58"/>
        <v>46723</v>
      </c>
      <c r="AZ38" s="52">
        <f t="shared" si="58"/>
        <v>39821</v>
      </c>
      <c r="BA38" s="52">
        <f t="shared" si="58"/>
        <v>46792</v>
      </c>
      <c r="BB38" s="52">
        <f t="shared" si="58"/>
        <v>42741</v>
      </c>
      <c r="BC38" s="52">
        <f t="shared" ref="BC38" si="59">BC8</f>
        <v>46322</v>
      </c>
      <c r="BD38" s="52">
        <f t="shared" si="58"/>
        <v>44046</v>
      </c>
      <c r="BE38" s="52">
        <f t="shared" ref="BE38:BF38" si="60">BE8</f>
        <v>41864</v>
      </c>
      <c r="BF38" s="52">
        <f t="shared" si="60"/>
        <v>48260</v>
      </c>
      <c r="BG38" s="52">
        <f t="shared" ref="BG38:BH38" si="61">BG8</f>
        <v>50581</v>
      </c>
      <c r="BH38" s="52">
        <f t="shared" si="61"/>
        <v>52111</v>
      </c>
      <c r="BI38" s="52">
        <f t="shared" ref="BI38:BJ38" si="62">BI8</f>
        <v>51214</v>
      </c>
      <c r="BJ38" s="52">
        <f t="shared" si="62"/>
        <v>40193</v>
      </c>
      <c r="BK38" s="52">
        <f t="shared" ref="BK38" si="63">BK8</f>
        <v>52856</v>
      </c>
      <c r="BL38" s="52">
        <f t="shared" ref="BL38:BM38" si="64">BL8</f>
        <v>47500</v>
      </c>
      <c r="BM38" s="52">
        <f t="shared" si="64"/>
        <v>44488</v>
      </c>
      <c r="BN38" s="52">
        <f t="shared" ref="BN38:BO38" si="65">BN8</f>
        <v>49181</v>
      </c>
      <c r="BO38" s="52">
        <f t="shared" si="65"/>
        <v>45445</v>
      </c>
      <c r="BP38" s="52">
        <f t="shared" ref="BP38:BQ38" si="66">BP8</f>
        <v>39157</v>
      </c>
      <c r="BQ38" s="52">
        <f t="shared" si="66"/>
        <v>44227</v>
      </c>
      <c r="BR38" s="52">
        <f t="shared" ref="BR38:BS38" si="67">BR8</f>
        <v>43388</v>
      </c>
      <c r="BS38" s="52">
        <f t="shared" si="67"/>
        <v>38765</v>
      </c>
      <c r="BT38" s="52">
        <f t="shared" ref="BT38:BU38" si="68">BT8</f>
        <v>70067</v>
      </c>
      <c r="BU38" s="52">
        <f t="shared" si="68"/>
        <v>44949</v>
      </c>
      <c r="BV38" s="52">
        <f t="shared" ref="BV38" si="69">BV8</f>
        <v>39631</v>
      </c>
      <c r="BW38" s="52">
        <v>61446</v>
      </c>
      <c r="BX38" s="52">
        <v>39327</v>
      </c>
      <c r="BY38" s="52">
        <v>43945</v>
      </c>
      <c r="BZ38" s="52">
        <v>45133</v>
      </c>
      <c r="CA38" s="52">
        <v>39271</v>
      </c>
      <c r="CB38" s="52">
        <f t="shared" ref="CB38:CC38" si="70">CB8</f>
        <v>39363</v>
      </c>
      <c r="CC38" s="52">
        <f t="shared" si="70"/>
        <v>43964</v>
      </c>
      <c r="CD38" s="52">
        <f t="shared" ref="CD38" si="71">CD8</f>
        <v>43275</v>
      </c>
      <c r="CE38" s="52">
        <f t="shared" ref="CE38" si="72">CE8</f>
        <v>37073</v>
      </c>
      <c r="CF38" s="52">
        <f t="shared" ref="CF38:CG38" si="73">CF8</f>
        <v>67354</v>
      </c>
      <c r="CG38" s="52">
        <f t="shared" si="73"/>
        <v>50586</v>
      </c>
      <c r="CH38" s="52">
        <f t="shared" ref="CH38" si="74">CH8</f>
        <v>49110</v>
      </c>
      <c r="CI38" s="52">
        <f t="shared" ref="CI38:CQ38" si="75">CI8</f>
        <v>66778</v>
      </c>
      <c r="CJ38" s="52">
        <f t="shared" si="75"/>
        <v>44578.043478260872</v>
      </c>
      <c r="CK38" s="52">
        <f t="shared" si="75"/>
        <v>0</v>
      </c>
      <c r="CL38" s="52">
        <f t="shared" si="75"/>
        <v>0</v>
      </c>
      <c r="CM38" s="52">
        <f t="shared" si="75"/>
        <v>0</v>
      </c>
      <c r="CN38" s="52">
        <f t="shared" si="75"/>
        <v>0</v>
      </c>
      <c r="CO38" s="52">
        <f t="shared" si="75"/>
        <v>0</v>
      </c>
      <c r="CP38" s="52">
        <f t="shared" si="75"/>
        <v>0</v>
      </c>
      <c r="CQ38" s="52">
        <f t="shared" si="75"/>
        <v>0</v>
      </c>
      <c r="CR38" s="52">
        <f t="shared" ref="CR38:CT38" si="76">CR8</f>
        <v>0</v>
      </c>
      <c r="CS38" s="52">
        <f t="shared" si="76"/>
        <v>0</v>
      </c>
      <c r="CT38" s="52">
        <f t="shared" si="76"/>
        <v>0</v>
      </c>
      <c r="CU38" s="52"/>
      <c r="CW38" s="52"/>
      <c r="CY38" s="52">
        <f t="shared" ref="CY38" ca="1" si="77">CY8</f>
        <v>146711.04347826086</v>
      </c>
    </row>
    <row r="39" spans="2:103" x14ac:dyDescent="0.2">
      <c r="B39" s="9" t="s">
        <v>9</v>
      </c>
      <c r="C39" s="52">
        <f t="shared" ref="C39:BJ39" si="78">C12+C13</f>
        <v>0</v>
      </c>
      <c r="D39" s="52">
        <f t="shared" si="78"/>
        <v>0</v>
      </c>
      <c r="E39" s="52">
        <f t="shared" si="78"/>
        <v>0</v>
      </c>
      <c r="F39" s="52">
        <f t="shared" si="78"/>
        <v>0</v>
      </c>
      <c r="G39" s="52">
        <f t="shared" si="78"/>
        <v>0</v>
      </c>
      <c r="H39" s="52">
        <f t="shared" si="78"/>
        <v>1</v>
      </c>
      <c r="I39" s="52">
        <f t="shared" si="78"/>
        <v>0</v>
      </c>
      <c r="J39" s="52">
        <f t="shared" si="78"/>
        <v>159</v>
      </c>
      <c r="K39" s="52">
        <f t="shared" si="78"/>
        <v>3083</v>
      </c>
      <c r="L39" s="52">
        <f t="shared" si="78"/>
        <v>8862</v>
      </c>
      <c r="M39" s="52">
        <f t="shared" si="78"/>
        <v>10571</v>
      </c>
      <c r="N39" s="52">
        <f t="shared" si="78"/>
        <v>10340</v>
      </c>
      <c r="O39" s="52">
        <f t="shared" si="78"/>
        <v>9958</v>
      </c>
      <c r="P39" s="52">
        <f t="shared" si="78"/>
        <v>10306</v>
      </c>
      <c r="Q39" s="52">
        <f t="shared" si="78"/>
        <v>9554</v>
      </c>
      <c r="R39" s="52">
        <f t="shared" si="78"/>
        <v>291</v>
      </c>
      <c r="S39" s="52">
        <f t="shared" si="78"/>
        <v>1875</v>
      </c>
      <c r="T39" s="52">
        <f t="shared" si="78"/>
        <v>5958</v>
      </c>
      <c r="U39" s="52">
        <f t="shared" si="78"/>
        <v>7265</v>
      </c>
      <c r="V39" s="52">
        <f t="shared" si="78"/>
        <v>7792</v>
      </c>
      <c r="W39" s="52">
        <f t="shared" si="78"/>
        <v>8357</v>
      </c>
      <c r="X39" s="52">
        <f t="shared" si="78"/>
        <v>16788</v>
      </c>
      <c r="Y39" s="52">
        <f t="shared" si="78"/>
        <v>18886</v>
      </c>
      <c r="Z39" s="52">
        <f t="shared" si="78"/>
        <v>18293</v>
      </c>
      <c r="AA39" s="52">
        <f t="shared" si="78"/>
        <v>14929</v>
      </c>
      <c r="AB39" s="52">
        <f t="shared" si="78"/>
        <v>15173</v>
      </c>
      <c r="AC39" s="52">
        <f t="shared" si="78"/>
        <v>15754</v>
      </c>
      <c r="AD39" s="52">
        <f t="shared" si="78"/>
        <v>11709</v>
      </c>
      <c r="AE39" s="52">
        <f t="shared" si="78"/>
        <v>5240</v>
      </c>
      <c r="AF39" s="52">
        <f t="shared" si="78"/>
        <v>15028</v>
      </c>
      <c r="AG39" s="52">
        <f t="shared" si="78"/>
        <v>16064</v>
      </c>
      <c r="AH39" s="52">
        <f t="shared" si="78"/>
        <v>14045</v>
      </c>
      <c r="AI39" s="52">
        <f t="shared" si="78"/>
        <v>13391</v>
      </c>
      <c r="AJ39" s="52">
        <f t="shared" si="78"/>
        <v>14352</v>
      </c>
      <c r="AK39" s="52">
        <f t="shared" si="78"/>
        <v>12923</v>
      </c>
      <c r="AL39" s="52">
        <f t="shared" si="78"/>
        <v>12287</v>
      </c>
      <c r="AM39" s="52">
        <f t="shared" si="78"/>
        <v>9815</v>
      </c>
      <c r="AN39" s="52">
        <f t="shared" si="78"/>
        <v>13609</v>
      </c>
      <c r="AO39" s="52">
        <f t="shared" si="78"/>
        <v>17408</v>
      </c>
      <c r="AP39" s="52">
        <f t="shared" si="78"/>
        <v>17093</v>
      </c>
      <c r="AQ39" s="52">
        <f t="shared" si="78"/>
        <v>17339</v>
      </c>
      <c r="AR39" s="52">
        <f t="shared" si="78"/>
        <v>18692</v>
      </c>
      <c r="AS39" s="52">
        <f t="shared" si="78"/>
        <v>18110</v>
      </c>
      <c r="AT39" s="52">
        <f t="shared" si="78"/>
        <v>20102</v>
      </c>
      <c r="AU39" s="52">
        <f t="shared" si="78"/>
        <v>19078</v>
      </c>
      <c r="AV39" s="52">
        <f t="shared" si="78"/>
        <v>22918</v>
      </c>
      <c r="AW39" s="52">
        <f t="shared" si="78"/>
        <v>19902</v>
      </c>
      <c r="AX39" s="52">
        <f t="shared" si="78"/>
        <v>18459</v>
      </c>
      <c r="AY39" s="52">
        <f t="shared" si="78"/>
        <v>19725</v>
      </c>
      <c r="AZ39" s="52">
        <f t="shared" si="78"/>
        <v>20113</v>
      </c>
      <c r="BA39" s="52">
        <f t="shared" si="78"/>
        <v>21551</v>
      </c>
      <c r="BB39" s="52">
        <f t="shared" si="78"/>
        <v>17046</v>
      </c>
      <c r="BC39" s="52">
        <f t="shared" si="78"/>
        <v>17255</v>
      </c>
      <c r="BD39" s="52">
        <f t="shared" si="78"/>
        <v>17114</v>
      </c>
      <c r="BE39" s="52">
        <f t="shared" si="78"/>
        <v>14711</v>
      </c>
      <c r="BF39" s="52">
        <f t="shared" si="78"/>
        <v>18934</v>
      </c>
      <c r="BG39" s="52">
        <f t="shared" si="78"/>
        <v>21622</v>
      </c>
      <c r="BH39" s="52">
        <f t="shared" si="78"/>
        <v>21926</v>
      </c>
      <c r="BI39" s="52">
        <f t="shared" si="78"/>
        <v>20759</v>
      </c>
      <c r="BJ39" s="52">
        <f t="shared" si="78"/>
        <v>16176</v>
      </c>
      <c r="BK39" s="52">
        <f>BK12+BK13</f>
        <v>19530</v>
      </c>
      <c r="BL39" s="52">
        <f t="shared" ref="BL39:BO39" si="79">BL12+BL13</f>
        <v>20897</v>
      </c>
      <c r="BM39" s="52">
        <f t="shared" si="79"/>
        <v>20062</v>
      </c>
      <c r="BN39" s="52">
        <f t="shared" si="79"/>
        <v>19787</v>
      </c>
      <c r="BO39" s="52">
        <f t="shared" si="79"/>
        <v>19373</v>
      </c>
      <c r="BP39" s="52">
        <f t="shared" ref="BP39:BQ39" si="80">BP12+BP13</f>
        <v>16803</v>
      </c>
      <c r="BQ39" s="52">
        <f t="shared" si="80"/>
        <v>19416</v>
      </c>
      <c r="BR39" s="52">
        <f t="shared" ref="BR39:BS39" si="81">BR12+BR13</f>
        <v>19270</v>
      </c>
      <c r="BS39" s="52">
        <f t="shared" si="81"/>
        <v>16022</v>
      </c>
      <c r="BT39" s="52">
        <f t="shared" ref="BT39:BU39" si="82">BT12+BT13</f>
        <v>29714</v>
      </c>
      <c r="BU39" s="52">
        <f t="shared" si="82"/>
        <v>18978</v>
      </c>
      <c r="BV39" s="52">
        <f t="shared" ref="BV39" si="83">BV12+BV13</f>
        <v>17541</v>
      </c>
      <c r="BW39" s="52">
        <v>22898</v>
      </c>
      <c r="BX39" s="52">
        <v>19469</v>
      </c>
      <c r="BY39" s="52">
        <v>22814</v>
      </c>
      <c r="BZ39" s="52">
        <v>22333</v>
      </c>
      <c r="CA39" s="52">
        <v>17399</v>
      </c>
      <c r="CB39" s="52">
        <f t="shared" ref="CB39:CC39" si="84">CB12+CB13</f>
        <v>18584</v>
      </c>
      <c r="CC39" s="52">
        <f t="shared" si="84"/>
        <v>20027</v>
      </c>
      <c r="CD39" s="52">
        <f t="shared" ref="CD39" si="85">CD12+CD13</f>
        <v>18902</v>
      </c>
      <c r="CE39" s="52">
        <f t="shared" ref="CE39" si="86">CE12+CE13</f>
        <v>17406</v>
      </c>
      <c r="CF39" s="52">
        <f t="shared" ref="CF39:CG39" si="87">CF12+CF13</f>
        <v>34170</v>
      </c>
      <c r="CG39" s="52">
        <f t="shared" si="87"/>
        <v>24406</v>
      </c>
      <c r="CH39" s="52">
        <f t="shared" ref="CH39" si="88">CH12+CH13</f>
        <v>20955</v>
      </c>
      <c r="CI39" s="52">
        <f t="shared" ref="CI39:CQ39" si="89">CI12+CI13</f>
        <v>30546</v>
      </c>
      <c r="CJ39" s="52">
        <f t="shared" si="89"/>
        <v>24608.391304347828</v>
      </c>
      <c r="CK39" s="52">
        <f t="shared" si="89"/>
        <v>0</v>
      </c>
      <c r="CL39" s="52">
        <f t="shared" si="89"/>
        <v>0</v>
      </c>
      <c r="CM39" s="52">
        <f t="shared" si="89"/>
        <v>0</v>
      </c>
      <c r="CN39" s="52">
        <f t="shared" si="89"/>
        <v>0</v>
      </c>
      <c r="CO39" s="52">
        <f t="shared" si="89"/>
        <v>0</v>
      </c>
      <c r="CP39" s="52">
        <f t="shared" si="89"/>
        <v>0</v>
      </c>
      <c r="CQ39" s="52">
        <f t="shared" si="89"/>
        <v>0</v>
      </c>
      <c r="CR39" s="52">
        <f t="shared" ref="CR39:CT39" si="90">CR12+CR13</f>
        <v>0</v>
      </c>
      <c r="CS39" s="52">
        <f t="shared" si="90"/>
        <v>0</v>
      </c>
      <c r="CT39" s="52">
        <f t="shared" si="90"/>
        <v>0</v>
      </c>
      <c r="CU39" s="52"/>
      <c r="CW39" s="52"/>
      <c r="CY39" s="52">
        <f t="shared" ref="CY39" ca="1" si="91">CY12+CY13</f>
        <v>74671.391304347824</v>
      </c>
    </row>
    <row r="40" spans="2:103" x14ac:dyDescent="0.2">
      <c r="B40" s="9" t="s">
        <v>10</v>
      </c>
      <c r="C40" s="52">
        <f t="shared" ref="C40:BN40" si="92">C9+C10</f>
        <v>20436</v>
      </c>
      <c r="D40" s="52">
        <f t="shared" si="92"/>
        <v>18711</v>
      </c>
      <c r="E40" s="52">
        <f t="shared" si="92"/>
        <v>21785</v>
      </c>
      <c r="F40" s="52">
        <f t="shared" si="92"/>
        <v>20696</v>
      </c>
      <c r="G40" s="52">
        <f t="shared" si="92"/>
        <v>20877</v>
      </c>
      <c r="H40" s="52">
        <f t="shared" si="92"/>
        <v>17912</v>
      </c>
      <c r="I40" s="52">
        <f t="shared" si="92"/>
        <v>17651</v>
      </c>
      <c r="J40" s="52">
        <f t="shared" si="92"/>
        <v>14329</v>
      </c>
      <c r="K40" s="52">
        <f t="shared" si="92"/>
        <v>11894</v>
      </c>
      <c r="L40" s="52">
        <f t="shared" si="92"/>
        <v>16572</v>
      </c>
      <c r="M40" s="52">
        <f t="shared" si="92"/>
        <v>19029</v>
      </c>
      <c r="N40" s="52">
        <f t="shared" si="92"/>
        <v>14036</v>
      </c>
      <c r="O40" s="52">
        <f t="shared" si="92"/>
        <v>18971</v>
      </c>
      <c r="P40" s="52">
        <f t="shared" si="92"/>
        <v>17848</v>
      </c>
      <c r="Q40" s="52">
        <f t="shared" si="92"/>
        <v>19540</v>
      </c>
      <c r="R40" s="52">
        <f t="shared" si="92"/>
        <v>3235</v>
      </c>
      <c r="S40" s="52">
        <f t="shared" si="92"/>
        <v>694</v>
      </c>
      <c r="T40" s="52">
        <f t="shared" si="92"/>
        <v>5003</v>
      </c>
      <c r="U40" s="52">
        <f t="shared" si="92"/>
        <v>8345</v>
      </c>
      <c r="V40" s="52">
        <f t="shared" si="92"/>
        <v>9566</v>
      </c>
      <c r="W40" s="52">
        <f t="shared" si="92"/>
        <v>11523</v>
      </c>
      <c r="X40" s="52">
        <f t="shared" si="92"/>
        <v>12862</v>
      </c>
      <c r="Y40" s="52">
        <f t="shared" si="92"/>
        <v>16914</v>
      </c>
      <c r="Z40" s="52">
        <f t="shared" si="92"/>
        <v>16730</v>
      </c>
      <c r="AA40" s="52">
        <f t="shared" si="92"/>
        <v>16023</v>
      </c>
      <c r="AB40" s="52">
        <f t="shared" si="92"/>
        <v>15420</v>
      </c>
      <c r="AC40" s="52">
        <f t="shared" si="92"/>
        <v>16509</v>
      </c>
      <c r="AD40" s="52">
        <f t="shared" si="92"/>
        <v>12036</v>
      </c>
      <c r="AE40" s="52">
        <f t="shared" si="92"/>
        <v>5472</v>
      </c>
      <c r="AF40" s="52">
        <f t="shared" si="92"/>
        <v>13437</v>
      </c>
      <c r="AG40" s="52">
        <f t="shared" si="92"/>
        <v>17149</v>
      </c>
      <c r="AH40" s="52">
        <f t="shared" si="92"/>
        <v>17234</v>
      </c>
      <c r="AI40" s="52">
        <f t="shared" si="92"/>
        <v>15469</v>
      </c>
      <c r="AJ40" s="52">
        <f t="shared" si="92"/>
        <v>14413</v>
      </c>
      <c r="AK40" s="52">
        <f t="shared" si="92"/>
        <v>18716</v>
      </c>
      <c r="AL40" s="52">
        <f t="shared" si="92"/>
        <v>18948</v>
      </c>
      <c r="AM40" s="52">
        <f t="shared" si="92"/>
        <v>19595</v>
      </c>
      <c r="AN40" s="52">
        <f t="shared" si="92"/>
        <v>18009</v>
      </c>
      <c r="AO40" s="52">
        <f t="shared" si="92"/>
        <v>23527</v>
      </c>
      <c r="AP40" s="52">
        <f t="shared" si="92"/>
        <v>23403</v>
      </c>
      <c r="AQ40" s="52">
        <f t="shared" si="92"/>
        <v>20878</v>
      </c>
      <c r="AR40" s="52">
        <f t="shared" si="92"/>
        <v>20439</v>
      </c>
      <c r="AS40" s="52">
        <f t="shared" si="92"/>
        <v>20661</v>
      </c>
      <c r="AT40" s="52">
        <f t="shared" si="92"/>
        <v>23350</v>
      </c>
      <c r="AU40" s="52">
        <f t="shared" si="92"/>
        <v>24020</v>
      </c>
      <c r="AV40" s="52">
        <f t="shared" si="92"/>
        <v>32791</v>
      </c>
      <c r="AW40" s="52">
        <f t="shared" si="92"/>
        <v>29460</v>
      </c>
      <c r="AX40" s="52">
        <f t="shared" si="92"/>
        <v>27299</v>
      </c>
      <c r="AY40" s="52">
        <f t="shared" si="92"/>
        <v>34785</v>
      </c>
      <c r="AZ40" s="52">
        <f t="shared" si="92"/>
        <v>30152</v>
      </c>
      <c r="BA40" s="52">
        <f t="shared" si="92"/>
        <v>33125</v>
      </c>
      <c r="BB40" s="52">
        <f t="shared" si="92"/>
        <v>30439</v>
      </c>
      <c r="BC40" s="52">
        <f t="shared" si="92"/>
        <v>33649</v>
      </c>
      <c r="BD40" s="52">
        <f t="shared" si="92"/>
        <v>30799</v>
      </c>
      <c r="BE40" s="52">
        <f t="shared" si="92"/>
        <v>29549</v>
      </c>
      <c r="BF40" s="52">
        <f t="shared" si="92"/>
        <v>32106</v>
      </c>
      <c r="BG40" s="52">
        <f t="shared" si="92"/>
        <v>34117</v>
      </c>
      <c r="BH40" s="52">
        <f t="shared" si="92"/>
        <v>36927</v>
      </c>
      <c r="BI40" s="52">
        <f t="shared" si="92"/>
        <v>41217</v>
      </c>
      <c r="BJ40" s="52">
        <f t="shared" si="92"/>
        <v>32354</v>
      </c>
      <c r="BK40" s="52">
        <f t="shared" si="92"/>
        <v>42796</v>
      </c>
      <c r="BL40" s="52">
        <f t="shared" si="92"/>
        <v>39341</v>
      </c>
      <c r="BM40" s="52">
        <f t="shared" si="92"/>
        <v>39319</v>
      </c>
      <c r="BN40" s="52">
        <f t="shared" si="92"/>
        <v>38350</v>
      </c>
      <c r="BO40" s="52">
        <f t="shared" ref="BO40:BV40" si="93">BO9+BO10</f>
        <v>34149</v>
      </c>
      <c r="BP40" s="52">
        <f t="shared" si="93"/>
        <v>36360</v>
      </c>
      <c r="BQ40" s="52">
        <f t="shared" si="93"/>
        <v>39312</v>
      </c>
      <c r="BR40" s="52">
        <f t="shared" si="93"/>
        <v>39976</v>
      </c>
      <c r="BS40" s="52">
        <f t="shared" si="93"/>
        <v>35269</v>
      </c>
      <c r="BT40" s="52">
        <f t="shared" si="93"/>
        <v>61125</v>
      </c>
      <c r="BU40" s="52">
        <f t="shared" si="93"/>
        <v>43708</v>
      </c>
      <c r="BV40" s="52">
        <f t="shared" si="93"/>
        <v>35414</v>
      </c>
      <c r="BW40" s="52">
        <v>54100</v>
      </c>
      <c r="BX40" s="52">
        <v>41747</v>
      </c>
      <c r="BY40" s="52">
        <v>48517</v>
      </c>
      <c r="BZ40" s="52">
        <v>50807</v>
      </c>
      <c r="CA40" s="52">
        <v>45287</v>
      </c>
      <c r="CB40" s="52">
        <f t="shared" ref="CB40:CF40" si="94">CB9+CB10</f>
        <v>42448</v>
      </c>
      <c r="CC40" s="52">
        <f t="shared" si="94"/>
        <v>43180</v>
      </c>
      <c r="CD40" s="52">
        <f t="shared" si="94"/>
        <v>45024</v>
      </c>
      <c r="CE40" s="52">
        <f t="shared" si="94"/>
        <v>39489</v>
      </c>
      <c r="CF40" s="52">
        <f t="shared" si="94"/>
        <v>71217</v>
      </c>
      <c r="CG40" s="52">
        <f t="shared" ref="CG40:CH40" si="95">CG9+CG10</f>
        <v>56205</v>
      </c>
      <c r="CH40" s="52">
        <f t="shared" si="95"/>
        <v>48559</v>
      </c>
      <c r="CI40" s="52">
        <f t="shared" ref="CI40:CQ40" si="96">CI9+CI10</f>
        <v>64090</v>
      </c>
      <c r="CJ40" s="52">
        <f t="shared" si="96"/>
        <v>50964.34782608696</v>
      </c>
      <c r="CK40" s="52">
        <f t="shared" si="96"/>
        <v>0</v>
      </c>
      <c r="CL40" s="52">
        <f t="shared" si="96"/>
        <v>0</v>
      </c>
      <c r="CM40" s="52">
        <f t="shared" si="96"/>
        <v>0</v>
      </c>
      <c r="CN40" s="52">
        <f t="shared" si="96"/>
        <v>0</v>
      </c>
      <c r="CO40" s="52">
        <f t="shared" si="96"/>
        <v>0</v>
      </c>
      <c r="CP40" s="52">
        <f t="shared" si="96"/>
        <v>0</v>
      </c>
      <c r="CQ40" s="52">
        <f t="shared" si="96"/>
        <v>0</v>
      </c>
      <c r="CR40" s="52">
        <f t="shared" ref="CR40:CT40" si="97">CR9+CR10</f>
        <v>0</v>
      </c>
      <c r="CS40" s="52">
        <f t="shared" si="97"/>
        <v>0</v>
      </c>
      <c r="CT40" s="52">
        <f t="shared" si="97"/>
        <v>0</v>
      </c>
      <c r="CU40" s="52"/>
      <c r="CW40" s="52"/>
      <c r="CY40" s="52">
        <f ca="1">CY9+CY10</f>
        <v>155474.34782608695</v>
      </c>
    </row>
    <row r="41" spans="2:103" x14ac:dyDescent="0.2">
      <c r="B41" s="9" t="s">
        <v>11</v>
      </c>
      <c r="C41" s="52">
        <f>SUM(C4:C6)</f>
        <v>20866</v>
      </c>
      <c r="D41" s="52">
        <f t="shared" ref="D41:BD41" si="98">SUM(D4:D6)</f>
        <v>15230</v>
      </c>
      <c r="E41" s="52">
        <f t="shared" si="98"/>
        <v>16095</v>
      </c>
      <c r="F41" s="52">
        <f t="shared" si="98"/>
        <v>17014</v>
      </c>
      <c r="G41" s="52">
        <f t="shared" si="98"/>
        <v>16267</v>
      </c>
      <c r="H41" s="52">
        <f t="shared" si="98"/>
        <v>13261</v>
      </c>
      <c r="I41" s="52">
        <f t="shared" si="98"/>
        <v>13108</v>
      </c>
      <c r="J41" s="52">
        <f t="shared" si="98"/>
        <v>10960</v>
      </c>
      <c r="K41" s="52">
        <f t="shared" si="98"/>
        <v>9475</v>
      </c>
      <c r="L41" s="52">
        <f t="shared" si="98"/>
        <v>13367</v>
      </c>
      <c r="M41" s="52">
        <f t="shared" si="98"/>
        <v>14221</v>
      </c>
      <c r="N41" s="52">
        <f t="shared" si="98"/>
        <v>11347</v>
      </c>
      <c r="O41" s="52">
        <f t="shared" si="98"/>
        <v>17203</v>
      </c>
      <c r="P41" s="52">
        <f t="shared" si="98"/>
        <v>13259</v>
      </c>
      <c r="Q41" s="52">
        <f t="shared" si="98"/>
        <v>16753</v>
      </c>
      <c r="R41" s="52">
        <f t="shared" si="98"/>
        <v>2415</v>
      </c>
      <c r="S41" s="52">
        <f t="shared" si="98"/>
        <v>1968</v>
      </c>
      <c r="T41" s="52">
        <f t="shared" si="98"/>
        <v>9217</v>
      </c>
      <c r="U41" s="52">
        <f t="shared" si="98"/>
        <v>13950</v>
      </c>
      <c r="V41" s="52">
        <f t="shared" si="98"/>
        <v>15388</v>
      </c>
      <c r="W41" s="52">
        <f t="shared" si="98"/>
        <v>17004</v>
      </c>
      <c r="X41" s="52">
        <f t="shared" si="98"/>
        <v>19778</v>
      </c>
      <c r="Y41" s="52">
        <f t="shared" si="98"/>
        <v>23846</v>
      </c>
      <c r="Z41" s="52">
        <f t="shared" si="98"/>
        <v>21592</v>
      </c>
      <c r="AA41" s="52">
        <f t="shared" si="98"/>
        <v>25198</v>
      </c>
      <c r="AB41" s="52">
        <f t="shared" si="98"/>
        <v>22632</v>
      </c>
      <c r="AC41" s="52">
        <f t="shared" si="98"/>
        <v>26743</v>
      </c>
      <c r="AD41" s="52">
        <f t="shared" si="98"/>
        <v>20221</v>
      </c>
      <c r="AE41" s="52">
        <f t="shared" si="98"/>
        <v>9957</v>
      </c>
      <c r="AF41" s="52">
        <f t="shared" si="98"/>
        <v>22353</v>
      </c>
      <c r="AG41" s="52">
        <f t="shared" si="98"/>
        <v>27149</v>
      </c>
      <c r="AH41" s="52">
        <f t="shared" si="98"/>
        <v>27711</v>
      </c>
      <c r="AI41" s="52">
        <f t="shared" si="98"/>
        <v>25304</v>
      </c>
      <c r="AJ41" s="52">
        <f t="shared" si="98"/>
        <v>27502</v>
      </c>
      <c r="AK41" s="52">
        <f t="shared" si="98"/>
        <v>31354</v>
      </c>
      <c r="AL41" s="52">
        <f t="shared" si="98"/>
        <v>33291</v>
      </c>
      <c r="AM41" s="52">
        <f t="shared" si="98"/>
        <v>34478</v>
      </c>
      <c r="AN41" s="52">
        <f t="shared" si="98"/>
        <v>33903</v>
      </c>
      <c r="AO41" s="52">
        <f t="shared" si="98"/>
        <v>36686</v>
      </c>
      <c r="AP41" s="52">
        <f t="shared" si="98"/>
        <v>36543</v>
      </c>
      <c r="AQ41" s="52">
        <f t="shared" si="98"/>
        <v>35478</v>
      </c>
      <c r="AR41" s="52">
        <f t="shared" si="98"/>
        <v>37008</v>
      </c>
      <c r="AS41" s="52">
        <f t="shared" si="98"/>
        <v>36388</v>
      </c>
      <c r="AT41" s="52">
        <f t="shared" si="98"/>
        <v>38914</v>
      </c>
      <c r="AU41" s="52">
        <f t="shared" si="98"/>
        <v>37856</v>
      </c>
      <c r="AV41" s="52">
        <f t="shared" si="98"/>
        <v>50039</v>
      </c>
      <c r="AW41" s="52">
        <f t="shared" si="98"/>
        <v>40839</v>
      </c>
      <c r="AX41" s="52">
        <f t="shared" si="98"/>
        <v>36832</v>
      </c>
      <c r="AY41" s="52">
        <f t="shared" si="98"/>
        <v>45103</v>
      </c>
      <c r="AZ41" s="52">
        <f t="shared" si="98"/>
        <v>39111</v>
      </c>
      <c r="BA41" s="52">
        <f t="shared" si="98"/>
        <v>46834</v>
      </c>
      <c r="BB41" s="52">
        <f t="shared" si="98"/>
        <v>41514</v>
      </c>
      <c r="BC41" s="52">
        <f t="shared" ref="BC41" si="99">SUM(BC4:BC6)</f>
        <v>41981</v>
      </c>
      <c r="BD41" s="52">
        <f t="shared" si="98"/>
        <v>39636</v>
      </c>
      <c r="BE41" s="52">
        <f t="shared" ref="BE41:BF41" si="100">SUM(BE4:BE6)</f>
        <v>38632</v>
      </c>
      <c r="BF41" s="52">
        <f t="shared" si="100"/>
        <v>38908</v>
      </c>
      <c r="BG41" s="52">
        <f t="shared" ref="BG41:BH41" si="101">SUM(BG4:BG6)</f>
        <v>38845</v>
      </c>
      <c r="BH41" s="52">
        <f t="shared" si="101"/>
        <v>49049</v>
      </c>
      <c r="BI41" s="52">
        <f t="shared" ref="BI41:BJ41" si="102">SUM(BI4:BI6)</f>
        <v>54144</v>
      </c>
      <c r="BJ41" s="52">
        <f t="shared" si="102"/>
        <v>43886</v>
      </c>
      <c r="BK41" s="52">
        <f t="shared" ref="BK41" si="103">SUM(BK4:BK6)</f>
        <v>53358</v>
      </c>
      <c r="BL41" s="52">
        <f t="shared" ref="BL41:BM41" si="104">SUM(BL4:BL6)</f>
        <v>44899</v>
      </c>
      <c r="BM41" s="52">
        <f t="shared" si="104"/>
        <v>45444</v>
      </c>
      <c r="BN41" s="52">
        <f t="shared" ref="BN41:BO41" si="105">SUM(BN4:BN6)</f>
        <v>45662</v>
      </c>
      <c r="BO41" s="52">
        <f t="shared" si="105"/>
        <v>41054</v>
      </c>
      <c r="BP41" s="52">
        <f t="shared" ref="BP41:BQ41" si="106">SUM(BP4:BP6)</f>
        <v>37042</v>
      </c>
      <c r="BQ41" s="52">
        <f t="shared" si="106"/>
        <v>43068</v>
      </c>
      <c r="BR41" s="52">
        <f t="shared" ref="BR41:BS41" si="107">SUM(BR4:BR6)</f>
        <v>38693</v>
      </c>
      <c r="BS41" s="52">
        <f t="shared" si="107"/>
        <v>31796</v>
      </c>
      <c r="BT41" s="52">
        <f t="shared" ref="BT41:BU41" si="108">SUM(BT4:BT6)</f>
        <v>65669</v>
      </c>
      <c r="BU41" s="52">
        <f t="shared" si="108"/>
        <v>42007</v>
      </c>
      <c r="BV41" s="52">
        <f t="shared" ref="BV41" si="109">SUM(BV4:BV6)</f>
        <v>37194</v>
      </c>
      <c r="BW41" s="52">
        <v>54074</v>
      </c>
      <c r="BX41" s="52">
        <v>38674</v>
      </c>
      <c r="BY41" s="52">
        <v>48637</v>
      </c>
      <c r="BZ41" s="52">
        <v>43776</v>
      </c>
      <c r="CA41" s="52">
        <v>36255</v>
      </c>
      <c r="CB41" s="52">
        <f t="shared" ref="CB41:CC41" si="110">SUM(CB4:CB6)</f>
        <v>34676</v>
      </c>
      <c r="CC41" s="52">
        <f t="shared" si="110"/>
        <v>39677</v>
      </c>
      <c r="CD41" s="52">
        <f t="shared" ref="CD41" si="111">SUM(CD4:CD6)</f>
        <v>38163</v>
      </c>
      <c r="CE41" s="52">
        <f t="shared" ref="CE41" si="112">SUM(CE4:CE6)</f>
        <v>41797</v>
      </c>
      <c r="CF41" s="52">
        <f t="shared" ref="CF41:CG41" si="113">SUM(CF4:CF6)</f>
        <v>76333</v>
      </c>
      <c r="CG41" s="52">
        <f t="shared" si="113"/>
        <v>52916</v>
      </c>
      <c r="CH41" s="52">
        <f t="shared" ref="CH41" si="114">SUM(CH4:CH6)</f>
        <v>52063</v>
      </c>
      <c r="CI41" s="52">
        <f t="shared" ref="CI41:CQ41" si="115">SUM(CI4:CI6)</f>
        <v>63475</v>
      </c>
      <c r="CJ41" s="52">
        <f t="shared" si="115"/>
        <v>51274.52173913044</v>
      </c>
      <c r="CK41" s="52">
        <f t="shared" si="115"/>
        <v>0</v>
      </c>
      <c r="CL41" s="52">
        <f t="shared" si="115"/>
        <v>0</v>
      </c>
      <c r="CM41" s="52">
        <f t="shared" si="115"/>
        <v>0</v>
      </c>
      <c r="CN41" s="52">
        <f t="shared" si="115"/>
        <v>0</v>
      </c>
      <c r="CO41" s="52">
        <f t="shared" si="115"/>
        <v>0</v>
      </c>
      <c r="CP41" s="52">
        <f t="shared" si="115"/>
        <v>0</v>
      </c>
      <c r="CQ41" s="52">
        <f t="shared" si="115"/>
        <v>0</v>
      </c>
      <c r="CR41" s="52">
        <f t="shared" ref="CR41:CT41" si="116">SUM(CR4:CR6)</f>
        <v>0</v>
      </c>
      <c r="CS41" s="52">
        <f t="shared" si="116"/>
        <v>0</v>
      </c>
      <c r="CT41" s="52">
        <f t="shared" si="116"/>
        <v>0</v>
      </c>
      <c r="CU41" s="52"/>
      <c r="CW41" s="52"/>
      <c r="CY41" s="52">
        <f t="shared" ref="CY41" ca="1" si="117">SUM(CY4:CY6)</f>
        <v>155415.52173913043</v>
      </c>
    </row>
    <row r="42" spans="2:103" x14ac:dyDescent="0.2">
      <c r="B42" s="9" t="s">
        <v>12</v>
      </c>
      <c r="C42" s="52">
        <f>C11</f>
        <v>12854</v>
      </c>
      <c r="D42" s="52">
        <f t="shared" ref="D42:BD42" si="118">D11</f>
        <v>9604</v>
      </c>
      <c r="E42" s="52">
        <f t="shared" si="118"/>
        <v>10281</v>
      </c>
      <c r="F42" s="52">
        <f t="shared" si="118"/>
        <v>9759</v>
      </c>
      <c r="G42" s="52">
        <f t="shared" si="118"/>
        <v>9874</v>
      </c>
      <c r="H42" s="52">
        <f t="shared" si="118"/>
        <v>9075</v>
      </c>
      <c r="I42" s="52">
        <f t="shared" si="118"/>
        <v>9982</v>
      </c>
      <c r="J42" s="52">
        <f t="shared" si="118"/>
        <v>9325</v>
      </c>
      <c r="K42" s="52">
        <f t="shared" si="118"/>
        <v>8082</v>
      </c>
      <c r="L42" s="52">
        <f t="shared" si="118"/>
        <v>10891</v>
      </c>
      <c r="M42" s="52">
        <f t="shared" si="118"/>
        <v>10642</v>
      </c>
      <c r="N42" s="52">
        <f t="shared" si="118"/>
        <v>8137</v>
      </c>
      <c r="O42" s="52">
        <f t="shared" si="118"/>
        <v>9323</v>
      </c>
      <c r="P42" s="52">
        <f t="shared" si="118"/>
        <v>6363</v>
      </c>
      <c r="Q42" s="52">
        <f t="shared" si="118"/>
        <v>7479</v>
      </c>
      <c r="R42" s="52">
        <f t="shared" si="118"/>
        <v>711</v>
      </c>
      <c r="S42" s="52">
        <f t="shared" si="118"/>
        <v>1371</v>
      </c>
      <c r="T42" s="52">
        <f t="shared" si="118"/>
        <v>4402</v>
      </c>
      <c r="U42" s="52">
        <f t="shared" si="118"/>
        <v>4583</v>
      </c>
      <c r="V42" s="52">
        <f t="shared" si="118"/>
        <v>4854</v>
      </c>
      <c r="W42" s="52">
        <f t="shared" si="118"/>
        <v>5420</v>
      </c>
      <c r="X42" s="52">
        <f t="shared" si="118"/>
        <v>7275</v>
      </c>
      <c r="Y42" s="52">
        <f t="shared" si="118"/>
        <v>9576</v>
      </c>
      <c r="Z42" s="52">
        <f t="shared" si="118"/>
        <v>8010</v>
      </c>
      <c r="AA42" s="52">
        <f t="shared" si="118"/>
        <v>8833</v>
      </c>
      <c r="AB42" s="52">
        <f t="shared" si="118"/>
        <v>10483</v>
      </c>
      <c r="AC42" s="52">
        <f t="shared" si="118"/>
        <v>13335</v>
      </c>
      <c r="AD42" s="52">
        <f t="shared" si="118"/>
        <v>9058</v>
      </c>
      <c r="AE42" s="52">
        <f t="shared" si="118"/>
        <v>2871</v>
      </c>
      <c r="AF42" s="52">
        <f t="shared" si="118"/>
        <v>5549</v>
      </c>
      <c r="AG42" s="52">
        <f t="shared" si="118"/>
        <v>10170</v>
      </c>
      <c r="AH42" s="52">
        <f t="shared" si="118"/>
        <v>11070</v>
      </c>
      <c r="AI42" s="52">
        <f t="shared" si="118"/>
        <v>10745</v>
      </c>
      <c r="AJ42" s="52">
        <f t="shared" si="118"/>
        <v>10884</v>
      </c>
      <c r="AK42" s="52">
        <f t="shared" si="118"/>
        <v>10743</v>
      </c>
      <c r="AL42" s="52">
        <f t="shared" si="118"/>
        <v>11493</v>
      </c>
      <c r="AM42" s="52">
        <f t="shared" si="118"/>
        <v>11113</v>
      </c>
      <c r="AN42" s="52">
        <f t="shared" si="118"/>
        <v>7847</v>
      </c>
      <c r="AO42" s="52">
        <f t="shared" si="118"/>
        <v>10906</v>
      </c>
      <c r="AP42" s="52">
        <f t="shared" si="118"/>
        <v>13190</v>
      </c>
      <c r="AQ42" s="52">
        <f t="shared" si="118"/>
        <v>11794</v>
      </c>
      <c r="AR42" s="52">
        <f t="shared" si="118"/>
        <v>12479</v>
      </c>
      <c r="AS42" s="52">
        <f t="shared" si="118"/>
        <v>12842</v>
      </c>
      <c r="AT42" s="52">
        <f t="shared" si="118"/>
        <v>15131</v>
      </c>
      <c r="AU42" s="52">
        <f t="shared" si="118"/>
        <v>13007</v>
      </c>
      <c r="AV42" s="52">
        <f t="shared" si="118"/>
        <v>13755</v>
      </c>
      <c r="AW42" s="52">
        <f t="shared" si="118"/>
        <v>12528</v>
      </c>
      <c r="AX42" s="52">
        <f t="shared" si="118"/>
        <v>10378</v>
      </c>
      <c r="AY42" s="52">
        <f t="shared" si="118"/>
        <v>11315</v>
      </c>
      <c r="AZ42" s="52">
        <f t="shared" si="118"/>
        <v>12695</v>
      </c>
      <c r="BA42" s="52">
        <f t="shared" si="118"/>
        <v>16253</v>
      </c>
      <c r="BB42" s="52">
        <f t="shared" si="118"/>
        <v>13677</v>
      </c>
      <c r="BC42" s="52">
        <f t="shared" ref="BC42" si="119">BC11</f>
        <v>14606</v>
      </c>
      <c r="BD42" s="52">
        <f t="shared" si="118"/>
        <v>14906</v>
      </c>
      <c r="BE42" s="52">
        <f t="shared" ref="BE42:BF42" si="120">BE11</f>
        <v>14970</v>
      </c>
      <c r="BF42" s="52">
        <f t="shared" si="120"/>
        <v>16803</v>
      </c>
      <c r="BG42" s="52">
        <f t="shared" ref="BG42:BH42" si="121">BG11</f>
        <v>17443</v>
      </c>
      <c r="BH42" s="52">
        <f t="shared" si="121"/>
        <v>18217</v>
      </c>
      <c r="BI42" s="52">
        <f t="shared" ref="BI42:BJ42" si="122">BI11</f>
        <v>17013</v>
      </c>
      <c r="BJ42" s="52">
        <f t="shared" si="122"/>
        <v>14322</v>
      </c>
      <c r="BK42" s="52">
        <f t="shared" ref="BK42" si="123">BK11</f>
        <v>20273</v>
      </c>
      <c r="BL42" s="52">
        <f t="shared" ref="BL42:BM42" si="124">BL11</f>
        <v>19502</v>
      </c>
      <c r="BM42" s="52">
        <f t="shared" si="124"/>
        <v>18554</v>
      </c>
      <c r="BN42" s="52">
        <f t="shared" ref="BN42:BO42" si="125">BN11</f>
        <v>19237</v>
      </c>
      <c r="BO42" s="52">
        <f t="shared" si="125"/>
        <v>18319</v>
      </c>
      <c r="BP42" s="52">
        <f t="shared" ref="BP42:BQ42" si="126">BP11</f>
        <v>18625</v>
      </c>
      <c r="BQ42" s="52">
        <f t="shared" si="126"/>
        <v>21847</v>
      </c>
      <c r="BR42" s="52">
        <f t="shared" ref="BR42:BS42" si="127">BR11</f>
        <v>22356</v>
      </c>
      <c r="BS42" s="52">
        <f t="shared" si="127"/>
        <v>19807</v>
      </c>
      <c r="BT42" s="52">
        <f t="shared" ref="BT42:BU42" si="128">BT11</f>
        <v>29055</v>
      </c>
      <c r="BU42" s="52">
        <f t="shared" si="128"/>
        <v>20561</v>
      </c>
      <c r="BV42" s="52">
        <f t="shared" ref="BV42" si="129">BV11</f>
        <v>18987</v>
      </c>
      <c r="BW42" s="52">
        <v>29477</v>
      </c>
      <c r="BX42" s="52">
        <v>21983</v>
      </c>
      <c r="BY42" s="52">
        <v>24133</v>
      </c>
      <c r="BZ42" s="52">
        <v>24527</v>
      </c>
      <c r="CA42" s="52">
        <v>22930</v>
      </c>
      <c r="CB42" s="52">
        <f t="shared" ref="CB42:CC42" si="130">CB11</f>
        <v>23484</v>
      </c>
      <c r="CC42" s="52">
        <f t="shared" si="130"/>
        <v>26025</v>
      </c>
      <c r="CD42" s="52">
        <f t="shared" ref="CD42" si="131">CD11</f>
        <v>25946</v>
      </c>
      <c r="CE42" s="52">
        <f t="shared" ref="CE42" si="132">CE11</f>
        <v>21485</v>
      </c>
      <c r="CF42" s="52">
        <f t="shared" ref="CF42:CG42" si="133">CF11</f>
        <v>36270</v>
      </c>
      <c r="CG42" s="52">
        <f t="shared" si="133"/>
        <v>28453</v>
      </c>
      <c r="CH42" s="52">
        <f t="shared" ref="CH42" si="134">CH11</f>
        <v>26426</v>
      </c>
      <c r="CI42" s="52">
        <f t="shared" ref="CI42:CQ42" si="135">CI11</f>
        <v>35360</v>
      </c>
      <c r="CJ42" s="52">
        <f t="shared" si="135"/>
        <v>25381.304347826088</v>
      </c>
      <c r="CK42" s="52">
        <f t="shared" si="135"/>
        <v>0</v>
      </c>
      <c r="CL42" s="52">
        <f t="shared" si="135"/>
        <v>0</v>
      </c>
      <c r="CM42" s="52">
        <f t="shared" si="135"/>
        <v>0</v>
      </c>
      <c r="CN42" s="52">
        <f t="shared" si="135"/>
        <v>0</v>
      </c>
      <c r="CO42" s="52">
        <f t="shared" si="135"/>
        <v>0</v>
      </c>
      <c r="CP42" s="52">
        <f t="shared" si="135"/>
        <v>0</v>
      </c>
      <c r="CQ42" s="52">
        <f t="shared" si="135"/>
        <v>0</v>
      </c>
      <c r="CR42" s="52">
        <f t="shared" ref="CR42:CT42" si="136">CR11</f>
        <v>0</v>
      </c>
      <c r="CS42" s="52">
        <f t="shared" si="136"/>
        <v>0</v>
      </c>
      <c r="CT42" s="52">
        <f t="shared" si="136"/>
        <v>0</v>
      </c>
      <c r="CU42" s="52"/>
      <c r="CW42" s="52"/>
      <c r="CY42" s="52">
        <f t="shared" ref="CY42" ca="1" si="137">CY11</f>
        <v>80871.304347826081</v>
      </c>
    </row>
  </sheetData>
  <conditionalFormatting sqref="B16">
    <cfRule type="duplicateValues" dxfId="29" priority="2"/>
  </conditionalFormatting>
  <conditionalFormatting sqref="B17:B24 B26:B1048576 B1:B15">
    <cfRule type="duplicateValues" dxfId="28" priority="3"/>
  </conditionalFormatting>
  <conditionalFormatting sqref="B25">
    <cfRule type="duplicateValues" dxfId="27" priority="1"/>
  </conditionalFormatting>
  <pageMargins left="0.7" right="0.7" top="0.75" bottom="0.75" header="0.3" footer="0.3"/>
  <customProperties>
    <customPr name="Qube.Worksheet.Visibility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3744-A2BD-4AD3-A94D-0872BD5D5679}">
  <dimension ref="B1:CY42"/>
  <sheetViews>
    <sheetView zoomScaleNormal="100" workbookViewId="0">
      <pane xSplit="2" ySplit="3" topLeftCell="C4" activePane="bottomRight" state="frozen"/>
      <selection activeCell="BE3" sqref="BE3"/>
      <selection pane="topRight" activeCell="BE3" sqref="BE3"/>
      <selection pane="bottomLeft" activeCell="BE3" sqref="BE3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87" width="9.140625" style="9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3" ht="15" x14ac:dyDescent="0.25">
      <c r="CW1" s="66">
        <f ca="1">PV!CW1</f>
        <v>32</v>
      </c>
      <c r="CX1" s="9" t="s">
        <v>95</v>
      </c>
    </row>
    <row r="2" spans="2:103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 t="shared" ref="BL2:BV2" si="1">BK2+1</f>
        <v>17</v>
      </c>
      <c r="BM2" s="67">
        <f t="shared" si="1"/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74">
        <f ca="1">PV!CW2</f>
        <v>4</v>
      </c>
    </row>
    <row r="3" spans="2:103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 t="shared" si="4"/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  <c r="CY3" s="43" t="s">
        <v>215</v>
      </c>
    </row>
    <row r="4" spans="2:103" x14ac:dyDescent="0.2">
      <c r="B4" s="9" t="s">
        <v>115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3</v>
      </c>
      <c r="AF4" s="52">
        <v>1</v>
      </c>
      <c r="AG4" s="52">
        <v>6</v>
      </c>
      <c r="AH4" s="52">
        <v>10</v>
      </c>
      <c r="AI4" s="52">
        <v>6</v>
      </c>
      <c r="AJ4" s="52">
        <v>4</v>
      </c>
      <c r="AK4" s="52">
        <v>5</v>
      </c>
      <c r="AL4" s="52">
        <v>8</v>
      </c>
      <c r="AM4" s="52">
        <v>9</v>
      </c>
      <c r="AN4" s="52">
        <v>8</v>
      </c>
      <c r="AO4" s="52">
        <v>16</v>
      </c>
      <c r="AP4" s="52">
        <v>8</v>
      </c>
      <c r="AQ4" s="52">
        <v>8</v>
      </c>
      <c r="AR4" s="52">
        <v>15</v>
      </c>
      <c r="AS4" s="52">
        <v>8</v>
      </c>
      <c r="AT4" s="52">
        <v>15</v>
      </c>
      <c r="AU4" s="52">
        <v>10</v>
      </c>
      <c r="AV4" s="52">
        <v>4</v>
      </c>
      <c r="AW4" s="52">
        <v>9</v>
      </c>
      <c r="AX4" s="52">
        <v>5</v>
      </c>
      <c r="AY4" s="52">
        <v>8</v>
      </c>
      <c r="AZ4" s="52">
        <v>9</v>
      </c>
      <c r="BA4" s="52">
        <v>7</v>
      </c>
      <c r="BB4" s="52">
        <v>5</v>
      </c>
      <c r="BC4" s="52">
        <v>7</v>
      </c>
      <c r="BD4" s="52">
        <v>7</v>
      </c>
      <c r="BE4" s="52">
        <v>9</v>
      </c>
      <c r="BF4" s="52">
        <v>15</v>
      </c>
      <c r="BG4" s="52">
        <v>26</v>
      </c>
      <c r="BH4" s="52">
        <v>20</v>
      </c>
      <c r="BI4" s="52">
        <v>13</v>
      </c>
      <c r="BJ4" s="52">
        <v>17</v>
      </c>
      <c r="BK4" s="52">
        <v>15</v>
      </c>
      <c r="BL4" s="52">
        <v>22</v>
      </c>
      <c r="BM4" s="52">
        <v>9</v>
      </c>
      <c r="BN4" s="52">
        <v>13</v>
      </c>
      <c r="BO4" s="52">
        <v>7</v>
      </c>
      <c r="BP4" s="52">
        <v>19</v>
      </c>
      <c r="BQ4" s="52">
        <v>19</v>
      </c>
      <c r="BR4" s="52">
        <v>10</v>
      </c>
      <c r="BS4" s="52">
        <v>14</v>
      </c>
      <c r="BT4" s="52">
        <v>4</v>
      </c>
      <c r="BU4" s="52">
        <v>3</v>
      </c>
      <c r="BV4" s="52">
        <v>8</v>
      </c>
      <c r="BW4" s="52">
        <v>19</v>
      </c>
      <c r="BX4" s="52">
        <v>7</v>
      </c>
      <c r="BY4" s="52">
        <v>6</v>
      </c>
      <c r="BZ4" s="52">
        <v>4</v>
      </c>
      <c r="CA4" s="52">
        <v>5</v>
      </c>
      <c r="CB4" s="52">
        <v>2</v>
      </c>
      <c r="CC4" s="52">
        <v>1</v>
      </c>
      <c r="CD4" s="52">
        <v>3</v>
      </c>
      <c r="CE4" s="52">
        <v>0</v>
      </c>
      <c r="CF4" s="52">
        <v>1</v>
      </c>
      <c r="CG4" s="52">
        <v>0</v>
      </c>
      <c r="CH4" s="52">
        <v>1</v>
      </c>
      <c r="CI4" s="52">
        <v>0</v>
      </c>
      <c r="CJ4" s="52">
        <v>0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68">
        <v>0</v>
      </c>
      <c r="CY4" s="52">
        <f t="shared" ref="CY4:CY26" ca="1" si="6">SUMIFS($C4:$CV4,$C$3:$CV$3,"&gt;="&amp;DATE(2026,1,1),$C$3:$CV$3,"&lt;="&amp;DATE(2026,12,31),$C$2:$CV$2,"&gt;"&amp;0)+$CW4</f>
        <v>0</v>
      </c>
    </row>
    <row r="5" spans="2:103" x14ac:dyDescent="0.2">
      <c r="B5" s="9" t="s">
        <v>123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0</v>
      </c>
      <c r="AG5" s="52">
        <v>0</v>
      </c>
      <c r="AH5" s="52">
        <v>0</v>
      </c>
      <c r="AI5" s="52">
        <v>0</v>
      </c>
      <c r="AJ5" s="52">
        <v>0</v>
      </c>
      <c r="AK5" s="52">
        <v>0</v>
      </c>
      <c r="AL5" s="52">
        <v>0</v>
      </c>
      <c r="AM5" s="52">
        <v>0</v>
      </c>
      <c r="AN5" s="52">
        <v>0</v>
      </c>
      <c r="AO5" s="52">
        <v>0</v>
      </c>
      <c r="AP5" s="52">
        <v>0</v>
      </c>
      <c r="AQ5" s="52">
        <v>0</v>
      </c>
      <c r="AR5" s="52">
        <v>0</v>
      </c>
      <c r="AS5" s="52">
        <v>0</v>
      </c>
      <c r="AT5" s="52">
        <v>0</v>
      </c>
      <c r="AU5" s="52">
        <v>0</v>
      </c>
      <c r="AV5" s="52">
        <v>0</v>
      </c>
      <c r="AW5" s="52">
        <v>0</v>
      </c>
      <c r="AX5" s="52">
        <v>0</v>
      </c>
      <c r="AY5" s="52">
        <v>0</v>
      </c>
      <c r="AZ5" s="52">
        <v>0</v>
      </c>
      <c r="BA5" s="52">
        <v>0</v>
      </c>
      <c r="BB5" s="52">
        <v>0</v>
      </c>
      <c r="BC5" s="52">
        <v>0</v>
      </c>
      <c r="BD5" s="52">
        <v>0</v>
      </c>
      <c r="BE5" s="52">
        <v>0</v>
      </c>
      <c r="BF5" s="52">
        <v>0</v>
      </c>
      <c r="BG5" s="52">
        <v>0</v>
      </c>
      <c r="BH5" s="52">
        <v>0</v>
      </c>
      <c r="BI5" s="52">
        <v>0</v>
      </c>
      <c r="BJ5" s="52">
        <v>0</v>
      </c>
      <c r="BK5" s="52">
        <v>0</v>
      </c>
      <c r="BL5" s="52">
        <v>0</v>
      </c>
      <c r="BM5" s="52">
        <v>0</v>
      </c>
      <c r="BN5" s="52">
        <v>0</v>
      </c>
      <c r="BO5" s="52">
        <v>0</v>
      </c>
      <c r="BP5" s="52">
        <v>0</v>
      </c>
      <c r="BQ5" s="52">
        <v>0</v>
      </c>
      <c r="BR5" s="52">
        <v>0</v>
      </c>
      <c r="BS5" s="52">
        <v>0</v>
      </c>
      <c r="BT5" s="52">
        <v>0</v>
      </c>
      <c r="BU5" s="52">
        <v>0</v>
      </c>
      <c r="BV5" s="52">
        <v>0</v>
      </c>
      <c r="BW5" s="52">
        <v>0</v>
      </c>
      <c r="BX5" s="52">
        <v>0</v>
      </c>
      <c r="BY5" s="52">
        <v>0</v>
      </c>
      <c r="BZ5" s="52">
        <v>0</v>
      </c>
      <c r="CA5" s="52">
        <v>0</v>
      </c>
      <c r="CB5" s="52">
        <v>0</v>
      </c>
      <c r="CC5" s="52">
        <v>0</v>
      </c>
      <c r="CD5" s="52">
        <v>0</v>
      </c>
      <c r="CE5" s="52">
        <v>0</v>
      </c>
      <c r="CF5" s="52">
        <v>0</v>
      </c>
      <c r="CG5" s="52">
        <v>0</v>
      </c>
      <c r="CH5" s="52">
        <v>0</v>
      </c>
      <c r="CI5" s="52">
        <v>0</v>
      </c>
      <c r="CJ5" s="52">
        <v>0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68">
        <v>0</v>
      </c>
      <c r="CY5" s="52">
        <f t="shared" ca="1" si="6"/>
        <v>0</v>
      </c>
    </row>
    <row r="6" spans="2:103" x14ac:dyDescent="0.2">
      <c r="B6" s="9" t="s">
        <v>120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0</v>
      </c>
      <c r="AK6" s="52">
        <v>0</v>
      </c>
      <c r="AL6" s="52">
        <v>0</v>
      </c>
      <c r="AM6" s="52">
        <v>10</v>
      </c>
      <c r="AN6" s="52">
        <v>12</v>
      </c>
      <c r="AO6" s="52">
        <v>18</v>
      </c>
      <c r="AP6" s="52">
        <v>21</v>
      </c>
      <c r="AQ6" s="52">
        <v>42</v>
      </c>
      <c r="AR6" s="52">
        <v>50</v>
      </c>
      <c r="AS6" s="52">
        <v>44</v>
      </c>
      <c r="AT6" s="52">
        <v>46</v>
      </c>
      <c r="AU6" s="52">
        <v>66</v>
      </c>
      <c r="AV6" s="52">
        <v>38</v>
      </c>
      <c r="AW6" s="52">
        <v>54</v>
      </c>
      <c r="AX6" s="52">
        <v>52</v>
      </c>
      <c r="AY6" s="52">
        <v>140</v>
      </c>
      <c r="AZ6" s="52">
        <v>242</v>
      </c>
      <c r="BA6" s="52">
        <v>300</v>
      </c>
      <c r="BB6" s="52">
        <v>164</v>
      </c>
      <c r="BC6" s="52">
        <v>146</v>
      </c>
      <c r="BD6" s="52">
        <v>184</v>
      </c>
      <c r="BE6" s="52">
        <v>118</v>
      </c>
      <c r="BF6" s="52">
        <v>104</v>
      </c>
      <c r="BG6" s="52">
        <v>151</v>
      </c>
      <c r="BH6" s="52">
        <v>144</v>
      </c>
      <c r="BI6" s="52">
        <v>140</v>
      </c>
      <c r="BJ6" s="52">
        <v>177</v>
      </c>
      <c r="BK6" s="52">
        <v>162</v>
      </c>
      <c r="BL6" s="52">
        <v>151</v>
      </c>
      <c r="BM6" s="52">
        <v>144</v>
      </c>
      <c r="BN6" s="52">
        <v>156</v>
      </c>
      <c r="BO6" s="52">
        <v>177</v>
      </c>
      <c r="BP6" s="52">
        <v>243</v>
      </c>
      <c r="BQ6" s="52">
        <v>356</v>
      </c>
      <c r="BR6" s="52">
        <v>226</v>
      </c>
      <c r="BS6" s="52">
        <v>175</v>
      </c>
      <c r="BT6" s="52">
        <v>394</v>
      </c>
      <c r="BU6" s="52">
        <v>349</v>
      </c>
      <c r="BV6" s="52">
        <v>288</v>
      </c>
      <c r="BW6" s="52">
        <v>338</v>
      </c>
      <c r="BX6" s="52">
        <v>275</v>
      </c>
      <c r="BY6" s="52">
        <v>452</v>
      </c>
      <c r="BZ6" s="52">
        <v>394</v>
      </c>
      <c r="CA6" s="52">
        <v>526</v>
      </c>
      <c r="CB6" s="52">
        <v>507</v>
      </c>
      <c r="CC6" s="52">
        <v>504</v>
      </c>
      <c r="CD6" s="52">
        <v>494</v>
      </c>
      <c r="CE6" s="52">
        <v>612</v>
      </c>
      <c r="CF6" s="52">
        <v>610</v>
      </c>
      <c r="CG6" s="52">
        <v>445</v>
      </c>
      <c r="CH6" s="52">
        <v>253</v>
      </c>
      <c r="CI6" s="52">
        <v>239</v>
      </c>
      <c r="CJ6" s="52">
        <v>281.17391304347825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68">
        <v>223</v>
      </c>
      <c r="CY6" s="52">
        <f t="shared" ca="1" si="6"/>
        <v>743.17391304347825</v>
      </c>
    </row>
    <row r="7" spans="2:103" x14ac:dyDescent="0.2">
      <c r="B7" s="9" t="s">
        <v>100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7</v>
      </c>
      <c r="J7" s="52">
        <v>55</v>
      </c>
      <c r="K7" s="52">
        <v>46</v>
      </c>
      <c r="L7" s="52">
        <v>47</v>
      </c>
      <c r="M7" s="52">
        <v>53</v>
      </c>
      <c r="N7" s="52">
        <v>25</v>
      </c>
      <c r="O7" s="52">
        <v>37</v>
      </c>
      <c r="P7" s="52">
        <v>19</v>
      </c>
      <c r="Q7" s="52">
        <v>24</v>
      </c>
      <c r="R7" s="52">
        <v>0</v>
      </c>
      <c r="S7" s="52">
        <v>6</v>
      </c>
      <c r="T7" s="52">
        <v>16</v>
      </c>
      <c r="U7" s="52">
        <v>13</v>
      </c>
      <c r="V7" s="52">
        <v>24</v>
      </c>
      <c r="W7" s="52">
        <v>15</v>
      </c>
      <c r="X7" s="52">
        <v>24</v>
      </c>
      <c r="Y7" s="52">
        <v>11</v>
      </c>
      <c r="Z7" s="52">
        <v>17</v>
      </c>
      <c r="AA7" s="52">
        <v>28</v>
      </c>
      <c r="AB7" s="52">
        <v>19</v>
      </c>
      <c r="AC7" s="52">
        <v>15</v>
      </c>
      <c r="AD7" s="52">
        <v>10</v>
      </c>
      <c r="AE7" s="52">
        <v>4</v>
      </c>
      <c r="AF7" s="52">
        <v>12</v>
      </c>
      <c r="AG7" s="52">
        <v>22</v>
      </c>
      <c r="AH7" s="52">
        <v>12</v>
      </c>
      <c r="AI7" s="52">
        <v>7</v>
      </c>
      <c r="AJ7" s="52">
        <v>10</v>
      </c>
      <c r="AK7" s="52">
        <v>9</v>
      </c>
      <c r="AL7" s="52">
        <v>12</v>
      </c>
      <c r="AM7" s="52">
        <v>8</v>
      </c>
      <c r="AN7" s="52">
        <v>8</v>
      </c>
      <c r="AO7" s="52">
        <v>18</v>
      </c>
      <c r="AP7" s="52">
        <v>23</v>
      </c>
      <c r="AQ7" s="52">
        <v>27</v>
      </c>
      <c r="AR7" s="52">
        <v>54</v>
      </c>
      <c r="AS7" s="52">
        <v>63</v>
      </c>
      <c r="AT7" s="52">
        <v>73</v>
      </c>
      <c r="AU7" s="52">
        <v>79</v>
      </c>
      <c r="AV7" s="52">
        <v>88</v>
      </c>
      <c r="AW7" s="52">
        <v>82</v>
      </c>
      <c r="AX7" s="52">
        <v>94</v>
      </c>
      <c r="AY7" s="52">
        <v>117</v>
      </c>
      <c r="AZ7" s="52">
        <v>50</v>
      </c>
      <c r="BA7" s="52">
        <v>48</v>
      </c>
      <c r="BB7" s="52">
        <v>52</v>
      </c>
      <c r="BC7" s="52">
        <v>171</v>
      </c>
      <c r="BD7" s="52">
        <v>160</v>
      </c>
      <c r="BE7" s="52">
        <v>116</v>
      </c>
      <c r="BF7" s="52">
        <v>187</v>
      </c>
      <c r="BG7" s="52">
        <v>213</v>
      </c>
      <c r="BH7" s="52">
        <v>196</v>
      </c>
      <c r="BI7" s="52">
        <v>165</v>
      </c>
      <c r="BJ7" s="52">
        <v>128</v>
      </c>
      <c r="BK7" s="52">
        <v>170</v>
      </c>
      <c r="BL7" s="52">
        <v>126</v>
      </c>
      <c r="BM7" s="52">
        <v>153</v>
      </c>
      <c r="BN7" s="52">
        <v>91</v>
      </c>
      <c r="BO7" s="52">
        <v>103</v>
      </c>
      <c r="BP7" s="52">
        <v>63</v>
      </c>
      <c r="BQ7" s="52">
        <v>59</v>
      </c>
      <c r="BR7" s="52">
        <v>41</v>
      </c>
      <c r="BS7" s="52">
        <v>28</v>
      </c>
      <c r="BT7" s="52">
        <v>36</v>
      </c>
      <c r="BU7" s="52">
        <v>21</v>
      </c>
      <c r="BV7" s="52">
        <v>19</v>
      </c>
      <c r="BW7" s="52">
        <v>331</v>
      </c>
      <c r="BX7" s="52">
        <v>775</v>
      </c>
      <c r="BY7" s="52">
        <v>904</v>
      </c>
      <c r="BZ7" s="52">
        <v>746</v>
      </c>
      <c r="CA7" s="52">
        <v>643</v>
      </c>
      <c r="CB7" s="52">
        <v>548</v>
      </c>
      <c r="CC7" s="52">
        <v>646</v>
      </c>
      <c r="CD7" s="52">
        <v>627</v>
      </c>
      <c r="CE7" s="52">
        <v>371</v>
      </c>
      <c r="CF7" s="52">
        <v>482</v>
      </c>
      <c r="CG7" s="52">
        <v>388</v>
      </c>
      <c r="CH7" s="52">
        <v>272</v>
      </c>
      <c r="CI7" s="52">
        <v>340</v>
      </c>
      <c r="CJ7" s="52">
        <v>291.26086956521738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68">
        <v>231</v>
      </c>
      <c r="CY7" s="52">
        <f t="shared" ca="1" si="6"/>
        <v>862.26086956521738</v>
      </c>
    </row>
    <row r="8" spans="2:103" x14ac:dyDescent="0.2">
      <c r="B8" s="9" t="s">
        <v>121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Z8" s="52">
        <v>0</v>
      </c>
      <c r="AA8" s="52">
        <v>0</v>
      </c>
      <c r="AB8" s="52">
        <v>0</v>
      </c>
      <c r="AC8" s="52">
        <v>0</v>
      </c>
      <c r="AD8" s="52">
        <v>0</v>
      </c>
      <c r="AE8" s="52">
        <v>0</v>
      </c>
      <c r="AF8" s="52">
        <v>0</v>
      </c>
      <c r="AG8" s="52">
        <v>0</v>
      </c>
      <c r="AH8" s="52">
        <v>0</v>
      </c>
      <c r="AI8" s="52">
        <v>0</v>
      </c>
      <c r="AJ8" s="52">
        <v>0</v>
      </c>
      <c r="AK8" s="52">
        <v>0</v>
      </c>
      <c r="AL8" s="52">
        <v>0</v>
      </c>
      <c r="AM8" s="52">
        <v>0</v>
      </c>
      <c r="AN8" s="52">
        <v>0</v>
      </c>
      <c r="AO8" s="52">
        <v>0</v>
      </c>
      <c r="AP8" s="52">
        <v>0</v>
      </c>
      <c r="AQ8" s="52">
        <v>0</v>
      </c>
      <c r="AR8" s="52">
        <v>1</v>
      </c>
      <c r="AS8" s="52">
        <v>0</v>
      </c>
      <c r="AT8" s="52">
        <v>0</v>
      </c>
      <c r="AU8" s="52">
        <v>0</v>
      </c>
      <c r="AV8" s="52">
        <v>0</v>
      </c>
      <c r="AW8" s="52">
        <v>0</v>
      </c>
      <c r="AX8" s="52">
        <v>0</v>
      </c>
      <c r="AY8" s="52">
        <v>0</v>
      </c>
      <c r="AZ8" s="52">
        <v>0</v>
      </c>
      <c r="BA8" s="52">
        <v>0</v>
      </c>
      <c r="BB8" s="52">
        <v>0</v>
      </c>
      <c r="BC8" s="52">
        <v>0</v>
      </c>
      <c r="BD8" s="52">
        <v>0</v>
      </c>
      <c r="BE8" s="52">
        <v>0</v>
      </c>
      <c r="BF8" s="52">
        <v>0</v>
      </c>
      <c r="BG8" s="52">
        <v>0</v>
      </c>
      <c r="BH8" s="52">
        <v>0</v>
      </c>
      <c r="BI8" s="52">
        <v>0</v>
      </c>
      <c r="BJ8" s="52">
        <v>0</v>
      </c>
      <c r="BK8" s="52">
        <v>1</v>
      </c>
      <c r="BL8" s="52">
        <v>0</v>
      </c>
      <c r="BM8" s="52">
        <v>0</v>
      </c>
      <c r="BN8" s="52">
        <v>0</v>
      </c>
      <c r="BO8" s="52">
        <v>0</v>
      </c>
      <c r="BP8" s="52">
        <v>0</v>
      </c>
      <c r="BQ8" s="52">
        <v>0</v>
      </c>
      <c r="BR8" s="52">
        <v>0</v>
      </c>
      <c r="BS8" s="52">
        <v>0</v>
      </c>
      <c r="BT8" s="52">
        <v>0</v>
      </c>
      <c r="BU8" s="52">
        <v>0</v>
      </c>
      <c r="BV8" s="52">
        <v>0</v>
      </c>
      <c r="BW8" s="52">
        <v>0</v>
      </c>
      <c r="BX8" s="52">
        <v>0</v>
      </c>
      <c r="BY8" s="52">
        <v>0</v>
      </c>
      <c r="BZ8" s="52">
        <v>0</v>
      </c>
      <c r="CA8" s="52">
        <v>0</v>
      </c>
      <c r="CB8" s="52">
        <v>0</v>
      </c>
      <c r="CC8" s="52">
        <v>0</v>
      </c>
      <c r="CD8" s="52">
        <v>0</v>
      </c>
      <c r="CE8" s="52">
        <v>0</v>
      </c>
      <c r="CF8" s="52">
        <v>0</v>
      </c>
      <c r="CG8" s="52">
        <v>0</v>
      </c>
      <c r="CH8" s="52">
        <v>0</v>
      </c>
      <c r="CI8" s="52">
        <v>0</v>
      </c>
      <c r="CJ8" s="52">
        <v>0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68">
        <v>0</v>
      </c>
      <c r="CY8" s="52">
        <f t="shared" ca="1" si="6"/>
        <v>0</v>
      </c>
    </row>
    <row r="9" spans="2:103" x14ac:dyDescent="0.2">
      <c r="B9" s="9" t="s">
        <v>112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1</v>
      </c>
      <c r="AC9" s="52">
        <v>0</v>
      </c>
      <c r="AD9" s="52">
        <v>1</v>
      </c>
      <c r="AE9" s="52">
        <v>1</v>
      </c>
      <c r="AF9" s="52">
        <v>1</v>
      </c>
      <c r="AG9" s="52">
        <v>4</v>
      </c>
      <c r="AH9" s="52">
        <v>5</v>
      </c>
      <c r="AI9" s="52">
        <v>2</v>
      </c>
      <c r="AJ9" s="52">
        <v>1</v>
      </c>
      <c r="AK9" s="52">
        <v>6</v>
      </c>
      <c r="AL9" s="52">
        <v>5</v>
      </c>
      <c r="AM9" s="52">
        <v>11</v>
      </c>
      <c r="AN9" s="52">
        <v>7</v>
      </c>
      <c r="AO9" s="52">
        <v>2</v>
      </c>
      <c r="AP9" s="52">
        <v>3</v>
      </c>
      <c r="AQ9" s="52">
        <v>7</v>
      </c>
      <c r="AR9" s="52">
        <v>3</v>
      </c>
      <c r="AS9" s="52">
        <v>0</v>
      </c>
      <c r="AT9" s="52">
        <v>0</v>
      </c>
      <c r="AU9" s="52">
        <v>1</v>
      </c>
      <c r="AV9" s="52">
        <v>2</v>
      </c>
      <c r="AW9" s="52">
        <v>0</v>
      </c>
      <c r="AX9" s="52">
        <v>4</v>
      </c>
      <c r="AY9" s="52">
        <v>1</v>
      </c>
      <c r="AZ9" s="52">
        <v>1</v>
      </c>
      <c r="BA9" s="52">
        <v>1</v>
      </c>
      <c r="BB9" s="52">
        <v>2</v>
      </c>
      <c r="BC9" s="52">
        <v>2</v>
      </c>
      <c r="BD9" s="52">
        <v>1</v>
      </c>
      <c r="BE9" s="52">
        <v>1</v>
      </c>
      <c r="BF9" s="52">
        <v>0</v>
      </c>
      <c r="BG9" s="52">
        <v>0</v>
      </c>
      <c r="BH9" s="52">
        <v>0</v>
      </c>
      <c r="BI9" s="52">
        <v>0</v>
      </c>
      <c r="BJ9" s="52">
        <v>0</v>
      </c>
      <c r="BK9" s="52">
        <v>0</v>
      </c>
      <c r="BL9" s="52">
        <v>1</v>
      </c>
      <c r="BM9" s="52">
        <v>0</v>
      </c>
      <c r="BN9" s="52">
        <v>0</v>
      </c>
      <c r="BO9" s="52">
        <v>0</v>
      </c>
      <c r="BP9" s="52">
        <v>0</v>
      </c>
      <c r="BQ9" s="52">
        <v>3</v>
      </c>
      <c r="BR9" s="52">
        <v>0</v>
      </c>
      <c r="BS9" s="52">
        <v>0</v>
      </c>
      <c r="BT9" s="52">
        <v>0</v>
      </c>
      <c r="BU9" s="52">
        <v>0</v>
      </c>
      <c r="BV9" s="52">
        <v>0</v>
      </c>
      <c r="BW9" s="52">
        <v>1</v>
      </c>
      <c r="BX9" s="52">
        <v>0</v>
      </c>
      <c r="BY9" s="52">
        <v>0</v>
      </c>
      <c r="BZ9" s="52">
        <v>2</v>
      </c>
      <c r="CA9" s="52">
        <v>0</v>
      </c>
      <c r="CB9" s="52">
        <v>0</v>
      </c>
      <c r="CC9" s="52">
        <v>0</v>
      </c>
      <c r="CD9" s="52">
        <v>0</v>
      </c>
      <c r="CE9" s="52">
        <v>0</v>
      </c>
      <c r="CF9" s="52">
        <v>0</v>
      </c>
      <c r="CG9" s="52">
        <v>0</v>
      </c>
      <c r="CH9" s="52">
        <v>1</v>
      </c>
      <c r="CI9" s="52">
        <v>0</v>
      </c>
      <c r="CJ9" s="52">
        <v>1.2608695652173914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68">
        <v>1</v>
      </c>
      <c r="CY9" s="52">
        <f t="shared" ca="1" si="6"/>
        <v>2.2608695652173916</v>
      </c>
    </row>
    <row r="10" spans="2:103" x14ac:dyDescent="0.2">
      <c r="B10" s="9" t="s">
        <v>124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0</v>
      </c>
      <c r="AH10" s="52">
        <v>0</v>
      </c>
      <c r="AI10" s="52">
        <v>0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52">
        <v>0</v>
      </c>
      <c r="AT10" s="52">
        <v>0</v>
      </c>
      <c r="AU10" s="52">
        <v>0</v>
      </c>
      <c r="AV10" s="52">
        <v>0</v>
      </c>
      <c r="AW10" s="52">
        <v>0</v>
      </c>
      <c r="AX10" s="52">
        <v>0</v>
      </c>
      <c r="AY10" s="52">
        <v>0</v>
      </c>
      <c r="AZ10" s="52">
        <v>0</v>
      </c>
      <c r="BA10" s="52">
        <v>0</v>
      </c>
      <c r="BB10" s="52">
        <v>0</v>
      </c>
      <c r="BC10" s="52">
        <v>0</v>
      </c>
      <c r="BD10" s="52">
        <v>0</v>
      </c>
      <c r="BE10" s="52">
        <v>0</v>
      </c>
      <c r="BF10" s="52">
        <v>0</v>
      </c>
      <c r="BG10" s="52">
        <v>0</v>
      </c>
      <c r="BH10" s="52">
        <v>0</v>
      </c>
      <c r="BI10" s="52">
        <v>0</v>
      </c>
      <c r="BJ10" s="52">
        <v>0</v>
      </c>
      <c r="BK10" s="52">
        <v>0</v>
      </c>
      <c r="BL10" s="52">
        <v>0</v>
      </c>
      <c r="BM10" s="52">
        <v>0</v>
      </c>
      <c r="BN10" s="52">
        <v>0</v>
      </c>
      <c r="BO10" s="52">
        <v>0</v>
      </c>
      <c r="BP10" s="52">
        <v>0</v>
      </c>
      <c r="BQ10" s="52">
        <v>0</v>
      </c>
      <c r="BR10" s="52">
        <v>0</v>
      </c>
      <c r="BS10" s="52">
        <v>0</v>
      </c>
      <c r="BT10" s="52">
        <v>0</v>
      </c>
      <c r="BU10" s="52">
        <v>0</v>
      </c>
      <c r="BV10" s="52">
        <v>0</v>
      </c>
      <c r="BW10" s="52">
        <v>0</v>
      </c>
      <c r="BX10" s="52">
        <v>0</v>
      </c>
      <c r="BY10" s="52">
        <v>0</v>
      </c>
      <c r="BZ10" s="52">
        <v>0</v>
      </c>
      <c r="CA10" s="52">
        <v>0</v>
      </c>
      <c r="CB10" s="52">
        <v>0</v>
      </c>
      <c r="CC10" s="52">
        <v>0</v>
      </c>
      <c r="CD10" s="52">
        <v>0</v>
      </c>
      <c r="CE10" s="52">
        <v>0</v>
      </c>
      <c r="CF10" s="52">
        <v>0</v>
      </c>
      <c r="CG10" s="52">
        <v>0</v>
      </c>
      <c r="CH10" s="52">
        <v>0</v>
      </c>
      <c r="CI10" s="52">
        <v>0</v>
      </c>
      <c r="CJ10" s="52">
        <v>0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68">
        <v>0</v>
      </c>
      <c r="CY10" s="52">
        <f t="shared" ca="1" si="6"/>
        <v>0</v>
      </c>
    </row>
    <row r="11" spans="2:103" x14ac:dyDescent="0.2">
      <c r="B11" s="9" t="s">
        <v>250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>
        <v>38</v>
      </c>
      <c r="BL11" s="52">
        <v>23</v>
      </c>
      <c r="BM11" s="52">
        <v>34</v>
      </c>
      <c r="BN11" s="52">
        <v>22</v>
      </c>
      <c r="BO11" s="52">
        <v>22</v>
      </c>
      <c r="BP11" s="52">
        <v>16</v>
      </c>
      <c r="BQ11" s="52">
        <v>17</v>
      </c>
      <c r="BR11" s="52">
        <v>20</v>
      </c>
      <c r="BS11" s="52">
        <v>20</v>
      </c>
      <c r="BT11" s="52">
        <v>47</v>
      </c>
      <c r="BU11" s="52">
        <v>73</v>
      </c>
      <c r="BV11" s="52">
        <v>77</v>
      </c>
      <c r="BW11" s="52">
        <v>51</v>
      </c>
      <c r="BX11" s="52">
        <v>22</v>
      </c>
      <c r="BY11" s="52">
        <v>25</v>
      </c>
      <c r="BZ11" s="52">
        <v>34</v>
      </c>
      <c r="CA11" s="52">
        <v>32</v>
      </c>
      <c r="CB11" s="52">
        <v>42</v>
      </c>
      <c r="CC11" s="52">
        <v>59</v>
      </c>
      <c r="CD11" s="52">
        <v>465</v>
      </c>
      <c r="CE11" s="52">
        <v>530</v>
      </c>
      <c r="CF11" s="52">
        <v>680</v>
      </c>
      <c r="CG11" s="52">
        <v>480</v>
      </c>
      <c r="CH11" s="52">
        <v>327</v>
      </c>
      <c r="CI11" s="52">
        <v>317</v>
      </c>
      <c r="CJ11" s="52">
        <v>288.73913043478262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68">
        <v>229</v>
      </c>
      <c r="CY11" s="52">
        <f t="shared" ca="1" si="6"/>
        <v>834.73913043478262</v>
      </c>
    </row>
    <row r="12" spans="2:103" x14ac:dyDescent="0.2">
      <c r="B12" s="9" t="s">
        <v>101</v>
      </c>
      <c r="C12" s="52">
        <v>38</v>
      </c>
      <c r="D12" s="52">
        <v>69</v>
      </c>
      <c r="E12" s="52">
        <v>88</v>
      </c>
      <c r="F12" s="52">
        <v>28</v>
      </c>
      <c r="G12" s="52">
        <v>43</v>
      </c>
      <c r="H12" s="52">
        <v>14</v>
      </c>
      <c r="I12" s="52">
        <v>60</v>
      </c>
      <c r="J12" s="52">
        <v>28</v>
      </c>
      <c r="K12" s="52">
        <v>90</v>
      </c>
      <c r="L12" s="52">
        <v>57</v>
      </c>
      <c r="M12" s="52">
        <v>70</v>
      </c>
      <c r="N12" s="52">
        <v>49</v>
      </c>
      <c r="O12" s="52">
        <v>80</v>
      </c>
      <c r="P12" s="52">
        <v>194</v>
      </c>
      <c r="Q12" s="52">
        <v>80</v>
      </c>
      <c r="R12" s="52">
        <v>0</v>
      </c>
      <c r="S12" s="52">
        <v>5</v>
      </c>
      <c r="T12" s="52">
        <v>26</v>
      </c>
      <c r="U12" s="52">
        <v>5</v>
      </c>
      <c r="V12" s="52">
        <v>2</v>
      </c>
      <c r="W12" s="52">
        <v>5</v>
      </c>
      <c r="X12" s="52">
        <v>2</v>
      </c>
      <c r="Y12" s="52">
        <v>0</v>
      </c>
      <c r="Z12" s="52">
        <v>10</v>
      </c>
      <c r="AA12" s="52">
        <v>3</v>
      </c>
      <c r="AB12" s="52">
        <v>8</v>
      </c>
      <c r="AC12" s="52">
        <v>6</v>
      </c>
      <c r="AD12" s="52">
        <v>4</v>
      </c>
      <c r="AE12" s="52">
        <v>0</v>
      </c>
      <c r="AF12" s="52">
        <v>8</v>
      </c>
      <c r="AG12" s="52">
        <v>20</v>
      </c>
      <c r="AH12" s="52">
        <v>18</v>
      </c>
      <c r="AI12" s="52">
        <v>19</v>
      </c>
      <c r="AJ12" s="52">
        <v>4</v>
      </c>
      <c r="AK12" s="52">
        <v>9</v>
      </c>
      <c r="AL12" s="52">
        <v>14</v>
      </c>
      <c r="AM12" s="52">
        <v>30</v>
      </c>
      <c r="AN12" s="52">
        <v>12</v>
      </c>
      <c r="AO12" s="52">
        <v>18</v>
      </c>
      <c r="AP12" s="52">
        <v>13</v>
      </c>
      <c r="AQ12" s="52">
        <v>9</v>
      </c>
      <c r="AR12" s="52">
        <v>19</v>
      </c>
      <c r="AS12" s="52">
        <v>26</v>
      </c>
      <c r="AT12" s="52">
        <v>17</v>
      </c>
      <c r="AU12" s="52">
        <v>112</v>
      </c>
      <c r="AV12" s="52">
        <v>15</v>
      </c>
      <c r="AW12" s="52">
        <v>1</v>
      </c>
      <c r="AX12" s="52">
        <v>7</v>
      </c>
      <c r="AY12" s="52">
        <v>0</v>
      </c>
      <c r="AZ12" s="52">
        <v>7</v>
      </c>
      <c r="BA12" s="52">
        <v>259</v>
      </c>
      <c r="BB12" s="52">
        <v>537</v>
      </c>
      <c r="BC12" s="52">
        <v>389</v>
      </c>
      <c r="BD12" s="52">
        <v>412</v>
      </c>
      <c r="BE12" s="52">
        <v>379</v>
      </c>
      <c r="BF12" s="52">
        <v>406</v>
      </c>
      <c r="BG12" s="52">
        <v>358</v>
      </c>
      <c r="BH12" s="52">
        <v>276</v>
      </c>
      <c r="BI12" s="52">
        <v>538</v>
      </c>
      <c r="BJ12" s="52">
        <v>694</v>
      </c>
      <c r="BK12" s="52">
        <v>784</v>
      </c>
      <c r="BL12" s="52">
        <v>646</v>
      </c>
      <c r="BM12" s="52">
        <v>691</v>
      </c>
      <c r="BN12" s="52">
        <v>667</v>
      </c>
      <c r="BO12" s="52">
        <v>592</v>
      </c>
      <c r="BP12" s="52">
        <v>486</v>
      </c>
      <c r="BQ12" s="52">
        <v>518</v>
      </c>
      <c r="BR12" s="52">
        <v>336</v>
      </c>
      <c r="BS12" s="52">
        <v>472</v>
      </c>
      <c r="BT12" s="52">
        <v>950</v>
      </c>
      <c r="BU12" s="52">
        <v>574</v>
      </c>
      <c r="BV12" s="52">
        <v>386</v>
      </c>
      <c r="BW12" s="52">
        <v>716</v>
      </c>
      <c r="BX12" s="52">
        <v>452</v>
      </c>
      <c r="BY12" s="52">
        <v>332</v>
      </c>
      <c r="BZ12" s="52">
        <v>316</v>
      </c>
      <c r="CA12" s="52">
        <v>242</v>
      </c>
      <c r="CB12" s="52">
        <v>187</v>
      </c>
      <c r="CC12" s="52">
        <v>242</v>
      </c>
      <c r="CD12" s="52">
        <v>265</v>
      </c>
      <c r="CE12" s="52">
        <v>151</v>
      </c>
      <c r="CF12" s="52">
        <v>157</v>
      </c>
      <c r="CG12" s="52">
        <v>160</v>
      </c>
      <c r="CH12" s="52">
        <v>214</v>
      </c>
      <c r="CI12" s="52">
        <v>274</v>
      </c>
      <c r="CJ12" s="52">
        <v>128.60869565217391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68">
        <v>102</v>
      </c>
      <c r="CY12" s="52">
        <f t="shared" ca="1" si="6"/>
        <v>504.60869565217388</v>
      </c>
    </row>
    <row r="13" spans="2:103" s="67" customFormat="1" x14ac:dyDescent="0.2">
      <c r="B13" s="67" t="s">
        <v>271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52">
        <v>21</v>
      </c>
      <c r="BX13" s="52">
        <v>55</v>
      </c>
      <c r="BY13" s="52">
        <v>1827</v>
      </c>
      <c r="BZ13" s="52">
        <v>2965</v>
      </c>
      <c r="CA13" s="52">
        <v>2614</v>
      </c>
      <c r="CB13" s="52">
        <v>3035</v>
      </c>
      <c r="CC13" s="52">
        <v>2758</v>
      </c>
      <c r="CD13" s="52">
        <v>3497</v>
      </c>
      <c r="CE13" s="52">
        <v>3413</v>
      </c>
      <c r="CF13" s="52">
        <v>4027</v>
      </c>
      <c r="CG13" s="52">
        <v>2985</v>
      </c>
      <c r="CH13" s="52">
        <v>3046</v>
      </c>
      <c r="CI13" s="52">
        <v>3521</v>
      </c>
      <c r="CJ13" s="52">
        <v>2557.0434782608695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68">
        <v>2028</v>
      </c>
      <c r="CY13" s="70">
        <f t="shared" ca="1" si="6"/>
        <v>8106.04347826087</v>
      </c>
    </row>
    <row r="14" spans="2:103" x14ac:dyDescent="0.2">
      <c r="B14" s="9" t="s">
        <v>125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Z14" s="52">
        <v>0</v>
      </c>
      <c r="AA14" s="52">
        <v>0</v>
      </c>
      <c r="AB14" s="52">
        <v>0</v>
      </c>
      <c r="AC14" s="52">
        <v>0</v>
      </c>
      <c r="AD14" s="52">
        <v>0</v>
      </c>
      <c r="AE14" s="52">
        <v>0</v>
      </c>
      <c r="AF14" s="52">
        <v>0</v>
      </c>
      <c r="AG14" s="52">
        <v>0</v>
      </c>
      <c r="AH14" s="52">
        <v>0</v>
      </c>
      <c r="AI14" s="52">
        <v>0</v>
      </c>
      <c r="AJ14" s="52">
        <v>0</v>
      </c>
      <c r="AK14" s="52">
        <v>0</v>
      </c>
      <c r="AL14" s="52">
        <v>0</v>
      </c>
      <c r="AM14" s="52">
        <v>0</v>
      </c>
      <c r="AN14" s="52">
        <v>0</v>
      </c>
      <c r="AO14" s="52">
        <v>0</v>
      </c>
      <c r="AP14" s="52">
        <v>0</v>
      </c>
      <c r="AQ14" s="52">
        <v>0</v>
      </c>
      <c r="AR14" s="52">
        <v>0</v>
      </c>
      <c r="AS14" s="52">
        <v>0</v>
      </c>
      <c r="AT14" s="52">
        <v>0</v>
      </c>
      <c r="AU14" s="52">
        <v>0</v>
      </c>
      <c r="AV14" s="52">
        <v>0</v>
      </c>
      <c r="AW14" s="52">
        <v>0</v>
      </c>
      <c r="AX14" s="52">
        <v>0</v>
      </c>
      <c r="AY14" s="52">
        <v>0</v>
      </c>
      <c r="AZ14" s="52">
        <v>0</v>
      </c>
      <c r="BA14" s="52">
        <v>0</v>
      </c>
      <c r="BB14" s="52">
        <v>0</v>
      </c>
      <c r="BC14" s="52">
        <v>0</v>
      </c>
      <c r="BD14" s="52">
        <v>0</v>
      </c>
      <c r="BE14" s="52">
        <v>0</v>
      </c>
      <c r="BF14" s="52">
        <v>0</v>
      </c>
      <c r="BG14" s="52">
        <v>0</v>
      </c>
      <c r="BH14" s="52">
        <v>0</v>
      </c>
      <c r="BI14" s="52">
        <v>0</v>
      </c>
      <c r="BJ14" s="52">
        <v>0</v>
      </c>
      <c r="BK14" s="52">
        <v>0</v>
      </c>
      <c r="BL14" s="52">
        <v>0</v>
      </c>
      <c r="BM14" s="52">
        <v>0</v>
      </c>
      <c r="BN14" s="52">
        <v>0</v>
      </c>
      <c r="BO14" s="52">
        <v>0</v>
      </c>
      <c r="BP14" s="52">
        <v>0</v>
      </c>
      <c r="BQ14" s="52">
        <v>0</v>
      </c>
      <c r="BR14" s="52">
        <v>0</v>
      </c>
      <c r="BS14" s="52">
        <v>0</v>
      </c>
      <c r="BT14" s="52">
        <v>0</v>
      </c>
      <c r="BU14" s="52">
        <v>0</v>
      </c>
      <c r="BV14" s="52">
        <v>0</v>
      </c>
      <c r="BW14" s="52">
        <v>0</v>
      </c>
      <c r="BX14" s="52">
        <v>0</v>
      </c>
      <c r="BY14" s="52">
        <v>0</v>
      </c>
      <c r="BZ14" s="52">
        <v>0</v>
      </c>
      <c r="CA14" s="52">
        <v>0</v>
      </c>
      <c r="CB14" s="52">
        <v>0</v>
      </c>
      <c r="CC14" s="52">
        <v>0</v>
      </c>
      <c r="CD14" s="52">
        <v>0</v>
      </c>
      <c r="CE14" s="52">
        <v>0</v>
      </c>
      <c r="CF14" s="52">
        <v>0</v>
      </c>
      <c r="CG14" s="52">
        <v>0</v>
      </c>
      <c r="CH14" s="52">
        <v>0</v>
      </c>
      <c r="CI14" s="52">
        <v>0</v>
      </c>
      <c r="CJ14" s="52">
        <v>0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68">
        <v>0</v>
      </c>
      <c r="CY14" s="52">
        <f t="shared" ca="1" si="6"/>
        <v>0</v>
      </c>
    </row>
    <row r="15" spans="2:103" x14ac:dyDescent="0.2">
      <c r="B15" s="9" t="s">
        <v>118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4</v>
      </c>
      <c r="Y15" s="52">
        <v>3</v>
      </c>
      <c r="Z15" s="52">
        <v>3</v>
      </c>
      <c r="AA15" s="52">
        <v>0</v>
      </c>
      <c r="AB15" s="52">
        <v>3</v>
      </c>
      <c r="AC15" s="52">
        <v>4</v>
      </c>
      <c r="AD15" s="52">
        <v>4</v>
      </c>
      <c r="AE15" s="52">
        <v>0</v>
      </c>
      <c r="AF15" s="52">
        <v>2</v>
      </c>
      <c r="AG15" s="52">
        <v>1</v>
      </c>
      <c r="AH15" s="52">
        <v>2</v>
      </c>
      <c r="AI15" s="52">
        <v>2</v>
      </c>
      <c r="AJ15" s="52">
        <v>4</v>
      </c>
      <c r="AK15" s="52">
        <v>3</v>
      </c>
      <c r="AL15" s="52">
        <v>1</v>
      </c>
      <c r="AM15" s="52">
        <v>3</v>
      </c>
      <c r="AN15" s="52">
        <v>4</v>
      </c>
      <c r="AO15" s="52">
        <v>6</v>
      </c>
      <c r="AP15" s="52">
        <v>11</v>
      </c>
      <c r="AQ15" s="52">
        <v>5</v>
      </c>
      <c r="AR15" s="52">
        <v>3</v>
      </c>
      <c r="AS15" s="52">
        <v>2</v>
      </c>
      <c r="AT15" s="52">
        <v>4</v>
      </c>
      <c r="AU15" s="52">
        <v>4</v>
      </c>
      <c r="AV15" s="52">
        <v>5</v>
      </c>
      <c r="AW15" s="52">
        <v>5</v>
      </c>
      <c r="AX15" s="52">
        <v>8</v>
      </c>
      <c r="AY15" s="52">
        <v>19</v>
      </c>
      <c r="AZ15" s="52">
        <v>17</v>
      </c>
      <c r="BA15" s="52">
        <v>14</v>
      </c>
      <c r="BB15" s="52">
        <v>10</v>
      </c>
      <c r="BC15" s="52">
        <v>12</v>
      </c>
      <c r="BD15" s="52">
        <v>18</v>
      </c>
      <c r="BE15" s="52">
        <v>30</v>
      </c>
      <c r="BF15" s="52">
        <v>10</v>
      </c>
      <c r="BG15" s="52">
        <v>54</v>
      </c>
      <c r="BH15" s="52">
        <v>24</v>
      </c>
      <c r="BI15" s="52">
        <v>46</v>
      </c>
      <c r="BJ15" s="52">
        <v>68</v>
      </c>
      <c r="BK15" s="52">
        <v>38</v>
      </c>
      <c r="BL15" s="52">
        <v>32</v>
      </c>
      <c r="BM15" s="52">
        <v>41</v>
      </c>
      <c r="BN15" s="52">
        <v>113</v>
      </c>
      <c r="BO15" s="52">
        <v>50</v>
      </c>
      <c r="BP15" s="52">
        <v>35</v>
      </c>
      <c r="BQ15" s="52">
        <v>21</v>
      </c>
      <c r="BR15" s="52">
        <v>44</v>
      </c>
      <c r="BS15" s="52">
        <v>76</v>
      </c>
      <c r="BT15" s="52">
        <v>92</v>
      </c>
      <c r="BU15" s="52">
        <v>74</v>
      </c>
      <c r="BV15" s="52">
        <v>66</v>
      </c>
      <c r="BW15" s="52">
        <v>75</v>
      </c>
      <c r="BX15" s="52">
        <v>57</v>
      </c>
      <c r="BY15" s="52">
        <v>87</v>
      </c>
      <c r="BZ15" s="52">
        <v>40</v>
      </c>
      <c r="CA15" s="52">
        <v>41</v>
      </c>
      <c r="CB15" s="52">
        <v>44</v>
      </c>
      <c r="CC15" s="52">
        <v>54</v>
      </c>
      <c r="CD15" s="52">
        <v>50</v>
      </c>
      <c r="CE15" s="52">
        <v>39</v>
      </c>
      <c r="CF15" s="52">
        <v>31</v>
      </c>
      <c r="CG15" s="52">
        <v>23</v>
      </c>
      <c r="CH15" s="52">
        <v>15</v>
      </c>
      <c r="CI15" s="52">
        <v>27</v>
      </c>
      <c r="CJ15" s="52">
        <v>17.65217391304348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/>
      <c r="CW15" s="68">
        <v>14</v>
      </c>
      <c r="CY15" s="52">
        <f t="shared" ca="1" si="6"/>
        <v>58.652173913043484</v>
      </c>
    </row>
    <row r="16" spans="2:103" x14ac:dyDescent="0.2">
      <c r="B16" s="9" t="s">
        <v>126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0</v>
      </c>
      <c r="AG16" s="52">
        <v>0</v>
      </c>
      <c r="AH16" s="52">
        <v>0</v>
      </c>
      <c r="AI16" s="52">
        <v>0</v>
      </c>
      <c r="AJ16" s="52">
        <v>0</v>
      </c>
      <c r="AK16" s="52">
        <v>0</v>
      </c>
      <c r="AL16" s="52">
        <v>0</v>
      </c>
      <c r="AM16" s="52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  <c r="BA16" s="52">
        <v>0</v>
      </c>
      <c r="BB16" s="52">
        <v>0</v>
      </c>
      <c r="BC16" s="52">
        <v>0</v>
      </c>
      <c r="BD16" s="52">
        <v>0</v>
      </c>
      <c r="BE16" s="52">
        <v>0</v>
      </c>
      <c r="BF16" s="52">
        <v>0</v>
      </c>
      <c r="BG16" s="52">
        <v>0</v>
      </c>
      <c r="BH16" s="52">
        <v>0</v>
      </c>
      <c r="BI16" s="52">
        <v>0</v>
      </c>
      <c r="BJ16" s="52">
        <v>0</v>
      </c>
      <c r="BK16" s="52">
        <v>0</v>
      </c>
      <c r="BL16" s="52">
        <v>0</v>
      </c>
      <c r="BM16" s="52">
        <v>0</v>
      </c>
      <c r="BN16" s="52">
        <v>0</v>
      </c>
      <c r="BO16" s="52">
        <v>0</v>
      </c>
      <c r="BP16" s="52">
        <v>0</v>
      </c>
      <c r="BQ16" s="52">
        <v>0</v>
      </c>
      <c r="BR16" s="52">
        <v>0</v>
      </c>
      <c r="BS16" s="52">
        <v>0</v>
      </c>
      <c r="BT16" s="52">
        <v>0</v>
      </c>
      <c r="BU16" s="52">
        <v>0</v>
      </c>
      <c r="BV16" s="52">
        <v>0</v>
      </c>
      <c r="BW16" s="52">
        <v>0</v>
      </c>
      <c r="BX16" s="52">
        <v>0</v>
      </c>
      <c r="BY16" s="52">
        <v>0</v>
      </c>
      <c r="BZ16" s="52">
        <v>0</v>
      </c>
      <c r="CA16" s="52">
        <v>0</v>
      </c>
      <c r="CB16" s="52">
        <v>0</v>
      </c>
      <c r="CC16" s="52">
        <v>0</v>
      </c>
      <c r="CD16" s="52">
        <v>0</v>
      </c>
      <c r="CE16" s="52">
        <v>0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/>
      <c r="CW16" s="68">
        <v>0</v>
      </c>
      <c r="CY16" s="52">
        <f t="shared" ca="1" si="6"/>
        <v>0</v>
      </c>
    </row>
    <row r="17" spans="2:103" x14ac:dyDescent="0.2">
      <c r="B17" s="67" t="s">
        <v>275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4</v>
      </c>
      <c r="N17" s="52">
        <v>3</v>
      </c>
      <c r="O17" s="52">
        <v>2</v>
      </c>
      <c r="P17" s="52">
        <v>54</v>
      </c>
      <c r="Q17" s="52">
        <v>90</v>
      </c>
      <c r="R17" s="52">
        <v>1</v>
      </c>
      <c r="S17" s="52">
        <v>12</v>
      </c>
      <c r="T17" s="52">
        <v>95</v>
      </c>
      <c r="U17" s="52">
        <v>78</v>
      </c>
      <c r="V17" s="52">
        <v>69</v>
      </c>
      <c r="W17" s="52">
        <v>57</v>
      </c>
      <c r="X17" s="52">
        <v>107</v>
      </c>
      <c r="Y17" s="52">
        <v>117</v>
      </c>
      <c r="Z17" s="52">
        <v>87</v>
      </c>
      <c r="AA17" s="52">
        <v>115</v>
      </c>
      <c r="AB17" s="52">
        <v>127</v>
      </c>
      <c r="AC17" s="52">
        <v>250</v>
      </c>
      <c r="AD17" s="52">
        <v>148</v>
      </c>
      <c r="AE17" s="52">
        <v>48</v>
      </c>
      <c r="AF17" s="52">
        <v>160</v>
      </c>
      <c r="AG17" s="52">
        <v>284</v>
      </c>
      <c r="AH17" s="52">
        <v>377</v>
      </c>
      <c r="AI17" s="52">
        <v>327</v>
      </c>
      <c r="AJ17" s="52">
        <v>242</v>
      </c>
      <c r="AK17" s="52">
        <v>148</v>
      </c>
      <c r="AL17" s="52">
        <v>124</v>
      </c>
      <c r="AM17" s="52">
        <v>59</v>
      </c>
      <c r="AN17" s="52">
        <v>38</v>
      </c>
      <c r="AO17" s="52">
        <v>95</v>
      </c>
      <c r="AP17" s="52">
        <v>245</v>
      </c>
      <c r="AQ17" s="52">
        <v>250</v>
      </c>
      <c r="AR17" s="52">
        <v>237</v>
      </c>
      <c r="AS17" s="52">
        <v>269</v>
      </c>
      <c r="AT17" s="52">
        <v>319</v>
      </c>
      <c r="AU17" s="52">
        <v>288</v>
      </c>
      <c r="AV17" s="52">
        <v>469</v>
      </c>
      <c r="AW17" s="52">
        <v>644</v>
      </c>
      <c r="AX17" s="52">
        <v>503</v>
      </c>
      <c r="AY17" s="52">
        <v>435</v>
      </c>
      <c r="AZ17" s="52">
        <v>361</v>
      </c>
      <c r="BA17" s="52">
        <v>516</v>
      </c>
      <c r="BB17" s="52">
        <v>350</v>
      </c>
      <c r="BC17" s="52">
        <v>464</v>
      </c>
      <c r="BD17" s="52">
        <v>1158</v>
      </c>
      <c r="BE17" s="52">
        <v>1237</v>
      </c>
      <c r="BF17" s="52">
        <v>1208</v>
      </c>
      <c r="BG17" s="52">
        <v>893</v>
      </c>
      <c r="BH17" s="52">
        <v>944</v>
      </c>
      <c r="BI17" s="52">
        <v>955</v>
      </c>
      <c r="BJ17" s="52">
        <v>996</v>
      </c>
      <c r="BK17" s="52">
        <v>1201</v>
      </c>
      <c r="BL17" s="52">
        <v>1096</v>
      </c>
      <c r="BM17" s="52">
        <v>1172</v>
      </c>
      <c r="BN17" s="52">
        <v>1267</v>
      </c>
      <c r="BO17" s="52">
        <v>1508</v>
      </c>
      <c r="BP17" s="52">
        <v>1476</v>
      </c>
      <c r="BQ17" s="52">
        <v>1613</v>
      </c>
      <c r="BR17" s="52">
        <v>1434</v>
      </c>
      <c r="BS17" s="52">
        <v>1013</v>
      </c>
      <c r="BT17" s="52">
        <v>2770</v>
      </c>
      <c r="BU17" s="52">
        <v>3293</v>
      </c>
      <c r="BV17" s="52">
        <v>3657</v>
      </c>
      <c r="BW17" s="52">
        <v>4525</v>
      </c>
      <c r="BX17" s="52">
        <v>3485</v>
      </c>
      <c r="BY17" s="52">
        <v>4182</v>
      </c>
      <c r="BZ17" s="52">
        <v>3765</v>
      </c>
      <c r="CA17" s="52">
        <v>4089</v>
      </c>
      <c r="CB17" s="52">
        <v>4299</v>
      </c>
      <c r="CC17" s="52">
        <v>5354</v>
      </c>
      <c r="CD17" s="52">
        <v>5141</v>
      </c>
      <c r="CE17" s="52">
        <v>4232</v>
      </c>
      <c r="CF17" s="52">
        <v>4833</v>
      </c>
      <c r="CG17" s="52">
        <v>3883</v>
      </c>
      <c r="CH17" s="52">
        <v>3734</v>
      </c>
      <c r="CI17" s="52">
        <v>4839</v>
      </c>
      <c r="CJ17" s="52">
        <v>3168.5652173913045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68">
        <v>2513</v>
      </c>
      <c r="CY17" s="52">
        <f t="shared" ca="1" si="6"/>
        <v>10520.565217391304</v>
      </c>
    </row>
    <row r="18" spans="2:103" x14ac:dyDescent="0.2">
      <c r="B18" s="9" t="s">
        <v>127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2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0</v>
      </c>
      <c r="AW18" s="52">
        <v>0</v>
      </c>
      <c r="AX18" s="52">
        <v>0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0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  <c r="BL18" s="52">
        <v>0</v>
      </c>
      <c r="BM18" s="52">
        <v>0</v>
      </c>
      <c r="BN18" s="52">
        <v>0</v>
      </c>
      <c r="BO18" s="52">
        <v>0</v>
      </c>
      <c r="BP18" s="52">
        <v>0</v>
      </c>
      <c r="BQ18" s="52">
        <v>0</v>
      </c>
      <c r="BR18" s="52">
        <v>0</v>
      </c>
      <c r="BS18" s="52">
        <v>0</v>
      </c>
      <c r="BT18" s="52">
        <v>0</v>
      </c>
      <c r="BU18" s="52">
        <v>0</v>
      </c>
      <c r="BV18" s="52">
        <v>0</v>
      </c>
      <c r="BW18" s="52">
        <v>0</v>
      </c>
      <c r="BX18" s="52">
        <v>0</v>
      </c>
      <c r="BY18" s="52">
        <v>0</v>
      </c>
      <c r="BZ18" s="52">
        <v>0</v>
      </c>
      <c r="CA18" s="52">
        <v>0</v>
      </c>
      <c r="CB18" s="52">
        <v>0</v>
      </c>
      <c r="CC18" s="52">
        <v>0</v>
      </c>
      <c r="CD18" s="52">
        <v>0</v>
      </c>
      <c r="CE18" s="52">
        <v>0</v>
      </c>
      <c r="CF18" s="52">
        <v>0</v>
      </c>
      <c r="CG18" s="52">
        <v>0</v>
      </c>
      <c r="CH18" s="52">
        <v>0</v>
      </c>
      <c r="CI18" s="52">
        <v>0</v>
      </c>
      <c r="CJ18" s="52">
        <v>0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68">
        <v>0</v>
      </c>
      <c r="CY18" s="52">
        <f t="shared" ca="1" si="6"/>
        <v>0</v>
      </c>
    </row>
    <row r="19" spans="2:103" x14ac:dyDescent="0.2">
      <c r="B19" s="9" t="s">
        <v>128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0</v>
      </c>
      <c r="AW19" s="52">
        <v>0</v>
      </c>
      <c r="AX19" s="52">
        <v>0</v>
      </c>
      <c r="AY19" s="52">
        <v>0</v>
      </c>
      <c r="AZ19" s="52">
        <v>0</v>
      </c>
      <c r="BA19" s="52">
        <v>0</v>
      </c>
      <c r="BB19" s="52">
        <v>0</v>
      </c>
      <c r="BC19" s="52">
        <v>0</v>
      </c>
      <c r="BD19" s="52">
        <v>0</v>
      </c>
      <c r="BE19" s="52">
        <v>0</v>
      </c>
      <c r="BF19" s="52">
        <v>0</v>
      </c>
      <c r="BG19" s="52">
        <v>0</v>
      </c>
      <c r="BH19" s="52">
        <v>0</v>
      </c>
      <c r="BI19" s="52">
        <v>0</v>
      </c>
      <c r="BJ19" s="52">
        <v>0</v>
      </c>
      <c r="BK19" s="52">
        <v>0</v>
      </c>
      <c r="BL19" s="52">
        <v>0</v>
      </c>
      <c r="BM19" s="52">
        <v>0</v>
      </c>
      <c r="BN19" s="52">
        <v>0</v>
      </c>
      <c r="BO19" s="52">
        <v>0</v>
      </c>
      <c r="BP19" s="52">
        <v>0</v>
      </c>
      <c r="BQ19" s="52">
        <v>0</v>
      </c>
      <c r="BR19" s="52">
        <v>0</v>
      </c>
      <c r="BS19" s="52">
        <v>0</v>
      </c>
      <c r="BT19" s="52">
        <v>0</v>
      </c>
      <c r="BU19" s="52">
        <v>0</v>
      </c>
      <c r="BV19" s="52">
        <v>0</v>
      </c>
      <c r="BW19" s="52">
        <v>0</v>
      </c>
      <c r="BX19" s="52">
        <v>0</v>
      </c>
      <c r="BY19" s="52">
        <v>0</v>
      </c>
      <c r="BZ19" s="52">
        <v>0</v>
      </c>
      <c r="CA19" s="52">
        <v>0</v>
      </c>
      <c r="CB19" s="52">
        <v>0</v>
      </c>
      <c r="CC19" s="52">
        <v>0</v>
      </c>
      <c r="CD19" s="52">
        <v>0</v>
      </c>
      <c r="CE19" s="52">
        <v>0</v>
      </c>
      <c r="CF19" s="52">
        <v>0</v>
      </c>
      <c r="CG19" s="52">
        <v>0</v>
      </c>
      <c r="CH19" s="52">
        <v>0</v>
      </c>
      <c r="CI19" s="52">
        <v>0</v>
      </c>
      <c r="CJ19" s="52">
        <v>0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68">
        <v>0</v>
      </c>
      <c r="CY19" s="52">
        <f t="shared" ca="1" si="6"/>
        <v>0</v>
      </c>
    </row>
    <row r="20" spans="2:103" x14ac:dyDescent="0.2">
      <c r="B20" s="9" t="s">
        <v>131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2">
        <v>0</v>
      </c>
      <c r="AG20" s="52">
        <v>0</v>
      </c>
      <c r="AH20" s="52">
        <v>0</v>
      </c>
      <c r="AI20" s="52">
        <v>0</v>
      </c>
      <c r="AJ20" s="52">
        <v>0</v>
      </c>
      <c r="AK20" s="52">
        <v>0</v>
      </c>
      <c r="AL20" s="52">
        <v>0</v>
      </c>
      <c r="AM20" s="52">
        <v>0</v>
      </c>
      <c r="AN20" s="52">
        <v>0</v>
      </c>
      <c r="AO20" s="52">
        <v>0</v>
      </c>
      <c r="AP20" s="52">
        <v>0</v>
      </c>
      <c r="AQ20" s="52">
        <v>0</v>
      </c>
      <c r="AR20" s="52">
        <v>0</v>
      </c>
      <c r="AS20" s="52">
        <v>0</v>
      </c>
      <c r="AT20" s="52">
        <v>0</v>
      </c>
      <c r="AU20" s="52">
        <v>0</v>
      </c>
      <c r="AV20" s="52">
        <v>0</v>
      </c>
      <c r="AW20" s="52">
        <v>0</v>
      </c>
      <c r="AX20" s="52">
        <v>0</v>
      </c>
      <c r="AY20" s="52">
        <v>0</v>
      </c>
      <c r="AZ20" s="52">
        <v>0</v>
      </c>
      <c r="BA20" s="52">
        <v>209</v>
      </c>
      <c r="BB20" s="52">
        <v>240</v>
      </c>
      <c r="BC20" s="52">
        <v>315</v>
      </c>
      <c r="BD20" s="52">
        <v>311</v>
      </c>
      <c r="BE20" s="52">
        <v>223</v>
      </c>
      <c r="BF20" s="52">
        <v>116</v>
      </c>
      <c r="BG20" s="52">
        <v>142</v>
      </c>
      <c r="BH20" s="52">
        <v>173</v>
      </c>
      <c r="BI20" s="52">
        <v>128</v>
      </c>
      <c r="BJ20" s="52">
        <v>52</v>
      </c>
      <c r="BK20" s="52">
        <v>30</v>
      </c>
      <c r="BL20" s="52">
        <v>82</v>
      </c>
      <c r="BM20" s="52">
        <v>175</v>
      </c>
      <c r="BN20" s="52">
        <v>72</v>
      </c>
      <c r="BO20" s="52">
        <v>83</v>
      </c>
      <c r="BP20" s="52">
        <v>236</v>
      </c>
      <c r="BQ20" s="52">
        <v>151</v>
      </c>
      <c r="BR20" s="52">
        <v>158</v>
      </c>
      <c r="BS20" s="52">
        <v>387</v>
      </c>
      <c r="BT20" s="52">
        <v>254</v>
      </c>
      <c r="BU20" s="52">
        <v>82</v>
      </c>
      <c r="BV20" s="52">
        <v>78</v>
      </c>
      <c r="BW20" s="52">
        <v>274</v>
      </c>
      <c r="BX20" s="52">
        <v>60</v>
      </c>
      <c r="BY20" s="52">
        <v>47</v>
      </c>
      <c r="BZ20" s="52">
        <v>51</v>
      </c>
      <c r="CA20" s="52">
        <v>125</v>
      </c>
      <c r="CB20" s="52">
        <v>0</v>
      </c>
      <c r="CC20" s="52">
        <v>0</v>
      </c>
      <c r="CD20" s="52">
        <v>0</v>
      </c>
      <c r="CE20" s="52">
        <v>0</v>
      </c>
      <c r="CF20" s="52">
        <v>0</v>
      </c>
      <c r="CG20" s="52">
        <v>0</v>
      </c>
      <c r="CH20" s="52">
        <v>0</v>
      </c>
      <c r="CI20" s="52">
        <v>0</v>
      </c>
      <c r="CJ20" s="52">
        <v>0</v>
      </c>
      <c r="CK20" s="52">
        <v>0</v>
      </c>
      <c r="CL20" s="52">
        <v>0</v>
      </c>
      <c r="CM20" s="52">
        <v>0</v>
      </c>
      <c r="CN20" s="52">
        <v>0</v>
      </c>
      <c r="CO20" s="52">
        <v>0</v>
      </c>
      <c r="CP20" s="52">
        <v>0</v>
      </c>
      <c r="CQ20" s="52">
        <v>0</v>
      </c>
      <c r="CR20" s="52">
        <v>0</v>
      </c>
      <c r="CS20" s="52">
        <v>0</v>
      </c>
      <c r="CT20" s="52">
        <v>0</v>
      </c>
      <c r="CU20" s="52"/>
      <c r="CW20" s="68">
        <v>0</v>
      </c>
      <c r="CY20" s="52">
        <f t="shared" ca="1" si="6"/>
        <v>0</v>
      </c>
    </row>
    <row r="21" spans="2:103" x14ac:dyDescent="0.2">
      <c r="B21" s="9" t="s">
        <v>122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2">
        <v>0</v>
      </c>
      <c r="AG21" s="52">
        <v>0</v>
      </c>
      <c r="AH21" s="52">
        <v>0</v>
      </c>
      <c r="AI21" s="52">
        <v>0</v>
      </c>
      <c r="AJ21" s="52">
        <v>0</v>
      </c>
      <c r="AK21" s="52">
        <v>0</v>
      </c>
      <c r="AL21" s="52">
        <v>0</v>
      </c>
      <c r="AM21" s="52">
        <v>2</v>
      </c>
      <c r="AN21" s="52">
        <v>4</v>
      </c>
      <c r="AO21" s="52">
        <v>3</v>
      </c>
      <c r="AP21" s="52">
        <v>4</v>
      </c>
      <c r="AQ21" s="52">
        <v>5</v>
      </c>
      <c r="AR21" s="52">
        <v>4</v>
      </c>
      <c r="AS21" s="52">
        <v>7</v>
      </c>
      <c r="AT21" s="52">
        <v>7</v>
      </c>
      <c r="AU21" s="52">
        <v>13</v>
      </c>
      <c r="AV21" s="52">
        <v>5</v>
      </c>
      <c r="AW21" s="52">
        <v>5</v>
      </c>
      <c r="AX21" s="52">
        <v>1</v>
      </c>
      <c r="AY21" s="52">
        <v>4</v>
      </c>
      <c r="AZ21" s="52">
        <v>1</v>
      </c>
      <c r="BA21" s="52">
        <v>7</v>
      </c>
      <c r="BB21" s="52">
        <v>5</v>
      </c>
      <c r="BC21" s="52">
        <v>6</v>
      </c>
      <c r="BD21" s="52">
        <v>2</v>
      </c>
      <c r="BE21" s="52">
        <v>4</v>
      </c>
      <c r="BF21" s="52">
        <v>13</v>
      </c>
      <c r="BG21" s="52">
        <v>5</v>
      </c>
      <c r="BH21" s="52">
        <v>16</v>
      </c>
      <c r="BI21" s="52">
        <v>6</v>
      </c>
      <c r="BJ21" s="52">
        <v>27</v>
      </c>
      <c r="BK21" s="52">
        <v>10</v>
      </c>
      <c r="BL21" s="52">
        <v>3</v>
      </c>
      <c r="BM21" s="52">
        <v>17</v>
      </c>
      <c r="BN21" s="52">
        <v>10</v>
      </c>
      <c r="BO21" s="52">
        <v>3</v>
      </c>
      <c r="BP21" s="52">
        <v>4</v>
      </c>
      <c r="BQ21" s="52">
        <v>5</v>
      </c>
      <c r="BR21" s="52">
        <v>4</v>
      </c>
      <c r="BS21" s="52">
        <v>3</v>
      </c>
      <c r="BT21" s="52">
        <v>4</v>
      </c>
      <c r="BU21" s="52">
        <v>1</v>
      </c>
      <c r="BV21" s="52">
        <v>9</v>
      </c>
      <c r="BW21" s="52">
        <v>6</v>
      </c>
      <c r="BX21" s="52">
        <v>2</v>
      </c>
      <c r="BY21" s="52">
        <v>7</v>
      </c>
      <c r="BZ21" s="52">
        <v>4</v>
      </c>
      <c r="CA21" s="52">
        <v>2</v>
      </c>
      <c r="CB21" s="52">
        <v>3</v>
      </c>
      <c r="CC21" s="52">
        <v>6</v>
      </c>
      <c r="CD21" s="52">
        <v>6</v>
      </c>
      <c r="CE21" s="52">
        <v>7</v>
      </c>
      <c r="CF21" s="52">
        <v>14</v>
      </c>
      <c r="CG21" s="52">
        <v>4</v>
      </c>
      <c r="CH21" s="52">
        <v>6</v>
      </c>
      <c r="CI21" s="52">
        <v>1</v>
      </c>
      <c r="CJ21" s="52">
        <v>2.5217391304347827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/>
      <c r="CW21" s="68">
        <v>2</v>
      </c>
      <c r="CY21" s="52">
        <f t="shared" ca="1" si="6"/>
        <v>5.5217391304347831</v>
      </c>
    </row>
    <row r="22" spans="2:103" x14ac:dyDescent="0.2">
      <c r="B22" s="9" t="s">
        <v>96</v>
      </c>
      <c r="C22" s="52">
        <v>9</v>
      </c>
      <c r="D22" s="52">
        <v>37</v>
      </c>
      <c r="E22" s="52">
        <v>40</v>
      </c>
      <c r="F22" s="52">
        <v>27</v>
      </c>
      <c r="G22" s="52">
        <v>14</v>
      </c>
      <c r="H22" s="52">
        <v>40</v>
      </c>
      <c r="I22" s="52">
        <v>38</v>
      </c>
      <c r="J22" s="52">
        <v>10</v>
      </c>
      <c r="K22" s="52">
        <v>18</v>
      </c>
      <c r="L22" s="52">
        <v>87</v>
      </c>
      <c r="M22" s="52">
        <v>84</v>
      </c>
      <c r="N22" s="52">
        <v>13</v>
      </c>
      <c r="O22" s="52">
        <v>164</v>
      </c>
      <c r="P22" s="52">
        <v>217</v>
      </c>
      <c r="Q22" s="52">
        <v>214</v>
      </c>
      <c r="R22" s="52">
        <v>2</v>
      </c>
      <c r="S22" s="52">
        <v>60</v>
      </c>
      <c r="T22" s="52">
        <v>156</v>
      </c>
      <c r="U22" s="52">
        <v>249</v>
      </c>
      <c r="V22" s="52">
        <v>272</v>
      </c>
      <c r="W22" s="52">
        <v>255</v>
      </c>
      <c r="X22" s="52">
        <v>322</v>
      </c>
      <c r="Y22" s="52">
        <v>390</v>
      </c>
      <c r="Z22" s="52">
        <v>396</v>
      </c>
      <c r="AA22" s="52">
        <v>492</v>
      </c>
      <c r="AB22" s="52">
        <v>444</v>
      </c>
      <c r="AC22" s="52">
        <v>587</v>
      </c>
      <c r="AD22" s="52">
        <v>441</v>
      </c>
      <c r="AE22" s="52">
        <v>191</v>
      </c>
      <c r="AF22" s="52">
        <v>616</v>
      </c>
      <c r="AG22" s="52">
        <v>704</v>
      </c>
      <c r="AH22" s="52">
        <v>643</v>
      </c>
      <c r="AI22" s="52">
        <v>928</v>
      </c>
      <c r="AJ22" s="52">
        <v>1092</v>
      </c>
      <c r="AK22" s="52">
        <v>1432</v>
      </c>
      <c r="AL22" s="52">
        <v>2439</v>
      </c>
      <c r="AM22" s="52">
        <v>1089</v>
      </c>
      <c r="AN22" s="52">
        <v>241</v>
      </c>
      <c r="AO22" s="52">
        <v>96</v>
      </c>
      <c r="AP22" s="52">
        <v>56</v>
      </c>
      <c r="AQ22" s="52">
        <v>42</v>
      </c>
      <c r="AR22" s="52">
        <v>12</v>
      </c>
      <c r="AS22" s="52">
        <v>13</v>
      </c>
      <c r="AT22" s="52">
        <v>6</v>
      </c>
      <c r="AU22" s="52">
        <v>10</v>
      </c>
      <c r="AV22" s="52">
        <v>1</v>
      </c>
      <c r="AW22" s="52">
        <v>10</v>
      </c>
      <c r="AX22" s="52">
        <v>16</v>
      </c>
      <c r="AY22" s="52">
        <v>10</v>
      </c>
      <c r="AZ22" s="52">
        <v>5</v>
      </c>
      <c r="BA22" s="52">
        <v>7</v>
      </c>
      <c r="BB22" s="52">
        <v>8</v>
      </c>
      <c r="BC22" s="52">
        <v>3</v>
      </c>
      <c r="BD22" s="52">
        <v>5</v>
      </c>
      <c r="BE22" s="52">
        <v>8</v>
      </c>
      <c r="BF22" s="52">
        <v>3</v>
      </c>
      <c r="BG22" s="52">
        <v>1</v>
      </c>
      <c r="BH22" s="52">
        <v>1</v>
      </c>
      <c r="BI22" s="52">
        <v>4</v>
      </c>
      <c r="BJ22" s="52">
        <v>0</v>
      </c>
      <c r="BK22" s="52">
        <v>5</v>
      </c>
      <c r="BL22" s="52">
        <v>3</v>
      </c>
      <c r="BM22" s="52">
        <v>0</v>
      </c>
      <c r="BN22" s="52">
        <v>2</v>
      </c>
      <c r="BO22" s="52">
        <v>2</v>
      </c>
      <c r="BP22" s="52">
        <v>3</v>
      </c>
      <c r="BQ22" s="52">
        <v>5</v>
      </c>
      <c r="BR22" s="52">
        <v>0</v>
      </c>
      <c r="BS22" s="52">
        <v>1</v>
      </c>
      <c r="BT22" s="52">
        <v>0</v>
      </c>
      <c r="BU22" s="52">
        <v>1</v>
      </c>
      <c r="BV22" s="52">
        <v>0</v>
      </c>
      <c r="BW22" s="52">
        <v>1</v>
      </c>
      <c r="BX22" s="52">
        <v>0</v>
      </c>
      <c r="BY22" s="52">
        <v>1</v>
      </c>
      <c r="BZ22" s="52">
        <v>1</v>
      </c>
      <c r="CA22" s="52">
        <v>1</v>
      </c>
      <c r="CB22" s="52">
        <v>0</v>
      </c>
      <c r="CC22" s="52">
        <v>6</v>
      </c>
      <c r="CD22" s="52">
        <v>0</v>
      </c>
      <c r="CE22" s="52">
        <v>0</v>
      </c>
      <c r="CF22" s="52">
        <v>0</v>
      </c>
      <c r="CG22" s="52">
        <v>1</v>
      </c>
      <c r="CH22" s="52">
        <v>1</v>
      </c>
      <c r="CI22" s="52">
        <v>1</v>
      </c>
      <c r="CJ22" s="52">
        <v>1.2608695652173914</v>
      </c>
      <c r="CK22" s="52">
        <v>0</v>
      </c>
      <c r="CL22" s="52">
        <v>0</v>
      </c>
      <c r="CM22" s="52">
        <v>0</v>
      </c>
      <c r="CN22" s="52">
        <v>0</v>
      </c>
      <c r="CO22" s="52">
        <v>0</v>
      </c>
      <c r="CP22" s="52">
        <v>0</v>
      </c>
      <c r="CQ22" s="52">
        <v>0</v>
      </c>
      <c r="CR22" s="52">
        <v>0</v>
      </c>
      <c r="CS22" s="52">
        <v>0</v>
      </c>
      <c r="CT22" s="52">
        <v>0</v>
      </c>
      <c r="CU22" s="52"/>
      <c r="CW22" s="68">
        <v>1</v>
      </c>
      <c r="CY22" s="52">
        <f t="shared" ca="1" si="6"/>
        <v>3.2608695652173916</v>
      </c>
    </row>
    <row r="23" spans="2:103" x14ac:dyDescent="0.2">
      <c r="B23" s="9" t="s">
        <v>97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2">
        <v>0</v>
      </c>
      <c r="AG23" s="52">
        <v>0</v>
      </c>
      <c r="AH23" s="52">
        <v>0</v>
      </c>
      <c r="AI23" s="52">
        <v>0</v>
      </c>
      <c r="AJ23" s="52">
        <v>0</v>
      </c>
      <c r="AK23" s="52">
        <v>0</v>
      </c>
      <c r="AL23" s="52">
        <v>0</v>
      </c>
      <c r="AM23" s="52">
        <v>316</v>
      </c>
      <c r="AN23" s="52">
        <v>2073</v>
      </c>
      <c r="AO23" s="52">
        <v>3349</v>
      </c>
      <c r="AP23" s="52">
        <v>1756</v>
      </c>
      <c r="AQ23" s="52">
        <v>2454</v>
      </c>
      <c r="AR23" s="52">
        <v>2721</v>
      </c>
      <c r="AS23" s="52">
        <v>2874</v>
      </c>
      <c r="AT23" s="52">
        <v>2769</v>
      </c>
      <c r="AU23" s="52">
        <v>2880</v>
      </c>
      <c r="AV23" s="52">
        <v>3193</v>
      </c>
      <c r="AW23" s="52">
        <v>2982</v>
      </c>
      <c r="AX23" s="52">
        <v>2945</v>
      </c>
      <c r="AY23" s="52">
        <v>2453</v>
      </c>
      <c r="AZ23" s="52">
        <v>3911</v>
      </c>
      <c r="BA23" s="52">
        <v>7231</v>
      </c>
      <c r="BB23" s="52">
        <v>4004</v>
      </c>
      <c r="BC23" s="52">
        <v>1717</v>
      </c>
      <c r="BD23" s="52">
        <v>623</v>
      </c>
      <c r="BE23" s="52">
        <v>406</v>
      </c>
      <c r="BF23" s="52">
        <v>298</v>
      </c>
      <c r="BG23" s="52">
        <v>186</v>
      </c>
      <c r="BH23" s="52">
        <v>177</v>
      </c>
      <c r="BI23" s="52">
        <v>124</v>
      </c>
      <c r="BJ23" s="52">
        <v>128</v>
      </c>
      <c r="BK23" s="52">
        <v>183</v>
      </c>
      <c r="BL23" s="52">
        <v>102</v>
      </c>
      <c r="BM23" s="52">
        <v>70</v>
      </c>
      <c r="BN23" s="52">
        <v>51</v>
      </c>
      <c r="BO23" s="52">
        <v>33</v>
      </c>
      <c r="BP23" s="52">
        <v>20</v>
      </c>
      <c r="BQ23" s="52">
        <v>28</v>
      </c>
      <c r="BR23" s="52">
        <v>23</v>
      </c>
      <c r="BS23" s="52">
        <v>10</v>
      </c>
      <c r="BT23" s="52">
        <v>14</v>
      </c>
      <c r="BU23" s="52">
        <v>14</v>
      </c>
      <c r="BV23" s="52">
        <v>21</v>
      </c>
      <c r="BW23" s="52">
        <v>16</v>
      </c>
      <c r="BX23" s="52">
        <v>15</v>
      </c>
      <c r="BY23" s="52">
        <v>22</v>
      </c>
      <c r="BZ23" s="52">
        <v>18</v>
      </c>
      <c r="CA23" s="52">
        <v>11</v>
      </c>
      <c r="CB23" s="52">
        <v>15</v>
      </c>
      <c r="CC23" s="52">
        <v>7</v>
      </c>
      <c r="CD23" s="52">
        <v>9</v>
      </c>
      <c r="CE23" s="52">
        <v>12</v>
      </c>
      <c r="CF23" s="52">
        <v>13</v>
      </c>
      <c r="CG23" s="52">
        <v>8</v>
      </c>
      <c r="CH23" s="52">
        <v>6</v>
      </c>
      <c r="CI23" s="52">
        <v>10</v>
      </c>
      <c r="CJ23" s="52">
        <v>6.304347826086957</v>
      </c>
      <c r="CK23" s="52">
        <v>0</v>
      </c>
      <c r="CL23" s="52">
        <v>0</v>
      </c>
      <c r="CM23" s="52">
        <v>0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</v>
      </c>
      <c r="CT23" s="52">
        <v>0</v>
      </c>
      <c r="CU23" s="52"/>
      <c r="CW23" s="68">
        <v>5</v>
      </c>
      <c r="CY23" s="52">
        <f t="shared" ca="1" si="6"/>
        <v>21.304347826086957</v>
      </c>
    </row>
    <row r="24" spans="2:103" x14ac:dyDescent="0.2">
      <c r="B24" s="9" t="s">
        <v>98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0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2">
        <v>0</v>
      </c>
      <c r="AT24" s="52">
        <v>0</v>
      </c>
      <c r="AU24" s="52">
        <v>0</v>
      </c>
      <c r="AV24" s="52">
        <v>0</v>
      </c>
      <c r="AW24" s="52">
        <v>0</v>
      </c>
      <c r="AX24" s="52">
        <v>0</v>
      </c>
      <c r="AY24" s="52">
        <v>0</v>
      </c>
      <c r="AZ24" s="52">
        <v>0</v>
      </c>
      <c r="BA24" s="52">
        <v>0</v>
      </c>
      <c r="BB24" s="52">
        <v>482</v>
      </c>
      <c r="BC24" s="52">
        <v>4242</v>
      </c>
      <c r="BD24" s="52">
        <v>4849</v>
      </c>
      <c r="BE24" s="52">
        <v>5053</v>
      </c>
      <c r="BF24" s="52">
        <v>4476</v>
      </c>
      <c r="BG24" s="52">
        <v>4110</v>
      </c>
      <c r="BH24" s="52">
        <v>5369</v>
      </c>
      <c r="BI24" s="52">
        <v>4980</v>
      </c>
      <c r="BJ24" s="52">
        <v>4907</v>
      </c>
      <c r="BK24" s="52">
        <v>5599</v>
      </c>
      <c r="BL24" s="52">
        <v>5026</v>
      </c>
      <c r="BM24" s="52">
        <v>7011</v>
      </c>
      <c r="BN24" s="52">
        <v>5121</v>
      </c>
      <c r="BO24" s="52">
        <v>5248</v>
      </c>
      <c r="BP24" s="52">
        <v>4554</v>
      </c>
      <c r="BQ24" s="52">
        <v>5037</v>
      </c>
      <c r="BR24" s="52">
        <v>4308</v>
      </c>
      <c r="BS24" s="52">
        <v>3796</v>
      </c>
      <c r="BT24" s="52">
        <v>6540</v>
      </c>
      <c r="BU24" s="52">
        <v>4358</v>
      </c>
      <c r="BV24" s="52">
        <v>4039</v>
      </c>
      <c r="BW24" s="52">
        <v>5262</v>
      </c>
      <c r="BX24" s="52">
        <v>3925</v>
      </c>
      <c r="BY24" s="52">
        <v>4900</v>
      </c>
      <c r="BZ24" s="52">
        <v>4762</v>
      </c>
      <c r="CA24" s="52">
        <v>4606</v>
      </c>
      <c r="CB24" s="52">
        <v>4956</v>
      </c>
      <c r="CC24" s="52">
        <v>6296</v>
      </c>
      <c r="CD24" s="52">
        <v>7513</v>
      </c>
      <c r="CE24" s="52">
        <v>6715</v>
      </c>
      <c r="CF24" s="52">
        <v>7693</v>
      </c>
      <c r="CG24" s="52">
        <v>6463</v>
      </c>
      <c r="CH24" s="52">
        <v>6731</v>
      </c>
      <c r="CI24" s="52">
        <v>8205</v>
      </c>
      <c r="CJ24" s="52">
        <v>5276.739130434783</v>
      </c>
      <c r="CK24" s="52">
        <v>0</v>
      </c>
      <c r="CL24" s="52">
        <v>0</v>
      </c>
      <c r="CM24" s="52">
        <v>0</v>
      </c>
      <c r="CN24" s="52">
        <v>0</v>
      </c>
      <c r="CO24" s="52">
        <v>0</v>
      </c>
      <c r="CP24" s="52">
        <v>0</v>
      </c>
      <c r="CQ24" s="52">
        <v>0</v>
      </c>
      <c r="CR24" s="52">
        <v>0</v>
      </c>
      <c r="CS24" s="52">
        <v>0</v>
      </c>
      <c r="CT24" s="52">
        <v>0</v>
      </c>
      <c r="CU24" s="52"/>
      <c r="CW24" s="68">
        <v>4185</v>
      </c>
      <c r="CY24" s="52">
        <f t="shared" ca="1" si="6"/>
        <v>17666.739130434784</v>
      </c>
    </row>
    <row r="25" spans="2:103" x14ac:dyDescent="0.2">
      <c r="B25" s="9" t="s">
        <v>129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2">
        <v>0</v>
      </c>
      <c r="AG25" s="52">
        <v>0</v>
      </c>
      <c r="AH25" s="52">
        <v>0</v>
      </c>
      <c r="AI25" s="52">
        <v>0</v>
      </c>
      <c r="AJ25" s="52">
        <v>0</v>
      </c>
      <c r="AK25" s="52">
        <v>0</v>
      </c>
      <c r="AL25" s="52">
        <v>0</v>
      </c>
      <c r="AM25" s="52">
        <v>0</v>
      </c>
      <c r="AN25" s="52">
        <v>0</v>
      </c>
      <c r="AO25" s="52">
        <v>0</v>
      </c>
      <c r="AP25" s="52">
        <v>0</v>
      </c>
      <c r="AQ25" s="52">
        <v>0</v>
      </c>
      <c r="AR25" s="52">
        <v>0</v>
      </c>
      <c r="AS25" s="52">
        <v>0</v>
      </c>
      <c r="AT25" s="52">
        <v>0</v>
      </c>
      <c r="AU25" s="52">
        <v>0</v>
      </c>
      <c r="AV25" s="52">
        <v>0</v>
      </c>
      <c r="AW25" s="52">
        <v>0</v>
      </c>
      <c r="AX25" s="52">
        <v>0</v>
      </c>
      <c r="AY25" s="52">
        <v>0</v>
      </c>
      <c r="AZ25" s="52">
        <v>0</v>
      </c>
      <c r="BA25" s="52">
        <v>0</v>
      </c>
      <c r="BB25" s="52">
        <v>0</v>
      </c>
      <c r="BC25" s="52">
        <v>0</v>
      </c>
      <c r="BD25" s="52">
        <v>0</v>
      </c>
      <c r="BE25" s="52">
        <v>0</v>
      </c>
      <c r="BF25" s="52">
        <v>0</v>
      </c>
      <c r="BG25" s="52">
        <v>0</v>
      </c>
      <c r="BH25" s="52">
        <v>0</v>
      </c>
      <c r="BI25" s="52">
        <v>0</v>
      </c>
      <c r="BJ25" s="52">
        <v>0</v>
      </c>
      <c r="BK25" s="52">
        <v>0</v>
      </c>
      <c r="BL25" s="52">
        <v>0</v>
      </c>
      <c r="BM25" s="52">
        <v>0</v>
      </c>
      <c r="BN25" s="52">
        <v>0</v>
      </c>
      <c r="BO25" s="52">
        <v>0</v>
      </c>
      <c r="BP25" s="52">
        <v>0</v>
      </c>
      <c r="BQ25" s="52">
        <v>0</v>
      </c>
      <c r="BR25" s="52">
        <v>0</v>
      </c>
      <c r="BS25" s="52">
        <v>0</v>
      </c>
      <c r="BT25" s="52">
        <v>0</v>
      </c>
      <c r="BU25" s="52">
        <v>0</v>
      </c>
      <c r="BV25" s="52">
        <v>0</v>
      </c>
      <c r="BW25" s="52">
        <v>0</v>
      </c>
      <c r="BX25" s="52">
        <v>0</v>
      </c>
      <c r="BY25" s="52">
        <v>0</v>
      </c>
      <c r="BZ25" s="52">
        <v>0</v>
      </c>
      <c r="CA25" s="52">
        <v>0</v>
      </c>
      <c r="CB25" s="52">
        <v>0</v>
      </c>
      <c r="CC25" s="52">
        <v>0</v>
      </c>
      <c r="CD25" s="52">
        <v>0</v>
      </c>
      <c r="CE25" s="52">
        <v>0</v>
      </c>
      <c r="CF25" s="52">
        <v>0</v>
      </c>
      <c r="CG25" s="52">
        <v>0</v>
      </c>
      <c r="CH25" s="52">
        <v>0</v>
      </c>
      <c r="CI25" s="52">
        <v>0</v>
      </c>
      <c r="CJ25" s="52">
        <v>0</v>
      </c>
      <c r="CK25" s="52">
        <v>0</v>
      </c>
      <c r="CL25" s="52">
        <v>0</v>
      </c>
      <c r="CM25" s="52">
        <v>0</v>
      </c>
      <c r="CN25" s="52">
        <v>0</v>
      </c>
      <c r="CO25" s="52">
        <v>0</v>
      </c>
      <c r="CP25" s="52">
        <v>0</v>
      </c>
      <c r="CQ25" s="52">
        <v>0</v>
      </c>
      <c r="CR25" s="52">
        <v>0</v>
      </c>
      <c r="CS25" s="52">
        <v>0</v>
      </c>
      <c r="CT25" s="52">
        <v>0</v>
      </c>
      <c r="CU25" s="52"/>
      <c r="CW25" s="68">
        <v>0</v>
      </c>
      <c r="CY25" s="52">
        <f t="shared" ca="1" si="6"/>
        <v>0</v>
      </c>
    </row>
    <row r="26" spans="2:103" x14ac:dyDescent="0.2">
      <c r="B26" s="9" t="s">
        <v>130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2">
        <v>0</v>
      </c>
      <c r="AG26" s="52">
        <v>0</v>
      </c>
      <c r="AH26" s="52">
        <v>0</v>
      </c>
      <c r="AI26" s="52">
        <v>0</v>
      </c>
      <c r="AJ26" s="52">
        <v>0</v>
      </c>
      <c r="AK26" s="52">
        <v>0</v>
      </c>
      <c r="AL26" s="52">
        <v>0</v>
      </c>
      <c r="AM26" s="52">
        <v>0</v>
      </c>
      <c r="AN26" s="52">
        <v>0</v>
      </c>
      <c r="AO26" s="52">
        <v>0</v>
      </c>
      <c r="AP26" s="52">
        <v>0</v>
      </c>
      <c r="AQ26" s="52">
        <v>0</v>
      </c>
      <c r="AR26" s="52">
        <v>0</v>
      </c>
      <c r="AS26" s="52">
        <v>0</v>
      </c>
      <c r="AT26" s="52">
        <v>0</v>
      </c>
      <c r="AU26" s="52">
        <v>0</v>
      </c>
      <c r="AV26" s="52">
        <v>0</v>
      </c>
      <c r="AW26" s="52">
        <v>0</v>
      </c>
      <c r="AX26" s="52">
        <v>0</v>
      </c>
      <c r="AY26" s="52">
        <v>0</v>
      </c>
      <c r="AZ26" s="52">
        <v>0</v>
      </c>
      <c r="BA26" s="52">
        <v>0</v>
      </c>
      <c r="BB26" s="52">
        <v>0</v>
      </c>
      <c r="BC26" s="52">
        <v>0</v>
      </c>
      <c r="BD26" s="52">
        <v>0</v>
      </c>
      <c r="BE26" s="52">
        <v>0</v>
      </c>
      <c r="BF26" s="52">
        <v>0</v>
      </c>
      <c r="BG26" s="52">
        <v>0</v>
      </c>
      <c r="BH26" s="52">
        <v>0</v>
      </c>
      <c r="BI26" s="52">
        <v>0</v>
      </c>
      <c r="BJ26" s="52">
        <v>0</v>
      </c>
      <c r="BK26" s="52">
        <v>0</v>
      </c>
      <c r="BL26" s="52">
        <v>0</v>
      </c>
      <c r="BM26" s="52">
        <v>0</v>
      </c>
      <c r="BN26" s="52">
        <v>0</v>
      </c>
      <c r="BO26" s="52">
        <v>0</v>
      </c>
      <c r="BP26" s="52">
        <v>0</v>
      </c>
      <c r="BQ26" s="52">
        <v>0</v>
      </c>
      <c r="BR26" s="52">
        <v>0</v>
      </c>
      <c r="BS26" s="52">
        <v>0</v>
      </c>
      <c r="BT26" s="52">
        <v>0</v>
      </c>
      <c r="BU26" s="52">
        <v>0</v>
      </c>
      <c r="BV26" s="52">
        <v>0</v>
      </c>
      <c r="BW26" s="52">
        <v>0</v>
      </c>
      <c r="BX26" s="52">
        <v>0</v>
      </c>
      <c r="BY26" s="52">
        <v>0</v>
      </c>
      <c r="BZ26" s="52">
        <v>0</v>
      </c>
      <c r="CA26" s="52">
        <v>0</v>
      </c>
      <c r="CB26" s="52">
        <v>0</v>
      </c>
      <c r="CC26" s="52">
        <v>0</v>
      </c>
      <c r="CD26" s="52">
        <v>0</v>
      </c>
      <c r="CE26" s="52">
        <v>0</v>
      </c>
      <c r="CF26" s="52">
        <v>0</v>
      </c>
      <c r="CG26" s="52">
        <v>0</v>
      </c>
      <c r="CH26" s="52">
        <v>0</v>
      </c>
      <c r="CI26" s="52">
        <v>0</v>
      </c>
      <c r="CJ26" s="52">
        <v>0</v>
      </c>
      <c r="CK26" s="52">
        <v>0</v>
      </c>
      <c r="CL26" s="52">
        <v>0</v>
      </c>
      <c r="CM26" s="52">
        <v>0</v>
      </c>
      <c r="CN26" s="52">
        <v>0</v>
      </c>
      <c r="CO26" s="52">
        <v>0</v>
      </c>
      <c r="CP26" s="52">
        <v>0</v>
      </c>
      <c r="CQ26" s="52">
        <v>0</v>
      </c>
      <c r="CR26" s="52">
        <v>0</v>
      </c>
      <c r="CS26" s="52">
        <v>0</v>
      </c>
      <c r="CT26" s="52">
        <v>0</v>
      </c>
      <c r="CU26" s="52"/>
      <c r="CW26" s="68">
        <v>0</v>
      </c>
      <c r="CY26" s="52">
        <f t="shared" ca="1" si="6"/>
        <v>0</v>
      </c>
    </row>
    <row r="27" spans="2:103" x14ac:dyDescent="0.2">
      <c r="B27" s="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W27" s="68"/>
      <c r="CY27" s="52"/>
    </row>
    <row r="28" spans="2:103" x14ac:dyDescent="0.2">
      <c r="B28" s="1" t="s">
        <v>13</v>
      </c>
      <c r="C28" s="52">
        <f t="shared" ref="C28:AH28" si="7">C30-SUM(C4:C26)</f>
        <v>27</v>
      </c>
      <c r="D28" s="52">
        <f t="shared" si="7"/>
        <v>120</v>
      </c>
      <c r="E28" s="52">
        <f t="shared" si="7"/>
        <v>111</v>
      </c>
      <c r="F28" s="52">
        <f t="shared" si="7"/>
        <v>60</v>
      </c>
      <c r="G28" s="52">
        <f t="shared" si="7"/>
        <v>4</v>
      </c>
      <c r="H28" s="52">
        <f t="shared" si="7"/>
        <v>3</v>
      </c>
      <c r="I28" s="52">
        <f t="shared" si="7"/>
        <v>4</v>
      </c>
      <c r="J28" s="52">
        <f t="shared" si="7"/>
        <v>3</v>
      </c>
      <c r="K28" s="52">
        <f t="shared" si="7"/>
        <v>8</v>
      </c>
      <c r="L28" s="52">
        <f t="shared" si="7"/>
        <v>2</v>
      </c>
      <c r="M28" s="52">
        <f t="shared" si="7"/>
        <v>5</v>
      </c>
      <c r="N28" s="52">
        <f t="shared" si="7"/>
        <v>10</v>
      </c>
      <c r="O28" s="52">
        <f t="shared" si="7"/>
        <v>5</v>
      </c>
      <c r="P28" s="52">
        <f t="shared" si="7"/>
        <v>7</v>
      </c>
      <c r="Q28" s="52">
        <f t="shared" si="7"/>
        <v>6</v>
      </c>
      <c r="R28" s="52">
        <f t="shared" si="7"/>
        <v>0</v>
      </c>
      <c r="S28" s="52">
        <f t="shared" si="7"/>
        <v>0</v>
      </c>
      <c r="T28" s="52">
        <f t="shared" si="7"/>
        <v>2</v>
      </c>
      <c r="U28" s="52">
        <f t="shared" si="7"/>
        <v>12</v>
      </c>
      <c r="V28" s="52">
        <f t="shared" si="7"/>
        <v>3</v>
      </c>
      <c r="W28" s="52">
        <f t="shared" si="7"/>
        <v>4</v>
      </c>
      <c r="X28" s="52">
        <f t="shared" si="7"/>
        <v>2</v>
      </c>
      <c r="Y28" s="52">
        <f t="shared" si="7"/>
        <v>45</v>
      </c>
      <c r="Z28" s="52">
        <f t="shared" si="7"/>
        <v>9</v>
      </c>
      <c r="AA28" s="52">
        <f t="shared" si="7"/>
        <v>10</v>
      </c>
      <c r="AB28" s="52">
        <f t="shared" si="7"/>
        <v>12</v>
      </c>
      <c r="AC28" s="52">
        <f t="shared" si="7"/>
        <v>16</v>
      </c>
      <c r="AD28" s="52">
        <f t="shared" si="7"/>
        <v>17</v>
      </c>
      <c r="AE28" s="52">
        <f t="shared" si="7"/>
        <v>8</v>
      </c>
      <c r="AF28" s="52">
        <f t="shared" si="7"/>
        <v>17</v>
      </c>
      <c r="AG28" s="52">
        <f t="shared" si="7"/>
        <v>77</v>
      </c>
      <c r="AH28" s="52">
        <f t="shared" si="7"/>
        <v>34</v>
      </c>
      <c r="AI28" s="52">
        <f t="shared" ref="AI28:BD28" si="8">AI30-SUM(AI4:AI26)</f>
        <v>26</v>
      </c>
      <c r="AJ28" s="52">
        <f t="shared" si="8"/>
        <v>15</v>
      </c>
      <c r="AK28" s="52">
        <f t="shared" si="8"/>
        <v>9</v>
      </c>
      <c r="AL28" s="52">
        <f t="shared" si="8"/>
        <v>11</v>
      </c>
      <c r="AM28" s="52">
        <f t="shared" si="8"/>
        <v>9</v>
      </c>
      <c r="AN28" s="52">
        <f t="shared" si="8"/>
        <v>41</v>
      </c>
      <c r="AO28" s="52">
        <f t="shared" si="8"/>
        <v>98</v>
      </c>
      <c r="AP28" s="52">
        <f t="shared" si="8"/>
        <v>105</v>
      </c>
      <c r="AQ28" s="52">
        <f t="shared" si="8"/>
        <v>107</v>
      </c>
      <c r="AR28" s="52">
        <f t="shared" si="8"/>
        <v>89</v>
      </c>
      <c r="AS28" s="52">
        <f t="shared" si="8"/>
        <v>91</v>
      </c>
      <c r="AT28" s="52">
        <f t="shared" si="8"/>
        <v>86</v>
      </c>
      <c r="AU28" s="52">
        <f t="shared" si="8"/>
        <v>56</v>
      </c>
      <c r="AV28" s="52">
        <f t="shared" si="8"/>
        <v>88</v>
      </c>
      <c r="AW28" s="52">
        <f t="shared" si="8"/>
        <v>177</v>
      </c>
      <c r="AX28" s="52">
        <f t="shared" si="8"/>
        <v>190</v>
      </c>
      <c r="AY28" s="52">
        <f t="shared" si="8"/>
        <v>238</v>
      </c>
      <c r="AZ28" s="52">
        <f t="shared" si="8"/>
        <v>148</v>
      </c>
      <c r="BA28" s="52">
        <f t="shared" si="8"/>
        <v>156</v>
      </c>
      <c r="BB28" s="52">
        <f t="shared" si="8"/>
        <v>168</v>
      </c>
      <c r="BC28" s="52">
        <f t="shared" ref="BC28" si="9">BC30-SUM(BC4:BC26)</f>
        <v>178</v>
      </c>
      <c r="BD28" s="52">
        <f t="shared" si="8"/>
        <v>204</v>
      </c>
      <c r="BE28" s="52">
        <f t="shared" ref="BE28:BF28" si="10">BE30-SUM(BE4:BE26)</f>
        <v>180</v>
      </c>
      <c r="BF28" s="52">
        <f t="shared" si="10"/>
        <v>174</v>
      </c>
      <c r="BG28" s="52">
        <f t="shared" ref="BG28:BH28" si="11">BG30-SUM(BG4:BG26)</f>
        <v>193</v>
      </c>
      <c r="BH28" s="52">
        <f t="shared" si="11"/>
        <v>216</v>
      </c>
      <c r="BI28" s="52">
        <f t="shared" ref="BI28:BJ28" si="12">BI30-SUM(BI4:BI26)</f>
        <v>413</v>
      </c>
      <c r="BJ28" s="52">
        <f t="shared" si="12"/>
        <v>290</v>
      </c>
      <c r="BK28" s="52">
        <f t="shared" ref="BK28" si="13">BK30-SUM(BK4:BK26)</f>
        <v>235</v>
      </c>
      <c r="BL28" s="52">
        <f t="shared" ref="BL28:BM28" si="14">BL30-SUM(BL4:BL26)</f>
        <v>192</v>
      </c>
      <c r="BM28" s="52">
        <f t="shared" si="14"/>
        <v>146</v>
      </c>
      <c r="BN28" s="52">
        <f t="shared" ref="BN28:BO28" si="15">BN30-SUM(BN4:BN26)</f>
        <v>134</v>
      </c>
      <c r="BO28" s="52">
        <f t="shared" si="15"/>
        <v>157</v>
      </c>
      <c r="BP28" s="52">
        <f t="shared" ref="BP28:BQ28" si="16">BP30-SUM(BP4:BP26)</f>
        <v>141</v>
      </c>
      <c r="BQ28" s="52">
        <f t="shared" si="16"/>
        <v>161</v>
      </c>
      <c r="BR28" s="52">
        <f t="shared" ref="BR28:BS28" si="17">BR30-SUM(BR4:BR26)</f>
        <v>115</v>
      </c>
      <c r="BS28" s="52">
        <f t="shared" si="17"/>
        <v>144</v>
      </c>
      <c r="BT28" s="52">
        <f t="shared" ref="BT28:BU28" si="18">BT30-SUM(BT4:BT26)</f>
        <v>248</v>
      </c>
      <c r="BU28" s="52">
        <f t="shared" si="18"/>
        <v>167</v>
      </c>
      <c r="BV28" s="52">
        <f t="shared" ref="BV28" si="19">BV30-SUM(BV4:BV26)</f>
        <v>197</v>
      </c>
      <c r="BW28" s="52">
        <v>256</v>
      </c>
      <c r="BX28" s="52">
        <v>281</v>
      </c>
      <c r="BY28" s="52">
        <v>435</v>
      </c>
      <c r="BZ28" s="52">
        <v>237</v>
      </c>
      <c r="CA28" s="52">
        <v>278</v>
      </c>
      <c r="CB28" s="52">
        <f t="shared" ref="CB28:CC28" si="20">CB30-SUM(CB4:CB26)</f>
        <v>392</v>
      </c>
      <c r="CC28" s="52">
        <f t="shared" si="20"/>
        <v>370</v>
      </c>
      <c r="CD28" s="52">
        <f t="shared" ref="CD28:CE28" si="21">CD30-SUM(CD4:CD26)</f>
        <v>477</v>
      </c>
      <c r="CE28" s="52">
        <f t="shared" si="21"/>
        <v>545</v>
      </c>
      <c r="CF28" s="52">
        <f t="shared" ref="CF28:CG28" si="22">CF30-SUM(CF4:CF26)</f>
        <v>659</v>
      </c>
      <c r="CG28" s="52">
        <f t="shared" si="22"/>
        <v>797</v>
      </c>
      <c r="CH28" s="52">
        <f t="shared" ref="CH28" si="23">CH30-SUM(CH4:CH26)</f>
        <v>1017</v>
      </c>
      <c r="CI28" s="52">
        <f t="shared" ref="CI28:CT28" ca="1" si="24">IF(ISNUMBER(CI$2),CI30-SUM(CI4:CI26),$CW30*$CW$1)</f>
        <v>1209</v>
      </c>
      <c r="CJ28" s="52">
        <f t="shared" ca="1" si="24"/>
        <v>1004.9130434782619</v>
      </c>
      <c r="CK28" s="52">
        <f t="shared" ca="1" si="24"/>
        <v>330592</v>
      </c>
      <c r="CL28" s="52">
        <f t="shared" ca="1" si="24"/>
        <v>0</v>
      </c>
      <c r="CM28" s="52">
        <f t="shared" ca="1" si="24"/>
        <v>0</v>
      </c>
      <c r="CN28" s="52">
        <f t="shared" ca="1" si="24"/>
        <v>0</v>
      </c>
      <c r="CO28" s="52">
        <f t="shared" ca="1" si="24"/>
        <v>0</v>
      </c>
      <c r="CP28" s="52">
        <f t="shared" ca="1" si="24"/>
        <v>0</v>
      </c>
      <c r="CQ28" s="52">
        <f t="shared" ca="1" si="24"/>
        <v>0</v>
      </c>
      <c r="CR28" s="52">
        <f t="shared" ca="1" si="24"/>
        <v>0</v>
      </c>
      <c r="CS28" s="52">
        <f t="shared" ca="1" si="24"/>
        <v>0</v>
      </c>
      <c r="CT28" s="52">
        <f t="shared" ca="1" si="24"/>
        <v>0</v>
      </c>
      <c r="CU28" s="52"/>
      <c r="CW28" s="68">
        <f t="shared" ref="CW28" si="25">CW30-SUM(CW4:CW26)</f>
        <v>797</v>
      </c>
      <c r="CY28" s="52">
        <f ca="1">SUMIFS($C28:$CV28,$C$3:$CV$3,"&gt;="&amp;DATE(2026,1,1),$C$3:$CV$3,"&lt;="&amp;DATE(2026,12,31),$C$2:$CV$2,"&gt;"&amp;0)+$CW28</f>
        <v>3010.9130434782619</v>
      </c>
    </row>
    <row r="29" spans="2:103" x14ac:dyDescent="0.2">
      <c r="B29" s="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W29" s="68"/>
      <c r="CY29" s="52"/>
    </row>
    <row r="30" spans="2:103" ht="15" x14ac:dyDescent="0.25">
      <c r="B30" s="2" t="s">
        <v>82</v>
      </c>
      <c r="C30" s="53">
        <v>74</v>
      </c>
      <c r="D30" s="53">
        <v>226</v>
      </c>
      <c r="E30" s="53">
        <v>239</v>
      </c>
      <c r="F30" s="53">
        <v>115</v>
      </c>
      <c r="G30" s="53">
        <v>61</v>
      </c>
      <c r="H30" s="53">
        <v>57</v>
      </c>
      <c r="I30" s="53">
        <v>109</v>
      </c>
      <c r="J30" s="53">
        <v>96</v>
      </c>
      <c r="K30" s="53">
        <v>162</v>
      </c>
      <c r="L30" s="53">
        <v>193</v>
      </c>
      <c r="M30" s="53">
        <v>216</v>
      </c>
      <c r="N30" s="53">
        <v>100</v>
      </c>
      <c r="O30" s="53">
        <v>288</v>
      </c>
      <c r="P30" s="53">
        <v>491</v>
      </c>
      <c r="Q30" s="53">
        <v>414</v>
      </c>
      <c r="R30" s="53">
        <v>3</v>
      </c>
      <c r="S30" s="53">
        <v>83</v>
      </c>
      <c r="T30" s="53">
        <v>295</v>
      </c>
      <c r="U30" s="53">
        <v>357</v>
      </c>
      <c r="V30" s="53">
        <v>370</v>
      </c>
      <c r="W30" s="53">
        <v>336</v>
      </c>
      <c r="X30" s="53">
        <v>461</v>
      </c>
      <c r="Y30" s="53">
        <v>566</v>
      </c>
      <c r="Z30" s="53">
        <v>522</v>
      </c>
      <c r="AA30" s="53">
        <v>648</v>
      </c>
      <c r="AB30" s="53">
        <v>614</v>
      </c>
      <c r="AC30" s="53">
        <v>878</v>
      </c>
      <c r="AD30" s="53">
        <v>625</v>
      </c>
      <c r="AE30" s="53">
        <v>255</v>
      </c>
      <c r="AF30" s="53">
        <v>817</v>
      </c>
      <c r="AG30" s="53">
        <v>1118</v>
      </c>
      <c r="AH30" s="53">
        <v>1101</v>
      </c>
      <c r="AI30" s="53">
        <v>1317</v>
      </c>
      <c r="AJ30" s="53">
        <v>1372</v>
      </c>
      <c r="AK30" s="53">
        <v>1621</v>
      </c>
      <c r="AL30" s="53">
        <v>2614</v>
      </c>
      <c r="AM30" s="53">
        <v>1546</v>
      </c>
      <c r="AN30" s="53">
        <v>2448</v>
      </c>
      <c r="AO30" s="53">
        <v>3719</v>
      </c>
      <c r="AP30" s="53">
        <v>2245</v>
      </c>
      <c r="AQ30" s="53">
        <v>2956</v>
      </c>
      <c r="AR30" s="53">
        <v>3208</v>
      </c>
      <c r="AS30" s="53">
        <v>3397</v>
      </c>
      <c r="AT30" s="53">
        <v>3342</v>
      </c>
      <c r="AU30" s="53">
        <v>3519</v>
      </c>
      <c r="AV30" s="53">
        <v>3908</v>
      </c>
      <c r="AW30" s="53">
        <v>3969</v>
      </c>
      <c r="AX30" s="53">
        <v>3825</v>
      </c>
      <c r="AY30" s="53">
        <v>3425</v>
      </c>
      <c r="AZ30" s="53">
        <v>4752</v>
      </c>
      <c r="BA30" s="53">
        <v>8755</v>
      </c>
      <c r="BB30" s="53">
        <v>6027</v>
      </c>
      <c r="BC30" s="53">
        <v>7652</v>
      </c>
      <c r="BD30" s="53">
        <v>7934</v>
      </c>
      <c r="BE30" s="53">
        <v>7764</v>
      </c>
      <c r="BF30" s="53">
        <v>7010</v>
      </c>
      <c r="BG30" s="53">
        <v>6332</v>
      </c>
      <c r="BH30" s="53">
        <v>7556</v>
      </c>
      <c r="BI30" s="53">
        <v>7512</v>
      </c>
      <c r="BJ30" s="53">
        <v>7484</v>
      </c>
      <c r="BK30" s="53">
        <v>8471</v>
      </c>
      <c r="BL30" s="53">
        <v>7505</v>
      </c>
      <c r="BM30" s="53">
        <v>9663</v>
      </c>
      <c r="BN30" s="53">
        <v>7719</v>
      </c>
      <c r="BO30" s="53">
        <v>7985</v>
      </c>
      <c r="BP30" s="53">
        <v>7296</v>
      </c>
      <c r="BQ30" s="53">
        <v>7993</v>
      </c>
      <c r="BR30" s="53">
        <v>6719</v>
      </c>
      <c r="BS30" s="53">
        <v>6139</v>
      </c>
      <c r="BT30" s="53">
        <v>11353</v>
      </c>
      <c r="BU30" s="53">
        <v>9010</v>
      </c>
      <c r="BV30" s="53">
        <v>8845</v>
      </c>
      <c r="BW30" s="53">
        <v>11892</v>
      </c>
      <c r="BX30" s="53">
        <v>9411</v>
      </c>
      <c r="BY30" s="53">
        <v>13227</v>
      </c>
      <c r="BZ30" s="53">
        <v>13339</v>
      </c>
      <c r="CA30" s="53">
        <v>13215</v>
      </c>
      <c r="CB30" s="53">
        <v>14030</v>
      </c>
      <c r="CC30" s="53">
        <v>16303</v>
      </c>
      <c r="CD30" s="53">
        <v>18547</v>
      </c>
      <c r="CE30" s="53">
        <v>16627</v>
      </c>
      <c r="CF30" s="53">
        <v>19200</v>
      </c>
      <c r="CG30" s="53">
        <v>15637</v>
      </c>
      <c r="CH30" s="53">
        <v>15624</v>
      </c>
      <c r="CI30" s="53">
        <v>18983</v>
      </c>
      <c r="CJ30" s="53">
        <v>13026.04347826087</v>
      </c>
      <c r="CK30" s="53">
        <v>0</v>
      </c>
      <c r="CL30" s="53">
        <v>0</v>
      </c>
      <c r="CM30" s="53">
        <v>0</v>
      </c>
      <c r="CN30" s="53">
        <v>0</v>
      </c>
      <c r="CO30" s="53">
        <v>0</v>
      </c>
      <c r="CP30" s="53">
        <v>0</v>
      </c>
      <c r="CQ30" s="53">
        <v>0</v>
      </c>
      <c r="CR30" s="53">
        <v>0</v>
      </c>
      <c r="CS30" s="53">
        <v>0</v>
      </c>
      <c r="CT30" s="53">
        <v>0</v>
      </c>
      <c r="CU30" s="52"/>
      <c r="CW30" s="69">
        <v>10331</v>
      </c>
      <c r="CY30" s="53">
        <f ca="1">SUMIFS($C30:$CV30,$C$3:$CV$3,"&gt;="&amp;DATE(2026,1,1),$C$3:$CV$3,"&lt;="&amp;DATE(2026,12,31),$C$2:$CV$2,"&gt;"&amp;0)+$CW30</f>
        <v>42340.043478260872</v>
      </c>
    </row>
    <row r="31" spans="2:103" x14ac:dyDescent="0.2"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U31" s="52"/>
      <c r="CW31" s="52"/>
      <c r="CY31" s="52"/>
    </row>
    <row r="32" spans="2:103" ht="15" x14ac:dyDescent="0.25">
      <c r="CU32" s="53"/>
      <c r="CW32" s="52"/>
      <c r="CY32" s="52"/>
    </row>
    <row r="33" spans="2:103" x14ac:dyDescent="0.2">
      <c r="CW33" s="52"/>
      <c r="CY33" s="52"/>
    </row>
    <row r="34" spans="2:103" x14ac:dyDescent="0.2">
      <c r="B34" s="9" t="s">
        <v>11</v>
      </c>
      <c r="C34" s="52">
        <f>SUM(C22:C24)</f>
        <v>9</v>
      </c>
      <c r="D34" s="52">
        <f t="shared" ref="D34:BD34" si="26">SUM(D22:D24)</f>
        <v>37</v>
      </c>
      <c r="E34" s="52">
        <f t="shared" si="26"/>
        <v>40</v>
      </c>
      <c r="F34" s="52">
        <f t="shared" si="26"/>
        <v>27</v>
      </c>
      <c r="G34" s="52">
        <f t="shared" si="26"/>
        <v>14</v>
      </c>
      <c r="H34" s="52">
        <f t="shared" si="26"/>
        <v>40</v>
      </c>
      <c r="I34" s="52">
        <f t="shared" si="26"/>
        <v>38</v>
      </c>
      <c r="J34" s="52">
        <f t="shared" si="26"/>
        <v>10</v>
      </c>
      <c r="K34" s="52">
        <f t="shared" si="26"/>
        <v>18</v>
      </c>
      <c r="L34" s="52">
        <f t="shared" si="26"/>
        <v>87</v>
      </c>
      <c r="M34" s="52">
        <f t="shared" si="26"/>
        <v>84</v>
      </c>
      <c r="N34" s="52">
        <f t="shared" si="26"/>
        <v>13</v>
      </c>
      <c r="O34" s="52">
        <f t="shared" si="26"/>
        <v>164</v>
      </c>
      <c r="P34" s="52">
        <f t="shared" si="26"/>
        <v>217</v>
      </c>
      <c r="Q34" s="52">
        <f t="shared" si="26"/>
        <v>214</v>
      </c>
      <c r="R34" s="52">
        <f t="shared" si="26"/>
        <v>2</v>
      </c>
      <c r="S34" s="52">
        <f t="shared" si="26"/>
        <v>60</v>
      </c>
      <c r="T34" s="52">
        <f t="shared" si="26"/>
        <v>156</v>
      </c>
      <c r="U34" s="52">
        <f t="shared" si="26"/>
        <v>249</v>
      </c>
      <c r="V34" s="52">
        <f t="shared" si="26"/>
        <v>272</v>
      </c>
      <c r="W34" s="52">
        <f t="shared" si="26"/>
        <v>255</v>
      </c>
      <c r="X34" s="52">
        <f t="shared" si="26"/>
        <v>322</v>
      </c>
      <c r="Y34" s="52">
        <f t="shared" si="26"/>
        <v>390</v>
      </c>
      <c r="Z34" s="52">
        <f t="shared" si="26"/>
        <v>396</v>
      </c>
      <c r="AA34" s="52">
        <f t="shared" si="26"/>
        <v>492</v>
      </c>
      <c r="AB34" s="52">
        <f t="shared" si="26"/>
        <v>444</v>
      </c>
      <c r="AC34" s="52">
        <f t="shared" si="26"/>
        <v>587</v>
      </c>
      <c r="AD34" s="52">
        <f t="shared" si="26"/>
        <v>441</v>
      </c>
      <c r="AE34" s="52">
        <f t="shared" si="26"/>
        <v>191</v>
      </c>
      <c r="AF34" s="52">
        <f t="shared" si="26"/>
        <v>616</v>
      </c>
      <c r="AG34" s="52">
        <f t="shared" si="26"/>
        <v>704</v>
      </c>
      <c r="AH34" s="52">
        <f t="shared" si="26"/>
        <v>643</v>
      </c>
      <c r="AI34" s="52">
        <f t="shared" si="26"/>
        <v>928</v>
      </c>
      <c r="AJ34" s="52">
        <f t="shared" si="26"/>
        <v>1092</v>
      </c>
      <c r="AK34" s="52">
        <f t="shared" si="26"/>
        <v>1432</v>
      </c>
      <c r="AL34" s="52">
        <f t="shared" si="26"/>
        <v>2439</v>
      </c>
      <c r="AM34" s="52">
        <f t="shared" si="26"/>
        <v>1405</v>
      </c>
      <c r="AN34" s="52">
        <f t="shared" si="26"/>
        <v>2314</v>
      </c>
      <c r="AO34" s="52">
        <f t="shared" si="26"/>
        <v>3445</v>
      </c>
      <c r="AP34" s="52">
        <f t="shared" si="26"/>
        <v>1812</v>
      </c>
      <c r="AQ34" s="52">
        <f t="shared" si="26"/>
        <v>2496</v>
      </c>
      <c r="AR34" s="52">
        <f t="shared" si="26"/>
        <v>2733</v>
      </c>
      <c r="AS34" s="52">
        <f t="shared" si="26"/>
        <v>2887</v>
      </c>
      <c r="AT34" s="52">
        <f t="shared" si="26"/>
        <v>2775</v>
      </c>
      <c r="AU34" s="52">
        <f t="shared" si="26"/>
        <v>2890</v>
      </c>
      <c r="AV34" s="52">
        <f t="shared" si="26"/>
        <v>3194</v>
      </c>
      <c r="AW34" s="52">
        <f t="shared" si="26"/>
        <v>2992</v>
      </c>
      <c r="AX34" s="52">
        <f t="shared" si="26"/>
        <v>2961</v>
      </c>
      <c r="AY34" s="52">
        <f t="shared" si="26"/>
        <v>2463</v>
      </c>
      <c r="AZ34" s="52">
        <f t="shared" si="26"/>
        <v>3916</v>
      </c>
      <c r="BA34" s="52">
        <f t="shared" si="26"/>
        <v>7238</v>
      </c>
      <c r="BB34" s="52">
        <f t="shared" si="26"/>
        <v>4494</v>
      </c>
      <c r="BC34" s="52">
        <f t="shared" ref="BC34" si="27">SUM(BC22:BC24)</f>
        <v>5962</v>
      </c>
      <c r="BD34" s="52">
        <f t="shared" si="26"/>
        <v>5477</v>
      </c>
      <c r="BE34" s="52">
        <f t="shared" ref="BE34:BF34" si="28">SUM(BE22:BE24)</f>
        <v>5467</v>
      </c>
      <c r="BF34" s="52">
        <f t="shared" si="28"/>
        <v>4777</v>
      </c>
      <c r="BG34" s="52">
        <f t="shared" ref="BG34:BH34" si="29">SUM(BG22:BG24)</f>
        <v>4297</v>
      </c>
      <c r="BH34" s="52">
        <f t="shared" si="29"/>
        <v>5547</v>
      </c>
      <c r="BI34" s="52">
        <f t="shared" ref="BI34:BJ34" si="30">SUM(BI22:BI24)</f>
        <v>5108</v>
      </c>
      <c r="BJ34" s="52">
        <f t="shared" si="30"/>
        <v>5035</v>
      </c>
      <c r="BK34" s="52">
        <f t="shared" ref="BK34" si="31">SUM(BK22:BK24)</f>
        <v>5787</v>
      </c>
      <c r="BL34" s="52">
        <f t="shared" ref="BL34:BM34" si="32">SUM(BL22:BL24)</f>
        <v>5131</v>
      </c>
      <c r="BM34" s="52">
        <f t="shared" si="32"/>
        <v>7081</v>
      </c>
      <c r="BN34" s="52">
        <f t="shared" ref="BN34:BO34" si="33">SUM(BN22:BN24)</f>
        <v>5174</v>
      </c>
      <c r="BO34" s="52">
        <f t="shared" si="33"/>
        <v>5283</v>
      </c>
      <c r="BP34" s="52">
        <f t="shared" ref="BP34:BQ34" si="34">SUM(BP22:BP24)</f>
        <v>4577</v>
      </c>
      <c r="BQ34" s="52">
        <f t="shared" si="34"/>
        <v>5070</v>
      </c>
      <c r="BR34" s="52">
        <f t="shared" ref="BR34:BS34" si="35">SUM(BR22:BR24)</f>
        <v>4331</v>
      </c>
      <c r="BS34" s="52">
        <f t="shared" si="35"/>
        <v>3807</v>
      </c>
      <c r="BT34" s="52">
        <f t="shared" ref="BT34:BU34" si="36">SUM(BT22:BT24)</f>
        <v>6554</v>
      </c>
      <c r="BU34" s="52">
        <f t="shared" si="36"/>
        <v>4373</v>
      </c>
      <c r="BV34" s="52">
        <f t="shared" ref="BV34" si="37">SUM(BV22:BV24)</f>
        <v>4060</v>
      </c>
      <c r="BW34" s="52">
        <v>5279</v>
      </c>
      <c r="BX34" s="52">
        <v>3940</v>
      </c>
      <c r="BY34" s="52">
        <v>4923</v>
      </c>
      <c r="BZ34" s="52">
        <v>4781</v>
      </c>
      <c r="CA34" s="52">
        <v>4618</v>
      </c>
      <c r="CB34" s="52">
        <f t="shared" ref="CB34:CC34" si="38">SUM(CB22:CB24)</f>
        <v>4971</v>
      </c>
      <c r="CC34" s="52">
        <f t="shared" si="38"/>
        <v>6309</v>
      </c>
      <c r="CD34" s="52">
        <f t="shared" ref="CD34:CE34" si="39">SUM(CD22:CD24)</f>
        <v>7522</v>
      </c>
      <c r="CE34" s="52">
        <f t="shared" si="39"/>
        <v>6727</v>
      </c>
      <c r="CF34" s="52">
        <f t="shared" ref="CF34:CG34" si="40">SUM(CF22:CF24)</f>
        <v>7706</v>
      </c>
      <c r="CG34" s="52">
        <f t="shared" si="40"/>
        <v>6472</v>
      </c>
      <c r="CH34" s="52">
        <f t="shared" ref="CH34" si="41">SUM(CH22:CH24)</f>
        <v>6738</v>
      </c>
      <c r="CI34" s="52">
        <f t="shared" ref="CI34:CT34" si="42">SUM(CI22:CI24)</f>
        <v>8216</v>
      </c>
      <c r="CJ34" s="52">
        <f t="shared" si="42"/>
        <v>5284.304347826087</v>
      </c>
      <c r="CK34" s="52">
        <f t="shared" si="42"/>
        <v>0</v>
      </c>
      <c r="CL34" s="52">
        <f t="shared" si="42"/>
        <v>0</v>
      </c>
      <c r="CM34" s="52">
        <f t="shared" si="42"/>
        <v>0</v>
      </c>
      <c r="CN34" s="52">
        <f t="shared" si="42"/>
        <v>0</v>
      </c>
      <c r="CO34" s="52">
        <f t="shared" si="42"/>
        <v>0</v>
      </c>
      <c r="CP34" s="52">
        <f t="shared" si="42"/>
        <v>0</v>
      </c>
      <c r="CQ34" s="52">
        <f t="shared" si="42"/>
        <v>0</v>
      </c>
      <c r="CR34" s="52">
        <f t="shared" si="42"/>
        <v>0</v>
      </c>
      <c r="CS34" s="52">
        <f t="shared" si="42"/>
        <v>0</v>
      </c>
      <c r="CT34" s="52">
        <f t="shared" si="42"/>
        <v>0</v>
      </c>
      <c r="CW34" s="52"/>
      <c r="CY34" s="52">
        <f t="shared" ref="CY34" ca="1" si="43">SUM(CY22:CY24)</f>
        <v>17691.304347826088</v>
      </c>
    </row>
    <row r="35" spans="2:103" x14ac:dyDescent="0.2">
      <c r="B35" s="9" t="s">
        <v>29</v>
      </c>
      <c r="C35" s="52">
        <f>C17+C18</f>
        <v>0</v>
      </c>
      <c r="D35" s="52">
        <f t="shared" ref="D35:BD35" si="44">D17+D18</f>
        <v>0</v>
      </c>
      <c r="E35" s="52">
        <f t="shared" si="44"/>
        <v>0</v>
      </c>
      <c r="F35" s="52">
        <f t="shared" si="44"/>
        <v>0</v>
      </c>
      <c r="G35" s="52">
        <f t="shared" si="44"/>
        <v>0</v>
      </c>
      <c r="H35" s="52">
        <f t="shared" si="44"/>
        <v>0</v>
      </c>
      <c r="I35" s="52">
        <f t="shared" si="44"/>
        <v>0</v>
      </c>
      <c r="J35" s="52">
        <f t="shared" si="44"/>
        <v>0</v>
      </c>
      <c r="K35" s="52">
        <f t="shared" si="44"/>
        <v>0</v>
      </c>
      <c r="L35" s="52">
        <f t="shared" si="44"/>
        <v>0</v>
      </c>
      <c r="M35" s="52">
        <f t="shared" si="44"/>
        <v>4</v>
      </c>
      <c r="N35" s="52">
        <f t="shared" si="44"/>
        <v>3</v>
      </c>
      <c r="O35" s="52">
        <f t="shared" si="44"/>
        <v>2</v>
      </c>
      <c r="P35" s="52">
        <f t="shared" si="44"/>
        <v>54</v>
      </c>
      <c r="Q35" s="52">
        <f t="shared" si="44"/>
        <v>90</v>
      </c>
      <c r="R35" s="52">
        <f t="shared" si="44"/>
        <v>1</v>
      </c>
      <c r="S35" s="52">
        <f t="shared" si="44"/>
        <v>12</v>
      </c>
      <c r="T35" s="52">
        <f t="shared" si="44"/>
        <v>95</v>
      </c>
      <c r="U35" s="52">
        <f t="shared" si="44"/>
        <v>78</v>
      </c>
      <c r="V35" s="52">
        <f t="shared" si="44"/>
        <v>69</v>
      </c>
      <c r="W35" s="52">
        <f t="shared" si="44"/>
        <v>57</v>
      </c>
      <c r="X35" s="52">
        <f t="shared" si="44"/>
        <v>107</v>
      </c>
      <c r="Y35" s="52">
        <f t="shared" si="44"/>
        <v>117</v>
      </c>
      <c r="Z35" s="52">
        <f t="shared" si="44"/>
        <v>87</v>
      </c>
      <c r="AA35" s="52">
        <f t="shared" si="44"/>
        <v>115</v>
      </c>
      <c r="AB35" s="52">
        <f t="shared" si="44"/>
        <v>127</v>
      </c>
      <c r="AC35" s="52">
        <f t="shared" si="44"/>
        <v>250</v>
      </c>
      <c r="AD35" s="52">
        <f t="shared" si="44"/>
        <v>148</v>
      </c>
      <c r="AE35" s="52">
        <f t="shared" si="44"/>
        <v>48</v>
      </c>
      <c r="AF35" s="52">
        <f t="shared" si="44"/>
        <v>160</v>
      </c>
      <c r="AG35" s="52">
        <f t="shared" si="44"/>
        <v>284</v>
      </c>
      <c r="AH35" s="52">
        <f t="shared" si="44"/>
        <v>377</v>
      </c>
      <c r="AI35" s="52">
        <f t="shared" si="44"/>
        <v>327</v>
      </c>
      <c r="AJ35" s="52">
        <f t="shared" si="44"/>
        <v>242</v>
      </c>
      <c r="AK35" s="52">
        <f t="shared" si="44"/>
        <v>148</v>
      </c>
      <c r="AL35" s="52">
        <f t="shared" si="44"/>
        <v>124</v>
      </c>
      <c r="AM35" s="52">
        <f t="shared" si="44"/>
        <v>59</v>
      </c>
      <c r="AN35" s="52">
        <f t="shared" si="44"/>
        <v>38</v>
      </c>
      <c r="AO35" s="52">
        <f t="shared" si="44"/>
        <v>95</v>
      </c>
      <c r="AP35" s="52">
        <f t="shared" si="44"/>
        <v>245</v>
      </c>
      <c r="AQ35" s="52">
        <f t="shared" si="44"/>
        <v>250</v>
      </c>
      <c r="AR35" s="52">
        <f t="shared" si="44"/>
        <v>237</v>
      </c>
      <c r="AS35" s="52">
        <f t="shared" si="44"/>
        <v>269</v>
      </c>
      <c r="AT35" s="52">
        <f t="shared" si="44"/>
        <v>319</v>
      </c>
      <c r="AU35" s="52">
        <f t="shared" si="44"/>
        <v>288</v>
      </c>
      <c r="AV35" s="52">
        <f t="shared" si="44"/>
        <v>469</v>
      </c>
      <c r="AW35" s="52">
        <f t="shared" si="44"/>
        <v>644</v>
      </c>
      <c r="AX35" s="52">
        <f t="shared" si="44"/>
        <v>503</v>
      </c>
      <c r="AY35" s="52">
        <f t="shared" si="44"/>
        <v>435</v>
      </c>
      <c r="AZ35" s="52">
        <f t="shared" si="44"/>
        <v>361</v>
      </c>
      <c r="BA35" s="52">
        <f t="shared" si="44"/>
        <v>516</v>
      </c>
      <c r="BB35" s="52">
        <f t="shared" si="44"/>
        <v>350</v>
      </c>
      <c r="BC35" s="52">
        <f t="shared" ref="BC35" si="45">BC17+BC18</f>
        <v>464</v>
      </c>
      <c r="BD35" s="52">
        <f t="shared" si="44"/>
        <v>1158</v>
      </c>
      <c r="BE35" s="52">
        <f t="shared" ref="BE35:BF35" si="46">BE17+BE18</f>
        <v>1237</v>
      </c>
      <c r="BF35" s="52">
        <f t="shared" si="46"/>
        <v>1208</v>
      </c>
      <c r="BG35" s="52">
        <f t="shared" ref="BG35:BH35" si="47">BG17+BG18</f>
        <v>893</v>
      </c>
      <c r="BH35" s="52">
        <f t="shared" si="47"/>
        <v>944</v>
      </c>
      <c r="BI35" s="52">
        <f t="shared" ref="BI35:BJ35" si="48">BI17+BI18</f>
        <v>955</v>
      </c>
      <c r="BJ35" s="52">
        <f t="shared" si="48"/>
        <v>996</v>
      </c>
      <c r="BK35" s="52">
        <f t="shared" ref="BK35" si="49">BK17+BK18</f>
        <v>1201</v>
      </c>
      <c r="BL35" s="52">
        <f t="shared" ref="BL35:BM35" si="50">BL17+BL18</f>
        <v>1096</v>
      </c>
      <c r="BM35" s="52">
        <f t="shared" si="50"/>
        <v>1172</v>
      </c>
      <c r="BN35" s="52">
        <f t="shared" ref="BN35:BO35" si="51">BN17+BN18</f>
        <v>1267</v>
      </c>
      <c r="BO35" s="52">
        <f t="shared" si="51"/>
        <v>1508</v>
      </c>
      <c r="BP35" s="52">
        <f t="shared" ref="BP35:BQ35" si="52">BP17+BP18</f>
        <v>1476</v>
      </c>
      <c r="BQ35" s="52">
        <f t="shared" si="52"/>
        <v>1613</v>
      </c>
      <c r="BR35" s="52">
        <f t="shared" ref="BR35:BS35" si="53">BR17+BR18</f>
        <v>1434</v>
      </c>
      <c r="BS35" s="52">
        <f t="shared" si="53"/>
        <v>1013</v>
      </c>
      <c r="BT35" s="52">
        <f t="shared" ref="BT35:BU35" si="54">BT17+BT18</f>
        <v>2770</v>
      </c>
      <c r="BU35" s="52">
        <f t="shared" si="54"/>
        <v>3293</v>
      </c>
      <c r="BV35" s="52">
        <f t="shared" ref="BV35" si="55">BV17+BV18</f>
        <v>3657</v>
      </c>
      <c r="BW35" s="52">
        <v>4525</v>
      </c>
      <c r="BX35" s="52">
        <v>3485</v>
      </c>
      <c r="BY35" s="52">
        <v>4182</v>
      </c>
      <c r="BZ35" s="52">
        <v>3765</v>
      </c>
      <c r="CA35" s="52">
        <v>4089</v>
      </c>
      <c r="CB35" s="52">
        <f t="shared" ref="CB35:CC35" si="56">CB17+CB18</f>
        <v>4299</v>
      </c>
      <c r="CC35" s="52">
        <f t="shared" si="56"/>
        <v>5354</v>
      </c>
      <c r="CD35" s="52">
        <f t="shared" ref="CD35:CE35" si="57">CD17+CD18</f>
        <v>5141</v>
      </c>
      <c r="CE35" s="52">
        <f t="shared" si="57"/>
        <v>4232</v>
      </c>
      <c r="CF35" s="52">
        <f t="shared" ref="CF35:CG35" si="58">CF17+CF18</f>
        <v>4833</v>
      </c>
      <c r="CG35" s="52">
        <f t="shared" si="58"/>
        <v>3883</v>
      </c>
      <c r="CH35" s="52">
        <f t="shared" ref="CH35" si="59">CH17+CH18</f>
        <v>3734</v>
      </c>
      <c r="CI35" s="52">
        <f>CI17+CI18</f>
        <v>4839</v>
      </c>
      <c r="CJ35" s="52">
        <f t="shared" ref="CJ35:CT35" si="60">CJ17+CJ18</f>
        <v>3168.5652173913045</v>
      </c>
      <c r="CK35" s="52">
        <f t="shared" si="60"/>
        <v>0</v>
      </c>
      <c r="CL35" s="52">
        <f t="shared" si="60"/>
        <v>0</v>
      </c>
      <c r="CM35" s="52">
        <f t="shared" si="60"/>
        <v>0</v>
      </c>
      <c r="CN35" s="52">
        <f t="shared" si="60"/>
        <v>0</v>
      </c>
      <c r="CO35" s="52">
        <f t="shared" si="60"/>
        <v>0</v>
      </c>
      <c r="CP35" s="52">
        <f t="shared" si="60"/>
        <v>0</v>
      </c>
      <c r="CQ35" s="52">
        <f t="shared" si="60"/>
        <v>0</v>
      </c>
      <c r="CR35" s="52">
        <f t="shared" si="60"/>
        <v>0</v>
      </c>
      <c r="CS35" s="52">
        <f t="shared" si="60"/>
        <v>0</v>
      </c>
      <c r="CT35" s="52">
        <f t="shared" si="60"/>
        <v>0</v>
      </c>
      <c r="CW35" s="52"/>
      <c r="CY35" s="52">
        <f t="shared" ref="CY35" ca="1" si="61">CY17+CY18</f>
        <v>10520.565217391304</v>
      </c>
    </row>
    <row r="36" spans="2:103" x14ac:dyDescent="0.2">
      <c r="B36" s="9" t="s">
        <v>49</v>
      </c>
      <c r="C36" s="52">
        <f t="shared" ref="C36:BN36" si="62">C12+C14+C13</f>
        <v>38</v>
      </c>
      <c r="D36" s="52">
        <f t="shared" si="62"/>
        <v>69</v>
      </c>
      <c r="E36" s="52">
        <f t="shared" si="62"/>
        <v>88</v>
      </c>
      <c r="F36" s="52">
        <f t="shared" si="62"/>
        <v>28</v>
      </c>
      <c r="G36" s="52">
        <f t="shared" si="62"/>
        <v>43</v>
      </c>
      <c r="H36" s="52">
        <f t="shared" si="62"/>
        <v>14</v>
      </c>
      <c r="I36" s="52">
        <f t="shared" si="62"/>
        <v>60</v>
      </c>
      <c r="J36" s="52">
        <f t="shared" si="62"/>
        <v>28</v>
      </c>
      <c r="K36" s="52">
        <f t="shared" si="62"/>
        <v>90</v>
      </c>
      <c r="L36" s="52">
        <f t="shared" si="62"/>
        <v>57</v>
      </c>
      <c r="M36" s="52">
        <f t="shared" si="62"/>
        <v>70</v>
      </c>
      <c r="N36" s="52">
        <f t="shared" si="62"/>
        <v>49</v>
      </c>
      <c r="O36" s="52">
        <f t="shared" si="62"/>
        <v>80</v>
      </c>
      <c r="P36" s="52">
        <f t="shared" si="62"/>
        <v>194</v>
      </c>
      <c r="Q36" s="52">
        <f t="shared" si="62"/>
        <v>80</v>
      </c>
      <c r="R36" s="52">
        <f t="shared" si="62"/>
        <v>0</v>
      </c>
      <c r="S36" s="52">
        <f t="shared" si="62"/>
        <v>5</v>
      </c>
      <c r="T36" s="52">
        <f t="shared" si="62"/>
        <v>26</v>
      </c>
      <c r="U36" s="52">
        <f t="shared" si="62"/>
        <v>5</v>
      </c>
      <c r="V36" s="52">
        <f t="shared" si="62"/>
        <v>2</v>
      </c>
      <c r="W36" s="52">
        <f t="shared" si="62"/>
        <v>5</v>
      </c>
      <c r="X36" s="52">
        <f t="shared" si="62"/>
        <v>2</v>
      </c>
      <c r="Y36" s="52">
        <f t="shared" si="62"/>
        <v>0</v>
      </c>
      <c r="Z36" s="52">
        <f t="shared" si="62"/>
        <v>10</v>
      </c>
      <c r="AA36" s="52">
        <f t="shared" si="62"/>
        <v>3</v>
      </c>
      <c r="AB36" s="52">
        <f t="shared" si="62"/>
        <v>8</v>
      </c>
      <c r="AC36" s="52">
        <f t="shared" si="62"/>
        <v>6</v>
      </c>
      <c r="AD36" s="52">
        <f t="shared" si="62"/>
        <v>4</v>
      </c>
      <c r="AE36" s="52">
        <f t="shared" si="62"/>
        <v>0</v>
      </c>
      <c r="AF36" s="52">
        <f t="shared" si="62"/>
        <v>8</v>
      </c>
      <c r="AG36" s="52">
        <f t="shared" si="62"/>
        <v>20</v>
      </c>
      <c r="AH36" s="52">
        <f t="shared" si="62"/>
        <v>18</v>
      </c>
      <c r="AI36" s="52">
        <f t="shared" si="62"/>
        <v>19</v>
      </c>
      <c r="AJ36" s="52">
        <f t="shared" si="62"/>
        <v>4</v>
      </c>
      <c r="AK36" s="52">
        <f t="shared" si="62"/>
        <v>9</v>
      </c>
      <c r="AL36" s="52">
        <f t="shared" si="62"/>
        <v>14</v>
      </c>
      <c r="AM36" s="52">
        <f t="shared" si="62"/>
        <v>30</v>
      </c>
      <c r="AN36" s="52">
        <f t="shared" si="62"/>
        <v>12</v>
      </c>
      <c r="AO36" s="52">
        <f t="shared" si="62"/>
        <v>18</v>
      </c>
      <c r="AP36" s="52">
        <f t="shared" si="62"/>
        <v>13</v>
      </c>
      <c r="AQ36" s="52">
        <f t="shared" si="62"/>
        <v>9</v>
      </c>
      <c r="AR36" s="52">
        <f t="shared" si="62"/>
        <v>19</v>
      </c>
      <c r="AS36" s="52">
        <f t="shared" si="62"/>
        <v>26</v>
      </c>
      <c r="AT36" s="52">
        <f t="shared" si="62"/>
        <v>17</v>
      </c>
      <c r="AU36" s="52">
        <f t="shared" si="62"/>
        <v>112</v>
      </c>
      <c r="AV36" s="52">
        <f t="shared" si="62"/>
        <v>15</v>
      </c>
      <c r="AW36" s="52">
        <f t="shared" si="62"/>
        <v>1</v>
      </c>
      <c r="AX36" s="52">
        <f t="shared" si="62"/>
        <v>7</v>
      </c>
      <c r="AY36" s="52">
        <f t="shared" si="62"/>
        <v>0</v>
      </c>
      <c r="AZ36" s="52">
        <f t="shared" si="62"/>
        <v>7</v>
      </c>
      <c r="BA36" s="52">
        <f t="shared" si="62"/>
        <v>259</v>
      </c>
      <c r="BB36" s="52">
        <f t="shared" si="62"/>
        <v>537</v>
      </c>
      <c r="BC36" s="52">
        <f t="shared" si="62"/>
        <v>389</v>
      </c>
      <c r="BD36" s="52">
        <f t="shared" si="62"/>
        <v>412</v>
      </c>
      <c r="BE36" s="52">
        <f t="shared" si="62"/>
        <v>379</v>
      </c>
      <c r="BF36" s="52">
        <f t="shared" si="62"/>
        <v>406</v>
      </c>
      <c r="BG36" s="52">
        <f t="shared" si="62"/>
        <v>358</v>
      </c>
      <c r="BH36" s="52">
        <f t="shared" si="62"/>
        <v>276</v>
      </c>
      <c r="BI36" s="52">
        <f t="shared" si="62"/>
        <v>538</v>
      </c>
      <c r="BJ36" s="52">
        <f t="shared" si="62"/>
        <v>694</v>
      </c>
      <c r="BK36" s="52">
        <f t="shared" si="62"/>
        <v>784</v>
      </c>
      <c r="BL36" s="52">
        <f t="shared" si="62"/>
        <v>646</v>
      </c>
      <c r="BM36" s="52">
        <f t="shared" si="62"/>
        <v>691</v>
      </c>
      <c r="BN36" s="52">
        <f t="shared" si="62"/>
        <v>667</v>
      </c>
      <c r="BO36" s="52">
        <f t="shared" ref="BO36:BV36" si="63">BO12+BO14+BO13</f>
        <v>592</v>
      </c>
      <c r="BP36" s="52">
        <f t="shared" si="63"/>
        <v>486</v>
      </c>
      <c r="BQ36" s="52">
        <f t="shared" si="63"/>
        <v>518</v>
      </c>
      <c r="BR36" s="52">
        <f t="shared" si="63"/>
        <v>336</v>
      </c>
      <c r="BS36" s="52">
        <f t="shared" si="63"/>
        <v>472</v>
      </c>
      <c r="BT36" s="52">
        <f t="shared" si="63"/>
        <v>950</v>
      </c>
      <c r="BU36" s="52">
        <f t="shared" si="63"/>
        <v>574</v>
      </c>
      <c r="BV36" s="52">
        <f t="shared" si="63"/>
        <v>386</v>
      </c>
      <c r="BW36" s="52">
        <v>737</v>
      </c>
      <c r="BX36" s="52">
        <v>507</v>
      </c>
      <c r="BY36" s="52">
        <v>2159</v>
      </c>
      <c r="BZ36" s="52">
        <v>3281</v>
      </c>
      <c r="CA36" s="52">
        <v>2856</v>
      </c>
      <c r="CB36" s="52">
        <f t="shared" ref="CB36:CF36" si="64">CB12+CB14+CB13</f>
        <v>3222</v>
      </c>
      <c r="CC36" s="52">
        <f t="shared" si="64"/>
        <v>3000</v>
      </c>
      <c r="CD36" s="52">
        <f t="shared" si="64"/>
        <v>3762</v>
      </c>
      <c r="CE36" s="52">
        <f t="shared" si="64"/>
        <v>3564</v>
      </c>
      <c r="CF36" s="52">
        <f t="shared" si="64"/>
        <v>4184</v>
      </c>
      <c r="CG36" s="52">
        <f t="shared" ref="CG36:CH36" si="65">CG12+CG14+CG13</f>
        <v>3145</v>
      </c>
      <c r="CH36" s="52">
        <f t="shared" si="65"/>
        <v>3260</v>
      </c>
      <c r="CI36" s="52">
        <f t="shared" ref="CI36:CT36" si="66">CI12+CI14+CI13</f>
        <v>3795</v>
      </c>
      <c r="CJ36" s="52">
        <f t="shared" si="66"/>
        <v>2685.6521739130435</v>
      </c>
      <c r="CK36" s="52">
        <f t="shared" si="66"/>
        <v>0</v>
      </c>
      <c r="CL36" s="52">
        <f t="shared" si="66"/>
        <v>0</v>
      </c>
      <c r="CM36" s="52">
        <f t="shared" si="66"/>
        <v>0</v>
      </c>
      <c r="CN36" s="52">
        <f t="shared" si="66"/>
        <v>0</v>
      </c>
      <c r="CO36" s="52">
        <f t="shared" si="66"/>
        <v>0</v>
      </c>
      <c r="CP36" s="52">
        <f t="shared" si="66"/>
        <v>0</v>
      </c>
      <c r="CQ36" s="52">
        <f t="shared" si="66"/>
        <v>0</v>
      </c>
      <c r="CR36" s="52">
        <f t="shared" si="66"/>
        <v>0</v>
      </c>
      <c r="CS36" s="52">
        <f t="shared" si="66"/>
        <v>0</v>
      </c>
      <c r="CT36" s="52">
        <f t="shared" si="66"/>
        <v>0</v>
      </c>
      <c r="CU36" s="52"/>
      <c r="CW36" s="52"/>
      <c r="CY36" s="52">
        <f ca="1">CY12+CY14+CY13</f>
        <v>8610.652173913044</v>
      </c>
    </row>
    <row r="37" spans="2:103" x14ac:dyDescent="0.2">
      <c r="B37" s="9" t="s">
        <v>217</v>
      </c>
      <c r="C37" s="52">
        <f t="shared" ref="C37:AH37" si="67">C6</f>
        <v>0</v>
      </c>
      <c r="D37" s="52">
        <f t="shared" si="67"/>
        <v>0</v>
      </c>
      <c r="E37" s="52">
        <f t="shared" si="67"/>
        <v>0</v>
      </c>
      <c r="F37" s="52">
        <f t="shared" si="67"/>
        <v>0</v>
      </c>
      <c r="G37" s="52">
        <f t="shared" si="67"/>
        <v>0</v>
      </c>
      <c r="H37" s="52">
        <f t="shared" si="67"/>
        <v>0</v>
      </c>
      <c r="I37" s="52">
        <f t="shared" si="67"/>
        <v>0</v>
      </c>
      <c r="J37" s="52">
        <f t="shared" si="67"/>
        <v>0</v>
      </c>
      <c r="K37" s="52">
        <f t="shared" si="67"/>
        <v>0</v>
      </c>
      <c r="L37" s="52">
        <f t="shared" si="67"/>
        <v>0</v>
      </c>
      <c r="M37" s="52">
        <f t="shared" si="67"/>
        <v>0</v>
      </c>
      <c r="N37" s="52">
        <f t="shared" si="67"/>
        <v>0</v>
      </c>
      <c r="O37" s="52">
        <f t="shared" si="67"/>
        <v>0</v>
      </c>
      <c r="P37" s="52">
        <f t="shared" si="67"/>
        <v>0</v>
      </c>
      <c r="Q37" s="52">
        <f t="shared" si="67"/>
        <v>0</v>
      </c>
      <c r="R37" s="52">
        <f t="shared" si="67"/>
        <v>0</v>
      </c>
      <c r="S37" s="52">
        <f t="shared" si="67"/>
        <v>0</v>
      </c>
      <c r="T37" s="52">
        <f t="shared" si="67"/>
        <v>0</v>
      </c>
      <c r="U37" s="52">
        <f t="shared" si="67"/>
        <v>0</v>
      </c>
      <c r="V37" s="52">
        <f t="shared" si="67"/>
        <v>0</v>
      </c>
      <c r="W37" s="52">
        <f t="shared" si="67"/>
        <v>0</v>
      </c>
      <c r="X37" s="52">
        <f t="shared" si="67"/>
        <v>0</v>
      </c>
      <c r="Y37" s="52">
        <f t="shared" si="67"/>
        <v>0</v>
      </c>
      <c r="Z37" s="52">
        <f t="shared" si="67"/>
        <v>0</v>
      </c>
      <c r="AA37" s="52">
        <f t="shared" si="67"/>
        <v>0</v>
      </c>
      <c r="AB37" s="52">
        <f t="shared" si="67"/>
        <v>0</v>
      </c>
      <c r="AC37" s="52">
        <f t="shared" si="67"/>
        <v>0</v>
      </c>
      <c r="AD37" s="52">
        <f t="shared" si="67"/>
        <v>0</v>
      </c>
      <c r="AE37" s="52">
        <f t="shared" si="67"/>
        <v>0</v>
      </c>
      <c r="AF37" s="52">
        <f t="shared" si="67"/>
        <v>0</v>
      </c>
      <c r="AG37" s="52">
        <f t="shared" si="67"/>
        <v>0</v>
      </c>
      <c r="AH37" s="52">
        <f t="shared" si="67"/>
        <v>0</v>
      </c>
      <c r="AI37" s="52">
        <f t="shared" ref="AI37:BK37" si="68">AI6</f>
        <v>0</v>
      </c>
      <c r="AJ37" s="52">
        <f t="shared" si="68"/>
        <v>0</v>
      </c>
      <c r="AK37" s="52">
        <f t="shared" si="68"/>
        <v>0</v>
      </c>
      <c r="AL37" s="52">
        <f t="shared" si="68"/>
        <v>0</v>
      </c>
      <c r="AM37" s="52">
        <f t="shared" si="68"/>
        <v>10</v>
      </c>
      <c r="AN37" s="52">
        <f t="shared" si="68"/>
        <v>12</v>
      </c>
      <c r="AO37" s="52">
        <f t="shared" si="68"/>
        <v>18</v>
      </c>
      <c r="AP37" s="52">
        <f t="shared" si="68"/>
        <v>21</v>
      </c>
      <c r="AQ37" s="52">
        <f t="shared" si="68"/>
        <v>42</v>
      </c>
      <c r="AR37" s="52">
        <f t="shared" si="68"/>
        <v>50</v>
      </c>
      <c r="AS37" s="52">
        <f t="shared" si="68"/>
        <v>44</v>
      </c>
      <c r="AT37" s="52">
        <f t="shared" si="68"/>
        <v>46</v>
      </c>
      <c r="AU37" s="52">
        <f t="shared" si="68"/>
        <v>66</v>
      </c>
      <c r="AV37" s="52">
        <f t="shared" si="68"/>
        <v>38</v>
      </c>
      <c r="AW37" s="52">
        <f t="shared" si="68"/>
        <v>54</v>
      </c>
      <c r="AX37" s="52">
        <f t="shared" si="68"/>
        <v>52</v>
      </c>
      <c r="AY37" s="52">
        <f t="shared" si="68"/>
        <v>140</v>
      </c>
      <c r="AZ37" s="52">
        <f t="shared" si="68"/>
        <v>242</v>
      </c>
      <c r="BA37" s="52">
        <f t="shared" si="68"/>
        <v>300</v>
      </c>
      <c r="BB37" s="52">
        <f t="shared" si="68"/>
        <v>164</v>
      </c>
      <c r="BC37" s="52">
        <f t="shared" si="68"/>
        <v>146</v>
      </c>
      <c r="BD37" s="52">
        <f t="shared" si="68"/>
        <v>184</v>
      </c>
      <c r="BE37" s="52">
        <f t="shared" si="68"/>
        <v>118</v>
      </c>
      <c r="BF37" s="52">
        <f t="shared" si="68"/>
        <v>104</v>
      </c>
      <c r="BG37" s="52">
        <f t="shared" si="68"/>
        <v>151</v>
      </c>
      <c r="BH37" s="52">
        <f t="shared" si="68"/>
        <v>144</v>
      </c>
      <c r="BI37" s="52">
        <f t="shared" si="68"/>
        <v>140</v>
      </c>
      <c r="BJ37" s="52">
        <f t="shared" si="68"/>
        <v>177</v>
      </c>
      <c r="BK37" s="52">
        <f t="shared" si="68"/>
        <v>162</v>
      </c>
      <c r="BL37" s="52">
        <f t="shared" ref="BL37:BM37" si="69">BL6</f>
        <v>151</v>
      </c>
      <c r="BM37" s="52">
        <f t="shared" si="69"/>
        <v>144</v>
      </c>
      <c r="BN37" s="52">
        <f t="shared" ref="BN37:BO37" si="70">BN6</f>
        <v>156</v>
      </c>
      <c r="BO37" s="52">
        <f t="shared" si="70"/>
        <v>177</v>
      </c>
      <c r="BP37" s="52">
        <f t="shared" ref="BP37:BQ37" si="71">BP6</f>
        <v>243</v>
      </c>
      <c r="BQ37" s="52">
        <f t="shared" si="71"/>
        <v>356</v>
      </c>
      <c r="BR37" s="52">
        <f t="shared" ref="BR37:BS37" si="72">BR6</f>
        <v>226</v>
      </c>
      <c r="BS37" s="52">
        <f t="shared" si="72"/>
        <v>175</v>
      </c>
      <c r="BT37" s="52">
        <f t="shared" ref="BT37:BU37" si="73">BT6</f>
        <v>394</v>
      </c>
      <c r="BU37" s="52">
        <f t="shared" si="73"/>
        <v>349</v>
      </c>
      <c r="BV37" s="52">
        <f t="shared" ref="BV37" si="74">BV6</f>
        <v>288</v>
      </c>
      <c r="BW37" s="52">
        <v>338</v>
      </c>
      <c r="BX37" s="52">
        <v>275</v>
      </c>
      <c r="BY37" s="52">
        <v>452</v>
      </c>
      <c r="BZ37" s="52">
        <v>394</v>
      </c>
      <c r="CA37" s="52">
        <v>526</v>
      </c>
      <c r="CB37" s="52">
        <f t="shared" ref="CB37:CC37" si="75">CB6</f>
        <v>507</v>
      </c>
      <c r="CC37" s="52">
        <f t="shared" si="75"/>
        <v>504</v>
      </c>
      <c r="CD37" s="52">
        <f t="shared" ref="CD37:CE37" si="76">CD6</f>
        <v>494</v>
      </c>
      <c r="CE37" s="52">
        <f t="shared" si="76"/>
        <v>612</v>
      </c>
      <c r="CF37" s="52">
        <f t="shared" ref="CF37:CG37" si="77">CF6</f>
        <v>610</v>
      </c>
      <c r="CG37" s="52">
        <f t="shared" si="77"/>
        <v>445</v>
      </c>
      <c r="CH37" s="52">
        <f t="shared" ref="CH37" si="78">CH6</f>
        <v>253</v>
      </c>
      <c r="CI37" s="52">
        <f t="shared" ref="CI37:CT37" si="79">CI6</f>
        <v>239</v>
      </c>
      <c r="CJ37" s="52">
        <f t="shared" si="79"/>
        <v>281.17391304347825</v>
      </c>
      <c r="CK37" s="52">
        <f t="shared" si="79"/>
        <v>0</v>
      </c>
      <c r="CL37" s="52">
        <f t="shared" si="79"/>
        <v>0</v>
      </c>
      <c r="CM37" s="52">
        <f t="shared" si="79"/>
        <v>0</v>
      </c>
      <c r="CN37" s="52">
        <f t="shared" si="79"/>
        <v>0</v>
      </c>
      <c r="CO37" s="52">
        <f t="shared" si="79"/>
        <v>0</v>
      </c>
      <c r="CP37" s="52">
        <f t="shared" si="79"/>
        <v>0</v>
      </c>
      <c r="CQ37" s="52">
        <f t="shared" si="79"/>
        <v>0</v>
      </c>
      <c r="CR37" s="52">
        <f t="shared" si="79"/>
        <v>0</v>
      </c>
      <c r="CS37" s="52">
        <f t="shared" si="79"/>
        <v>0</v>
      </c>
      <c r="CT37" s="52">
        <f t="shared" si="79"/>
        <v>0</v>
      </c>
      <c r="CU37" s="52"/>
      <c r="CW37" s="52"/>
      <c r="CY37" s="52">
        <f ca="1">CY6</f>
        <v>743.17391304347825</v>
      </c>
    </row>
    <row r="38" spans="2:103" x14ac:dyDescent="0.2">
      <c r="B38" s="9" t="s">
        <v>7</v>
      </c>
      <c r="C38" s="52">
        <f t="shared" ref="C38:AH38" si="80">C7</f>
        <v>0</v>
      </c>
      <c r="D38" s="52">
        <f t="shared" si="80"/>
        <v>0</v>
      </c>
      <c r="E38" s="52">
        <f t="shared" si="80"/>
        <v>0</v>
      </c>
      <c r="F38" s="52">
        <f t="shared" si="80"/>
        <v>0</v>
      </c>
      <c r="G38" s="52">
        <f t="shared" si="80"/>
        <v>0</v>
      </c>
      <c r="H38" s="52">
        <f t="shared" si="80"/>
        <v>0</v>
      </c>
      <c r="I38" s="52">
        <f t="shared" si="80"/>
        <v>7</v>
      </c>
      <c r="J38" s="52">
        <f t="shared" si="80"/>
        <v>55</v>
      </c>
      <c r="K38" s="52">
        <f t="shared" si="80"/>
        <v>46</v>
      </c>
      <c r="L38" s="52">
        <f t="shared" si="80"/>
        <v>47</v>
      </c>
      <c r="M38" s="52">
        <f t="shared" si="80"/>
        <v>53</v>
      </c>
      <c r="N38" s="52">
        <f t="shared" si="80"/>
        <v>25</v>
      </c>
      <c r="O38" s="52">
        <f t="shared" si="80"/>
        <v>37</v>
      </c>
      <c r="P38" s="52">
        <f t="shared" si="80"/>
        <v>19</v>
      </c>
      <c r="Q38" s="52">
        <f t="shared" si="80"/>
        <v>24</v>
      </c>
      <c r="R38" s="52">
        <f t="shared" si="80"/>
        <v>0</v>
      </c>
      <c r="S38" s="52">
        <f t="shared" si="80"/>
        <v>6</v>
      </c>
      <c r="T38" s="52">
        <f t="shared" si="80"/>
        <v>16</v>
      </c>
      <c r="U38" s="52">
        <f t="shared" si="80"/>
        <v>13</v>
      </c>
      <c r="V38" s="52">
        <f t="shared" si="80"/>
        <v>24</v>
      </c>
      <c r="W38" s="52">
        <f t="shared" si="80"/>
        <v>15</v>
      </c>
      <c r="X38" s="52">
        <f t="shared" si="80"/>
        <v>24</v>
      </c>
      <c r="Y38" s="52">
        <f t="shared" si="80"/>
        <v>11</v>
      </c>
      <c r="Z38" s="52">
        <f t="shared" si="80"/>
        <v>17</v>
      </c>
      <c r="AA38" s="52">
        <f t="shared" si="80"/>
        <v>28</v>
      </c>
      <c r="AB38" s="52">
        <f t="shared" si="80"/>
        <v>19</v>
      </c>
      <c r="AC38" s="52">
        <f t="shared" si="80"/>
        <v>15</v>
      </c>
      <c r="AD38" s="52">
        <f t="shared" si="80"/>
        <v>10</v>
      </c>
      <c r="AE38" s="52">
        <f t="shared" si="80"/>
        <v>4</v>
      </c>
      <c r="AF38" s="52">
        <f t="shared" si="80"/>
        <v>12</v>
      </c>
      <c r="AG38" s="52">
        <f t="shared" si="80"/>
        <v>22</v>
      </c>
      <c r="AH38" s="52">
        <f t="shared" si="80"/>
        <v>12</v>
      </c>
      <c r="AI38" s="52">
        <f t="shared" ref="AI38:BK38" si="81">AI7</f>
        <v>7</v>
      </c>
      <c r="AJ38" s="52">
        <f t="shared" si="81"/>
        <v>10</v>
      </c>
      <c r="AK38" s="52">
        <f t="shared" si="81"/>
        <v>9</v>
      </c>
      <c r="AL38" s="52">
        <f t="shared" si="81"/>
        <v>12</v>
      </c>
      <c r="AM38" s="52">
        <f t="shared" si="81"/>
        <v>8</v>
      </c>
      <c r="AN38" s="52">
        <f t="shared" si="81"/>
        <v>8</v>
      </c>
      <c r="AO38" s="52">
        <f t="shared" si="81"/>
        <v>18</v>
      </c>
      <c r="AP38" s="52">
        <f t="shared" si="81"/>
        <v>23</v>
      </c>
      <c r="AQ38" s="52">
        <f t="shared" si="81"/>
        <v>27</v>
      </c>
      <c r="AR38" s="52">
        <f t="shared" si="81"/>
        <v>54</v>
      </c>
      <c r="AS38" s="52">
        <f t="shared" si="81"/>
        <v>63</v>
      </c>
      <c r="AT38" s="52">
        <f t="shared" si="81"/>
        <v>73</v>
      </c>
      <c r="AU38" s="52">
        <f t="shared" si="81"/>
        <v>79</v>
      </c>
      <c r="AV38" s="52">
        <f t="shared" si="81"/>
        <v>88</v>
      </c>
      <c r="AW38" s="52">
        <f t="shared" si="81"/>
        <v>82</v>
      </c>
      <c r="AX38" s="52">
        <f t="shared" si="81"/>
        <v>94</v>
      </c>
      <c r="AY38" s="52">
        <f t="shared" si="81"/>
        <v>117</v>
      </c>
      <c r="AZ38" s="52">
        <f t="shared" si="81"/>
        <v>50</v>
      </c>
      <c r="BA38" s="52">
        <f t="shared" si="81"/>
        <v>48</v>
      </c>
      <c r="BB38" s="52">
        <f t="shared" si="81"/>
        <v>52</v>
      </c>
      <c r="BC38" s="52">
        <f t="shared" si="81"/>
        <v>171</v>
      </c>
      <c r="BD38" s="52">
        <f t="shared" si="81"/>
        <v>160</v>
      </c>
      <c r="BE38" s="52">
        <f t="shared" si="81"/>
        <v>116</v>
      </c>
      <c r="BF38" s="52">
        <f t="shared" si="81"/>
        <v>187</v>
      </c>
      <c r="BG38" s="52">
        <f t="shared" si="81"/>
        <v>213</v>
      </c>
      <c r="BH38" s="52">
        <f t="shared" si="81"/>
        <v>196</v>
      </c>
      <c r="BI38" s="52">
        <f t="shared" si="81"/>
        <v>165</v>
      </c>
      <c r="BJ38" s="52">
        <f t="shared" si="81"/>
        <v>128</v>
      </c>
      <c r="BK38" s="52">
        <f t="shared" si="81"/>
        <v>170</v>
      </c>
      <c r="BL38" s="52">
        <f t="shared" ref="BL38:BM38" si="82">BL7</f>
        <v>126</v>
      </c>
      <c r="BM38" s="52">
        <f t="shared" si="82"/>
        <v>153</v>
      </c>
      <c r="BN38" s="52">
        <f t="shared" ref="BN38:BO38" si="83">BN7</f>
        <v>91</v>
      </c>
      <c r="BO38" s="52">
        <f t="shared" si="83"/>
        <v>103</v>
      </c>
      <c r="BP38" s="52">
        <f t="shared" ref="BP38:BQ38" si="84">BP7</f>
        <v>63</v>
      </c>
      <c r="BQ38" s="52">
        <f t="shared" si="84"/>
        <v>59</v>
      </c>
      <c r="BR38" s="52">
        <f t="shared" ref="BR38:BS38" si="85">BR7</f>
        <v>41</v>
      </c>
      <c r="BS38" s="52">
        <f t="shared" si="85"/>
        <v>28</v>
      </c>
      <c r="BT38" s="52">
        <f t="shared" ref="BT38:BU38" si="86">BT7</f>
        <v>36</v>
      </c>
      <c r="BU38" s="52">
        <f t="shared" si="86"/>
        <v>21</v>
      </c>
      <c r="BV38" s="52">
        <f t="shared" ref="BV38" si="87">BV7</f>
        <v>19</v>
      </c>
      <c r="BW38" s="52">
        <v>331</v>
      </c>
      <c r="BX38" s="52">
        <v>775</v>
      </c>
      <c r="BY38" s="52">
        <v>904</v>
      </c>
      <c r="BZ38" s="52">
        <v>746</v>
      </c>
      <c r="CA38" s="52">
        <v>643</v>
      </c>
      <c r="CB38" s="52">
        <f t="shared" ref="CB38:CC38" si="88">CB7</f>
        <v>548</v>
      </c>
      <c r="CC38" s="52">
        <f t="shared" si="88"/>
        <v>646</v>
      </c>
      <c r="CD38" s="52">
        <f t="shared" ref="CD38:CE38" si="89">CD7</f>
        <v>627</v>
      </c>
      <c r="CE38" s="52">
        <f t="shared" si="89"/>
        <v>371</v>
      </c>
      <c r="CF38" s="52">
        <f t="shared" ref="CF38:CG38" si="90">CF7</f>
        <v>482</v>
      </c>
      <c r="CG38" s="52">
        <f t="shared" si="90"/>
        <v>388</v>
      </c>
      <c r="CH38" s="52">
        <f t="shared" ref="CH38" si="91">CH7</f>
        <v>272</v>
      </c>
      <c r="CI38" s="52">
        <f t="shared" ref="CI38:CT38" si="92">CI7</f>
        <v>340</v>
      </c>
      <c r="CJ38" s="52">
        <f t="shared" si="92"/>
        <v>291.26086956521738</v>
      </c>
      <c r="CK38" s="52">
        <f t="shared" si="92"/>
        <v>0</v>
      </c>
      <c r="CL38" s="52">
        <f t="shared" si="92"/>
        <v>0</v>
      </c>
      <c r="CM38" s="52">
        <f t="shared" si="92"/>
        <v>0</v>
      </c>
      <c r="CN38" s="52">
        <f t="shared" si="92"/>
        <v>0</v>
      </c>
      <c r="CO38" s="52">
        <f t="shared" si="92"/>
        <v>0</v>
      </c>
      <c r="CP38" s="52">
        <f t="shared" si="92"/>
        <v>0</v>
      </c>
      <c r="CQ38" s="52">
        <f t="shared" si="92"/>
        <v>0</v>
      </c>
      <c r="CR38" s="52">
        <f t="shared" si="92"/>
        <v>0</v>
      </c>
      <c r="CS38" s="52">
        <f t="shared" si="92"/>
        <v>0</v>
      </c>
      <c r="CT38" s="52">
        <f t="shared" si="92"/>
        <v>0</v>
      </c>
      <c r="CU38" s="52"/>
      <c r="CW38" s="52"/>
      <c r="CY38" s="52">
        <f ca="1">CY7</f>
        <v>862.26086956521738</v>
      </c>
    </row>
    <row r="39" spans="2:103" x14ac:dyDescent="0.2">
      <c r="B39" s="9" t="s">
        <v>218</v>
      </c>
      <c r="C39" s="52">
        <f>C20</f>
        <v>0</v>
      </c>
      <c r="D39" s="52">
        <f t="shared" ref="D39:BK39" si="93">D20</f>
        <v>0</v>
      </c>
      <c r="E39" s="52">
        <f t="shared" si="93"/>
        <v>0</v>
      </c>
      <c r="F39" s="52">
        <f t="shared" si="93"/>
        <v>0</v>
      </c>
      <c r="G39" s="52">
        <f t="shared" si="93"/>
        <v>0</v>
      </c>
      <c r="H39" s="52">
        <f t="shared" si="93"/>
        <v>0</v>
      </c>
      <c r="I39" s="52">
        <f t="shared" si="93"/>
        <v>0</v>
      </c>
      <c r="J39" s="52">
        <f t="shared" si="93"/>
        <v>0</v>
      </c>
      <c r="K39" s="52">
        <f t="shared" si="93"/>
        <v>0</v>
      </c>
      <c r="L39" s="52">
        <f t="shared" si="93"/>
        <v>0</v>
      </c>
      <c r="M39" s="52">
        <f t="shared" si="93"/>
        <v>0</v>
      </c>
      <c r="N39" s="52">
        <f t="shared" si="93"/>
        <v>0</v>
      </c>
      <c r="O39" s="52">
        <f t="shared" si="93"/>
        <v>0</v>
      </c>
      <c r="P39" s="52">
        <f t="shared" si="93"/>
        <v>0</v>
      </c>
      <c r="Q39" s="52">
        <f t="shared" si="93"/>
        <v>0</v>
      </c>
      <c r="R39" s="52">
        <f t="shared" si="93"/>
        <v>0</v>
      </c>
      <c r="S39" s="52">
        <f t="shared" si="93"/>
        <v>0</v>
      </c>
      <c r="T39" s="52">
        <f t="shared" si="93"/>
        <v>0</v>
      </c>
      <c r="U39" s="52">
        <f t="shared" si="93"/>
        <v>0</v>
      </c>
      <c r="V39" s="52">
        <f t="shared" si="93"/>
        <v>0</v>
      </c>
      <c r="W39" s="52">
        <f t="shared" si="93"/>
        <v>0</v>
      </c>
      <c r="X39" s="52">
        <f t="shared" si="93"/>
        <v>0</v>
      </c>
      <c r="Y39" s="52">
        <f t="shared" si="93"/>
        <v>0</v>
      </c>
      <c r="Z39" s="52">
        <f t="shared" si="93"/>
        <v>0</v>
      </c>
      <c r="AA39" s="52">
        <f t="shared" si="93"/>
        <v>0</v>
      </c>
      <c r="AB39" s="52">
        <f t="shared" si="93"/>
        <v>0</v>
      </c>
      <c r="AC39" s="52">
        <f t="shared" si="93"/>
        <v>0</v>
      </c>
      <c r="AD39" s="52">
        <f t="shared" si="93"/>
        <v>0</v>
      </c>
      <c r="AE39" s="52">
        <f t="shared" si="93"/>
        <v>0</v>
      </c>
      <c r="AF39" s="52">
        <f t="shared" si="93"/>
        <v>0</v>
      </c>
      <c r="AG39" s="52">
        <f t="shared" si="93"/>
        <v>0</v>
      </c>
      <c r="AH39" s="52">
        <f t="shared" si="93"/>
        <v>0</v>
      </c>
      <c r="AI39" s="52">
        <f t="shared" si="93"/>
        <v>0</v>
      </c>
      <c r="AJ39" s="52">
        <f t="shared" si="93"/>
        <v>0</v>
      </c>
      <c r="AK39" s="52">
        <f t="shared" si="93"/>
        <v>0</v>
      </c>
      <c r="AL39" s="52">
        <f t="shared" si="93"/>
        <v>0</v>
      </c>
      <c r="AM39" s="52">
        <f t="shared" si="93"/>
        <v>0</v>
      </c>
      <c r="AN39" s="52">
        <f t="shared" si="93"/>
        <v>0</v>
      </c>
      <c r="AO39" s="52">
        <f t="shared" si="93"/>
        <v>0</v>
      </c>
      <c r="AP39" s="52">
        <f t="shared" si="93"/>
        <v>0</v>
      </c>
      <c r="AQ39" s="52">
        <f t="shared" si="93"/>
        <v>0</v>
      </c>
      <c r="AR39" s="52">
        <f t="shared" si="93"/>
        <v>0</v>
      </c>
      <c r="AS39" s="52">
        <f t="shared" si="93"/>
        <v>0</v>
      </c>
      <c r="AT39" s="52">
        <f t="shared" si="93"/>
        <v>0</v>
      </c>
      <c r="AU39" s="52">
        <f t="shared" si="93"/>
        <v>0</v>
      </c>
      <c r="AV39" s="52">
        <f t="shared" si="93"/>
        <v>0</v>
      </c>
      <c r="AW39" s="52">
        <f t="shared" si="93"/>
        <v>0</v>
      </c>
      <c r="AX39" s="52">
        <f t="shared" si="93"/>
        <v>0</v>
      </c>
      <c r="AY39" s="52">
        <f t="shared" si="93"/>
        <v>0</v>
      </c>
      <c r="AZ39" s="52">
        <f t="shared" si="93"/>
        <v>0</v>
      </c>
      <c r="BA39" s="52">
        <f t="shared" si="93"/>
        <v>209</v>
      </c>
      <c r="BB39" s="52">
        <f t="shared" si="93"/>
        <v>240</v>
      </c>
      <c r="BC39" s="52">
        <f t="shared" si="93"/>
        <v>315</v>
      </c>
      <c r="BD39" s="52">
        <f t="shared" si="93"/>
        <v>311</v>
      </c>
      <c r="BE39" s="52">
        <f t="shared" si="93"/>
        <v>223</v>
      </c>
      <c r="BF39" s="52">
        <f t="shared" si="93"/>
        <v>116</v>
      </c>
      <c r="BG39" s="52">
        <f t="shared" si="93"/>
        <v>142</v>
      </c>
      <c r="BH39" s="52">
        <f t="shared" si="93"/>
        <v>173</v>
      </c>
      <c r="BI39" s="52">
        <f t="shared" si="93"/>
        <v>128</v>
      </c>
      <c r="BJ39" s="52">
        <f t="shared" si="93"/>
        <v>52</v>
      </c>
      <c r="BK39" s="52">
        <f t="shared" si="93"/>
        <v>30</v>
      </c>
      <c r="BL39" s="52">
        <f t="shared" ref="BL39:BM39" si="94">BL20</f>
        <v>82</v>
      </c>
      <c r="BM39" s="52">
        <f t="shared" si="94"/>
        <v>175</v>
      </c>
      <c r="BN39" s="52">
        <f t="shared" ref="BN39:BO39" si="95">BN20</f>
        <v>72</v>
      </c>
      <c r="BO39" s="52">
        <f t="shared" si="95"/>
        <v>83</v>
      </c>
      <c r="BP39" s="52">
        <f t="shared" ref="BP39:BQ39" si="96">BP20</f>
        <v>236</v>
      </c>
      <c r="BQ39" s="52">
        <f t="shared" si="96"/>
        <v>151</v>
      </c>
      <c r="BR39" s="52">
        <f t="shared" ref="BR39:BS39" si="97">BR20</f>
        <v>158</v>
      </c>
      <c r="BS39" s="52">
        <f t="shared" si="97"/>
        <v>387</v>
      </c>
      <c r="BT39" s="52">
        <f t="shared" ref="BT39:BU39" si="98">BT20</f>
        <v>254</v>
      </c>
      <c r="BU39" s="52">
        <f t="shared" si="98"/>
        <v>82</v>
      </c>
      <c r="BV39" s="52">
        <f t="shared" ref="BV39" si="99">BV20</f>
        <v>78</v>
      </c>
      <c r="BW39" s="52">
        <v>274</v>
      </c>
      <c r="BX39" s="52">
        <v>60</v>
      </c>
      <c r="BY39" s="52">
        <v>47</v>
      </c>
      <c r="BZ39" s="52">
        <v>51</v>
      </c>
      <c r="CA39" s="52">
        <v>125</v>
      </c>
      <c r="CB39" s="52">
        <f t="shared" ref="CB39:CC39" si="100">CB20</f>
        <v>0</v>
      </c>
      <c r="CC39" s="52">
        <f t="shared" si="100"/>
        <v>0</v>
      </c>
      <c r="CD39" s="52">
        <f t="shared" ref="CD39:CE39" si="101">CD20</f>
        <v>0</v>
      </c>
      <c r="CE39" s="52">
        <f t="shared" si="101"/>
        <v>0</v>
      </c>
      <c r="CF39" s="52">
        <f t="shared" ref="CF39:CG39" si="102">CF20</f>
        <v>0</v>
      </c>
      <c r="CG39" s="52">
        <f t="shared" si="102"/>
        <v>0</v>
      </c>
      <c r="CH39" s="52">
        <f t="shared" ref="CH39" si="103">CH20</f>
        <v>0</v>
      </c>
      <c r="CI39" s="52">
        <f t="shared" ref="CI39:CT39" si="104">CI20</f>
        <v>0</v>
      </c>
      <c r="CJ39" s="52">
        <f t="shared" si="104"/>
        <v>0</v>
      </c>
      <c r="CK39" s="52">
        <f t="shared" si="104"/>
        <v>0</v>
      </c>
      <c r="CL39" s="52">
        <f t="shared" si="104"/>
        <v>0</v>
      </c>
      <c r="CM39" s="52">
        <f t="shared" si="104"/>
        <v>0</v>
      </c>
      <c r="CN39" s="52">
        <f t="shared" si="104"/>
        <v>0</v>
      </c>
      <c r="CO39" s="52">
        <f t="shared" si="104"/>
        <v>0</v>
      </c>
      <c r="CP39" s="52">
        <f t="shared" si="104"/>
        <v>0</v>
      </c>
      <c r="CQ39" s="52">
        <f t="shared" si="104"/>
        <v>0</v>
      </c>
      <c r="CR39" s="52">
        <f t="shared" si="104"/>
        <v>0</v>
      </c>
      <c r="CS39" s="52">
        <f t="shared" si="104"/>
        <v>0</v>
      </c>
      <c r="CT39" s="52">
        <f t="shared" si="104"/>
        <v>0</v>
      </c>
      <c r="CU39" s="52"/>
      <c r="CW39" s="52"/>
      <c r="CY39" s="52">
        <f t="shared" ref="CY39" ca="1" si="105">CY20</f>
        <v>0</v>
      </c>
    </row>
    <row r="40" spans="2:103" x14ac:dyDescent="0.2">
      <c r="BW40" s="72">
        <v>6.1974436596030946</v>
      </c>
      <c r="BX40" s="72">
        <v>5.387312719158432</v>
      </c>
      <c r="BY40" s="72">
        <v>16.322673319724807</v>
      </c>
      <c r="BZ40" s="72">
        <v>24.597046255341478</v>
      </c>
      <c r="CA40" s="72">
        <v>21.611804767309874</v>
      </c>
      <c r="CB40" s="72">
        <f t="shared" ref="CB40:CF40" si="106">CB36/CB30*100</f>
        <v>22.965074839629366</v>
      </c>
      <c r="CC40" s="72">
        <f t="shared" si="106"/>
        <v>18.401521192418574</v>
      </c>
      <c r="CD40" s="72">
        <f t="shared" si="106"/>
        <v>20.283603817328949</v>
      </c>
      <c r="CE40" s="72">
        <f t="shared" si="106"/>
        <v>21.435015336500875</v>
      </c>
      <c r="CF40" s="72">
        <f t="shared" si="106"/>
        <v>21.791666666666668</v>
      </c>
      <c r="CG40" s="72">
        <f t="shared" ref="CG40:CH40" si="107">CG36/CG30*100</f>
        <v>20.112553558866793</v>
      </c>
      <c r="CH40" s="72">
        <f t="shared" si="107"/>
        <v>20.865335381464416</v>
      </c>
      <c r="CI40" s="72">
        <f t="shared" ref="CI40:CT40" si="108">CI36/CI30*100</f>
        <v>19.991571405994836</v>
      </c>
      <c r="CJ40" s="52">
        <f t="shared" si="108"/>
        <v>20.617558803600815</v>
      </c>
      <c r="CK40" s="52" t="e">
        <f t="shared" si="108"/>
        <v>#DIV/0!</v>
      </c>
      <c r="CL40" s="52" t="e">
        <f t="shared" si="108"/>
        <v>#DIV/0!</v>
      </c>
      <c r="CM40" s="52" t="e">
        <f t="shared" si="108"/>
        <v>#DIV/0!</v>
      </c>
      <c r="CN40" s="52" t="e">
        <f t="shared" si="108"/>
        <v>#DIV/0!</v>
      </c>
      <c r="CO40" s="52" t="e">
        <f t="shared" si="108"/>
        <v>#DIV/0!</v>
      </c>
      <c r="CP40" s="52" t="e">
        <f t="shared" si="108"/>
        <v>#DIV/0!</v>
      </c>
      <c r="CQ40" s="52" t="e">
        <f t="shared" si="108"/>
        <v>#DIV/0!</v>
      </c>
      <c r="CR40" s="52" t="e">
        <f t="shared" si="108"/>
        <v>#DIV/0!</v>
      </c>
      <c r="CS40" s="52" t="e">
        <f t="shared" si="108"/>
        <v>#DIV/0!</v>
      </c>
      <c r="CT40" s="52" t="e">
        <f t="shared" si="108"/>
        <v>#DIV/0!</v>
      </c>
      <c r="CU40" s="52"/>
      <c r="CY40" s="52"/>
    </row>
    <row r="41" spans="2:103" x14ac:dyDescent="0.2">
      <c r="CU41" s="52"/>
      <c r="CY41" s="52"/>
    </row>
    <row r="42" spans="2:103" x14ac:dyDescent="0.2">
      <c r="CU42" s="52"/>
      <c r="CY42" s="52"/>
    </row>
  </sheetData>
  <conditionalFormatting sqref="B13">
    <cfRule type="duplicateValues" dxfId="26" priority="1"/>
  </conditionalFormatting>
  <conditionalFormatting sqref="B16">
    <cfRule type="duplicateValues" dxfId="25" priority="6"/>
  </conditionalFormatting>
  <conditionalFormatting sqref="B17">
    <cfRule type="duplicateValues" dxfId="24" priority="3"/>
  </conditionalFormatting>
  <conditionalFormatting sqref="B18:B19 B21:B23 B25:B1048576 B1:B12 B14:B15">
    <cfRule type="duplicateValues" dxfId="23" priority="8"/>
  </conditionalFormatting>
  <conditionalFormatting sqref="B20">
    <cfRule type="duplicateValues" dxfId="22" priority="2"/>
  </conditionalFormatting>
  <conditionalFormatting sqref="B24">
    <cfRule type="duplicateValues" dxfId="21" priority="4"/>
  </conditionalFormatting>
  <pageMargins left="0.7" right="0.7" top="0.75" bottom="0.75" header="0.3" footer="0.3"/>
  <customProperties>
    <customPr name="Qube.Worksheet.Visibility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2EC0-4AAF-4961-A0CF-34643E4CA6FF}">
  <dimension ref="B1:CY42"/>
  <sheetViews>
    <sheetView zoomScaleNormal="100" workbookViewId="0">
      <pane xSplit="2" ySplit="3" topLeftCell="C4" activePane="bottomRight" state="frozen"/>
      <selection activeCell="BE3" sqref="BE3"/>
      <selection pane="topRight" activeCell="BE3" sqref="BE3"/>
      <selection pane="bottomLeft" activeCell="BE3" sqref="BE3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77" width="9.140625" style="9"/>
    <col min="78" max="87" width="9.140625" style="9" customWidth="1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3" ht="15" x14ac:dyDescent="0.25">
      <c r="CW1" s="66">
        <f ca="1">PV!CW1</f>
        <v>32</v>
      </c>
      <c r="CX1" s="9" t="s">
        <v>95</v>
      </c>
    </row>
    <row r="2" spans="2:103" x14ac:dyDescent="0.2">
      <c r="BK2" s="67">
        <v>16</v>
      </c>
      <c r="BL2" s="67">
        <f t="shared" ref="BL2:BV2" si="0">BK2+1</f>
        <v>17</v>
      </c>
      <c r="BM2" s="67">
        <f t="shared" si="0"/>
        <v>18</v>
      </c>
      <c r="BN2" s="67">
        <f t="shared" si="0"/>
        <v>19</v>
      </c>
      <c r="BO2" s="67">
        <f t="shared" si="0"/>
        <v>20</v>
      </c>
      <c r="BP2" s="67">
        <f t="shared" si="0"/>
        <v>21</v>
      </c>
      <c r="BQ2" s="67">
        <f t="shared" si="0"/>
        <v>22</v>
      </c>
      <c r="BR2" s="67">
        <f t="shared" si="0"/>
        <v>23</v>
      </c>
      <c r="BS2" s="67">
        <f t="shared" si="0"/>
        <v>24</v>
      </c>
      <c r="BT2" s="67">
        <f t="shared" si="0"/>
        <v>25</v>
      </c>
      <c r="BU2" s="67">
        <f t="shared" si="0"/>
        <v>26</v>
      </c>
      <c r="BV2" s="67">
        <f t="shared" si="0"/>
        <v>27</v>
      </c>
      <c r="BW2" s="78">
        <f>MONTH(BW3)+1</f>
        <v>2</v>
      </c>
      <c r="BX2" s="78">
        <f t="shared" ref="BX2:CH2" si="1">MONTH(BX3)+1</f>
        <v>3</v>
      </c>
      <c r="BY2" s="78">
        <f t="shared" si="1"/>
        <v>4</v>
      </c>
      <c r="BZ2" s="78">
        <f t="shared" si="1"/>
        <v>5</v>
      </c>
      <c r="CA2" s="78">
        <f t="shared" si="1"/>
        <v>6</v>
      </c>
      <c r="CB2" s="78">
        <f t="shared" si="1"/>
        <v>7</v>
      </c>
      <c r="CC2" s="78">
        <f t="shared" si="1"/>
        <v>8</v>
      </c>
      <c r="CD2" s="78">
        <f t="shared" si="1"/>
        <v>9</v>
      </c>
      <c r="CE2" s="78">
        <f t="shared" si="1"/>
        <v>10</v>
      </c>
      <c r="CF2" s="78">
        <f t="shared" si="1"/>
        <v>11</v>
      </c>
      <c r="CG2" s="78">
        <f t="shared" si="1"/>
        <v>12</v>
      </c>
      <c r="CH2" s="78">
        <f t="shared" si="1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2">IF(MONTH(TODAY())=MONTH(CK3)-1,MONTH(CK3)+2,IF(MONTH(TODAY())=MONTH(CK3),"",MONTH(CK3)+1))</f>
        <v/>
      </c>
      <c r="CL2" s="78">
        <f t="shared" ca="1" si="2"/>
        <v>6</v>
      </c>
      <c r="CM2" s="78">
        <f t="shared" ca="1" si="2"/>
        <v>6</v>
      </c>
      <c r="CN2" s="78">
        <f t="shared" ca="1" si="2"/>
        <v>7</v>
      </c>
      <c r="CO2" s="78">
        <f t="shared" ca="1" si="2"/>
        <v>8</v>
      </c>
      <c r="CP2" s="78">
        <f t="shared" ca="1" si="2"/>
        <v>9</v>
      </c>
      <c r="CQ2" s="78">
        <f t="shared" ca="1" si="2"/>
        <v>10</v>
      </c>
      <c r="CR2" s="78">
        <f t="shared" ca="1" si="2"/>
        <v>11</v>
      </c>
      <c r="CS2" s="78">
        <f t="shared" ca="1" si="2"/>
        <v>12</v>
      </c>
      <c r="CT2" s="78">
        <f t="shared" ca="1" si="2"/>
        <v>13</v>
      </c>
      <c r="CU2" s="78"/>
      <c r="CW2" s="74">
        <f ca="1">PV!CW2</f>
        <v>4</v>
      </c>
    </row>
    <row r="3" spans="2:103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3">EOMONTH(BJ3,1)</f>
        <v>45322</v>
      </c>
      <c r="BL3" s="34">
        <f t="shared" si="3"/>
        <v>45351</v>
      </c>
      <c r="BM3" s="34">
        <f t="shared" si="3"/>
        <v>45382</v>
      </c>
      <c r="BN3" s="34">
        <f t="shared" si="3"/>
        <v>45412</v>
      </c>
      <c r="BO3" s="34">
        <f t="shared" si="3"/>
        <v>45443</v>
      </c>
      <c r="BP3" s="34">
        <f t="shared" si="3"/>
        <v>45473</v>
      </c>
      <c r="BQ3" s="34">
        <f t="shared" si="3"/>
        <v>45504</v>
      </c>
      <c r="BR3" s="34">
        <f t="shared" si="3"/>
        <v>45535</v>
      </c>
      <c r="BS3" s="34">
        <f t="shared" si="3"/>
        <v>45565</v>
      </c>
      <c r="BT3" s="34">
        <f t="shared" si="3"/>
        <v>45596</v>
      </c>
      <c r="BU3" s="34">
        <f t="shared" si="3"/>
        <v>45626</v>
      </c>
      <c r="BV3" s="34">
        <f t="shared" si="3"/>
        <v>45657</v>
      </c>
      <c r="BW3" s="34">
        <v>45688</v>
      </c>
      <c r="BX3" s="34">
        <f t="shared" ref="BX3:CT3" si="4">EOMONTH(BW3,1)</f>
        <v>45716</v>
      </c>
      <c r="BY3" s="34">
        <f t="shared" si="4"/>
        <v>45747</v>
      </c>
      <c r="BZ3" s="34">
        <f t="shared" si="4"/>
        <v>45777</v>
      </c>
      <c r="CA3" s="34">
        <f t="shared" si="4"/>
        <v>45808</v>
      </c>
      <c r="CB3" s="34">
        <f t="shared" si="4"/>
        <v>45838</v>
      </c>
      <c r="CC3" s="34">
        <f t="shared" si="4"/>
        <v>45869</v>
      </c>
      <c r="CD3" s="34">
        <f t="shared" si="4"/>
        <v>45900</v>
      </c>
      <c r="CE3" s="34">
        <f t="shared" si="4"/>
        <v>45930</v>
      </c>
      <c r="CF3" s="34">
        <f t="shared" si="4"/>
        <v>45961</v>
      </c>
      <c r="CG3" s="34">
        <f t="shared" si="4"/>
        <v>45991</v>
      </c>
      <c r="CH3" s="34">
        <f t="shared" si="4"/>
        <v>46022</v>
      </c>
      <c r="CI3" s="34">
        <f t="shared" si="4"/>
        <v>46053</v>
      </c>
      <c r="CJ3" s="34">
        <f t="shared" si="4"/>
        <v>46081</v>
      </c>
      <c r="CK3" s="34">
        <f t="shared" si="4"/>
        <v>46112</v>
      </c>
      <c r="CL3" s="34">
        <f t="shared" si="4"/>
        <v>46142</v>
      </c>
      <c r="CM3" s="34">
        <f t="shared" si="4"/>
        <v>46173</v>
      </c>
      <c r="CN3" s="34">
        <f t="shared" si="4"/>
        <v>46203</v>
      </c>
      <c r="CO3" s="34">
        <f t="shared" si="4"/>
        <v>46234</v>
      </c>
      <c r="CP3" s="34">
        <f t="shared" si="4"/>
        <v>46265</v>
      </c>
      <c r="CQ3" s="34">
        <f t="shared" si="4"/>
        <v>46295</v>
      </c>
      <c r="CR3" s="34">
        <f t="shared" si="4"/>
        <v>46326</v>
      </c>
      <c r="CS3" s="34">
        <f t="shared" si="4"/>
        <v>46356</v>
      </c>
      <c r="CT3" s="34">
        <f t="shared" si="4"/>
        <v>46387</v>
      </c>
      <c r="CU3" s="34"/>
      <c r="CW3" s="43" t="s">
        <v>94</v>
      </c>
      <c r="CY3" s="43" t="s">
        <v>215</v>
      </c>
    </row>
    <row r="4" spans="2:103" x14ac:dyDescent="0.2">
      <c r="B4" s="9" t="s">
        <v>105</v>
      </c>
      <c r="C4" s="52">
        <v>637</v>
      </c>
      <c r="D4" s="52">
        <v>587</v>
      </c>
      <c r="E4" s="52">
        <v>633</v>
      </c>
      <c r="F4" s="52">
        <v>672</v>
      </c>
      <c r="G4" s="52">
        <v>557</v>
      </c>
      <c r="H4" s="52">
        <v>443</v>
      </c>
      <c r="I4" s="52">
        <v>493</v>
      </c>
      <c r="J4" s="52">
        <v>481</v>
      </c>
      <c r="K4" s="52">
        <v>330</v>
      </c>
      <c r="L4" s="52">
        <v>687</v>
      </c>
      <c r="M4" s="52">
        <v>488</v>
      </c>
      <c r="N4" s="52">
        <v>390</v>
      </c>
      <c r="O4" s="52">
        <v>385</v>
      </c>
      <c r="P4" s="52">
        <v>233</v>
      </c>
      <c r="Q4" s="52">
        <v>165</v>
      </c>
      <c r="R4" s="52">
        <v>18</v>
      </c>
      <c r="S4" s="52">
        <v>15</v>
      </c>
      <c r="T4" s="52">
        <v>105</v>
      </c>
      <c r="U4" s="52">
        <v>123</v>
      </c>
      <c r="V4" s="52">
        <v>89</v>
      </c>
      <c r="W4" s="52">
        <v>96</v>
      </c>
      <c r="X4" s="52">
        <v>154</v>
      </c>
      <c r="Y4" s="52">
        <v>138</v>
      </c>
      <c r="Z4" s="52">
        <v>170</v>
      </c>
      <c r="AA4" s="52">
        <v>143</v>
      </c>
      <c r="AB4" s="52">
        <v>111</v>
      </c>
      <c r="AC4" s="52">
        <v>109</v>
      </c>
      <c r="AD4" s="52">
        <v>72</v>
      </c>
      <c r="AE4" s="52">
        <v>53</v>
      </c>
      <c r="AF4" s="52">
        <v>89</v>
      </c>
      <c r="AG4" s="52">
        <v>102</v>
      </c>
      <c r="AH4" s="52">
        <v>96</v>
      </c>
      <c r="AI4" s="52">
        <v>135</v>
      </c>
      <c r="AJ4" s="52">
        <v>104</v>
      </c>
      <c r="AK4" s="52">
        <v>103</v>
      </c>
      <c r="AL4" s="52">
        <v>90</v>
      </c>
      <c r="AM4" s="52">
        <v>66</v>
      </c>
      <c r="AN4" s="52">
        <v>115</v>
      </c>
      <c r="AO4" s="52">
        <v>119</v>
      </c>
      <c r="AP4" s="52">
        <v>115</v>
      </c>
      <c r="AQ4" s="52">
        <v>104</v>
      </c>
      <c r="AR4" s="52">
        <v>90</v>
      </c>
      <c r="AS4" s="52">
        <v>65</v>
      </c>
      <c r="AT4" s="52">
        <v>67</v>
      </c>
      <c r="AU4" s="52">
        <v>75</v>
      </c>
      <c r="AV4" s="52">
        <v>68</v>
      </c>
      <c r="AW4" s="52">
        <v>74</v>
      </c>
      <c r="AX4" s="52">
        <v>74</v>
      </c>
      <c r="AY4" s="52">
        <v>100</v>
      </c>
      <c r="AZ4" s="52">
        <v>91</v>
      </c>
      <c r="BA4" s="52">
        <v>78</v>
      </c>
      <c r="BB4" s="52">
        <v>53</v>
      </c>
      <c r="BC4" s="52">
        <v>69</v>
      </c>
      <c r="BD4" s="52">
        <v>54</v>
      </c>
      <c r="BE4" s="52">
        <v>69</v>
      </c>
      <c r="BF4" s="52">
        <v>47</v>
      </c>
      <c r="BG4" s="52">
        <v>50</v>
      </c>
      <c r="BH4" s="52">
        <v>58</v>
      </c>
      <c r="BI4" s="52">
        <v>44</v>
      </c>
      <c r="BJ4" s="52">
        <v>49</v>
      </c>
      <c r="BK4" s="52">
        <v>110</v>
      </c>
      <c r="BL4" s="52">
        <v>74</v>
      </c>
      <c r="BM4" s="52">
        <v>83</v>
      </c>
      <c r="BN4" s="52">
        <v>73</v>
      </c>
      <c r="BO4" s="52">
        <v>71</v>
      </c>
      <c r="BP4" s="52">
        <v>160</v>
      </c>
      <c r="BQ4" s="52">
        <v>256</v>
      </c>
      <c r="BR4" s="52">
        <v>324</v>
      </c>
      <c r="BS4" s="52">
        <v>250</v>
      </c>
      <c r="BT4" s="52">
        <v>418</v>
      </c>
      <c r="BU4" s="52">
        <v>92</v>
      </c>
      <c r="BV4" s="52">
        <v>18</v>
      </c>
      <c r="BW4" s="52">
        <v>429</v>
      </c>
      <c r="BX4" s="52">
        <v>195</v>
      </c>
      <c r="BY4" s="52">
        <v>188</v>
      </c>
      <c r="BZ4" s="52">
        <v>177</v>
      </c>
      <c r="CA4" s="52">
        <v>183</v>
      </c>
      <c r="CB4" s="52">
        <v>307</v>
      </c>
      <c r="CC4" s="52">
        <v>353</v>
      </c>
      <c r="CD4" s="52">
        <v>297</v>
      </c>
      <c r="CE4" s="52">
        <v>251</v>
      </c>
      <c r="CF4" s="52">
        <v>531</v>
      </c>
      <c r="CG4" s="52">
        <v>251</v>
      </c>
      <c r="CH4" s="52">
        <v>104</v>
      </c>
      <c r="CI4" s="52">
        <v>157</v>
      </c>
      <c r="CJ4" s="52">
        <v>11.347826086956522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9</v>
      </c>
      <c r="CY4" s="52">
        <f t="shared" ref="CY4:CY11" ca="1" si="5">SUMIFS($C4:$CV4,$C$3:$CV$3,"&gt;="&amp;DATE(2026,1,1),$C$3:$CV$3,"&lt;="&amp;DATE(2026,12,31),$C$2:$CV$2,"&gt;"&amp;0)+$CW4</f>
        <v>177.34782608695653</v>
      </c>
    </row>
    <row r="5" spans="2:103" x14ac:dyDescent="0.2">
      <c r="B5" s="9" t="s">
        <v>100</v>
      </c>
      <c r="C5" s="52">
        <v>4541</v>
      </c>
      <c r="D5" s="52">
        <v>3487</v>
      </c>
      <c r="E5" s="52">
        <v>2876</v>
      </c>
      <c r="F5" s="52">
        <v>3101</v>
      </c>
      <c r="G5" s="52">
        <v>3236</v>
      </c>
      <c r="H5" s="52">
        <v>2675</v>
      </c>
      <c r="I5" s="52">
        <v>3062</v>
      </c>
      <c r="J5" s="52">
        <v>2800</v>
      </c>
      <c r="K5" s="52">
        <v>2199</v>
      </c>
      <c r="L5" s="52">
        <v>3799</v>
      </c>
      <c r="M5" s="52">
        <v>3584</v>
      </c>
      <c r="N5" s="52">
        <v>2699</v>
      </c>
      <c r="O5" s="52">
        <v>2693</v>
      </c>
      <c r="P5" s="52">
        <v>1611</v>
      </c>
      <c r="Q5" s="52">
        <v>1616</v>
      </c>
      <c r="R5" s="52">
        <v>111</v>
      </c>
      <c r="S5" s="52">
        <v>238</v>
      </c>
      <c r="T5" s="52">
        <v>1236</v>
      </c>
      <c r="U5" s="52">
        <v>1506</v>
      </c>
      <c r="V5" s="52">
        <v>1949</v>
      </c>
      <c r="W5" s="52">
        <v>1843</v>
      </c>
      <c r="X5" s="52">
        <v>2630</v>
      </c>
      <c r="Y5" s="52">
        <v>3303</v>
      </c>
      <c r="Z5" s="52">
        <v>3151</v>
      </c>
      <c r="AA5" s="52">
        <v>3882</v>
      </c>
      <c r="AB5" s="52">
        <v>3443</v>
      </c>
      <c r="AC5" s="52">
        <v>4193</v>
      </c>
      <c r="AD5" s="52">
        <v>2387</v>
      </c>
      <c r="AE5" s="52">
        <v>1507</v>
      </c>
      <c r="AF5" s="52">
        <v>3598</v>
      </c>
      <c r="AG5" s="52">
        <v>4767</v>
      </c>
      <c r="AH5" s="52">
        <v>4494</v>
      </c>
      <c r="AI5" s="52">
        <v>3850</v>
      </c>
      <c r="AJ5" s="52">
        <v>3867</v>
      </c>
      <c r="AK5" s="52">
        <v>3668</v>
      </c>
      <c r="AL5" s="52">
        <v>3915</v>
      </c>
      <c r="AM5" s="52">
        <v>3891</v>
      </c>
      <c r="AN5" s="52">
        <v>4097</v>
      </c>
      <c r="AO5" s="52">
        <v>5328</v>
      </c>
      <c r="AP5" s="52">
        <v>5219</v>
      </c>
      <c r="AQ5" s="52">
        <v>5099</v>
      </c>
      <c r="AR5" s="52">
        <v>4910</v>
      </c>
      <c r="AS5" s="52">
        <v>4996</v>
      </c>
      <c r="AT5" s="52">
        <v>5525</v>
      </c>
      <c r="AU5" s="52">
        <v>4582</v>
      </c>
      <c r="AV5" s="52">
        <v>7626</v>
      </c>
      <c r="AW5" s="52">
        <v>5645</v>
      </c>
      <c r="AX5" s="52">
        <v>4670</v>
      </c>
      <c r="AY5" s="52">
        <v>5307</v>
      </c>
      <c r="AZ5" s="52">
        <v>4134</v>
      </c>
      <c r="BA5" s="52">
        <v>4736</v>
      </c>
      <c r="BB5" s="52">
        <v>4188</v>
      </c>
      <c r="BC5" s="52">
        <v>4489</v>
      </c>
      <c r="BD5" s="52">
        <v>4467</v>
      </c>
      <c r="BE5" s="52">
        <v>4733</v>
      </c>
      <c r="BF5" s="52">
        <v>5936</v>
      </c>
      <c r="BG5" s="52">
        <v>6567</v>
      </c>
      <c r="BH5" s="52">
        <v>6538</v>
      </c>
      <c r="BI5" s="52">
        <v>6041</v>
      </c>
      <c r="BJ5" s="52">
        <v>4511</v>
      </c>
      <c r="BK5" s="52">
        <v>6922</v>
      </c>
      <c r="BL5" s="52">
        <v>5252</v>
      </c>
      <c r="BM5" s="52">
        <v>5066</v>
      </c>
      <c r="BN5" s="52">
        <v>5937</v>
      </c>
      <c r="BO5" s="52">
        <v>5892</v>
      </c>
      <c r="BP5" s="52">
        <v>5174</v>
      </c>
      <c r="BQ5" s="52">
        <v>5874</v>
      </c>
      <c r="BR5" s="52">
        <v>6030</v>
      </c>
      <c r="BS5" s="52">
        <v>5206</v>
      </c>
      <c r="BT5" s="52">
        <v>9911</v>
      </c>
      <c r="BU5" s="52">
        <v>5440</v>
      </c>
      <c r="BV5" s="52">
        <v>5100</v>
      </c>
      <c r="BW5" s="52">
        <v>9714</v>
      </c>
      <c r="BX5" s="52">
        <v>5751</v>
      </c>
      <c r="BY5" s="52">
        <v>6355</v>
      </c>
      <c r="BZ5" s="52">
        <v>6081</v>
      </c>
      <c r="CA5" s="52">
        <v>5802</v>
      </c>
      <c r="CB5" s="52">
        <v>6478</v>
      </c>
      <c r="CC5" s="52">
        <v>7495</v>
      </c>
      <c r="CD5" s="52">
        <v>6968</v>
      </c>
      <c r="CE5" s="52">
        <v>6145</v>
      </c>
      <c r="CF5" s="52">
        <v>11265</v>
      </c>
      <c r="CG5" s="52">
        <v>7725</v>
      </c>
      <c r="CH5" s="52">
        <v>8381</v>
      </c>
      <c r="CI5" s="52">
        <v>11383</v>
      </c>
      <c r="CJ5" s="52">
        <v>7217.217391304348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5724</v>
      </c>
      <c r="CY5" s="52">
        <f t="shared" ca="1" si="5"/>
        <v>24324.217391304348</v>
      </c>
    </row>
    <row r="6" spans="2:103" x14ac:dyDescent="0.2">
      <c r="B6" s="9" t="s">
        <v>250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1</v>
      </c>
      <c r="K6" s="52">
        <v>5</v>
      </c>
      <c r="L6" s="52">
        <v>22</v>
      </c>
      <c r="M6" s="52">
        <v>20</v>
      </c>
      <c r="N6" s="52">
        <v>7</v>
      </c>
      <c r="O6" s="52">
        <v>8</v>
      </c>
      <c r="P6" s="52">
        <v>12</v>
      </c>
      <c r="Q6" s="52">
        <v>11</v>
      </c>
      <c r="R6" s="52">
        <v>0</v>
      </c>
      <c r="S6" s="52">
        <v>6</v>
      </c>
      <c r="T6" s="52">
        <v>10</v>
      </c>
      <c r="U6" s="52">
        <v>21</v>
      </c>
      <c r="V6" s="52">
        <v>22</v>
      </c>
      <c r="W6" s="52">
        <v>19</v>
      </c>
      <c r="X6" s="52">
        <v>50</v>
      </c>
      <c r="Y6" s="52">
        <v>52</v>
      </c>
      <c r="Z6" s="52">
        <v>43</v>
      </c>
      <c r="AA6" s="52">
        <v>37</v>
      </c>
      <c r="AB6" s="52">
        <v>34</v>
      </c>
      <c r="AC6" s="52">
        <v>29</v>
      </c>
      <c r="AD6" s="52">
        <v>44</v>
      </c>
      <c r="AE6" s="52">
        <v>23</v>
      </c>
      <c r="AF6" s="52">
        <v>55</v>
      </c>
      <c r="AG6" s="52">
        <v>53</v>
      </c>
      <c r="AH6" s="52">
        <v>36</v>
      </c>
      <c r="AI6" s="52">
        <v>30</v>
      </c>
      <c r="AJ6" s="52">
        <v>36</v>
      </c>
      <c r="AK6" s="52">
        <v>29</v>
      </c>
      <c r="AL6" s="52">
        <v>22</v>
      </c>
      <c r="AM6" s="52">
        <v>7</v>
      </c>
      <c r="AN6" s="52">
        <v>24</v>
      </c>
      <c r="AO6" s="52">
        <v>19</v>
      </c>
      <c r="AP6" s="52">
        <v>21</v>
      </c>
      <c r="AQ6" s="52">
        <v>45</v>
      </c>
      <c r="AR6" s="52">
        <v>54</v>
      </c>
      <c r="AS6" s="52">
        <v>20</v>
      </c>
      <c r="AT6" s="52">
        <v>27</v>
      </c>
      <c r="AU6" s="52">
        <v>33</v>
      </c>
      <c r="AV6" s="52">
        <v>49</v>
      </c>
      <c r="AW6" s="52">
        <v>53</v>
      </c>
      <c r="AX6" s="52">
        <v>38</v>
      </c>
      <c r="AY6" s="52">
        <v>59</v>
      </c>
      <c r="AZ6" s="52">
        <v>49</v>
      </c>
      <c r="BA6" s="52">
        <v>49</v>
      </c>
      <c r="BB6" s="52">
        <v>33</v>
      </c>
      <c r="BC6" s="52">
        <v>45</v>
      </c>
      <c r="BD6" s="52">
        <v>28</v>
      </c>
      <c r="BE6" s="52">
        <v>31</v>
      </c>
      <c r="BF6" s="52">
        <v>38</v>
      </c>
      <c r="BG6" s="52">
        <v>38</v>
      </c>
      <c r="BH6" s="52">
        <v>37</v>
      </c>
      <c r="BI6" s="52">
        <v>23</v>
      </c>
      <c r="BJ6" s="52">
        <v>16</v>
      </c>
      <c r="BK6" s="52">
        <v>53</v>
      </c>
      <c r="BL6" s="52">
        <v>54</v>
      </c>
      <c r="BM6" s="52">
        <v>52</v>
      </c>
      <c r="BN6" s="52">
        <v>59</v>
      </c>
      <c r="BO6" s="52">
        <v>55</v>
      </c>
      <c r="BP6" s="52">
        <v>65</v>
      </c>
      <c r="BQ6" s="52">
        <v>52</v>
      </c>
      <c r="BR6" s="52">
        <v>46</v>
      </c>
      <c r="BS6" s="52">
        <v>32</v>
      </c>
      <c r="BT6" s="52">
        <v>31</v>
      </c>
      <c r="BU6" s="52">
        <v>4</v>
      </c>
      <c r="BV6" s="52">
        <v>0</v>
      </c>
      <c r="BW6" s="52">
        <v>60</v>
      </c>
      <c r="BX6" s="52">
        <v>43</v>
      </c>
      <c r="BY6" s="52">
        <v>47</v>
      </c>
      <c r="BZ6" s="52">
        <v>50</v>
      </c>
      <c r="CA6" s="52">
        <v>25</v>
      </c>
      <c r="CB6" s="52">
        <v>65</v>
      </c>
      <c r="CC6" s="52">
        <v>70</v>
      </c>
      <c r="CD6" s="52">
        <v>72</v>
      </c>
      <c r="CE6" s="52">
        <v>48</v>
      </c>
      <c r="CF6" s="52">
        <v>84</v>
      </c>
      <c r="CG6" s="52">
        <v>106</v>
      </c>
      <c r="CH6" s="52">
        <v>45</v>
      </c>
      <c r="CI6" s="52">
        <v>118</v>
      </c>
      <c r="CJ6" s="52">
        <v>12.608695652173914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10</v>
      </c>
      <c r="CY6" s="52">
        <f t="shared" ca="1" si="5"/>
        <v>140.60869565217391</v>
      </c>
    </row>
    <row r="7" spans="2:103" x14ac:dyDescent="0.2">
      <c r="B7" s="9" t="s">
        <v>99</v>
      </c>
      <c r="C7" s="52">
        <v>17386</v>
      </c>
      <c r="D7" s="52">
        <v>13991</v>
      </c>
      <c r="E7" s="52">
        <v>13106</v>
      </c>
      <c r="F7" s="52">
        <v>15056</v>
      </c>
      <c r="G7" s="52">
        <v>15760</v>
      </c>
      <c r="H7" s="52">
        <v>12939</v>
      </c>
      <c r="I7" s="52">
        <v>13796</v>
      </c>
      <c r="J7" s="52">
        <v>12650</v>
      </c>
      <c r="K7" s="52">
        <v>10374</v>
      </c>
      <c r="L7" s="52">
        <v>18005</v>
      </c>
      <c r="M7" s="52">
        <v>17483</v>
      </c>
      <c r="N7" s="52">
        <v>13047</v>
      </c>
      <c r="O7" s="52">
        <v>22097</v>
      </c>
      <c r="P7" s="52">
        <v>15010</v>
      </c>
      <c r="Q7" s="52">
        <v>11680</v>
      </c>
      <c r="R7" s="52">
        <v>595</v>
      </c>
      <c r="S7" s="52">
        <v>1163</v>
      </c>
      <c r="T7" s="52">
        <v>6854</v>
      </c>
      <c r="U7" s="52">
        <v>10436</v>
      </c>
      <c r="V7" s="52">
        <v>13330</v>
      </c>
      <c r="W7" s="52">
        <v>13188</v>
      </c>
      <c r="X7" s="52">
        <v>18493</v>
      </c>
      <c r="Y7" s="52">
        <v>19985</v>
      </c>
      <c r="Z7" s="52">
        <v>17837</v>
      </c>
      <c r="AA7" s="52">
        <v>21795</v>
      </c>
      <c r="AB7" s="52">
        <v>20749</v>
      </c>
      <c r="AC7" s="52">
        <v>22984</v>
      </c>
      <c r="AD7" s="52">
        <v>13607</v>
      </c>
      <c r="AE7" s="52">
        <v>7879</v>
      </c>
      <c r="AF7" s="52">
        <v>11554</v>
      </c>
      <c r="AG7" s="52">
        <v>22922</v>
      </c>
      <c r="AH7" s="52">
        <v>21311</v>
      </c>
      <c r="AI7" s="52">
        <v>15918</v>
      </c>
      <c r="AJ7" s="52">
        <v>13362</v>
      </c>
      <c r="AK7" s="52">
        <v>14116</v>
      </c>
      <c r="AL7" s="52">
        <v>15784</v>
      </c>
      <c r="AM7" s="52">
        <v>23857</v>
      </c>
      <c r="AN7" s="52">
        <v>24435</v>
      </c>
      <c r="AO7" s="52">
        <v>25939</v>
      </c>
      <c r="AP7" s="52">
        <v>23707</v>
      </c>
      <c r="AQ7" s="52">
        <v>23400</v>
      </c>
      <c r="AR7" s="52">
        <v>24079</v>
      </c>
      <c r="AS7" s="52">
        <v>23041</v>
      </c>
      <c r="AT7" s="52">
        <v>24067</v>
      </c>
      <c r="AU7" s="52">
        <v>21577</v>
      </c>
      <c r="AV7" s="52">
        <v>30198</v>
      </c>
      <c r="AW7" s="52">
        <v>26699</v>
      </c>
      <c r="AX7" s="52">
        <v>23659</v>
      </c>
      <c r="AY7" s="52">
        <v>32831</v>
      </c>
      <c r="AZ7" s="52">
        <v>20954</v>
      </c>
      <c r="BA7" s="52">
        <v>24305</v>
      </c>
      <c r="BB7" s="52">
        <v>24585</v>
      </c>
      <c r="BC7" s="52">
        <v>29641</v>
      </c>
      <c r="BD7" s="52">
        <v>32938</v>
      </c>
      <c r="BE7" s="52">
        <v>33478</v>
      </c>
      <c r="BF7" s="52">
        <v>37401</v>
      </c>
      <c r="BG7" s="52">
        <v>39042</v>
      </c>
      <c r="BH7" s="52">
        <v>41896</v>
      </c>
      <c r="BI7" s="52">
        <v>42063</v>
      </c>
      <c r="BJ7" s="52">
        <v>31054</v>
      </c>
      <c r="BK7" s="52">
        <v>48794</v>
      </c>
      <c r="BL7" s="52">
        <v>37128</v>
      </c>
      <c r="BM7" s="52">
        <v>36934</v>
      </c>
      <c r="BN7" s="52">
        <v>41323</v>
      </c>
      <c r="BO7" s="52">
        <v>40294</v>
      </c>
      <c r="BP7" s="52">
        <v>37147</v>
      </c>
      <c r="BQ7" s="52">
        <v>43033</v>
      </c>
      <c r="BR7" s="52">
        <v>42013</v>
      </c>
      <c r="BS7" s="52">
        <v>37668</v>
      </c>
      <c r="BT7" s="52">
        <v>71186</v>
      </c>
      <c r="BU7" s="52">
        <v>41218</v>
      </c>
      <c r="BV7" s="52">
        <v>35119</v>
      </c>
      <c r="BW7" s="52">
        <v>74827</v>
      </c>
      <c r="BX7" s="52">
        <v>42962</v>
      </c>
      <c r="BY7" s="52">
        <v>48798</v>
      </c>
      <c r="BZ7" s="52">
        <v>48239</v>
      </c>
      <c r="CA7" s="52">
        <v>43221</v>
      </c>
      <c r="CB7" s="52">
        <v>44204</v>
      </c>
      <c r="CC7" s="52">
        <v>49213</v>
      </c>
      <c r="CD7" s="52">
        <v>50847</v>
      </c>
      <c r="CE7" s="52">
        <v>46427</v>
      </c>
      <c r="CF7" s="52">
        <v>90318</v>
      </c>
      <c r="CG7" s="52">
        <v>57391</v>
      </c>
      <c r="CH7" s="52">
        <v>53353</v>
      </c>
      <c r="CI7" s="52">
        <v>83011</v>
      </c>
      <c r="CJ7" s="52">
        <v>61588.434782608696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48846</v>
      </c>
      <c r="CY7" s="52">
        <f t="shared" ca="1" si="5"/>
        <v>193445.4347826087</v>
      </c>
    </row>
    <row r="8" spans="2:103" x14ac:dyDescent="0.2">
      <c r="B8" s="9" t="s">
        <v>96</v>
      </c>
      <c r="C8" s="52">
        <v>918</v>
      </c>
      <c r="D8" s="52">
        <v>619</v>
      </c>
      <c r="E8" s="52">
        <v>556</v>
      </c>
      <c r="F8" s="52">
        <v>608</v>
      </c>
      <c r="G8" s="52">
        <v>531</v>
      </c>
      <c r="H8" s="52">
        <v>407</v>
      </c>
      <c r="I8" s="52">
        <v>446</v>
      </c>
      <c r="J8" s="52">
        <v>333</v>
      </c>
      <c r="K8" s="52">
        <v>283</v>
      </c>
      <c r="L8" s="52">
        <v>481</v>
      </c>
      <c r="M8" s="52">
        <v>493</v>
      </c>
      <c r="N8" s="52">
        <v>386</v>
      </c>
      <c r="O8" s="52">
        <v>637</v>
      </c>
      <c r="P8" s="52">
        <v>387</v>
      </c>
      <c r="Q8" s="52">
        <v>344</v>
      </c>
      <c r="R8" s="52">
        <v>78</v>
      </c>
      <c r="S8" s="52">
        <v>19</v>
      </c>
      <c r="T8" s="52">
        <v>164</v>
      </c>
      <c r="U8" s="52">
        <v>248</v>
      </c>
      <c r="V8" s="52">
        <v>233</v>
      </c>
      <c r="W8" s="52">
        <v>212</v>
      </c>
      <c r="X8" s="52">
        <v>246</v>
      </c>
      <c r="Y8" s="52">
        <v>243</v>
      </c>
      <c r="Z8" s="52">
        <v>206</v>
      </c>
      <c r="AA8" s="52">
        <v>239</v>
      </c>
      <c r="AB8" s="52">
        <v>192</v>
      </c>
      <c r="AC8" s="52">
        <v>220</v>
      </c>
      <c r="AD8" s="52">
        <v>150</v>
      </c>
      <c r="AE8" s="52">
        <v>75</v>
      </c>
      <c r="AF8" s="52">
        <v>213</v>
      </c>
      <c r="AG8" s="52">
        <v>188</v>
      </c>
      <c r="AH8" s="52">
        <v>160</v>
      </c>
      <c r="AI8" s="52">
        <v>176</v>
      </c>
      <c r="AJ8" s="52">
        <v>239</v>
      </c>
      <c r="AK8" s="52">
        <v>291</v>
      </c>
      <c r="AL8" s="52">
        <v>298</v>
      </c>
      <c r="AM8" s="52">
        <v>248</v>
      </c>
      <c r="AN8" s="52">
        <v>201</v>
      </c>
      <c r="AO8" s="52">
        <v>42</v>
      </c>
      <c r="AP8" s="52">
        <v>17</v>
      </c>
      <c r="AQ8" s="52">
        <v>6</v>
      </c>
      <c r="AR8" s="52">
        <v>3</v>
      </c>
      <c r="AS8" s="52">
        <v>4</v>
      </c>
      <c r="AT8" s="52">
        <v>0</v>
      </c>
      <c r="AU8" s="52">
        <v>2</v>
      </c>
      <c r="AV8" s="52">
        <v>1</v>
      </c>
      <c r="AW8" s="52">
        <v>4</v>
      </c>
      <c r="AX8" s="52">
        <v>2</v>
      </c>
      <c r="AY8" s="52">
        <v>3</v>
      </c>
      <c r="AZ8" s="52">
        <v>3</v>
      </c>
      <c r="BA8" s="52">
        <v>6</v>
      </c>
      <c r="BB8" s="52">
        <v>4</v>
      </c>
      <c r="BC8" s="52">
        <v>0</v>
      </c>
      <c r="BD8" s="52">
        <v>1</v>
      </c>
      <c r="BE8" s="52">
        <v>0</v>
      </c>
      <c r="BF8" s="52">
        <v>4</v>
      </c>
      <c r="BG8" s="52">
        <v>3</v>
      </c>
      <c r="BH8" s="52">
        <v>1</v>
      </c>
      <c r="BI8" s="52">
        <v>2</v>
      </c>
      <c r="BJ8" s="52">
        <v>3</v>
      </c>
      <c r="BK8" s="52">
        <v>3</v>
      </c>
      <c r="BL8" s="52">
        <v>2</v>
      </c>
      <c r="BM8" s="52">
        <v>2</v>
      </c>
      <c r="BN8" s="52">
        <v>3</v>
      </c>
      <c r="BO8" s="52">
        <v>10</v>
      </c>
      <c r="BP8" s="52">
        <v>37</v>
      </c>
      <c r="BQ8" s="52">
        <v>28</v>
      </c>
      <c r="BR8" s="52">
        <v>29</v>
      </c>
      <c r="BS8" s="52">
        <v>15</v>
      </c>
      <c r="BT8" s="52">
        <v>22</v>
      </c>
      <c r="BU8" s="52">
        <v>19</v>
      </c>
      <c r="BV8" s="52">
        <v>11</v>
      </c>
      <c r="BW8" s="52">
        <v>18</v>
      </c>
      <c r="BX8" s="52">
        <v>12</v>
      </c>
      <c r="BY8" s="52">
        <v>18</v>
      </c>
      <c r="BZ8" s="52">
        <v>16</v>
      </c>
      <c r="CA8" s="52">
        <v>25</v>
      </c>
      <c r="CB8" s="52">
        <v>68</v>
      </c>
      <c r="CC8" s="52">
        <v>35</v>
      </c>
      <c r="CD8" s="52">
        <v>30</v>
      </c>
      <c r="CE8" s="52">
        <v>10</v>
      </c>
      <c r="CF8" s="52">
        <v>34</v>
      </c>
      <c r="CG8" s="52">
        <v>28</v>
      </c>
      <c r="CH8" s="52">
        <v>20</v>
      </c>
      <c r="CI8" s="52">
        <v>30</v>
      </c>
      <c r="CJ8" s="52">
        <v>17.65217391304348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14</v>
      </c>
      <c r="CY8" s="52">
        <f t="shared" ca="1" si="5"/>
        <v>61.652173913043484</v>
      </c>
    </row>
    <row r="9" spans="2:103" x14ac:dyDescent="0.2">
      <c r="B9" s="9" t="s">
        <v>97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52">
        <v>0</v>
      </c>
      <c r="AJ9" s="52">
        <v>0</v>
      </c>
      <c r="AK9" s="52">
        <v>0</v>
      </c>
      <c r="AL9" s="52">
        <v>0</v>
      </c>
      <c r="AM9" s="52">
        <v>344</v>
      </c>
      <c r="AN9" s="52">
        <v>2726</v>
      </c>
      <c r="AO9" s="52">
        <v>4530</v>
      </c>
      <c r="AP9" s="52">
        <v>4474</v>
      </c>
      <c r="AQ9" s="52">
        <v>3996</v>
      </c>
      <c r="AR9" s="52">
        <v>4645</v>
      </c>
      <c r="AS9" s="52">
        <v>4868</v>
      </c>
      <c r="AT9" s="52">
        <v>3761</v>
      </c>
      <c r="AU9" s="52">
        <v>2806</v>
      </c>
      <c r="AV9" s="52">
        <v>4332</v>
      </c>
      <c r="AW9" s="52">
        <v>3176</v>
      </c>
      <c r="AX9" s="52">
        <v>2495</v>
      </c>
      <c r="AY9" s="52">
        <v>3951</v>
      </c>
      <c r="AZ9" s="52">
        <v>2529</v>
      </c>
      <c r="BA9" s="52">
        <v>2640</v>
      </c>
      <c r="BB9" s="52">
        <v>2431</v>
      </c>
      <c r="BC9" s="52">
        <v>2264</v>
      </c>
      <c r="BD9" s="52">
        <v>3509</v>
      </c>
      <c r="BE9" s="52">
        <v>4444</v>
      </c>
      <c r="BF9" s="52">
        <v>6051</v>
      </c>
      <c r="BG9" s="52">
        <v>8096</v>
      </c>
      <c r="BH9" s="52">
        <v>10285</v>
      </c>
      <c r="BI9" s="52">
        <v>10503</v>
      </c>
      <c r="BJ9" s="52">
        <v>7913</v>
      </c>
      <c r="BK9" s="52">
        <v>10613</v>
      </c>
      <c r="BL9" s="52">
        <v>8479</v>
      </c>
      <c r="BM9" s="52">
        <v>9131</v>
      </c>
      <c r="BN9" s="52">
        <v>9781</v>
      </c>
      <c r="BO9" s="52">
        <v>9022</v>
      </c>
      <c r="BP9" s="52">
        <v>7948</v>
      </c>
      <c r="BQ9" s="52">
        <v>8399</v>
      </c>
      <c r="BR9" s="52">
        <v>8084</v>
      </c>
      <c r="BS9" s="52">
        <v>6501</v>
      </c>
      <c r="BT9" s="52">
        <v>16838</v>
      </c>
      <c r="BU9" s="52">
        <v>11122</v>
      </c>
      <c r="BV9" s="52">
        <v>9514</v>
      </c>
      <c r="BW9" s="52">
        <v>16075</v>
      </c>
      <c r="BX9" s="52">
        <v>10890</v>
      </c>
      <c r="BY9" s="52">
        <v>15053</v>
      </c>
      <c r="BZ9" s="52">
        <v>12354</v>
      </c>
      <c r="CA9" s="52">
        <v>9860</v>
      </c>
      <c r="CB9" s="52">
        <v>9740</v>
      </c>
      <c r="CC9" s="52">
        <v>11172</v>
      </c>
      <c r="CD9" s="52">
        <v>10106</v>
      </c>
      <c r="CE9" s="52">
        <v>13094</v>
      </c>
      <c r="CF9" s="52">
        <v>24796</v>
      </c>
      <c r="CG9" s="52">
        <v>15277</v>
      </c>
      <c r="CH9" s="52">
        <v>15128</v>
      </c>
      <c r="CI9" s="52">
        <v>18316</v>
      </c>
      <c r="CJ9" s="52">
        <v>15080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11960</v>
      </c>
      <c r="CY9" s="52">
        <f t="shared" ca="1" si="5"/>
        <v>45356</v>
      </c>
    </row>
    <row r="10" spans="2:103" x14ac:dyDescent="0.2">
      <c r="B10" s="9" t="s">
        <v>98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0</v>
      </c>
      <c r="AH10" s="52">
        <v>0</v>
      </c>
      <c r="AI10" s="52">
        <v>0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52">
        <v>0</v>
      </c>
      <c r="AT10" s="52">
        <v>0</v>
      </c>
      <c r="AU10" s="52">
        <v>0</v>
      </c>
      <c r="AV10" s="52">
        <v>0</v>
      </c>
      <c r="AW10" s="52">
        <v>0</v>
      </c>
      <c r="AX10" s="52">
        <v>0</v>
      </c>
      <c r="AY10" s="52">
        <v>0</v>
      </c>
      <c r="AZ10" s="52">
        <v>0</v>
      </c>
      <c r="BA10" s="52">
        <v>0</v>
      </c>
      <c r="BB10" s="52">
        <v>0</v>
      </c>
      <c r="BC10" s="52">
        <v>0</v>
      </c>
      <c r="BD10" s="52">
        <v>0</v>
      </c>
      <c r="BE10" s="52">
        <v>0</v>
      </c>
      <c r="BF10" s="52">
        <v>0</v>
      </c>
      <c r="BG10" s="52">
        <v>0</v>
      </c>
      <c r="BH10" s="52">
        <v>0</v>
      </c>
      <c r="BI10" s="52">
        <v>0</v>
      </c>
      <c r="BJ10" s="52">
        <v>0</v>
      </c>
      <c r="BK10" s="52">
        <v>0</v>
      </c>
      <c r="BL10" s="52">
        <v>0</v>
      </c>
      <c r="BM10" s="52">
        <v>0</v>
      </c>
      <c r="BN10" s="52">
        <v>0</v>
      </c>
      <c r="BO10" s="52">
        <v>0</v>
      </c>
      <c r="BP10" s="52">
        <v>0</v>
      </c>
      <c r="BQ10" s="52">
        <v>0</v>
      </c>
      <c r="BR10" s="52">
        <v>0</v>
      </c>
      <c r="BS10" s="52">
        <v>0</v>
      </c>
      <c r="BT10" s="52">
        <v>0</v>
      </c>
      <c r="BU10" s="52">
        <v>0</v>
      </c>
      <c r="BV10" s="52">
        <v>0</v>
      </c>
      <c r="BW10" s="52">
        <v>0</v>
      </c>
      <c r="BX10" s="52">
        <v>0</v>
      </c>
      <c r="BY10" s="52">
        <v>0</v>
      </c>
      <c r="BZ10" s="52">
        <v>0</v>
      </c>
      <c r="CA10" s="52">
        <v>0</v>
      </c>
      <c r="CB10" s="52">
        <v>0</v>
      </c>
      <c r="CC10" s="52">
        <v>0</v>
      </c>
      <c r="CD10" s="52">
        <v>0</v>
      </c>
      <c r="CE10" s="52">
        <v>0</v>
      </c>
      <c r="CF10" s="52">
        <v>0</v>
      </c>
      <c r="CG10" s="52">
        <v>0</v>
      </c>
      <c r="CH10" s="52">
        <v>0</v>
      </c>
      <c r="CI10" s="52">
        <v>0</v>
      </c>
      <c r="CJ10" s="52">
        <v>0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0</v>
      </c>
      <c r="CY10" s="52">
        <f t="shared" ca="1" si="5"/>
        <v>0</v>
      </c>
    </row>
    <row r="11" spans="2:103" x14ac:dyDescent="0.2">
      <c r="B11" s="9" t="s">
        <v>102</v>
      </c>
      <c r="C11" s="52">
        <v>70</v>
      </c>
      <c r="D11" s="52">
        <v>36</v>
      </c>
      <c r="E11" s="52">
        <v>37</v>
      </c>
      <c r="F11" s="52">
        <v>45</v>
      </c>
      <c r="G11" s="52">
        <v>42</v>
      </c>
      <c r="H11" s="52">
        <v>43</v>
      </c>
      <c r="I11" s="52">
        <v>56</v>
      </c>
      <c r="J11" s="52">
        <v>32</v>
      </c>
      <c r="K11" s="52">
        <v>50</v>
      </c>
      <c r="L11" s="52">
        <v>61</v>
      </c>
      <c r="M11" s="52">
        <v>55</v>
      </c>
      <c r="N11" s="52">
        <v>50</v>
      </c>
      <c r="O11" s="52">
        <v>57</v>
      </c>
      <c r="P11" s="52">
        <v>33</v>
      </c>
      <c r="Q11" s="52">
        <v>37</v>
      </c>
      <c r="R11" s="52">
        <v>4</v>
      </c>
      <c r="S11" s="52">
        <v>1</v>
      </c>
      <c r="T11" s="52">
        <v>20</v>
      </c>
      <c r="U11" s="52">
        <v>21</v>
      </c>
      <c r="V11" s="52">
        <v>16</v>
      </c>
      <c r="W11" s="52">
        <v>23</v>
      </c>
      <c r="X11" s="52">
        <v>20</v>
      </c>
      <c r="Y11" s="52">
        <v>57</v>
      </c>
      <c r="Z11" s="52">
        <v>49</v>
      </c>
      <c r="AA11" s="52">
        <v>45</v>
      </c>
      <c r="AB11" s="52">
        <v>37</v>
      </c>
      <c r="AC11" s="52">
        <v>44</v>
      </c>
      <c r="AD11" s="52">
        <v>32</v>
      </c>
      <c r="AE11" s="52">
        <v>17</v>
      </c>
      <c r="AF11" s="52">
        <v>32</v>
      </c>
      <c r="AG11" s="52">
        <v>54</v>
      </c>
      <c r="AH11" s="52">
        <v>35</v>
      </c>
      <c r="AI11" s="52">
        <v>33</v>
      </c>
      <c r="AJ11" s="52">
        <v>38</v>
      </c>
      <c r="AK11" s="52">
        <v>36</v>
      </c>
      <c r="AL11" s="52">
        <v>38</v>
      </c>
      <c r="AM11" s="52">
        <v>39</v>
      </c>
      <c r="AN11" s="52">
        <v>45</v>
      </c>
      <c r="AO11" s="52">
        <v>18</v>
      </c>
      <c r="AP11" s="52">
        <v>31</v>
      </c>
      <c r="AQ11" s="52">
        <v>46</v>
      </c>
      <c r="AR11" s="52">
        <v>33</v>
      </c>
      <c r="AS11" s="52">
        <v>33</v>
      </c>
      <c r="AT11" s="52">
        <v>46</v>
      </c>
      <c r="AU11" s="52">
        <v>44</v>
      </c>
      <c r="AV11" s="52">
        <v>31</v>
      </c>
      <c r="AW11" s="52">
        <v>105</v>
      </c>
      <c r="AX11" s="52">
        <v>327</v>
      </c>
      <c r="AY11" s="52">
        <v>375</v>
      </c>
      <c r="AZ11" s="52">
        <v>413</v>
      </c>
      <c r="BA11" s="52">
        <v>581</v>
      </c>
      <c r="BB11" s="52">
        <v>360</v>
      </c>
      <c r="BC11" s="52">
        <v>610</v>
      </c>
      <c r="BD11" s="52">
        <v>747</v>
      </c>
      <c r="BE11" s="52">
        <v>619</v>
      </c>
      <c r="BF11" s="52">
        <v>659</v>
      </c>
      <c r="BG11" s="52">
        <v>792</v>
      </c>
      <c r="BH11" s="52">
        <v>757</v>
      </c>
      <c r="BI11" s="52">
        <v>775</v>
      </c>
      <c r="BJ11" s="52">
        <v>548</v>
      </c>
      <c r="BK11" s="52">
        <v>975</v>
      </c>
      <c r="BL11" s="52">
        <v>639</v>
      </c>
      <c r="BM11" s="52">
        <v>493</v>
      </c>
      <c r="BN11" s="52">
        <v>662</v>
      </c>
      <c r="BO11" s="52">
        <v>1015</v>
      </c>
      <c r="BP11" s="52">
        <v>1085</v>
      </c>
      <c r="BQ11" s="52">
        <v>1466</v>
      </c>
      <c r="BR11" s="52">
        <v>1629</v>
      </c>
      <c r="BS11" s="52">
        <v>1624</v>
      </c>
      <c r="BT11" s="52">
        <v>2872</v>
      </c>
      <c r="BU11" s="52">
        <v>1787</v>
      </c>
      <c r="BV11" s="52">
        <v>1570</v>
      </c>
      <c r="BW11" s="52">
        <v>3356</v>
      </c>
      <c r="BX11" s="52">
        <v>2226</v>
      </c>
      <c r="BY11" s="52">
        <v>2477</v>
      </c>
      <c r="BZ11" s="52">
        <v>2492</v>
      </c>
      <c r="CA11" s="52">
        <v>2271</v>
      </c>
      <c r="CB11" s="52">
        <v>2191</v>
      </c>
      <c r="CC11" s="52">
        <v>2382</v>
      </c>
      <c r="CD11" s="52">
        <v>2000</v>
      </c>
      <c r="CE11" s="52">
        <v>1521</v>
      </c>
      <c r="CF11" s="52">
        <v>3957</v>
      </c>
      <c r="CG11" s="52">
        <v>2973</v>
      </c>
      <c r="CH11" s="52">
        <v>2984</v>
      </c>
      <c r="CI11" s="52">
        <v>4727</v>
      </c>
      <c r="CJ11" s="52">
        <v>3747.304347826087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2972</v>
      </c>
      <c r="CY11" s="52">
        <f t="shared" ca="1" si="5"/>
        <v>11446.304347826088</v>
      </c>
    </row>
    <row r="12" spans="2:103" x14ac:dyDescent="0.2">
      <c r="B12" s="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W12" s="52"/>
      <c r="CY12" s="52"/>
    </row>
    <row r="13" spans="2:103" x14ac:dyDescent="0.2">
      <c r="B13" s="1" t="s">
        <v>13</v>
      </c>
      <c r="C13" s="52">
        <f t="shared" ref="C13:AX13" si="6">C15-SUM(C4:C11)</f>
        <v>548</v>
      </c>
      <c r="D13" s="52">
        <f t="shared" si="6"/>
        <v>386</v>
      </c>
      <c r="E13" s="52">
        <f t="shared" si="6"/>
        <v>392</v>
      </c>
      <c r="F13" s="52">
        <f t="shared" si="6"/>
        <v>398</v>
      </c>
      <c r="G13" s="52">
        <f t="shared" si="6"/>
        <v>403</v>
      </c>
      <c r="H13" s="52">
        <f t="shared" si="6"/>
        <v>310</v>
      </c>
      <c r="I13" s="52">
        <f t="shared" si="6"/>
        <v>334</v>
      </c>
      <c r="J13" s="52">
        <f t="shared" si="6"/>
        <v>338</v>
      </c>
      <c r="K13" s="52">
        <f t="shared" si="6"/>
        <v>295</v>
      </c>
      <c r="L13" s="52">
        <f t="shared" si="6"/>
        <v>465</v>
      </c>
      <c r="M13" s="52">
        <f t="shared" si="6"/>
        <v>475</v>
      </c>
      <c r="N13" s="52">
        <f t="shared" si="6"/>
        <v>419</v>
      </c>
      <c r="O13" s="52">
        <f t="shared" si="6"/>
        <v>485</v>
      </c>
      <c r="P13" s="52">
        <f t="shared" si="6"/>
        <v>276</v>
      </c>
      <c r="Q13" s="52">
        <f t="shared" si="6"/>
        <v>329</v>
      </c>
      <c r="R13" s="52">
        <f t="shared" si="6"/>
        <v>118</v>
      </c>
      <c r="S13" s="52">
        <f t="shared" si="6"/>
        <v>9</v>
      </c>
      <c r="T13" s="52">
        <f t="shared" si="6"/>
        <v>44</v>
      </c>
      <c r="U13" s="52">
        <f t="shared" si="6"/>
        <v>56</v>
      </c>
      <c r="V13" s="52">
        <f t="shared" si="6"/>
        <v>63</v>
      </c>
      <c r="W13" s="52">
        <f t="shared" si="6"/>
        <v>63</v>
      </c>
      <c r="X13" s="52">
        <f t="shared" si="6"/>
        <v>68</v>
      </c>
      <c r="Y13" s="52">
        <f t="shared" si="6"/>
        <v>80</v>
      </c>
      <c r="Z13" s="52">
        <f t="shared" si="6"/>
        <v>71</v>
      </c>
      <c r="AA13" s="52">
        <f t="shared" si="6"/>
        <v>102</v>
      </c>
      <c r="AB13" s="52">
        <f t="shared" si="6"/>
        <v>86</v>
      </c>
      <c r="AC13" s="52">
        <f t="shared" si="6"/>
        <v>99</v>
      </c>
      <c r="AD13" s="52">
        <f t="shared" si="6"/>
        <v>78</v>
      </c>
      <c r="AE13" s="52">
        <f t="shared" si="6"/>
        <v>29</v>
      </c>
      <c r="AF13" s="52">
        <f t="shared" si="6"/>
        <v>72</v>
      </c>
      <c r="AG13" s="52">
        <f t="shared" si="6"/>
        <v>103</v>
      </c>
      <c r="AH13" s="52">
        <f t="shared" si="6"/>
        <v>96</v>
      </c>
      <c r="AI13" s="52">
        <f t="shared" si="6"/>
        <v>108</v>
      </c>
      <c r="AJ13" s="52">
        <f t="shared" si="6"/>
        <v>84</v>
      </c>
      <c r="AK13" s="52">
        <f t="shared" si="6"/>
        <v>76</v>
      </c>
      <c r="AL13" s="52">
        <f t="shared" si="6"/>
        <v>65</v>
      </c>
      <c r="AM13" s="52">
        <f t="shared" si="6"/>
        <v>65</v>
      </c>
      <c r="AN13" s="52">
        <f t="shared" si="6"/>
        <v>83</v>
      </c>
      <c r="AO13" s="52">
        <f t="shared" si="6"/>
        <v>71</v>
      </c>
      <c r="AP13" s="52">
        <f t="shared" si="6"/>
        <v>58</v>
      </c>
      <c r="AQ13" s="52">
        <f t="shared" si="6"/>
        <v>74</v>
      </c>
      <c r="AR13" s="52">
        <f t="shared" si="6"/>
        <v>82</v>
      </c>
      <c r="AS13" s="52">
        <f t="shared" si="6"/>
        <v>70</v>
      </c>
      <c r="AT13" s="52">
        <f t="shared" si="6"/>
        <v>81</v>
      </c>
      <c r="AU13" s="52">
        <f t="shared" si="6"/>
        <v>56</v>
      </c>
      <c r="AV13" s="52">
        <f t="shared" si="6"/>
        <v>69</v>
      </c>
      <c r="AW13" s="52">
        <f t="shared" si="6"/>
        <v>52</v>
      </c>
      <c r="AX13" s="52">
        <f t="shared" si="6"/>
        <v>42</v>
      </c>
      <c r="AY13" s="52">
        <f t="shared" ref="AY13:BI13" si="7">AY15-SUM(AY4:AY11)</f>
        <v>58</v>
      </c>
      <c r="AZ13" s="52">
        <f t="shared" si="7"/>
        <v>58</v>
      </c>
      <c r="BA13" s="52">
        <f t="shared" si="7"/>
        <v>40</v>
      </c>
      <c r="BB13" s="52">
        <f t="shared" si="7"/>
        <v>39</v>
      </c>
      <c r="BC13" s="52">
        <f t="shared" si="7"/>
        <v>51</v>
      </c>
      <c r="BD13" s="52">
        <f t="shared" si="7"/>
        <v>53</v>
      </c>
      <c r="BE13" s="52">
        <f t="shared" si="7"/>
        <v>37</v>
      </c>
      <c r="BF13" s="52">
        <f t="shared" si="7"/>
        <v>37</v>
      </c>
      <c r="BG13" s="52">
        <f t="shared" si="7"/>
        <v>36</v>
      </c>
      <c r="BH13" s="52">
        <f t="shared" si="7"/>
        <v>34</v>
      </c>
      <c r="BI13" s="52">
        <f t="shared" si="7"/>
        <v>43</v>
      </c>
      <c r="BJ13" s="52">
        <f t="shared" ref="BJ13:BS13" si="8">BJ15-SUM(BJ4:BJ11)</f>
        <v>37</v>
      </c>
      <c r="BK13" s="52">
        <f t="shared" si="8"/>
        <v>54</v>
      </c>
      <c r="BL13" s="52">
        <f t="shared" si="8"/>
        <v>63</v>
      </c>
      <c r="BM13" s="52">
        <f t="shared" si="8"/>
        <v>51</v>
      </c>
      <c r="BN13" s="52">
        <f t="shared" si="8"/>
        <v>51</v>
      </c>
      <c r="BO13" s="52">
        <f t="shared" si="8"/>
        <v>48</v>
      </c>
      <c r="BP13" s="52">
        <f t="shared" si="8"/>
        <v>48</v>
      </c>
      <c r="BQ13" s="52">
        <f t="shared" si="8"/>
        <v>40</v>
      </c>
      <c r="BR13" s="52">
        <f t="shared" si="8"/>
        <v>36</v>
      </c>
      <c r="BS13" s="52">
        <f t="shared" si="8"/>
        <v>33</v>
      </c>
      <c r="BT13" s="52">
        <f t="shared" ref="BT13:BU13" si="9">BT15-SUM(BT4:BT11)</f>
        <v>34</v>
      </c>
      <c r="BU13" s="52">
        <f t="shared" si="9"/>
        <v>11</v>
      </c>
      <c r="BV13" s="52">
        <f t="shared" ref="BV13" si="10">BV15-SUM(BV4:BV11)</f>
        <v>2</v>
      </c>
      <c r="BW13" s="52">
        <v>76</v>
      </c>
      <c r="BX13" s="52">
        <v>47</v>
      </c>
      <c r="BY13" s="52">
        <v>102</v>
      </c>
      <c r="BZ13" s="52">
        <v>156</v>
      </c>
      <c r="CA13" s="52">
        <v>91</v>
      </c>
      <c r="CB13" s="52">
        <f t="shared" ref="CB13" si="11">CB15-SUM(CB4:CB11)</f>
        <v>323</v>
      </c>
      <c r="CC13" s="52">
        <f t="shared" ref="CC13:CD13" si="12">CC15-SUM(CC4:CC11)</f>
        <v>342</v>
      </c>
      <c r="CD13" s="52">
        <f t="shared" si="12"/>
        <v>287</v>
      </c>
      <c r="CE13" s="52">
        <f t="shared" ref="CE13:CF13" si="13">CE15-SUM(CE4:CE11)</f>
        <v>256</v>
      </c>
      <c r="CF13" s="52">
        <f t="shared" si="13"/>
        <v>409</v>
      </c>
      <c r="CG13" s="52">
        <f t="shared" ref="CG13:CH13" si="14">CG15-SUM(CG4:CG11)</f>
        <v>160</v>
      </c>
      <c r="CH13" s="52">
        <f t="shared" si="14"/>
        <v>47</v>
      </c>
      <c r="CI13" s="52">
        <f ca="1">IF(ISNUMBER(CI$2),CI15-SUM(CI4:CI11),$CW13*$CW$1)</f>
        <v>125</v>
      </c>
      <c r="CJ13" s="52">
        <f t="shared" ref="CJ13:CT13" ca="1" si="15">IF(ISNUMBER(CJ$2),CJ15-SUM(CJ4:CJ11),$CW13*$CW$1)</f>
        <v>2.5217391304468038</v>
      </c>
      <c r="CK13" s="52">
        <f t="shared" ca="1" si="15"/>
        <v>64</v>
      </c>
      <c r="CL13" s="52">
        <f t="shared" ca="1" si="15"/>
        <v>0</v>
      </c>
      <c r="CM13" s="52">
        <f t="shared" ca="1" si="15"/>
        <v>0</v>
      </c>
      <c r="CN13" s="52">
        <f t="shared" ca="1" si="15"/>
        <v>0</v>
      </c>
      <c r="CO13" s="52">
        <f t="shared" ca="1" si="15"/>
        <v>0</v>
      </c>
      <c r="CP13" s="52">
        <f t="shared" ca="1" si="15"/>
        <v>0</v>
      </c>
      <c r="CQ13" s="52">
        <f t="shared" ca="1" si="15"/>
        <v>0</v>
      </c>
      <c r="CR13" s="52">
        <f t="shared" ca="1" si="15"/>
        <v>0</v>
      </c>
      <c r="CS13" s="52">
        <f t="shared" ca="1" si="15"/>
        <v>0</v>
      </c>
      <c r="CT13" s="52">
        <f t="shared" ca="1" si="15"/>
        <v>0</v>
      </c>
      <c r="CU13" s="52"/>
      <c r="CW13" s="52">
        <f t="shared" ref="CW13" si="16">CW15-SUM(CW4:CW11)</f>
        <v>2</v>
      </c>
      <c r="CY13" s="52">
        <f ca="1">SUMIFS($C13:$CV13,$C$3:$CV$3,"&gt;="&amp;DATE(2026,1,1),$C$3:$CV$3,"&lt;="&amp;DATE(2026,12,31),$C$2:$CV$2,"&gt;"&amp;0)+$CW13</f>
        <v>129.5217391304468</v>
      </c>
    </row>
    <row r="14" spans="2:103" x14ac:dyDescent="0.2">
      <c r="B14" s="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W14" s="52"/>
      <c r="CY14" s="52"/>
    </row>
    <row r="15" spans="2:103" ht="15" x14ac:dyDescent="0.25">
      <c r="B15" s="2" t="s">
        <v>82</v>
      </c>
      <c r="C15" s="53">
        <v>24100</v>
      </c>
      <c r="D15" s="53">
        <v>19106</v>
      </c>
      <c r="E15" s="53">
        <v>17600</v>
      </c>
      <c r="F15" s="53">
        <v>19880</v>
      </c>
      <c r="G15" s="53">
        <v>20529</v>
      </c>
      <c r="H15" s="53">
        <v>16817</v>
      </c>
      <c r="I15" s="53">
        <v>18187</v>
      </c>
      <c r="J15" s="53">
        <v>16635</v>
      </c>
      <c r="K15" s="53">
        <v>13536</v>
      </c>
      <c r="L15" s="53">
        <v>23520</v>
      </c>
      <c r="M15" s="53">
        <v>22598</v>
      </c>
      <c r="N15" s="53">
        <v>16998</v>
      </c>
      <c r="O15" s="53">
        <v>26362</v>
      </c>
      <c r="P15" s="53">
        <v>17562</v>
      </c>
      <c r="Q15" s="53">
        <v>14182</v>
      </c>
      <c r="R15" s="53">
        <v>924</v>
      </c>
      <c r="S15" s="53">
        <v>1451</v>
      </c>
      <c r="T15" s="53">
        <v>8433</v>
      </c>
      <c r="U15" s="53">
        <v>12411</v>
      </c>
      <c r="V15" s="53">
        <v>15702</v>
      </c>
      <c r="W15" s="53">
        <v>15444</v>
      </c>
      <c r="X15" s="53">
        <v>21661</v>
      </c>
      <c r="Y15" s="53">
        <v>23858</v>
      </c>
      <c r="Z15" s="53">
        <v>21527</v>
      </c>
      <c r="AA15" s="53">
        <v>26243</v>
      </c>
      <c r="AB15" s="53">
        <v>24652</v>
      </c>
      <c r="AC15" s="53">
        <v>27678</v>
      </c>
      <c r="AD15" s="53">
        <v>16370</v>
      </c>
      <c r="AE15" s="53">
        <v>9583</v>
      </c>
      <c r="AF15" s="53">
        <v>15613</v>
      </c>
      <c r="AG15" s="53">
        <v>28189</v>
      </c>
      <c r="AH15" s="53">
        <v>26228</v>
      </c>
      <c r="AI15" s="53">
        <v>20250</v>
      </c>
      <c r="AJ15" s="53">
        <v>17730</v>
      </c>
      <c r="AK15" s="53">
        <v>18319</v>
      </c>
      <c r="AL15" s="53">
        <v>20212</v>
      </c>
      <c r="AM15" s="53">
        <v>28517</v>
      </c>
      <c r="AN15" s="53">
        <v>31726</v>
      </c>
      <c r="AO15" s="53">
        <v>36066</v>
      </c>
      <c r="AP15" s="53">
        <v>33642</v>
      </c>
      <c r="AQ15" s="53">
        <v>32770</v>
      </c>
      <c r="AR15" s="53">
        <v>33896</v>
      </c>
      <c r="AS15" s="53">
        <v>33097</v>
      </c>
      <c r="AT15" s="53">
        <v>33574</v>
      </c>
      <c r="AU15" s="53">
        <v>29175</v>
      </c>
      <c r="AV15" s="53">
        <v>42374</v>
      </c>
      <c r="AW15" s="53">
        <v>35808</v>
      </c>
      <c r="AX15" s="53">
        <v>31307</v>
      </c>
      <c r="AY15" s="53">
        <v>42684</v>
      </c>
      <c r="AZ15" s="53">
        <v>28231</v>
      </c>
      <c r="BA15" s="53">
        <v>32435</v>
      </c>
      <c r="BB15" s="53">
        <v>31693</v>
      </c>
      <c r="BC15" s="53">
        <v>37169</v>
      </c>
      <c r="BD15" s="53">
        <v>41797</v>
      </c>
      <c r="BE15" s="53">
        <v>43411</v>
      </c>
      <c r="BF15" s="53">
        <v>50173</v>
      </c>
      <c r="BG15" s="53">
        <v>54624</v>
      </c>
      <c r="BH15" s="53">
        <v>59606</v>
      </c>
      <c r="BI15" s="53">
        <v>59494</v>
      </c>
      <c r="BJ15" s="53">
        <v>44131</v>
      </c>
      <c r="BK15" s="53">
        <v>67524</v>
      </c>
      <c r="BL15" s="53">
        <v>51691</v>
      </c>
      <c r="BM15" s="53">
        <v>51812</v>
      </c>
      <c r="BN15" s="53">
        <v>57889</v>
      </c>
      <c r="BO15" s="53">
        <v>56407</v>
      </c>
      <c r="BP15" s="53">
        <v>51664</v>
      </c>
      <c r="BQ15" s="53">
        <v>59148</v>
      </c>
      <c r="BR15" s="53">
        <v>58191</v>
      </c>
      <c r="BS15" s="53">
        <v>51329</v>
      </c>
      <c r="BT15" s="53">
        <v>101312</v>
      </c>
      <c r="BU15" s="53">
        <v>59693</v>
      </c>
      <c r="BV15" s="53">
        <v>51334</v>
      </c>
      <c r="BW15" s="53">
        <v>104555</v>
      </c>
      <c r="BX15" s="53">
        <v>62126</v>
      </c>
      <c r="BY15" s="53">
        <v>73038</v>
      </c>
      <c r="BZ15" s="53">
        <v>69565</v>
      </c>
      <c r="CA15" s="53">
        <v>61478</v>
      </c>
      <c r="CB15" s="53">
        <v>63376</v>
      </c>
      <c r="CC15" s="53">
        <v>71062</v>
      </c>
      <c r="CD15" s="53">
        <v>70607</v>
      </c>
      <c r="CE15" s="53">
        <v>67752</v>
      </c>
      <c r="CF15" s="53">
        <v>131394</v>
      </c>
      <c r="CG15" s="53">
        <v>83911</v>
      </c>
      <c r="CH15" s="53">
        <v>80062</v>
      </c>
      <c r="CI15" s="53">
        <v>117867</v>
      </c>
      <c r="CJ15" s="53">
        <v>87677.086956521744</v>
      </c>
      <c r="CK15" s="53">
        <v>0</v>
      </c>
      <c r="CL15" s="53">
        <v>0</v>
      </c>
      <c r="CM15" s="53">
        <v>0</v>
      </c>
      <c r="CN15" s="53">
        <v>0</v>
      </c>
      <c r="CO15" s="53">
        <v>0</v>
      </c>
      <c r="CP15" s="53">
        <v>0</v>
      </c>
      <c r="CQ15" s="53">
        <v>0</v>
      </c>
      <c r="CR15" s="53">
        <v>0</v>
      </c>
      <c r="CS15" s="53">
        <v>0</v>
      </c>
      <c r="CT15" s="53">
        <v>0</v>
      </c>
      <c r="CU15" s="52"/>
      <c r="CW15" s="53">
        <v>69537</v>
      </c>
      <c r="CY15" s="53">
        <f ca="1">SUMIFS($C15:$CV15,$C$3:$CV$3,"&gt;="&amp;DATE(2026,1,1),$C$3:$CV$3,"&lt;="&amp;DATE(2026,12,31),$C$2:$CV$2,"&gt;"&amp;0)+$CW15</f>
        <v>275081.08695652173</v>
      </c>
    </row>
    <row r="16" spans="2:103" x14ac:dyDescent="0.2">
      <c r="CU16" s="52"/>
      <c r="CW16" s="52"/>
      <c r="CY16" s="52"/>
    </row>
    <row r="17" spans="2:103" x14ac:dyDescent="0.2">
      <c r="CU17" s="52"/>
      <c r="CW17" s="52"/>
      <c r="CY17" s="52"/>
    </row>
    <row r="18" spans="2:103" x14ac:dyDescent="0.2">
      <c r="CU18" s="52"/>
      <c r="CW18" s="52"/>
      <c r="CY18" s="52"/>
    </row>
    <row r="19" spans="2:103" x14ac:dyDescent="0.2">
      <c r="B19" s="61" t="s">
        <v>8</v>
      </c>
      <c r="C19" s="52">
        <f>C4</f>
        <v>637</v>
      </c>
      <c r="D19" s="52">
        <f t="shared" ref="D19:BO20" si="17">D4</f>
        <v>587</v>
      </c>
      <c r="E19" s="52">
        <f t="shared" si="17"/>
        <v>633</v>
      </c>
      <c r="F19" s="52">
        <f t="shared" si="17"/>
        <v>672</v>
      </c>
      <c r="G19" s="52">
        <f t="shared" si="17"/>
        <v>557</v>
      </c>
      <c r="H19" s="52">
        <f t="shared" si="17"/>
        <v>443</v>
      </c>
      <c r="I19" s="52">
        <f t="shared" si="17"/>
        <v>493</v>
      </c>
      <c r="J19" s="52">
        <f t="shared" si="17"/>
        <v>481</v>
      </c>
      <c r="K19" s="52">
        <f t="shared" si="17"/>
        <v>330</v>
      </c>
      <c r="L19" s="52">
        <f t="shared" si="17"/>
        <v>687</v>
      </c>
      <c r="M19" s="52">
        <f t="shared" si="17"/>
        <v>488</v>
      </c>
      <c r="N19" s="52">
        <f t="shared" si="17"/>
        <v>390</v>
      </c>
      <c r="O19" s="52">
        <f t="shared" si="17"/>
        <v>385</v>
      </c>
      <c r="P19" s="52">
        <f t="shared" si="17"/>
        <v>233</v>
      </c>
      <c r="Q19" s="52">
        <f t="shared" si="17"/>
        <v>165</v>
      </c>
      <c r="R19" s="52">
        <f t="shared" si="17"/>
        <v>18</v>
      </c>
      <c r="S19" s="52">
        <f t="shared" si="17"/>
        <v>15</v>
      </c>
      <c r="T19" s="52">
        <f t="shared" si="17"/>
        <v>105</v>
      </c>
      <c r="U19" s="52">
        <f t="shared" si="17"/>
        <v>123</v>
      </c>
      <c r="V19" s="52">
        <f t="shared" si="17"/>
        <v>89</v>
      </c>
      <c r="W19" s="52">
        <f t="shared" si="17"/>
        <v>96</v>
      </c>
      <c r="X19" s="52">
        <f t="shared" si="17"/>
        <v>154</v>
      </c>
      <c r="Y19" s="52">
        <f t="shared" si="17"/>
        <v>138</v>
      </c>
      <c r="Z19" s="52">
        <f t="shared" si="17"/>
        <v>170</v>
      </c>
      <c r="AA19" s="52">
        <f t="shared" si="17"/>
        <v>143</v>
      </c>
      <c r="AB19" s="52">
        <f t="shared" si="17"/>
        <v>111</v>
      </c>
      <c r="AC19" s="52">
        <f t="shared" si="17"/>
        <v>109</v>
      </c>
      <c r="AD19" s="52">
        <f t="shared" si="17"/>
        <v>72</v>
      </c>
      <c r="AE19" s="52">
        <f t="shared" si="17"/>
        <v>53</v>
      </c>
      <c r="AF19" s="52">
        <f t="shared" si="17"/>
        <v>89</v>
      </c>
      <c r="AG19" s="52">
        <f t="shared" si="17"/>
        <v>102</v>
      </c>
      <c r="AH19" s="52">
        <f t="shared" si="17"/>
        <v>96</v>
      </c>
      <c r="AI19" s="52">
        <f t="shared" si="17"/>
        <v>135</v>
      </c>
      <c r="AJ19" s="52">
        <f t="shared" si="17"/>
        <v>104</v>
      </c>
      <c r="AK19" s="52">
        <f t="shared" si="17"/>
        <v>103</v>
      </c>
      <c r="AL19" s="52">
        <f t="shared" si="17"/>
        <v>90</v>
      </c>
      <c r="AM19" s="52">
        <f t="shared" si="17"/>
        <v>66</v>
      </c>
      <c r="AN19" s="52">
        <f t="shared" si="17"/>
        <v>115</v>
      </c>
      <c r="AO19" s="52">
        <f t="shared" si="17"/>
        <v>119</v>
      </c>
      <c r="AP19" s="52">
        <f t="shared" si="17"/>
        <v>115</v>
      </c>
      <c r="AQ19" s="52">
        <f t="shared" si="17"/>
        <v>104</v>
      </c>
      <c r="AR19" s="52">
        <f t="shared" si="17"/>
        <v>90</v>
      </c>
      <c r="AS19" s="52">
        <f t="shared" si="17"/>
        <v>65</v>
      </c>
      <c r="AT19" s="52">
        <f t="shared" si="17"/>
        <v>67</v>
      </c>
      <c r="AU19" s="52">
        <f t="shared" si="17"/>
        <v>75</v>
      </c>
      <c r="AV19" s="52">
        <f t="shared" si="17"/>
        <v>68</v>
      </c>
      <c r="AW19" s="52">
        <f t="shared" si="17"/>
        <v>74</v>
      </c>
      <c r="AX19" s="52">
        <f t="shared" si="17"/>
        <v>74</v>
      </c>
      <c r="AY19" s="52">
        <f t="shared" si="17"/>
        <v>100</v>
      </c>
      <c r="AZ19" s="52">
        <f t="shared" si="17"/>
        <v>91</v>
      </c>
      <c r="BA19" s="52">
        <f t="shared" si="17"/>
        <v>78</v>
      </c>
      <c r="BB19" s="52">
        <f t="shared" si="17"/>
        <v>53</v>
      </c>
      <c r="BC19" s="52">
        <f t="shared" si="17"/>
        <v>69</v>
      </c>
      <c r="BD19" s="52">
        <f t="shared" si="17"/>
        <v>54</v>
      </c>
      <c r="BE19" s="52">
        <f t="shared" si="17"/>
        <v>69</v>
      </c>
      <c r="BF19" s="52">
        <f t="shared" si="17"/>
        <v>47</v>
      </c>
      <c r="BG19" s="52">
        <f t="shared" si="17"/>
        <v>50</v>
      </c>
      <c r="BH19" s="52">
        <f t="shared" si="17"/>
        <v>58</v>
      </c>
      <c r="BI19" s="52">
        <f t="shared" si="17"/>
        <v>44</v>
      </c>
      <c r="BJ19" s="52">
        <f t="shared" si="17"/>
        <v>49</v>
      </c>
      <c r="BK19" s="52">
        <f t="shared" si="17"/>
        <v>110</v>
      </c>
      <c r="BL19" s="52">
        <f t="shared" si="17"/>
        <v>74</v>
      </c>
      <c r="BM19" s="52">
        <f t="shared" si="17"/>
        <v>83</v>
      </c>
      <c r="BN19" s="52">
        <f t="shared" si="17"/>
        <v>73</v>
      </c>
      <c r="BO19" s="52">
        <f t="shared" si="17"/>
        <v>71</v>
      </c>
      <c r="BP19" s="52">
        <f t="shared" ref="BP19:BR20" si="18">BP4</f>
        <v>160</v>
      </c>
      <c r="BQ19" s="52">
        <f t="shared" si="18"/>
        <v>256</v>
      </c>
      <c r="BR19" s="52">
        <f t="shared" si="18"/>
        <v>324</v>
      </c>
      <c r="BS19" s="52">
        <f t="shared" ref="BS19:BT19" si="19">BS4</f>
        <v>250</v>
      </c>
      <c r="BT19" s="52">
        <f t="shared" si="19"/>
        <v>418</v>
      </c>
      <c r="BU19" s="52">
        <f t="shared" ref="BU19:BV19" si="20">BU4</f>
        <v>92</v>
      </c>
      <c r="BV19" s="52">
        <f t="shared" si="20"/>
        <v>18</v>
      </c>
      <c r="BW19" s="52">
        <v>429</v>
      </c>
      <c r="BX19" s="52">
        <v>195</v>
      </c>
      <c r="BY19" s="52">
        <v>188</v>
      </c>
      <c r="BZ19" s="52">
        <v>177</v>
      </c>
      <c r="CA19" s="52">
        <v>183</v>
      </c>
      <c r="CB19" s="52">
        <f t="shared" ref="CB19" si="21">CB4</f>
        <v>307</v>
      </c>
      <c r="CC19" s="52">
        <f t="shared" ref="CC19:CD19" si="22">CC4</f>
        <v>353</v>
      </c>
      <c r="CD19" s="52">
        <f t="shared" si="22"/>
        <v>297</v>
      </c>
      <c r="CE19" s="52">
        <f t="shared" ref="CE19:CF19" si="23">CE4</f>
        <v>251</v>
      </c>
      <c r="CF19" s="52">
        <f t="shared" si="23"/>
        <v>531</v>
      </c>
      <c r="CG19" s="52">
        <f t="shared" ref="CG19:CH19" si="24">CG4</f>
        <v>251</v>
      </c>
      <c r="CH19" s="52">
        <f t="shared" si="24"/>
        <v>104</v>
      </c>
      <c r="CI19" s="52">
        <f t="shared" ref="CI19:CT19" si="25">CI4</f>
        <v>157</v>
      </c>
      <c r="CJ19" s="52">
        <f>CJ4</f>
        <v>11.347826086956522</v>
      </c>
      <c r="CK19" s="52">
        <f t="shared" si="25"/>
        <v>0</v>
      </c>
      <c r="CL19" s="52">
        <f t="shared" si="25"/>
        <v>0</v>
      </c>
      <c r="CM19" s="52">
        <f t="shared" si="25"/>
        <v>0</v>
      </c>
      <c r="CN19" s="52">
        <f t="shared" si="25"/>
        <v>0</v>
      </c>
      <c r="CO19" s="52">
        <f t="shared" si="25"/>
        <v>0</v>
      </c>
      <c r="CP19" s="52">
        <f t="shared" si="25"/>
        <v>0</v>
      </c>
      <c r="CQ19" s="52">
        <f t="shared" si="25"/>
        <v>0</v>
      </c>
      <c r="CR19" s="52">
        <f t="shared" si="25"/>
        <v>0</v>
      </c>
      <c r="CS19" s="52">
        <f t="shared" si="25"/>
        <v>0</v>
      </c>
      <c r="CT19" s="52">
        <f t="shared" si="25"/>
        <v>0</v>
      </c>
      <c r="CU19" s="52"/>
      <c r="CW19" s="52"/>
      <c r="CY19" s="52">
        <f t="shared" ref="CY19:CY20" ca="1" si="26">CY4</f>
        <v>177.34782608695653</v>
      </c>
    </row>
    <row r="20" spans="2:103" x14ac:dyDescent="0.2">
      <c r="B20" s="61" t="s">
        <v>7</v>
      </c>
      <c r="C20" s="52">
        <f t="shared" ref="C20:R20" si="27">C5</f>
        <v>4541</v>
      </c>
      <c r="D20" s="52">
        <f t="shared" si="27"/>
        <v>3487</v>
      </c>
      <c r="E20" s="52">
        <f t="shared" si="27"/>
        <v>2876</v>
      </c>
      <c r="F20" s="52">
        <f t="shared" si="27"/>
        <v>3101</v>
      </c>
      <c r="G20" s="52">
        <f t="shared" si="27"/>
        <v>3236</v>
      </c>
      <c r="H20" s="52">
        <f t="shared" si="27"/>
        <v>2675</v>
      </c>
      <c r="I20" s="52">
        <f t="shared" si="27"/>
        <v>3062</v>
      </c>
      <c r="J20" s="52">
        <f t="shared" si="27"/>
        <v>2800</v>
      </c>
      <c r="K20" s="52">
        <f t="shared" si="27"/>
        <v>2199</v>
      </c>
      <c r="L20" s="52">
        <f t="shared" si="27"/>
        <v>3799</v>
      </c>
      <c r="M20" s="52">
        <f t="shared" si="27"/>
        <v>3584</v>
      </c>
      <c r="N20" s="52">
        <f t="shared" si="27"/>
        <v>2699</v>
      </c>
      <c r="O20" s="52">
        <f t="shared" si="27"/>
        <v>2693</v>
      </c>
      <c r="P20" s="52">
        <f t="shared" si="27"/>
        <v>1611</v>
      </c>
      <c r="Q20" s="52">
        <f t="shared" si="27"/>
        <v>1616</v>
      </c>
      <c r="R20" s="52">
        <f t="shared" si="27"/>
        <v>111</v>
      </c>
      <c r="S20" s="52">
        <f t="shared" si="17"/>
        <v>238</v>
      </c>
      <c r="T20" s="52">
        <f t="shared" si="17"/>
        <v>1236</v>
      </c>
      <c r="U20" s="52">
        <f t="shared" si="17"/>
        <v>1506</v>
      </c>
      <c r="V20" s="52">
        <f t="shared" si="17"/>
        <v>1949</v>
      </c>
      <c r="W20" s="52">
        <f t="shared" si="17"/>
        <v>1843</v>
      </c>
      <c r="X20" s="52">
        <f t="shared" si="17"/>
        <v>2630</v>
      </c>
      <c r="Y20" s="52">
        <f t="shared" si="17"/>
        <v>3303</v>
      </c>
      <c r="Z20" s="52">
        <f t="shared" si="17"/>
        <v>3151</v>
      </c>
      <c r="AA20" s="52">
        <f t="shared" si="17"/>
        <v>3882</v>
      </c>
      <c r="AB20" s="52">
        <f t="shared" si="17"/>
        <v>3443</v>
      </c>
      <c r="AC20" s="52">
        <f t="shared" si="17"/>
        <v>4193</v>
      </c>
      <c r="AD20" s="52">
        <f t="shared" si="17"/>
        <v>2387</v>
      </c>
      <c r="AE20" s="52">
        <f t="shared" si="17"/>
        <v>1507</v>
      </c>
      <c r="AF20" s="52">
        <f t="shared" si="17"/>
        <v>3598</v>
      </c>
      <c r="AG20" s="52">
        <f t="shared" si="17"/>
        <v>4767</v>
      </c>
      <c r="AH20" s="52">
        <f t="shared" si="17"/>
        <v>4494</v>
      </c>
      <c r="AI20" s="52">
        <f t="shared" si="17"/>
        <v>3850</v>
      </c>
      <c r="AJ20" s="52">
        <f t="shared" si="17"/>
        <v>3867</v>
      </c>
      <c r="AK20" s="52">
        <f t="shared" si="17"/>
        <v>3668</v>
      </c>
      <c r="AL20" s="52">
        <f t="shared" si="17"/>
        <v>3915</v>
      </c>
      <c r="AM20" s="52">
        <f t="shared" si="17"/>
        <v>3891</v>
      </c>
      <c r="AN20" s="52">
        <f t="shared" si="17"/>
        <v>4097</v>
      </c>
      <c r="AO20" s="52">
        <f t="shared" si="17"/>
        <v>5328</v>
      </c>
      <c r="AP20" s="52">
        <f t="shared" si="17"/>
        <v>5219</v>
      </c>
      <c r="AQ20" s="52">
        <f t="shared" si="17"/>
        <v>5099</v>
      </c>
      <c r="AR20" s="52">
        <f t="shared" si="17"/>
        <v>4910</v>
      </c>
      <c r="AS20" s="52">
        <f t="shared" si="17"/>
        <v>4996</v>
      </c>
      <c r="AT20" s="52">
        <f t="shared" si="17"/>
        <v>5525</v>
      </c>
      <c r="AU20" s="52">
        <f t="shared" si="17"/>
        <v>4582</v>
      </c>
      <c r="AV20" s="52">
        <f t="shared" si="17"/>
        <v>7626</v>
      </c>
      <c r="AW20" s="52">
        <f t="shared" si="17"/>
        <v>5645</v>
      </c>
      <c r="AX20" s="52">
        <f t="shared" si="17"/>
        <v>4670</v>
      </c>
      <c r="AY20" s="52">
        <f t="shared" si="17"/>
        <v>5307</v>
      </c>
      <c r="AZ20" s="52">
        <f t="shared" si="17"/>
        <v>4134</v>
      </c>
      <c r="BA20" s="52">
        <f t="shared" si="17"/>
        <v>4736</v>
      </c>
      <c r="BB20" s="52">
        <f t="shared" si="17"/>
        <v>4188</v>
      </c>
      <c r="BC20" s="52">
        <f t="shared" si="17"/>
        <v>4489</v>
      </c>
      <c r="BD20" s="52">
        <f t="shared" si="17"/>
        <v>4467</v>
      </c>
      <c r="BE20" s="52">
        <f t="shared" si="17"/>
        <v>4733</v>
      </c>
      <c r="BF20" s="52">
        <f t="shared" si="17"/>
        <v>5936</v>
      </c>
      <c r="BG20" s="52">
        <f t="shared" si="17"/>
        <v>6567</v>
      </c>
      <c r="BH20" s="52">
        <f t="shared" si="17"/>
        <v>6538</v>
      </c>
      <c r="BI20" s="52">
        <f t="shared" si="17"/>
        <v>6041</v>
      </c>
      <c r="BJ20" s="52">
        <f t="shared" si="17"/>
        <v>4511</v>
      </c>
      <c r="BK20" s="52">
        <f t="shared" si="17"/>
        <v>6922</v>
      </c>
      <c r="BL20" s="52">
        <f t="shared" si="17"/>
        <v>5252</v>
      </c>
      <c r="BM20" s="52">
        <f t="shared" si="17"/>
        <v>5066</v>
      </c>
      <c r="BN20" s="52">
        <f t="shared" si="17"/>
        <v>5937</v>
      </c>
      <c r="BO20" s="52">
        <f t="shared" si="17"/>
        <v>5892</v>
      </c>
      <c r="BP20" s="52">
        <f t="shared" si="18"/>
        <v>5174</v>
      </c>
      <c r="BQ20" s="52">
        <f t="shared" si="18"/>
        <v>5874</v>
      </c>
      <c r="BR20" s="52">
        <f t="shared" si="18"/>
        <v>6030</v>
      </c>
      <c r="BS20" s="52">
        <f t="shared" ref="BS20:BT20" si="28">BS5</f>
        <v>5206</v>
      </c>
      <c r="BT20" s="52">
        <f t="shared" si="28"/>
        <v>9911</v>
      </c>
      <c r="BU20" s="52">
        <f t="shared" ref="BU20:BV20" si="29">BU5</f>
        <v>5440</v>
      </c>
      <c r="BV20" s="52">
        <f t="shared" si="29"/>
        <v>5100</v>
      </c>
      <c r="BW20" s="52">
        <v>9714</v>
      </c>
      <c r="BX20" s="52">
        <v>5751</v>
      </c>
      <c r="BY20" s="52">
        <v>6355</v>
      </c>
      <c r="BZ20" s="52">
        <v>6081</v>
      </c>
      <c r="CA20" s="52">
        <v>5802</v>
      </c>
      <c r="CB20" s="52">
        <f t="shared" ref="CB20" si="30">CB5</f>
        <v>6478</v>
      </c>
      <c r="CC20" s="52">
        <f t="shared" ref="CC20:CD20" si="31">CC5</f>
        <v>7495</v>
      </c>
      <c r="CD20" s="52">
        <f t="shared" si="31"/>
        <v>6968</v>
      </c>
      <c r="CE20" s="52">
        <f t="shared" ref="CE20:CF20" si="32">CE5</f>
        <v>6145</v>
      </c>
      <c r="CF20" s="52">
        <f t="shared" si="32"/>
        <v>11265</v>
      </c>
      <c r="CG20" s="52">
        <f t="shared" ref="CG20:CH20" si="33">CG5</f>
        <v>7725</v>
      </c>
      <c r="CH20" s="52">
        <f t="shared" si="33"/>
        <v>8381</v>
      </c>
      <c r="CI20" s="52">
        <f t="shared" ref="CI20:CT20" si="34">CI5</f>
        <v>11383</v>
      </c>
      <c r="CJ20" s="52">
        <f>CJ5</f>
        <v>7217.217391304348</v>
      </c>
      <c r="CK20" s="52">
        <f t="shared" si="34"/>
        <v>0</v>
      </c>
      <c r="CL20" s="52">
        <f t="shared" si="34"/>
        <v>0</v>
      </c>
      <c r="CM20" s="52">
        <f t="shared" si="34"/>
        <v>0</v>
      </c>
      <c r="CN20" s="52">
        <f t="shared" si="34"/>
        <v>0</v>
      </c>
      <c r="CO20" s="52">
        <f t="shared" si="34"/>
        <v>0</v>
      </c>
      <c r="CP20" s="52">
        <f t="shared" si="34"/>
        <v>0</v>
      </c>
      <c r="CQ20" s="52">
        <f t="shared" si="34"/>
        <v>0</v>
      </c>
      <c r="CR20" s="52">
        <f t="shared" si="34"/>
        <v>0</v>
      </c>
      <c r="CS20" s="52">
        <f t="shared" si="34"/>
        <v>0</v>
      </c>
      <c r="CT20" s="52">
        <f t="shared" si="34"/>
        <v>0</v>
      </c>
      <c r="CU20" s="52"/>
      <c r="CW20" s="52"/>
      <c r="CY20" s="52">
        <f t="shared" ca="1" si="26"/>
        <v>24324.217391304348</v>
      </c>
    </row>
    <row r="21" spans="2:103" x14ac:dyDescent="0.2">
      <c r="B21" s="61" t="s">
        <v>6</v>
      </c>
      <c r="C21" s="52">
        <f t="shared" ref="C21:AH21" si="35">C7</f>
        <v>17386</v>
      </c>
      <c r="D21" s="52">
        <f t="shared" si="35"/>
        <v>13991</v>
      </c>
      <c r="E21" s="52">
        <f t="shared" si="35"/>
        <v>13106</v>
      </c>
      <c r="F21" s="52">
        <f t="shared" si="35"/>
        <v>15056</v>
      </c>
      <c r="G21" s="52">
        <f t="shared" si="35"/>
        <v>15760</v>
      </c>
      <c r="H21" s="52">
        <f t="shared" si="35"/>
        <v>12939</v>
      </c>
      <c r="I21" s="52">
        <f t="shared" si="35"/>
        <v>13796</v>
      </c>
      <c r="J21" s="52">
        <f t="shared" si="35"/>
        <v>12650</v>
      </c>
      <c r="K21" s="52">
        <f t="shared" si="35"/>
        <v>10374</v>
      </c>
      <c r="L21" s="52">
        <f t="shared" si="35"/>
        <v>18005</v>
      </c>
      <c r="M21" s="52">
        <f t="shared" si="35"/>
        <v>17483</v>
      </c>
      <c r="N21" s="52">
        <f t="shared" si="35"/>
        <v>13047</v>
      </c>
      <c r="O21" s="52">
        <f t="shared" si="35"/>
        <v>22097</v>
      </c>
      <c r="P21" s="52">
        <f t="shared" si="35"/>
        <v>15010</v>
      </c>
      <c r="Q21" s="52">
        <f t="shared" si="35"/>
        <v>11680</v>
      </c>
      <c r="R21" s="52">
        <f t="shared" si="35"/>
        <v>595</v>
      </c>
      <c r="S21" s="52">
        <f t="shared" si="35"/>
        <v>1163</v>
      </c>
      <c r="T21" s="52">
        <f t="shared" si="35"/>
        <v>6854</v>
      </c>
      <c r="U21" s="52">
        <f t="shared" si="35"/>
        <v>10436</v>
      </c>
      <c r="V21" s="52">
        <f t="shared" si="35"/>
        <v>13330</v>
      </c>
      <c r="W21" s="52">
        <f t="shared" si="35"/>
        <v>13188</v>
      </c>
      <c r="X21" s="52">
        <f t="shared" si="35"/>
        <v>18493</v>
      </c>
      <c r="Y21" s="52">
        <f t="shared" si="35"/>
        <v>19985</v>
      </c>
      <c r="Z21" s="52">
        <f t="shared" si="35"/>
        <v>17837</v>
      </c>
      <c r="AA21" s="52">
        <f t="shared" si="35"/>
        <v>21795</v>
      </c>
      <c r="AB21" s="52">
        <f t="shared" si="35"/>
        <v>20749</v>
      </c>
      <c r="AC21" s="52">
        <f t="shared" si="35"/>
        <v>22984</v>
      </c>
      <c r="AD21" s="52">
        <f t="shared" si="35"/>
        <v>13607</v>
      </c>
      <c r="AE21" s="52">
        <f t="shared" si="35"/>
        <v>7879</v>
      </c>
      <c r="AF21" s="52">
        <f t="shared" si="35"/>
        <v>11554</v>
      </c>
      <c r="AG21" s="52">
        <f t="shared" si="35"/>
        <v>22922</v>
      </c>
      <c r="AH21" s="52">
        <f t="shared" si="35"/>
        <v>21311</v>
      </c>
      <c r="AI21" s="52">
        <f t="shared" ref="AI21:BR21" si="36">AI7</f>
        <v>15918</v>
      </c>
      <c r="AJ21" s="52">
        <f t="shared" si="36"/>
        <v>13362</v>
      </c>
      <c r="AK21" s="52">
        <f t="shared" si="36"/>
        <v>14116</v>
      </c>
      <c r="AL21" s="52">
        <f t="shared" si="36"/>
        <v>15784</v>
      </c>
      <c r="AM21" s="52">
        <f t="shared" si="36"/>
        <v>23857</v>
      </c>
      <c r="AN21" s="52">
        <f t="shared" si="36"/>
        <v>24435</v>
      </c>
      <c r="AO21" s="52">
        <f t="shared" si="36"/>
        <v>25939</v>
      </c>
      <c r="AP21" s="52">
        <f t="shared" si="36"/>
        <v>23707</v>
      </c>
      <c r="AQ21" s="52">
        <f t="shared" si="36"/>
        <v>23400</v>
      </c>
      <c r="AR21" s="52">
        <f t="shared" si="36"/>
        <v>24079</v>
      </c>
      <c r="AS21" s="52">
        <f t="shared" si="36"/>
        <v>23041</v>
      </c>
      <c r="AT21" s="52">
        <f t="shared" si="36"/>
        <v>24067</v>
      </c>
      <c r="AU21" s="52">
        <f t="shared" si="36"/>
        <v>21577</v>
      </c>
      <c r="AV21" s="52">
        <f t="shared" si="36"/>
        <v>30198</v>
      </c>
      <c r="AW21" s="52">
        <f t="shared" si="36"/>
        <v>26699</v>
      </c>
      <c r="AX21" s="52">
        <f t="shared" si="36"/>
        <v>23659</v>
      </c>
      <c r="AY21" s="52">
        <f t="shared" si="36"/>
        <v>32831</v>
      </c>
      <c r="AZ21" s="52">
        <f t="shared" si="36"/>
        <v>20954</v>
      </c>
      <c r="BA21" s="52">
        <f t="shared" si="36"/>
        <v>24305</v>
      </c>
      <c r="BB21" s="52">
        <f t="shared" si="36"/>
        <v>24585</v>
      </c>
      <c r="BC21" s="52">
        <f t="shared" si="36"/>
        <v>29641</v>
      </c>
      <c r="BD21" s="52">
        <f t="shared" si="36"/>
        <v>32938</v>
      </c>
      <c r="BE21" s="52">
        <f t="shared" si="36"/>
        <v>33478</v>
      </c>
      <c r="BF21" s="52">
        <f t="shared" si="36"/>
        <v>37401</v>
      </c>
      <c r="BG21" s="52">
        <f t="shared" si="36"/>
        <v>39042</v>
      </c>
      <c r="BH21" s="52">
        <f t="shared" si="36"/>
        <v>41896</v>
      </c>
      <c r="BI21" s="52">
        <f t="shared" si="36"/>
        <v>42063</v>
      </c>
      <c r="BJ21" s="52">
        <f t="shared" si="36"/>
        <v>31054</v>
      </c>
      <c r="BK21" s="52">
        <f t="shared" si="36"/>
        <v>48794</v>
      </c>
      <c r="BL21" s="52">
        <f t="shared" si="36"/>
        <v>37128</v>
      </c>
      <c r="BM21" s="52">
        <f t="shared" si="36"/>
        <v>36934</v>
      </c>
      <c r="BN21" s="52">
        <f t="shared" si="36"/>
        <v>41323</v>
      </c>
      <c r="BO21" s="52">
        <f t="shared" si="36"/>
        <v>40294</v>
      </c>
      <c r="BP21" s="52">
        <f t="shared" si="36"/>
        <v>37147</v>
      </c>
      <c r="BQ21" s="52">
        <f t="shared" si="36"/>
        <v>43033</v>
      </c>
      <c r="BR21" s="52">
        <f t="shared" si="36"/>
        <v>42013</v>
      </c>
      <c r="BS21" s="52">
        <f t="shared" ref="BS21:BT21" si="37">BS7</f>
        <v>37668</v>
      </c>
      <c r="BT21" s="52">
        <f t="shared" si="37"/>
        <v>71186</v>
      </c>
      <c r="BU21" s="52">
        <f t="shared" ref="BU21:BV21" si="38">BU7</f>
        <v>41218</v>
      </c>
      <c r="BV21" s="52">
        <f t="shared" si="38"/>
        <v>35119</v>
      </c>
      <c r="BW21" s="52">
        <v>74827</v>
      </c>
      <c r="BX21" s="52">
        <v>42962</v>
      </c>
      <c r="BY21" s="52">
        <v>48798</v>
      </c>
      <c r="BZ21" s="52">
        <v>48239</v>
      </c>
      <c r="CA21" s="52">
        <v>43221</v>
      </c>
      <c r="CB21" s="52">
        <f t="shared" ref="CB21" si="39">CB7</f>
        <v>44204</v>
      </c>
      <c r="CC21" s="52">
        <f t="shared" ref="CC21:CD21" si="40">CC7</f>
        <v>49213</v>
      </c>
      <c r="CD21" s="52">
        <f t="shared" si="40"/>
        <v>50847</v>
      </c>
      <c r="CE21" s="52">
        <f t="shared" ref="CE21:CF21" si="41">CE7</f>
        <v>46427</v>
      </c>
      <c r="CF21" s="52">
        <f t="shared" si="41"/>
        <v>90318</v>
      </c>
      <c r="CG21" s="52">
        <f t="shared" ref="CG21:CH21" si="42">CG7</f>
        <v>57391</v>
      </c>
      <c r="CH21" s="52">
        <f t="shared" si="42"/>
        <v>53353</v>
      </c>
      <c r="CI21" s="52">
        <f t="shared" ref="CI21:CT21" si="43">CI7</f>
        <v>83011</v>
      </c>
      <c r="CJ21" s="52">
        <f>CJ7</f>
        <v>61588.434782608696</v>
      </c>
      <c r="CK21" s="52">
        <f t="shared" si="43"/>
        <v>0</v>
      </c>
      <c r="CL21" s="52">
        <f t="shared" si="43"/>
        <v>0</v>
      </c>
      <c r="CM21" s="52">
        <f t="shared" si="43"/>
        <v>0</v>
      </c>
      <c r="CN21" s="52">
        <f t="shared" si="43"/>
        <v>0</v>
      </c>
      <c r="CO21" s="52">
        <f t="shared" si="43"/>
        <v>0</v>
      </c>
      <c r="CP21" s="52">
        <f t="shared" si="43"/>
        <v>0</v>
      </c>
      <c r="CQ21" s="52">
        <f t="shared" si="43"/>
        <v>0</v>
      </c>
      <c r="CR21" s="52">
        <f t="shared" si="43"/>
        <v>0</v>
      </c>
      <c r="CS21" s="52">
        <f t="shared" si="43"/>
        <v>0</v>
      </c>
      <c r="CT21" s="52">
        <f t="shared" si="43"/>
        <v>0</v>
      </c>
      <c r="CU21" s="52"/>
      <c r="CY21" s="52">
        <f ca="1">CY7</f>
        <v>193445.4347826087</v>
      </c>
    </row>
    <row r="22" spans="2:103" x14ac:dyDescent="0.2">
      <c r="B22" s="61" t="s">
        <v>11</v>
      </c>
      <c r="C22" s="52">
        <f>SUM(C8:C10)</f>
        <v>918</v>
      </c>
      <c r="D22" s="52">
        <f t="shared" ref="D22:BO22" si="44">SUM(D8:D10)</f>
        <v>619</v>
      </c>
      <c r="E22" s="52">
        <f t="shared" si="44"/>
        <v>556</v>
      </c>
      <c r="F22" s="52">
        <f t="shared" si="44"/>
        <v>608</v>
      </c>
      <c r="G22" s="52">
        <f t="shared" si="44"/>
        <v>531</v>
      </c>
      <c r="H22" s="52">
        <f t="shared" si="44"/>
        <v>407</v>
      </c>
      <c r="I22" s="52">
        <f t="shared" si="44"/>
        <v>446</v>
      </c>
      <c r="J22" s="52">
        <f t="shared" si="44"/>
        <v>333</v>
      </c>
      <c r="K22" s="52">
        <f t="shared" si="44"/>
        <v>283</v>
      </c>
      <c r="L22" s="52">
        <f t="shared" si="44"/>
        <v>481</v>
      </c>
      <c r="M22" s="52">
        <f t="shared" si="44"/>
        <v>493</v>
      </c>
      <c r="N22" s="52">
        <f t="shared" si="44"/>
        <v>386</v>
      </c>
      <c r="O22" s="52">
        <f t="shared" si="44"/>
        <v>637</v>
      </c>
      <c r="P22" s="52">
        <f t="shared" si="44"/>
        <v>387</v>
      </c>
      <c r="Q22" s="52">
        <f t="shared" si="44"/>
        <v>344</v>
      </c>
      <c r="R22" s="52">
        <f t="shared" si="44"/>
        <v>78</v>
      </c>
      <c r="S22" s="52">
        <f t="shared" si="44"/>
        <v>19</v>
      </c>
      <c r="T22" s="52">
        <f t="shared" si="44"/>
        <v>164</v>
      </c>
      <c r="U22" s="52">
        <f t="shared" si="44"/>
        <v>248</v>
      </c>
      <c r="V22" s="52">
        <f t="shared" si="44"/>
        <v>233</v>
      </c>
      <c r="W22" s="52">
        <f t="shared" si="44"/>
        <v>212</v>
      </c>
      <c r="X22" s="52">
        <f t="shared" si="44"/>
        <v>246</v>
      </c>
      <c r="Y22" s="52">
        <f t="shared" si="44"/>
        <v>243</v>
      </c>
      <c r="Z22" s="52">
        <f t="shared" si="44"/>
        <v>206</v>
      </c>
      <c r="AA22" s="52">
        <f t="shared" si="44"/>
        <v>239</v>
      </c>
      <c r="AB22" s="52">
        <f t="shared" si="44"/>
        <v>192</v>
      </c>
      <c r="AC22" s="52">
        <f t="shared" si="44"/>
        <v>220</v>
      </c>
      <c r="AD22" s="52">
        <f t="shared" si="44"/>
        <v>150</v>
      </c>
      <c r="AE22" s="52">
        <f t="shared" si="44"/>
        <v>75</v>
      </c>
      <c r="AF22" s="52">
        <f t="shared" si="44"/>
        <v>213</v>
      </c>
      <c r="AG22" s="52">
        <f t="shared" si="44"/>
        <v>188</v>
      </c>
      <c r="AH22" s="52">
        <f t="shared" si="44"/>
        <v>160</v>
      </c>
      <c r="AI22" s="52">
        <f t="shared" si="44"/>
        <v>176</v>
      </c>
      <c r="AJ22" s="52">
        <f t="shared" si="44"/>
        <v>239</v>
      </c>
      <c r="AK22" s="52">
        <f t="shared" si="44"/>
        <v>291</v>
      </c>
      <c r="AL22" s="52">
        <f t="shared" si="44"/>
        <v>298</v>
      </c>
      <c r="AM22" s="52">
        <f t="shared" si="44"/>
        <v>592</v>
      </c>
      <c r="AN22" s="52">
        <f t="shared" si="44"/>
        <v>2927</v>
      </c>
      <c r="AO22" s="52">
        <f t="shared" si="44"/>
        <v>4572</v>
      </c>
      <c r="AP22" s="52">
        <f t="shared" si="44"/>
        <v>4491</v>
      </c>
      <c r="AQ22" s="52">
        <f t="shared" si="44"/>
        <v>4002</v>
      </c>
      <c r="AR22" s="52">
        <f t="shared" si="44"/>
        <v>4648</v>
      </c>
      <c r="AS22" s="52">
        <f t="shared" si="44"/>
        <v>4872</v>
      </c>
      <c r="AT22" s="52">
        <f t="shared" si="44"/>
        <v>3761</v>
      </c>
      <c r="AU22" s="52">
        <f t="shared" si="44"/>
        <v>2808</v>
      </c>
      <c r="AV22" s="52">
        <f t="shared" si="44"/>
        <v>4333</v>
      </c>
      <c r="AW22" s="52">
        <f t="shared" si="44"/>
        <v>3180</v>
      </c>
      <c r="AX22" s="52">
        <f t="shared" si="44"/>
        <v>2497</v>
      </c>
      <c r="AY22" s="52">
        <f t="shared" si="44"/>
        <v>3954</v>
      </c>
      <c r="AZ22" s="52">
        <f t="shared" si="44"/>
        <v>2532</v>
      </c>
      <c r="BA22" s="52">
        <f t="shared" si="44"/>
        <v>2646</v>
      </c>
      <c r="BB22" s="52">
        <f t="shared" si="44"/>
        <v>2435</v>
      </c>
      <c r="BC22" s="52">
        <f t="shared" si="44"/>
        <v>2264</v>
      </c>
      <c r="BD22" s="52">
        <f t="shared" si="44"/>
        <v>3510</v>
      </c>
      <c r="BE22" s="52">
        <f t="shared" si="44"/>
        <v>4444</v>
      </c>
      <c r="BF22" s="52">
        <f t="shared" si="44"/>
        <v>6055</v>
      </c>
      <c r="BG22" s="52">
        <f t="shared" si="44"/>
        <v>8099</v>
      </c>
      <c r="BH22" s="52">
        <f t="shared" si="44"/>
        <v>10286</v>
      </c>
      <c r="BI22" s="52">
        <f t="shared" si="44"/>
        <v>10505</v>
      </c>
      <c r="BJ22" s="52">
        <f t="shared" si="44"/>
        <v>7916</v>
      </c>
      <c r="BK22" s="52">
        <f t="shared" si="44"/>
        <v>10616</v>
      </c>
      <c r="BL22" s="52">
        <f t="shared" si="44"/>
        <v>8481</v>
      </c>
      <c r="BM22" s="52">
        <f t="shared" si="44"/>
        <v>9133</v>
      </c>
      <c r="BN22" s="52">
        <f t="shared" si="44"/>
        <v>9784</v>
      </c>
      <c r="BO22" s="52">
        <f t="shared" si="44"/>
        <v>9032</v>
      </c>
      <c r="BP22" s="52">
        <f>SUM(BP8:BP10)</f>
        <v>7985</v>
      </c>
      <c r="BQ22" s="52">
        <f>SUM(BQ8:BQ10)</f>
        <v>8427</v>
      </c>
      <c r="BR22" s="52">
        <f>SUM(BR8:BR10)</f>
        <v>8113</v>
      </c>
      <c r="BS22" s="52">
        <f t="shared" ref="BS22:BT22" si="45">SUM(BS8:BS10)</f>
        <v>6516</v>
      </c>
      <c r="BT22" s="52">
        <f t="shared" si="45"/>
        <v>16860</v>
      </c>
      <c r="BU22" s="52">
        <f t="shared" ref="BU22:BV22" si="46">SUM(BU8:BU10)</f>
        <v>11141</v>
      </c>
      <c r="BV22" s="52">
        <f t="shared" si="46"/>
        <v>9525</v>
      </c>
      <c r="BW22" s="52">
        <v>16093</v>
      </c>
      <c r="BX22" s="52">
        <v>10902</v>
      </c>
      <c r="BY22" s="52">
        <v>15071</v>
      </c>
      <c r="BZ22" s="52">
        <v>12370</v>
      </c>
      <c r="CA22" s="52">
        <v>9885</v>
      </c>
      <c r="CB22" s="52">
        <f t="shared" ref="CB22" si="47">SUM(CB8:CB10)</f>
        <v>9808</v>
      </c>
      <c r="CC22" s="52">
        <f t="shared" ref="CC22:CD22" si="48">SUM(CC8:CC10)</f>
        <v>11207</v>
      </c>
      <c r="CD22" s="52">
        <f t="shared" si="48"/>
        <v>10136</v>
      </c>
      <c r="CE22" s="52">
        <f t="shared" ref="CE22:CF22" si="49">SUM(CE8:CE10)</f>
        <v>13104</v>
      </c>
      <c r="CF22" s="52">
        <f t="shared" si="49"/>
        <v>24830</v>
      </c>
      <c r="CG22" s="52">
        <f t="shared" ref="CG22:CH22" si="50">SUM(CG8:CG10)</f>
        <v>15305</v>
      </c>
      <c r="CH22" s="52">
        <f t="shared" si="50"/>
        <v>15148</v>
      </c>
      <c r="CI22" s="52">
        <f t="shared" ref="CI22:CT22" si="51">SUM(CI8:CI10)</f>
        <v>18346</v>
      </c>
      <c r="CJ22" s="52">
        <f>SUM(CJ8:CJ10)</f>
        <v>15097.652173913044</v>
      </c>
      <c r="CK22" s="52">
        <f t="shared" si="51"/>
        <v>0</v>
      </c>
      <c r="CL22" s="52">
        <f t="shared" si="51"/>
        <v>0</v>
      </c>
      <c r="CM22" s="52">
        <f t="shared" si="51"/>
        <v>0</v>
      </c>
      <c r="CN22" s="52">
        <f t="shared" si="51"/>
        <v>0</v>
      </c>
      <c r="CO22" s="52">
        <f t="shared" si="51"/>
        <v>0</v>
      </c>
      <c r="CP22" s="52">
        <f t="shared" si="51"/>
        <v>0</v>
      </c>
      <c r="CQ22" s="52">
        <f t="shared" si="51"/>
        <v>0</v>
      </c>
      <c r="CR22" s="52">
        <f t="shared" si="51"/>
        <v>0</v>
      </c>
      <c r="CS22" s="52">
        <f t="shared" si="51"/>
        <v>0</v>
      </c>
      <c r="CT22" s="52">
        <f t="shared" si="51"/>
        <v>0</v>
      </c>
      <c r="CU22" s="52"/>
      <c r="CY22" s="52">
        <f t="shared" ref="CY22" ca="1" si="52">SUM(CY8:CY10)</f>
        <v>45417.65217391304</v>
      </c>
    </row>
    <row r="23" spans="2:103" x14ac:dyDescent="0.2">
      <c r="B23" s="61" t="s">
        <v>12</v>
      </c>
      <c r="C23" s="52">
        <f>C11</f>
        <v>70</v>
      </c>
      <c r="D23" s="52">
        <f t="shared" ref="D23:BO23" si="53">D11</f>
        <v>36</v>
      </c>
      <c r="E23" s="52">
        <f t="shared" si="53"/>
        <v>37</v>
      </c>
      <c r="F23" s="52">
        <f t="shared" si="53"/>
        <v>45</v>
      </c>
      <c r="G23" s="52">
        <f t="shared" si="53"/>
        <v>42</v>
      </c>
      <c r="H23" s="52">
        <f t="shared" si="53"/>
        <v>43</v>
      </c>
      <c r="I23" s="52">
        <f t="shared" si="53"/>
        <v>56</v>
      </c>
      <c r="J23" s="52">
        <f t="shared" si="53"/>
        <v>32</v>
      </c>
      <c r="K23" s="52">
        <f t="shared" si="53"/>
        <v>50</v>
      </c>
      <c r="L23" s="52">
        <f t="shared" si="53"/>
        <v>61</v>
      </c>
      <c r="M23" s="52">
        <f t="shared" si="53"/>
        <v>55</v>
      </c>
      <c r="N23" s="52">
        <f t="shared" si="53"/>
        <v>50</v>
      </c>
      <c r="O23" s="52">
        <f t="shared" si="53"/>
        <v>57</v>
      </c>
      <c r="P23" s="52">
        <f t="shared" si="53"/>
        <v>33</v>
      </c>
      <c r="Q23" s="52">
        <f t="shared" si="53"/>
        <v>37</v>
      </c>
      <c r="R23" s="52">
        <f t="shared" si="53"/>
        <v>4</v>
      </c>
      <c r="S23" s="52">
        <f t="shared" si="53"/>
        <v>1</v>
      </c>
      <c r="T23" s="52">
        <f t="shared" si="53"/>
        <v>20</v>
      </c>
      <c r="U23" s="52">
        <f t="shared" si="53"/>
        <v>21</v>
      </c>
      <c r="V23" s="52">
        <f t="shared" si="53"/>
        <v>16</v>
      </c>
      <c r="W23" s="52">
        <f t="shared" si="53"/>
        <v>23</v>
      </c>
      <c r="X23" s="52">
        <f t="shared" si="53"/>
        <v>20</v>
      </c>
      <c r="Y23" s="52">
        <f t="shared" si="53"/>
        <v>57</v>
      </c>
      <c r="Z23" s="52">
        <f t="shared" si="53"/>
        <v>49</v>
      </c>
      <c r="AA23" s="52">
        <f t="shared" si="53"/>
        <v>45</v>
      </c>
      <c r="AB23" s="52">
        <f t="shared" si="53"/>
        <v>37</v>
      </c>
      <c r="AC23" s="52">
        <f t="shared" si="53"/>
        <v>44</v>
      </c>
      <c r="AD23" s="52">
        <f t="shared" si="53"/>
        <v>32</v>
      </c>
      <c r="AE23" s="52">
        <f t="shared" si="53"/>
        <v>17</v>
      </c>
      <c r="AF23" s="52">
        <f t="shared" si="53"/>
        <v>32</v>
      </c>
      <c r="AG23" s="52">
        <f t="shared" si="53"/>
        <v>54</v>
      </c>
      <c r="AH23" s="52">
        <f t="shared" si="53"/>
        <v>35</v>
      </c>
      <c r="AI23" s="52">
        <f t="shared" si="53"/>
        <v>33</v>
      </c>
      <c r="AJ23" s="52">
        <f t="shared" si="53"/>
        <v>38</v>
      </c>
      <c r="AK23" s="52">
        <f t="shared" si="53"/>
        <v>36</v>
      </c>
      <c r="AL23" s="52">
        <f t="shared" si="53"/>
        <v>38</v>
      </c>
      <c r="AM23" s="52">
        <f t="shared" si="53"/>
        <v>39</v>
      </c>
      <c r="AN23" s="52">
        <f t="shared" si="53"/>
        <v>45</v>
      </c>
      <c r="AO23" s="52">
        <f t="shared" si="53"/>
        <v>18</v>
      </c>
      <c r="AP23" s="52">
        <f t="shared" si="53"/>
        <v>31</v>
      </c>
      <c r="AQ23" s="52">
        <f t="shared" si="53"/>
        <v>46</v>
      </c>
      <c r="AR23" s="52">
        <f t="shared" si="53"/>
        <v>33</v>
      </c>
      <c r="AS23" s="52">
        <f t="shared" si="53"/>
        <v>33</v>
      </c>
      <c r="AT23" s="52">
        <f t="shared" si="53"/>
        <v>46</v>
      </c>
      <c r="AU23" s="52">
        <f t="shared" si="53"/>
        <v>44</v>
      </c>
      <c r="AV23" s="52">
        <f t="shared" si="53"/>
        <v>31</v>
      </c>
      <c r="AW23" s="52">
        <f t="shared" si="53"/>
        <v>105</v>
      </c>
      <c r="AX23" s="52">
        <f t="shared" si="53"/>
        <v>327</v>
      </c>
      <c r="AY23" s="52">
        <f t="shared" si="53"/>
        <v>375</v>
      </c>
      <c r="AZ23" s="52">
        <f t="shared" si="53"/>
        <v>413</v>
      </c>
      <c r="BA23" s="52">
        <f t="shared" si="53"/>
        <v>581</v>
      </c>
      <c r="BB23" s="52">
        <f t="shared" si="53"/>
        <v>360</v>
      </c>
      <c r="BC23" s="52">
        <f t="shared" si="53"/>
        <v>610</v>
      </c>
      <c r="BD23" s="52">
        <f t="shared" si="53"/>
        <v>747</v>
      </c>
      <c r="BE23" s="52">
        <f t="shared" si="53"/>
        <v>619</v>
      </c>
      <c r="BF23" s="52">
        <f t="shared" si="53"/>
        <v>659</v>
      </c>
      <c r="BG23" s="52">
        <f t="shared" si="53"/>
        <v>792</v>
      </c>
      <c r="BH23" s="52">
        <f t="shared" si="53"/>
        <v>757</v>
      </c>
      <c r="BI23" s="52">
        <f t="shared" si="53"/>
        <v>775</v>
      </c>
      <c r="BJ23" s="52">
        <f t="shared" si="53"/>
        <v>548</v>
      </c>
      <c r="BK23" s="52">
        <f t="shared" si="53"/>
        <v>975</v>
      </c>
      <c r="BL23" s="52">
        <f t="shared" si="53"/>
        <v>639</v>
      </c>
      <c r="BM23" s="52">
        <f t="shared" si="53"/>
        <v>493</v>
      </c>
      <c r="BN23" s="52">
        <f t="shared" si="53"/>
        <v>662</v>
      </c>
      <c r="BO23" s="52">
        <f t="shared" si="53"/>
        <v>1015</v>
      </c>
      <c r="BP23" s="52">
        <f>BP11</f>
        <v>1085</v>
      </c>
      <c r="BQ23" s="52">
        <f>BQ11</f>
        <v>1466</v>
      </c>
      <c r="BR23" s="52">
        <f>BR11</f>
        <v>1629</v>
      </c>
      <c r="BS23" s="52">
        <f t="shared" ref="BS23:BT23" si="54">BS11</f>
        <v>1624</v>
      </c>
      <c r="BT23" s="52">
        <f t="shared" si="54"/>
        <v>2872</v>
      </c>
      <c r="BU23" s="52">
        <f t="shared" ref="BU23:BV23" si="55">BU11</f>
        <v>1787</v>
      </c>
      <c r="BV23" s="52">
        <f t="shared" si="55"/>
        <v>1570</v>
      </c>
      <c r="BW23" s="52">
        <v>3356</v>
      </c>
      <c r="BX23" s="52">
        <v>2226</v>
      </c>
      <c r="BY23" s="52">
        <v>2477</v>
      </c>
      <c r="BZ23" s="52">
        <v>2492</v>
      </c>
      <c r="CA23" s="52">
        <v>2271</v>
      </c>
      <c r="CB23" s="52">
        <f t="shared" ref="CB23" si="56">CB11</f>
        <v>2191</v>
      </c>
      <c r="CC23" s="52">
        <f t="shared" ref="CC23:CD23" si="57">CC11</f>
        <v>2382</v>
      </c>
      <c r="CD23" s="52">
        <f t="shared" si="57"/>
        <v>2000</v>
      </c>
      <c r="CE23" s="52">
        <f t="shared" ref="CE23:CF23" si="58">CE11</f>
        <v>1521</v>
      </c>
      <c r="CF23" s="52">
        <f t="shared" si="58"/>
        <v>3957</v>
      </c>
      <c r="CG23" s="52">
        <f t="shared" ref="CG23:CH23" si="59">CG11</f>
        <v>2973</v>
      </c>
      <c r="CH23" s="52">
        <f t="shared" si="59"/>
        <v>2984</v>
      </c>
      <c r="CI23" s="52">
        <f t="shared" ref="CI23:CT23" si="60">CI11</f>
        <v>4727</v>
      </c>
      <c r="CJ23" s="52">
        <f>CJ11</f>
        <v>3747.304347826087</v>
      </c>
      <c r="CK23" s="52">
        <f t="shared" si="60"/>
        <v>0</v>
      </c>
      <c r="CL23" s="52">
        <f t="shared" si="60"/>
        <v>0</v>
      </c>
      <c r="CM23" s="52">
        <f t="shared" si="60"/>
        <v>0</v>
      </c>
      <c r="CN23" s="52">
        <f t="shared" si="60"/>
        <v>0</v>
      </c>
      <c r="CO23" s="52">
        <f t="shared" si="60"/>
        <v>0</v>
      </c>
      <c r="CP23" s="52">
        <f t="shared" si="60"/>
        <v>0</v>
      </c>
      <c r="CQ23" s="52">
        <f t="shared" si="60"/>
        <v>0</v>
      </c>
      <c r="CR23" s="52">
        <f t="shared" si="60"/>
        <v>0</v>
      </c>
      <c r="CS23" s="52">
        <f t="shared" si="60"/>
        <v>0</v>
      </c>
      <c r="CT23" s="52">
        <f t="shared" si="60"/>
        <v>0</v>
      </c>
      <c r="CU23" s="52"/>
      <c r="CY23" s="52">
        <f t="shared" ref="CY23" ca="1" si="61">CY11</f>
        <v>11446.304347826088</v>
      </c>
    </row>
    <row r="24" spans="2:103" x14ac:dyDescent="0.2"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Y24" s="52"/>
    </row>
    <row r="25" spans="2:103" x14ac:dyDescent="0.2"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Y25" s="52"/>
    </row>
    <row r="26" spans="2:103" x14ac:dyDescent="0.2">
      <c r="CU26" s="52"/>
      <c r="CY26" s="52"/>
    </row>
    <row r="27" spans="2:103" x14ac:dyDescent="0.2">
      <c r="CU27" s="52"/>
    </row>
    <row r="28" spans="2:103" x14ac:dyDescent="0.2">
      <c r="CU28" s="52"/>
    </row>
    <row r="29" spans="2:103" x14ac:dyDescent="0.2">
      <c r="CU29" s="52"/>
    </row>
    <row r="30" spans="2:103" x14ac:dyDescent="0.2">
      <c r="CU30" s="52"/>
    </row>
    <row r="31" spans="2:103" x14ac:dyDescent="0.2">
      <c r="CU31" s="52"/>
    </row>
    <row r="32" spans="2:103" ht="15" x14ac:dyDescent="0.25">
      <c r="CU32" s="53"/>
    </row>
    <row r="36" spans="99:99" x14ac:dyDescent="0.2">
      <c r="CU36" s="52"/>
    </row>
    <row r="37" spans="99:99" x14ac:dyDescent="0.2">
      <c r="CU37" s="52"/>
    </row>
    <row r="38" spans="99:99" x14ac:dyDescent="0.2">
      <c r="CU38" s="52"/>
    </row>
    <row r="39" spans="99:99" x14ac:dyDescent="0.2">
      <c r="CU39" s="52"/>
    </row>
    <row r="40" spans="99:99" x14ac:dyDescent="0.2">
      <c r="CU40" s="52"/>
    </row>
    <row r="41" spans="99:99" x14ac:dyDescent="0.2">
      <c r="CU41" s="52"/>
    </row>
    <row r="42" spans="99:99" x14ac:dyDescent="0.2">
      <c r="CU42" s="52"/>
    </row>
  </sheetData>
  <conditionalFormatting sqref="B9">
    <cfRule type="duplicateValues" dxfId="20" priority="4"/>
  </conditionalFormatting>
  <conditionalFormatting sqref="B11">
    <cfRule type="duplicateValues" dxfId="19" priority="2"/>
  </conditionalFormatting>
  <conditionalFormatting sqref="B12:B1048576 B10 B1:B8">
    <cfRule type="duplicateValues" dxfId="18" priority="28"/>
  </conditionalFormatting>
  <pageMargins left="0.7" right="0.7" top="0.75" bottom="0.75" header="0.3" footer="0.3"/>
  <customProperties>
    <customPr name="Qube.Worksheet.Visibility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1A75-ADC3-4252-B7E9-D6D63C5BBDF0}">
  <dimension ref="B1:CY42"/>
  <sheetViews>
    <sheetView zoomScaleNormal="100" workbookViewId="0">
      <pane xSplit="2" ySplit="3" topLeftCell="C4" activePane="bottomRight" state="frozen"/>
      <selection activeCell="BE3" sqref="BE3"/>
      <selection pane="topRight" activeCell="BE3" sqref="BE3"/>
      <selection pane="bottomLeft" activeCell="BE3" sqref="BE3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87" width="9.140625" style="9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3" ht="15" x14ac:dyDescent="0.25">
      <c r="CW1" s="66">
        <f ca="1">PV!CW1</f>
        <v>32</v>
      </c>
      <c r="CX1" s="9" t="s">
        <v>95</v>
      </c>
    </row>
    <row r="2" spans="2:103" x14ac:dyDescent="0.2">
      <c r="BK2" s="67">
        <v>16</v>
      </c>
      <c r="BL2" s="67">
        <f t="shared" ref="BL2:BV2" si="0">BK2+1</f>
        <v>17</v>
      </c>
      <c r="BM2" s="67">
        <f t="shared" si="0"/>
        <v>18</v>
      </c>
      <c r="BN2" s="67">
        <f t="shared" si="0"/>
        <v>19</v>
      </c>
      <c r="BO2" s="67">
        <f t="shared" si="0"/>
        <v>20</v>
      </c>
      <c r="BP2" s="67">
        <f t="shared" si="0"/>
        <v>21</v>
      </c>
      <c r="BQ2" s="67">
        <f t="shared" si="0"/>
        <v>22</v>
      </c>
      <c r="BR2" s="67">
        <f t="shared" si="0"/>
        <v>23</v>
      </c>
      <c r="BS2" s="67">
        <f t="shared" si="0"/>
        <v>24</v>
      </c>
      <c r="BT2" s="67">
        <f t="shared" si="0"/>
        <v>25</v>
      </c>
      <c r="BU2" s="67">
        <f t="shared" si="0"/>
        <v>26</v>
      </c>
      <c r="BV2" s="67">
        <f t="shared" si="0"/>
        <v>27</v>
      </c>
      <c r="BW2" s="78">
        <f>MONTH(BW3)+1</f>
        <v>2</v>
      </c>
      <c r="BX2" s="78">
        <f t="shared" ref="BX2:CH2" si="1">MONTH(BX3)+1</f>
        <v>3</v>
      </c>
      <c r="BY2" s="78">
        <f t="shared" si="1"/>
        <v>4</v>
      </c>
      <c r="BZ2" s="78">
        <f t="shared" si="1"/>
        <v>5</v>
      </c>
      <c r="CA2" s="78">
        <f t="shared" si="1"/>
        <v>6</v>
      </c>
      <c r="CB2" s="78">
        <f t="shared" si="1"/>
        <v>7</v>
      </c>
      <c r="CC2" s="78">
        <f t="shared" si="1"/>
        <v>8</v>
      </c>
      <c r="CD2" s="78">
        <f t="shared" si="1"/>
        <v>9</v>
      </c>
      <c r="CE2" s="78">
        <f t="shared" si="1"/>
        <v>10</v>
      </c>
      <c r="CF2" s="78">
        <f t="shared" si="1"/>
        <v>11</v>
      </c>
      <c r="CG2" s="78">
        <f t="shared" si="1"/>
        <v>12</v>
      </c>
      <c r="CH2" s="78">
        <f t="shared" si="1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2">IF(MONTH(TODAY())=MONTH(CK3)-1,MONTH(CK3)+2,IF(MONTH(TODAY())=MONTH(CK3),"",MONTH(CK3)+1))</f>
        <v/>
      </c>
      <c r="CL2" s="78">
        <f t="shared" ca="1" si="2"/>
        <v>6</v>
      </c>
      <c r="CM2" s="78">
        <f t="shared" ca="1" si="2"/>
        <v>6</v>
      </c>
      <c r="CN2" s="78">
        <f t="shared" ca="1" si="2"/>
        <v>7</v>
      </c>
      <c r="CO2" s="78">
        <f t="shared" ca="1" si="2"/>
        <v>8</v>
      </c>
      <c r="CP2" s="78">
        <f t="shared" ca="1" si="2"/>
        <v>9</v>
      </c>
      <c r="CQ2" s="78">
        <f t="shared" ca="1" si="2"/>
        <v>10</v>
      </c>
      <c r="CR2" s="78">
        <f t="shared" ca="1" si="2"/>
        <v>11</v>
      </c>
      <c r="CS2" s="78">
        <f t="shared" ca="1" si="2"/>
        <v>12</v>
      </c>
      <c r="CT2" s="78">
        <f t="shared" ca="1" si="2"/>
        <v>13</v>
      </c>
      <c r="CU2" s="78"/>
      <c r="CW2" s="74">
        <f ca="1">PV!CW2</f>
        <v>4</v>
      </c>
    </row>
    <row r="3" spans="2:103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3">EOMONTH(BJ3,1)</f>
        <v>45322</v>
      </c>
      <c r="BL3" s="34">
        <f t="shared" si="3"/>
        <v>45351</v>
      </c>
      <c r="BM3" s="34">
        <f t="shared" si="3"/>
        <v>45382</v>
      </c>
      <c r="BN3" s="34">
        <f t="shared" si="3"/>
        <v>45412</v>
      </c>
      <c r="BO3" s="34">
        <f t="shared" si="3"/>
        <v>45443</v>
      </c>
      <c r="BP3" s="34">
        <f t="shared" si="3"/>
        <v>45473</v>
      </c>
      <c r="BQ3" s="34">
        <f t="shared" si="3"/>
        <v>45504</v>
      </c>
      <c r="BR3" s="34">
        <f t="shared" si="3"/>
        <v>45535</v>
      </c>
      <c r="BS3" s="34">
        <f t="shared" si="3"/>
        <v>45565</v>
      </c>
      <c r="BT3" s="34">
        <f t="shared" si="3"/>
        <v>45596</v>
      </c>
      <c r="BU3" s="34">
        <f t="shared" si="3"/>
        <v>45626</v>
      </c>
      <c r="BV3" s="34">
        <f t="shared" si="3"/>
        <v>45657</v>
      </c>
      <c r="BW3" s="34">
        <v>45688</v>
      </c>
      <c r="BX3" s="34">
        <f t="shared" ref="BX3:CT3" si="4">EOMONTH(BW3,1)</f>
        <v>45716</v>
      </c>
      <c r="BY3" s="34">
        <f t="shared" si="4"/>
        <v>45747</v>
      </c>
      <c r="BZ3" s="34">
        <f t="shared" si="4"/>
        <v>45777</v>
      </c>
      <c r="CA3" s="34">
        <f t="shared" si="4"/>
        <v>45808</v>
      </c>
      <c r="CB3" s="34">
        <f t="shared" si="4"/>
        <v>45838</v>
      </c>
      <c r="CC3" s="34">
        <f t="shared" si="4"/>
        <v>45869</v>
      </c>
      <c r="CD3" s="34">
        <f t="shared" si="4"/>
        <v>45900</v>
      </c>
      <c r="CE3" s="34">
        <f t="shared" si="4"/>
        <v>45930</v>
      </c>
      <c r="CF3" s="34">
        <f t="shared" si="4"/>
        <v>45961</v>
      </c>
      <c r="CG3" s="34">
        <f t="shared" si="4"/>
        <v>45991</v>
      </c>
      <c r="CH3" s="34">
        <f t="shared" si="4"/>
        <v>46022</v>
      </c>
      <c r="CI3" s="34">
        <f t="shared" si="4"/>
        <v>46053</v>
      </c>
      <c r="CJ3" s="34">
        <f t="shared" si="4"/>
        <v>46081</v>
      </c>
      <c r="CK3" s="34">
        <f t="shared" si="4"/>
        <v>46112</v>
      </c>
      <c r="CL3" s="34">
        <f t="shared" si="4"/>
        <v>46142</v>
      </c>
      <c r="CM3" s="34">
        <f t="shared" si="4"/>
        <v>46173</v>
      </c>
      <c r="CN3" s="34">
        <f t="shared" si="4"/>
        <v>46203</v>
      </c>
      <c r="CO3" s="34">
        <f t="shared" si="4"/>
        <v>46234</v>
      </c>
      <c r="CP3" s="34">
        <f t="shared" si="4"/>
        <v>46265</v>
      </c>
      <c r="CQ3" s="34">
        <f t="shared" si="4"/>
        <v>46295</v>
      </c>
      <c r="CR3" s="34">
        <f t="shared" si="4"/>
        <v>46326</v>
      </c>
      <c r="CS3" s="34">
        <f t="shared" si="4"/>
        <v>46356</v>
      </c>
      <c r="CT3" s="34">
        <f t="shared" si="4"/>
        <v>46387</v>
      </c>
      <c r="CU3" s="34"/>
      <c r="CW3" s="43" t="s">
        <v>94</v>
      </c>
      <c r="CY3" s="43" t="s">
        <v>215</v>
      </c>
    </row>
    <row r="4" spans="2:103" x14ac:dyDescent="0.2">
      <c r="B4" s="9" t="s">
        <v>105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v>0</v>
      </c>
      <c r="AH4" s="52">
        <v>0</v>
      </c>
      <c r="AI4" s="52">
        <v>0</v>
      </c>
      <c r="AJ4" s="52">
        <v>0</v>
      </c>
      <c r="AK4" s="52">
        <v>0</v>
      </c>
      <c r="AL4" s="52">
        <v>0</v>
      </c>
      <c r="AM4" s="52">
        <v>0</v>
      </c>
      <c r="AN4" s="52">
        <v>0</v>
      </c>
      <c r="AO4" s="52">
        <v>0</v>
      </c>
      <c r="AP4" s="52">
        <v>0</v>
      </c>
      <c r="AQ4" s="52">
        <v>0</v>
      </c>
      <c r="AR4" s="52">
        <v>0</v>
      </c>
      <c r="AS4" s="52">
        <v>0</v>
      </c>
      <c r="AT4" s="52">
        <v>0</v>
      </c>
      <c r="AU4" s="52">
        <v>0</v>
      </c>
      <c r="AV4" s="52">
        <v>0</v>
      </c>
      <c r="AW4" s="52">
        <v>0</v>
      </c>
      <c r="AX4" s="52">
        <v>0</v>
      </c>
      <c r="AY4" s="52">
        <v>0</v>
      </c>
      <c r="AZ4" s="52">
        <v>0</v>
      </c>
      <c r="BA4" s="52">
        <v>0</v>
      </c>
      <c r="BB4" s="52">
        <v>0</v>
      </c>
      <c r="BC4" s="52">
        <v>0</v>
      </c>
      <c r="BD4" s="52">
        <v>0</v>
      </c>
      <c r="BE4" s="52">
        <v>0</v>
      </c>
      <c r="BF4" s="52">
        <v>0</v>
      </c>
      <c r="BG4" s="52">
        <v>0</v>
      </c>
      <c r="BH4" s="52">
        <v>0</v>
      </c>
      <c r="BI4" s="52">
        <v>0</v>
      </c>
      <c r="BJ4" s="52">
        <v>0</v>
      </c>
      <c r="BK4" s="52">
        <v>0</v>
      </c>
      <c r="BL4" s="52">
        <v>0</v>
      </c>
      <c r="BM4" s="52">
        <v>0</v>
      </c>
      <c r="BN4" s="52">
        <v>3</v>
      </c>
      <c r="BO4" s="52">
        <v>26</v>
      </c>
      <c r="BP4" s="52">
        <v>30</v>
      </c>
      <c r="BQ4" s="52">
        <v>120</v>
      </c>
      <c r="BR4" s="52">
        <v>132</v>
      </c>
      <c r="BS4" s="52">
        <v>88</v>
      </c>
      <c r="BT4" s="52">
        <v>116</v>
      </c>
      <c r="BU4" s="52">
        <v>99</v>
      </c>
      <c r="BV4" s="52">
        <v>98</v>
      </c>
      <c r="BW4" s="52">
        <v>94</v>
      </c>
      <c r="BX4" s="52">
        <v>70</v>
      </c>
      <c r="BY4" s="52">
        <v>100</v>
      </c>
      <c r="BZ4" s="52">
        <v>98</v>
      </c>
      <c r="CA4" s="52">
        <v>66</v>
      </c>
      <c r="CB4" s="52">
        <v>63</v>
      </c>
      <c r="CC4" s="52">
        <v>95</v>
      </c>
      <c r="CD4" s="52">
        <v>94</v>
      </c>
      <c r="CE4" s="52">
        <v>72</v>
      </c>
      <c r="CF4" s="52">
        <v>131</v>
      </c>
      <c r="CG4" s="52">
        <v>67</v>
      </c>
      <c r="CH4" s="52">
        <v>52</v>
      </c>
      <c r="CI4" s="52">
        <v>56</v>
      </c>
      <c r="CJ4" s="52">
        <v>69.34782608695653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55</v>
      </c>
      <c r="CY4" s="52">
        <f ca="1">SUMIFS($C4:$CV4,$C$3:$CV$3,"&gt;="&amp;DATE(2026,1,1),$C$3:$CV$3,"&lt;="&amp;DATE(2026,12,31),$C$2:$CV$2,"&gt;"&amp;0)+$CW4</f>
        <v>180.34782608695653</v>
      </c>
    </row>
    <row r="5" spans="2:103" x14ac:dyDescent="0.2">
      <c r="B5" s="9" t="s">
        <v>99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0</v>
      </c>
      <c r="AG5" s="52">
        <v>0</v>
      </c>
      <c r="AH5" s="52">
        <v>0</v>
      </c>
      <c r="AI5" s="52">
        <v>0</v>
      </c>
      <c r="AJ5" s="52">
        <v>0</v>
      </c>
      <c r="AK5" s="52">
        <v>0</v>
      </c>
      <c r="AL5" s="52">
        <v>0</v>
      </c>
      <c r="AM5" s="52">
        <v>0</v>
      </c>
      <c r="AN5" s="52">
        <v>0</v>
      </c>
      <c r="AO5" s="52">
        <v>0</v>
      </c>
      <c r="AP5" s="52">
        <v>0</v>
      </c>
      <c r="AQ5" s="52">
        <v>0</v>
      </c>
      <c r="AR5" s="52">
        <v>0</v>
      </c>
      <c r="AS5" s="52">
        <v>0</v>
      </c>
      <c r="AT5" s="52">
        <v>0</v>
      </c>
      <c r="AU5" s="52">
        <v>0</v>
      </c>
      <c r="AV5" s="52">
        <v>0</v>
      </c>
      <c r="AW5" s="52">
        <v>0</v>
      </c>
      <c r="AX5" s="52">
        <v>0</v>
      </c>
      <c r="AY5" s="52">
        <v>0</v>
      </c>
      <c r="AZ5" s="52">
        <v>0</v>
      </c>
      <c r="BA5" s="52">
        <v>0</v>
      </c>
      <c r="BB5" s="52">
        <v>0</v>
      </c>
      <c r="BC5" s="52">
        <v>0</v>
      </c>
      <c r="BD5" s="52">
        <v>0</v>
      </c>
      <c r="BE5" s="52">
        <v>0</v>
      </c>
      <c r="BF5" s="52">
        <v>0</v>
      </c>
      <c r="BG5" s="52">
        <v>0</v>
      </c>
      <c r="BH5" s="52">
        <v>0</v>
      </c>
      <c r="BI5" s="52">
        <v>0</v>
      </c>
      <c r="BJ5" s="52">
        <v>0</v>
      </c>
      <c r="BK5" s="52">
        <v>0</v>
      </c>
      <c r="BL5" s="52">
        <v>0</v>
      </c>
      <c r="BM5" s="52">
        <v>0</v>
      </c>
      <c r="BN5" s="52">
        <v>0</v>
      </c>
      <c r="BO5" s="52">
        <v>0</v>
      </c>
      <c r="BP5" s="52">
        <v>1</v>
      </c>
      <c r="BQ5" s="52">
        <v>1303</v>
      </c>
      <c r="BR5" s="52">
        <v>1542</v>
      </c>
      <c r="BS5" s="52">
        <v>1175</v>
      </c>
      <c r="BT5" s="52">
        <v>2061</v>
      </c>
      <c r="BU5" s="52">
        <v>1228</v>
      </c>
      <c r="BV5" s="52">
        <v>1313</v>
      </c>
      <c r="BW5" s="52">
        <v>2365</v>
      </c>
      <c r="BX5" s="52">
        <v>1256</v>
      </c>
      <c r="BY5" s="52">
        <v>1421</v>
      </c>
      <c r="BZ5" s="52">
        <v>1734</v>
      </c>
      <c r="CA5" s="52">
        <v>1477</v>
      </c>
      <c r="CB5" s="52">
        <v>1531</v>
      </c>
      <c r="CC5" s="52">
        <v>1685</v>
      </c>
      <c r="CD5" s="52">
        <v>1472</v>
      </c>
      <c r="CE5" s="52">
        <v>1113</v>
      </c>
      <c r="CF5" s="52">
        <v>2230</v>
      </c>
      <c r="CG5" s="52">
        <v>1153</v>
      </c>
      <c r="CH5" s="52">
        <v>1661</v>
      </c>
      <c r="CI5" s="52">
        <v>2890</v>
      </c>
      <c r="CJ5" s="52">
        <v>1389.4782608695652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1102</v>
      </c>
      <c r="CY5" s="52">
        <f ca="1">SUMIFS($C5:$CV5,$C$3:$CV$3,"&gt;="&amp;DATE(2026,1,1),$C$3:$CV$3,"&lt;="&amp;DATE(2026,12,31),$C$2:$CV$2,"&gt;"&amp;0)+$CW5</f>
        <v>5381.478260869565</v>
      </c>
    </row>
    <row r="6" spans="2:103" x14ac:dyDescent="0.2">
      <c r="B6" s="9" t="s">
        <v>102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0</v>
      </c>
      <c r="AK6" s="52">
        <v>0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52">
        <v>0</v>
      </c>
      <c r="AT6" s="52">
        <v>0</v>
      </c>
      <c r="AU6" s="52">
        <v>0</v>
      </c>
      <c r="AV6" s="52">
        <v>0</v>
      </c>
      <c r="AW6" s="52">
        <v>0</v>
      </c>
      <c r="AX6" s="52">
        <v>0</v>
      </c>
      <c r="AY6" s="52">
        <v>0</v>
      </c>
      <c r="AZ6" s="52">
        <v>0</v>
      </c>
      <c r="BA6" s="52">
        <v>0</v>
      </c>
      <c r="BB6" s="52">
        <v>0</v>
      </c>
      <c r="BC6" s="52">
        <v>0</v>
      </c>
      <c r="BD6" s="52">
        <v>0</v>
      </c>
      <c r="BE6" s="52">
        <v>0</v>
      </c>
      <c r="BF6" s="52">
        <v>0</v>
      </c>
      <c r="BG6" s="52">
        <v>0</v>
      </c>
      <c r="BH6" s="52">
        <v>0</v>
      </c>
      <c r="BI6" s="52">
        <v>0</v>
      </c>
      <c r="BJ6" s="52">
        <v>0</v>
      </c>
      <c r="BK6" s="52">
        <v>0</v>
      </c>
      <c r="BL6" s="52">
        <v>1</v>
      </c>
      <c r="BM6" s="52">
        <v>1637</v>
      </c>
      <c r="BN6" s="52">
        <v>2997</v>
      </c>
      <c r="BO6" s="52">
        <v>3370</v>
      </c>
      <c r="BP6" s="52">
        <v>4072</v>
      </c>
      <c r="BQ6" s="52">
        <v>5506</v>
      </c>
      <c r="BR6" s="52">
        <v>5911</v>
      </c>
      <c r="BS6" s="52">
        <v>5411</v>
      </c>
      <c r="BT6" s="52">
        <v>7439</v>
      </c>
      <c r="BU6" s="52">
        <v>5460</v>
      </c>
      <c r="BV6" s="52">
        <v>5235</v>
      </c>
      <c r="BW6" s="52">
        <v>6873</v>
      </c>
      <c r="BX6" s="52">
        <v>6110</v>
      </c>
      <c r="BY6" s="52">
        <v>7430</v>
      </c>
      <c r="BZ6" s="52">
        <v>7385</v>
      </c>
      <c r="CA6" s="52">
        <v>6939</v>
      </c>
      <c r="CB6" s="52">
        <v>6832</v>
      </c>
      <c r="CC6" s="52">
        <v>7557</v>
      </c>
      <c r="CD6" s="52">
        <v>7511</v>
      </c>
      <c r="CE6" s="52">
        <v>6314</v>
      </c>
      <c r="CF6" s="52">
        <v>9261</v>
      </c>
      <c r="CG6" s="52">
        <v>7196</v>
      </c>
      <c r="CH6" s="52">
        <v>6580</v>
      </c>
      <c r="CI6" s="52">
        <v>8328</v>
      </c>
      <c r="CJ6" s="52">
        <v>6802.391304347826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5395</v>
      </c>
      <c r="CY6" s="52">
        <f ca="1">SUMIFS($C6:$CV6,$C$3:$CV$3,"&gt;="&amp;DATE(2026,1,1),$C$3:$CV$3,"&lt;="&amp;DATE(2026,12,31),$C$2:$CV$2,"&gt;"&amp;0)+$CW6</f>
        <v>20525.391304347824</v>
      </c>
    </row>
    <row r="7" spans="2:103" x14ac:dyDescent="0.2">
      <c r="B7" s="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W7" s="52"/>
      <c r="CY7" s="52"/>
    </row>
    <row r="8" spans="2:103" x14ac:dyDescent="0.2">
      <c r="B8" s="1" t="s">
        <v>13</v>
      </c>
      <c r="C8" s="52">
        <f t="shared" ref="C8:BI8" si="5">C10-SUM(C4:C6)</f>
        <v>0</v>
      </c>
      <c r="D8" s="52">
        <f t="shared" si="5"/>
        <v>0</v>
      </c>
      <c r="E8" s="52">
        <f t="shared" si="5"/>
        <v>0</v>
      </c>
      <c r="F8" s="52">
        <f t="shared" si="5"/>
        <v>0</v>
      </c>
      <c r="G8" s="52">
        <f t="shared" si="5"/>
        <v>0</v>
      </c>
      <c r="H8" s="52">
        <f t="shared" si="5"/>
        <v>0</v>
      </c>
      <c r="I8" s="52">
        <f t="shared" si="5"/>
        <v>0</v>
      </c>
      <c r="J8" s="52">
        <f t="shared" si="5"/>
        <v>0</v>
      </c>
      <c r="K8" s="52">
        <f t="shared" si="5"/>
        <v>0</v>
      </c>
      <c r="L8" s="52">
        <f t="shared" si="5"/>
        <v>0</v>
      </c>
      <c r="M8" s="52">
        <f t="shared" si="5"/>
        <v>0</v>
      </c>
      <c r="N8" s="52">
        <f t="shared" si="5"/>
        <v>0</v>
      </c>
      <c r="O8" s="52">
        <f t="shared" si="5"/>
        <v>0</v>
      </c>
      <c r="P8" s="52">
        <f t="shared" si="5"/>
        <v>0</v>
      </c>
      <c r="Q8" s="52">
        <f t="shared" si="5"/>
        <v>0</v>
      </c>
      <c r="R8" s="52">
        <f t="shared" si="5"/>
        <v>0</v>
      </c>
      <c r="S8" s="52">
        <f t="shared" si="5"/>
        <v>0</v>
      </c>
      <c r="T8" s="52">
        <f t="shared" si="5"/>
        <v>0</v>
      </c>
      <c r="U8" s="52">
        <f t="shared" si="5"/>
        <v>0</v>
      </c>
      <c r="V8" s="52">
        <f t="shared" si="5"/>
        <v>0</v>
      </c>
      <c r="W8" s="52">
        <f t="shared" si="5"/>
        <v>0</v>
      </c>
      <c r="X8" s="52">
        <f t="shared" si="5"/>
        <v>0</v>
      </c>
      <c r="Y8" s="52">
        <f t="shared" si="5"/>
        <v>0</v>
      </c>
      <c r="Z8" s="52">
        <f t="shared" si="5"/>
        <v>0</v>
      </c>
      <c r="AA8" s="52">
        <f t="shared" si="5"/>
        <v>0</v>
      </c>
      <c r="AB8" s="52">
        <f t="shared" si="5"/>
        <v>0</v>
      </c>
      <c r="AC8" s="52">
        <f t="shared" si="5"/>
        <v>0</v>
      </c>
      <c r="AD8" s="52">
        <f t="shared" si="5"/>
        <v>0</v>
      </c>
      <c r="AE8" s="52">
        <f t="shared" si="5"/>
        <v>0</v>
      </c>
      <c r="AF8" s="52">
        <f t="shared" si="5"/>
        <v>0</v>
      </c>
      <c r="AG8" s="52">
        <f t="shared" si="5"/>
        <v>0</v>
      </c>
      <c r="AH8" s="52">
        <f t="shared" si="5"/>
        <v>0</v>
      </c>
      <c r="AI8" s="52">
        <f t="shared" si="5"/>
        <v>0</v>
      </c>
      <c r="AJ8" s="52">
        <f t="shared" si="5"/>
        <v>0</v>
      </c>
      <c r="AK8" s="52">
        <f t="shared" si="5"/>
        <v>0</v>
      </c>
      <c r="AL8" s="52">
        <f t="shared" si="5"/>
        <v>0</v>
      </c>
      <c r="AM8" s="52">
        <f t="shared" si="5"/>
        <v>0</v>
      </c>
      <c r="AN8" s="52">
        <f t="shared" si="5"/>
        <v>0</v>
      </c>
      <c r="AO8" s="52">
        <f t="shared" si="5"/>
        <v>0</v>
      </c>
      <c r="AP8" s="52">
        <f t="shared" si="5"/>
        <v>0</v>
      </c>
      <c r="AQ8" s="52">
        <f t="shared" si="5"/>
        <v>0</v>
      </c>
      <c r="AR8" s="52">
        <f t="shared" si="5"/>
        <v>0</v>
      </c>
      <c r="AS8" s="52">
        <f t="shared" si="5"/>
        <v>0</v>
      </c>
      <c r="AT8" s="52">
        <f t="shared" si="5"/>
        <v>0</v>
      </c>
      <c r="AU8" s="52">
        <f t="shared" si="5"/>
        <v>0</v>
      </c>
      <c r="AV8" s="52">
        <f t="shared" si="5"/>
        <v>0</v>
      </c>
      <c r="AW8" s="52">
        <f t="shared" si="5"/>
        <v>0</v>
      </c>
      <c r="AX8" s="52">
        <f t="shared" si="5"/>
        <v>0</v>
      </c>
      <c r="AY8" s="52">
        <f t="shared" si="5"/>
        <v>0</v>
      </c>
      <c r="AZ8" s="52">
        <f t="shared" si="5"/>
        <v>0</v>
      </c>
      <c r="BA8" s="52">
        <f t="shared" si="5"/>
        <v>0</v>
      </c>
      <c r="BB8" s="52">
        <f t="shared" si="5"/>
        <v>0</v>
      </c>
      <c r="BC8" s="52">
        <f t="shared" si="5"/>
        <v>0</v>
      </c>
      <c r="BD8" s="52">
        <f t="shared" si="5"/>
        <v>0</v>
      </c>
      <c r="BE8" s="52">
        <f t="shared" si="5"/>
        <v>0</v>
      </c>
      <c r="BF8" s="52">
        <f t="shared" si="5"/>
        <v>0</v>
      </c>
      <c r="BG8" s="52">
        <f t="shared" si="5"/>
        <v>0</v>
      </c>
      <c r="BH8" s="52">
        <f t="shared" si="5"/>
        <v>0</v>
      </c>
      <c r="BI8" s="52">
        <f t="shared" si="5"/>
        <v>0</v>
      </c>
      <c r="BJ8" s="52">
        <f>BJ10-SUM(BJ4:BJ6)</f>
        <v>0</v>
      </c>
      <c r="BK8" s="52">
        <f t="shared" ref="BK8:BQ8" si="6">BK10-SUM(BK4:BK6)</f>
        <v>0</v>
      </c>
      <c r="BL8" s="52">
        <f t="shared" si="6"/>
        <v>0</v>
      </c>
      <c r="BM8" s="52">
        <f t="shared" si="6"/>
        <v>0</v>
      </c>
      <c r="BN8" s="52">
        <f t="shared" si="6"/>
        <v>0</v>
      </c>
      <c r="BO8" s="52">
        <f t="shared" si="6"/>
        <v>1</v>
      </c>
      <c r="BP8" s="52">
        <f t="shared" si="6"/>
        <v>1</v>
      </c>
      <c r="BQ8" s="52">
        <f t="shared" si="6"/>
        <v>2</v>
      </c>
      <c r="BR8" s="52">
        <f t="shared" ref="BR8:BV8" si="7">BR10-SUM(BR4:BR6)</f>
        <v>1</v>
      </c>
      <c r="BS8" s="52">
        <f t="shared" si="7"/>
        <v>11</v>
      </c>
      <c r="BT8" s="52">
        <f t="shared" si="7"/>
        <v>14</v>
      </c>
      <c r="BU8" s="52">
        <f t="shared" si="7"/>
        <v>6</v>
      </c>
      <c r="BV8" s="52">
        <f t="shared" si="7"/>
        <v>6</v>
      </c>
      <c r="BW8" s="52">
        <v>11</v>
      </c>
      <c r="BX8" s="52">
        <v>7</v>
      </c>
      <c r="BY8" s="52">
        <v>13</v>
      </c>
      <c r="BZ8" s="52">
        <v>8</v>
      </c>
      <c r="CA8" s="52">
        <v>5</v>
      </c>
      <c r="CB8" s="52">
        <f t="shared" ref="CB8:CC8" si="8">CB10-SUM(CB4:CB6)</f>
        <v>6</v>
      </c>
      <c r="CC8" s="52">
        <f t="shared" si="8"/>
        <v>10</v>
      </c>
      <c r="CD8" s="52">
        <f t="shared" ref="CD8:CE8" si="9">CD10-SUM(CD4:CD6)</f>
        <v>4</v>
      </c>
      <c r="CE8" s="52">
        <f t="shared" si="9"/>
        <v>1</v>
      </c>
      <c r="CF8" s="52">
        <f t="shared" ref="CF8:CG8" si="10">CF10-SUM(CF4:CF6)</f>
        <v>3</v>
      </c>
      <c r="CG8" s="52">
        <f t="shared" si="10"/>
        <v>2</v>
      </c>
      <c r="CH8" s="52">
        <f t="shared" ref="CH8" si="11">CH10-SUM(CH4:CH6)</f>
        <v>1</v>
      </c>
      <c r="CI8" s="52">
        <f ca="1">IF(ISNUMBER(CI$2),CI10-SUM(CI4:CI6),$CW8*$CW$1)</f>
        <v>5</v>
      </c>
      <c r="CJ8" s="52">
        <f ca="1">IF(ISNUMBER(CJ$2),CJ10-SUM(CJ4:CJ6),$CW8*$CW$1)</f>
        <v>1.2608695652179449</v>
      </c>
      <c r="CK8" s="52">
        <f t="shared" ref="CK8:CT8" ca="1" si="12">IF(ISNUMBER(CK$2),CK10-SUM(CK4:CK6),$CW8*$CW$1)</f>
        <v>32</v>
      </c>
      <c r="CL8" s="52">
        <f t="shared" ca="1" si="12"/>
        <v>0</v>
      </c>
      <c r="CM8" s="52">
        <f t="shared" ca="1" si="12"/>
        <v>0</v>
      </c>
      <c r="CN8" s="52">
        <f t="shared" ca="1" si="12"/>
        <v>0</v>
      </c>
      <c r="CO8" s="52">
        <f t="shared" ca="1" si="12"/>
        <v>0</v>
      </c>
      <c r="CP8" s="52">
        <f t="shared" ca="1" si="12"/>
        <v>0</v>
      </c>
      <c r="CQ8" s="52">
        <f t="shared" ca="1" si="12"/>
        <v>0</v>
      </c>
      <c r="CR8" s="52">
        <f t="shared" ca="1" si="12"/>
        <v>0</v>
      </c>
      <c r="CS8" s="52">
        <f t="shared" ca="1" si="12"/>
        <v>0</v>
      </c>
      <c r="CT8" s="52">
        <f t="shared" ca="1" si="12"/>
        <v>0</v>
      </c>
      <c r="CU8" s="52"/>
      <c r="CW8" s="52">
        <f>CW10-SUM(CW4:CW6)</f>
        <v>1</v>
      </c>
      <c r="CY8" s="52">
        <f ca="1">SUMIFS($C8:$CV8,$C$3:$CV$3,"&gt;="&amp;DATE(2026,1,1),$C$3:$CV$3,"&lt;="&amp;DATE(2026,12,31),$C$2:$CV$2,"&gt;"&amp;0)+$CW8</f>
        <v>7.2608695652179449</v>
      </c>
    </row>
    <row r="9" spans="2:103" x14ac:dyDescent="0.2">
      <c r="B9" s="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W9" s="52"/>
      <c r="CY9" s="52"/>
    </row>
    <row r="10" spans="2:103" ht="15" x14ac:dyDescent="0.25">
      <c r="B10" s="2" t="s">
        <v>82</v>
      </c>
      <c r="C10" s="53">
        <v>0</v>
      </c>
      <c r="D10" s="53">
        <v>0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0</v>
      </c>
      <c r="O10" s="53">
        <v>0</v>
      </c>
      <c r="P10" s="53">
        <v>0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0</v>
      </c>
      <c r="W10" s="53">
        <v>0</v>
      </c>
      <c r="X10" s="53">
        <v>0</v>
      </c>
      <c r="Y10" s="53">
        <v>0</v>
      </c>
      <c r="Z10" s="53">
        <v>0</v>
      </c>
      <c r="AA10" s="53">
        <v>0</v>
      </c>
      <c r="AB10" s="53">
        <v>0</v>
      </c>
      <c r="AC10" s="53">
        <v>0</v>
      </c>
      <c r="AD10" s="53">
        <v>0</v>
      </c>
      <c r="AE10" s="53">
        <v>0</v>
      </c>
      <c r="AF10" s="53">
        <v>0</v>
      </c>
      <c r="AG10" s="53">
        <v>0</v>
      </c>
      <c r="AH10" s="53">
        <v>0</v>
      </c>
      <c r="AI10" s="53">
        <v>0</v>
      </c>
      <c r="AJ10" s="53">
        <v>0</v>
      </c>
      <c r="AK10" s="53">
        <v>0</v>
      </c>
      <c r="AL10" s="53">
        <v>0</v>
      </c>
      <c r="AM10" s="53">
        <v>0</v>
      </c>
      <c r="AN10" s="53">
        <v>0</v>
      </c>
      <c r="AO10" s="53">
        <v>0</v>
      </c>
      <c r="AP10" s="53">
        <v>0</v>
      </c>
      <c r="AQ10" s="53">
        <v>0</v>
      </c>
      <c r="AR10" s="53">
        <v>0</v>
      </c>
      <c r="AS10" s="53">
        <v>0</v>
      </c>
      <c r="AT10" s="53">
        <v>0</v>
      </c>
      <c r="AU10" s="53">
        <v>0</v>
      </c>
      <c r="AV10" s="53">
        <v>0</v>
      </c>
      <c r="AW10" s="53">
        <v>0</v>
      </c>
      <c r="AX10" s="53">
        <v>0</v>
      </c>
      <c r="AY10" s="53">
        <v>0</v>
      </c>
      <c r="AZ10" s="53">
        <v>0</v>
      </c>
      <c r="BA10" s="53">
        <v>0</v>
      </c>
      <c r="BB10" s="53">
        <v>0</v>
      </c>
      <c r="BC10" s="53">
        <v>0</v>
      </c>
      <c r="BD10" s="53">
        <v>0</v>
      </c>
      <c r="BE10" s="53">
        <v>0</v>
      </c>
      <c r="BF10" s="53">
        <v>0</v>
      </c>
      <c r="BG10" s="53">
        <v>0</v>
      </c>
      <c r="BH10" s="53">
        <v>0</v>
      </c>
      <c r="BI10" s="53">
        <v>0</v>
      </c>
      <c r="BJ10" s="53">
        <v>0</v>
      </c>
      <c r="BK10" s="53">
        <v>0</v>
      </c>
      <c r="BL10" s="53">
        <v>1</v>
      </c>
      <c r="BM10" s="53">
        <v>1637</v>
      </c>
      <c r="BN10" s="53">
        <v>3000</v>
      </c>
      <c r="BO10" s="53">
        <v>3397</v>
      </c>
      <c r="BP10" s="53">
        <v>4104</v>
      </c>
      <c r="BQ10" s="53">
        <v>6931</v>
      </c>
      <c r="BR10" s="53">
        <v>7586</v>
      </c>
      <c r="BS10" s="53">
        <v>6685</v>
      </c>
      <c r="BT10" s="53">
        <v>9630</v>
      </c>
      <c r="BU10" s="53">
        <v>6793</v>
      </c>
      <c r="BV10" s="53">
        <v>6652</v>
      </c>
      <c r="BW10" s="53">
        <v>9343</v>
      </c>
      <c r="BX10" s="53">
        <v>7443</v>
      </c>
      <c r="BY10" s="53">
        <v>8964</v>
      </c>
      <c r="BZ10" s="53">
        <v>9225</v>
      </c>
      <c r="CA10" s="53">
        <v>8487</v>
      </c>
      <c r="CB10" s="53">
        <v>8432</v>
      </c>
      <c r="CC10" s="53">
        <v>9347</v>
      </c>
      <c r="CD10" s="53">
        <v>9081</v>
      </c>
      <c r="CE10" s="53">
        <v>7500</v>
      </c>
      <c r="CF10" s="53">
        <v>11625</v>
      </c>
      <c r="CG10" s="53">
        <v>8418</v>
      </c>
      <c r="CH10" s="53">
        <v>8294</v>
      </c>
      <c r="CI10" s="53">
        <v>11279</v>
      </c>
      <c r="CJ10" s="53">
        <v>8262.4782608695659</v>
      </c>
      <c r="CK10" s="53">
        <v>0</v>
      </c>
      <c r="CL10" s="53">
        <v>0</v>
      </c>
      <c r="CM10" s="53">
        <v>0</v>
      </c>
      <c r="CN10" s="53">
        <v>0</v>
      </c>
      <c r="CO10" s="53">
        <v>0</v>
      </c>
      <c r="CP10" s="53">
        <v>0</v>
      </c>
      <c r="CQ10" s="53">
        <v>0</v>
      </c>
      <c r="CR10" s="53">
        <v>0</v>
      </c>
      <c r="CS10" s="53">
        <v>0</v>
      </c>
      <c r="CT10" s="53">
        <v>0</v>
      </c>
      <c r="CU10" s="52"/>
      <c r="CW10" s="53">
        <v>6553</v>
      </c>
      <c r="CY10" s="53">
        <f ca="1">SUMIFS($C10:$CV10,$C$3:$CV$3,"&gt;="&amp;DATE(2026,1,1),$C$3:$CV$3,"&lt;="&amp;DATE(2026,12,31),$C$2:$CV$2,"&gt;"&amp;0)+$CW10</f>
        <v>26094.478260869568</v>
      </c>
    </row>
    <row r="11" spans="2:103" x14ac:dyDescent="0.2">
      <c r="CU11" s="52"/>
      <c r="CW11" s="52"/>
      <c r="CY11" s="52"/>
    </row>
    <row r="12" spans="2:103" x14ac:dyDescent="0.2">
      <c r="CU12" s="52"/>
      <c r="CW12" s="52"/>
      <c r="CY12" s="52"/>
    </row>
    <row r="13" spans="2:103" x14ac:dyDescent="0.2">
      <c r="CU13" s="52"/>
      <c r="CW13" s="52"/>
      <c r="CY13" s="52"/>
    </row>
    <row r="14" spans="2:103" x14ac:dyDescent="0.2">
      <c r="B14" s="61" t="s">
        <v>8</v>
      </c>
      <c r="C14" s="52">
        <f t="shared" ref="C14:BN16" si="13">C4</f>
        <v>0</v>
      </c>
      <c r="D14" s="52">
        <f t="shared" si="13"/>
        <v>0</v>
      </c>
      <c r="E14" s="52">
        <f t="shared" si="13"/>
        <v>0</v>
      </c>
      <c r="F14" s="52">
        <f t="shared" si="13"/>
        <v>0</v>
      </c>
      <c r="G14" s="52">
        <f t="shared" si="13"/>
        <v>0</v>
      </c>
      <c r="H14" s="52">
        <f t="shared" si="13"/>
        <v>0</v>
      </c>
      <c r="I14" s="52">
        <f t="shared" si="13"/>
        <v>0</v>
      </c>
      <c r="J14" s="52">
        <f t="shared" si="13"/>
        <v>0</v>
      </c>
      <c r="K14" s="52">
        <f t="shared" si="13"/>
        <v>0</v>
      </c>
      <c r="L14" s="52">
        <f t="shared" si="13"/>
        <v>0</v>
      </c>
      <c r="M14" s="52">
        <f t="shared" si="13"/>
        <v>0</v>
      </c>
      <c r="N14" s="52">
        <f t="shared" si="13"/>
        <v>0</v>
      </c>
      <c r="O14" s="52">
        <f t="shared" si="13"/>
        <v>0</v>
      </c>
      <c r="P14" s="52">
        <f t="shared" si="13"/>
        <v>0</v>
      </c>
      <c r="Q14" s="52">
        <f t="shared" si="13"/>
        <v>0</v>
      </c>
      <c r="R14" s="52">
        <f t="shared" si="13"/>
        <v>0</v>
      </c>
      <c r="S14" s="52">
        <f t="shared" si="13"/>
        <v>0</v>
      </c>
      <c r="T14" s="52">
        <f t="shared" si="13"/>
        <v>0</v>
      </c>
      <c r="U14" s="52">
        <f t="shared" si="13"/>
        <v>0</v>
      </c>
      <c r="V14" s="52">
        <f t="shared" si="13"/>
        <v>0</v>
      </c>
      <c r="W14" s="52">
        <f t="shared" si="13"/>
        <v>0</v>
      </c>
      <c r="X14" s="52">
        <f t="shared" si="13"/>
        <v>0</v>
      </c>
      <c r="Y14" s="52">
        <f t="shared" si="13"/>
        <v>0</v>
      </c>
      <c r="Z14" s="52">
        <f t="shared" si="13"/>
        <v>0</v>
      </c>
      <c r="AA14" s="52">
        <f t="shared" si="13"/>
        <v>0</v>
      </c>
      <c r="AB14" s="52">
        <f t="shared" si="13"/>
        <v>0</v>
      </c>
      <c r="AC14" s="52">
        <f t="shared" si="13"/>
        <v>0</v>
      </c>
      <c r="AD14" s="52">
        <f t="shared" si="13"/>
        <v>0</v>
      </c>
      <c r="AE14" s="52">
        <f t="shared" si="13"/>
        <v>0</v>
      </c>
      <c r="AF14" s="52">
        <f t="shared" si="13"/>
        <v>0</v>
      </c>
      <c r="AG14" s="52">
        <f t="shared" si="13"/>
        <v>0</v>
      </c>
      <c r="AH14" s="52">
        <f t="shared" si="13"/>
        <v>0</v>
      </c>
      <c r="AI14" s="52">
        <f t="shared" si="13"/>
        <v>0</v>
      </c>
      <c r="AJ14" s="52">
        <f t="shared" si="13"/>
        <v>0</v>
      </c>
      <c r="AK14" s="52">
        <f t="shared" si="13"/>
        <v>0</v>
      </c>
      <c r="AL14" s="52">
        <f t="shared" si="13"/>
        <v>0</v>
      </c>
      <c r="AM14" s="52">
        <f t="shared" si="13"/>
        <v>0</v>
      </c>
      <c r="AN14" s="52">
        <f t="shared" si="13"/>
        <v>0</v>
      </c>
      <c r="AO14" s="52">
        <f t="shared" si="13"/>
        <v>0</v>
      </c>
      <c r="AP14" s="52">
        <f t="shared" si="13"/>
        <v>0</v>
      </c>
      <c r="AQ14" s="52">
        <f t="shared" si="13"/>
        <v>0</v>
      </c>
      <c r="AR14" s="52">
        <f t="shared" si="13"/>
        <v>0</v>
      </c>
      <c r="AS14" s="52">
        <f t="shared" si="13"/>
        <v>0</v>
      </c>
      <c r="AT14" s="52">
        <f t="shared" si="13"/>
        <v>0</v>
      </c>
      <c r="AU14" s="52">
        <f t="shared" si="13"/>
        <v>0</v>
      </c>
      <c r="AV14" s="52">
        <f t="shared" si="13"/>
        <v>0</v>
      </c>
      <c r="AW14" s="52">
        <f t="shared" si="13"/>
        <v>0</v>
      </c>
      <c r="AX14" s="52">
        <f t="shared" si="13"/>
        <v>0</v>
      </c>
      <c r="AY14" s="52">
        <f t="shared" si="13"/>
        <v>0</v>
      </c>
      <c r="AZ14" s="52">
        <f t="shared" si="13"/>
        <v>0</v>
      </c>
      <c r="BA14" s="52">
        <f t="shared" si="13"/>
        <v>0</v>
      </c>
      <c r="BB14" s="52">
        <f t="shared" si="13"/>
        <v>0</v>
      </c>
      <c r="BC14" s="52">
        <f t="shared" si="13"/>
        <v>0</v>
      </c>
      <c r="BD14" s="52">
        <f t="shared" si="13"/>
        <v>0</v>
      </c>
      <c r="BE14" s="52">
        <f t="shared" si="13"/>
        <v>0</v>
      </c>
      <c r="BF14" s="52">
        <f t="shared" si="13"/>
        <v>0</v>
      </c>
      <c r="BG14" s="52">
        <f t="shared" si="13"/>
        <v>0</v>
      </c>
      <c r="BH14" s="52">
        <f t="shared" si="13"/>
        <v>0</v>
      </c>
      <c r="BI14" s="52">
        <f t="shared" si="13"/>
        <v>0</v>
      </c>
      <c r="BJ14" s="52">
        <f t="shared" si="13"/>
        <v>0</v>
      </c>
      <c r="BK14" s="52">
        <f t="shared" si="13"/>
        <v>0</v>
      </c>
      <c r="BL14" s="52">
        <f t="shared" si="13"/>
        <v>0</v>
      </c>
      <c r="BM14" s="52">
        <f t="shared" si="13"/>
        <v>0</v>
      </c>
      <c r="BN14" s="52">
        <f t="shared" si="13"/>
        <v>3</v>
      </c>
      <c r="BO14" s="52">
        <f t="shared" ref="BO14:BR16" si="14">BO4</f>
        <v>26</v>
      </c>
      <c r="BP14" s="52">
        <f t="shared" si="14"/>
        <v>30</v>
      </c>
      <c r="BQ14" s="52">
        <f t="shared" si="14"/>
        <v>120</v>
      </c>
      <c r="BR14" s="52">
        <f t="shared" si="14"/>
        <v>132</v>
      </c>
      <c r="BS14" s="52">
        <f t="shared" ref="BS14:BT14" si="15">BS4</f>
        <v>88</v>
      </c>
      <c r="BT14" s="52">
        <f t="shared" si="15"/>
        <v>116</v>
      </c>
      <c r="BU14" s="52">
        <f t="shared" ref="BU14:BV14" si="16">BU4</f>
        <v>99</v>
      </c>
      <c r="BV14" s="52">
        <f t="shared" si="16"/>
        <v>98</v>
      </c>
      <c r="BW14" s="52">
        <v>94</v>
      </c>
      <c r="BX14" s="52">
        <v>70</v>
      </c>
      <c r="BY14" s="52">
        <v>100</v>
      </c>
      <c r="BZ14" s="52">
        <v>98</v>
      </c>
      <c r="CA14" s="52">
        <v>66</v>
      </c>
      <c r="CB14" s="52">
        <f t="shared" ref="CB14:CC14" si="17">CB4</f>
        <v>63</v>
      </c>
      <c r="CC14" s="52">
        <f t="shared" si="17"/>
        <v>95</v>
      </c>
      <c r="CD14" s="52">
        <f t="shared" ref="CD14:CE14" si="18">CD4</f>
        <v>94</v>
      </c>
      <c r="CE14" s="52">
        <f t="shared" si="18"/>
        <v>72</v>
      </c>
      <c r="CF14" s="52">
        <f t="shared" ref="CF14:CG14" si="19">CF4</f>
        <v>131</v>
      </c>
      <c r="CG14" s="52">
        <f t="shared" si="19"/>
        <v>67</v>
      </c>
      <c r="CH14" s="52">
        <f t="shared" ref="CH14:CI14" si="20">CH4</f>
        <v>52</v>
      </c>
      <c r="CI14" s="52">
        <f t="shared" si="20"/>
        <v>56</v>
      </c>
      <c r="CJ14" s="52">
        <f t="shared" ref="CJ14:CT14" si="21">CJ4</f>
        <v>69.34782608695653</v>
      </c>
      <c r="CK14" s="52">
        <f t="shared" si="21"/>
        <v>0</v>
      </c>
      <c r="CL14" s="52">
        <f t="shared" si="21"/>
        <v>0</v>
      </c>
      <c r="CM14" s="52">
        <f t="shared" si="21"/>
        <v>0</v>
      </c>
      <c r="CN14" s="52">
        <f t="shared" si="21"/>
        <v>0</v>
      </c>
      <c r="CO14" s="52">
        <f t="shared" si="21"/>
        <v>0</v>
      </c>
      <c r="CP14" s="52">
        <f t="shared" si="21"/>
        <v>0</v>
      </c>
      <c r="CQ14" s="52">
        <f t="shared" si="21"/>
        <v>0</v>
      </c>
      <c r="CR14" s="52">
        <f t="shared" si="21"/>
        <v>0</v>
      </c>
      <c r="CS14" s="52">
        <f t="shared" si="21"/>
        <v>0</v>
      </c>
      <c r="CT14" s="52">
        <f t="shared" si="21"/>
        <v>0</v>
      </c>
      <c r="CU14" s="52"/>
      <c r="CW14" s="52"/>
      <c r="CY14" s="52">
        <f ca="1">CY4</f>
        <v>180.34782608695653</v>
      </c>
    </row>
    <row r="15" spans="2:103" x14ac:dyDescent="0.2">
      <c r="B15" s="61" t="s">
        <v>6</v>
      </c>
      <c r="C15" s="52">
        <f t="shared" si="13"/>
        <v>0</v>
      </c>
      <c r="D15" s="52">
        <f t="shared" si="13"/>
        <v>0</v>
      </c>
      <c r="E15" s="52">
        <f t="shared" si="13"/>
        <v>0</v>
      </c>
      <c r="F15" s="52">
        <f t="shared" si="13"/>
        <v>0</v>
      </c>
      <c r="G15" s="52">
        <f t="shared" si="13"/>
        <v>0</v>
      </c>
      <c r="H15" s="52">
        <f t="shared" si="13"/>
        <v>0</v>
      </c>
      <c r="I15" s="52">
        <f t="shared" si="13"/>
        <v>0</v>
      </c>
      <c r="J15" s="52">
        <f t="shared" si="13"/>
        <v>0</v>
      </c>
      <c r="K15" s="52">
        <f t="shared" si="13"/>
        <v>0</v>
      </c>
      <c r="L15" s="52">
        <f t="shared" si="13"/>
        <v>0</v>
      </c>
      <c r="M15" s="52">
        <f t="shared" si="13"/>
        <v>0</v>
      </c>
      <c r="N15" s="52">
        <f t="shared" si="13"/>
        <v>0</v>
      </c>
      <c r="O15" s="52">
        <f t="shared" si="13"/>
        <v>0</v>
      </c>
      <c r="P15" s="52">
        <f t="shared" si="13"/>
        <v>0</v>
      </c>
      <c r="Q15" s="52">
        <f t="shared" si="13"/>
        <v>0</v>
      </c>
      <c r="R15" s="52">
        <f t="shared" si="13"/>
        <v>0</v>
      </c>
      <c r="S15" s="52">
        <f t="shared" si="13"/>
        <v>0</v>
      </c>
      <c r="T15" s="52">
        <f t="shared" si="13"/>
        <v>0</v>
      </c>
      <c r="U15" s="52">
        <f t="shared" si="13"/>
        <v>0</v>
      </c>
      <c r="V15" s="52">
        <f t="shared" si="13"/>
        <v>0</v>
      </c>
      <c r="W15" s="52">
        <f t="shared" si="13"/>
        <v>0</v>
      </c>
      <c r="X15" s="52">
        <f t="shared" si="13"/>
        <v>0</v>
      </c>
      <c r="Y15" s="52">
        <f t="shared" si="13"/>
        <v>0</v>
      </c>
      <c r="Z15" s="52">
        <f t="shared" si="13"/>
        <v>0</v>
      </c>
      <c r="AA15" s="52">
        <f t="shared" si="13"/>
        <v>0</v>
      </c>
      <c r="AB15" s="52">
        <f t="shared" si="13"/>
        <v>0</v>
      </c>
      <c r="AC15" s="52">
        <f t="shared" si="13"/>
        <v>0</v>
      </c>
      <c r="AD15" s="52">
        <f t="shared" si="13"/>
        <v>0</v>
      </c>
      <c r="AE15" s="52">
        <f t="shared" si="13"/>
        <v>0</v>
      </c>
      <c r="AF15" s="52">
        <f t="shared" si="13"/>
        <v>0</v>
      </c>
      <c r="AG15" s="52">
        <f t="shared" si="13"/>
        <v>0</v>
      </c>
      <c r="AH15" s="52">
        <f t="shared" si="13"/>
        <v>0</v>
      </c>
      <c r="AI15" s="52">
        <f t="shared" si="13"/>
        <v>0</v>
      </c>
      <c r="AJ15" s="52">
        <f t="shared" si="13"/>
        <v>0</v>
      </c>
      <c r="AK15" s="52">
        <f t="shared" si="13"/>
        <v>0</v>
      </c>
      <c r="AL15" s="52">
        <f t="shared" si="13"/>
        <v>0</v>
      </c>
      <c r="AM15" s="52">
        <f t="shared" si="13"/>
        <v>0</v>
      </c>
      <c r="AN15" s="52">
        <f t="shared" si="13"/>
        <v>0</v>
      </c>
      <c r="AO15" s="52">
        <f t="shared" si="13"/>
        <v>0</v>
      </c>
      <c r="AP15" s="52">
        <f t="shared" si="13"/>
        <v>0</v>
      </c>
      <c r="AQ15" s="52">
        <f t="shared" si="13"/>
        <v>0</v>
      </c>
      <c r="AR15" s="52">
        <f t="shared" si="13"/>
        <v>0</v>
      </c>
      <c r="AS15" s="52">
        <f t="shared" si="13"/>
        <v>0</v>
      </c>
      <c r="AT15" s="52">
        <f t="shared" si="13"/>
        <v>0</v>
      </c>
      <c r="AU15" s="52">
        <f t="shared" si="13"/>
        <v>0</v>
      </c>
      <c r="AV15" s="52">
        <f t="shared" si="13"/>
        <v>0</v>
      </c>
      <c r="AW15" s="52">
        <f t="shared" si="13"/>
        <v>0</v>
      </c>
      <c r="AX15" s="52">
        <f t="shared" si="13"/>
        <v>0</v>
      </c>
      <c r="AY15" s="52">
        <f t="shared" si="13"/>
        <v>0</v>
      </c>
      <c r="AZ15" s="52">
        <f t="shared" si="13"/>
        <v>0</v>
      </c>
      <c r="BA15" s="52">
        <f t="shared" si="13"/>
        <v>0</v>
      </c>
      <c r="BB15" s="52">
        <f t="shared" si="13"/>
        <v>0</v>
      </c>
      <c r="BC15" s="52">
        <f t="shared" si="13"/>
        <v>0</v>
      </c>
      <c r="BD15" s="52">
        <f t="shared" si="13"/>
        <v>0</v>
      </c>
      <c r="BE15" s="52">
        <f t="shared" si="13"/>
        <v>0</v>
      </c>
      <c r="BF15" s="52">
        <f t="shared" si="13"/>
        <v>0</v>
      </c>
      <c r="BG15" s="52">
        <f t="shared" si="13"/>
        <v>0</v>
      </c>
      <c r="BH15" s="52">
        <f t="shared" si="13"/>
        <v>0</v>
      </c>
      <c r="BI15" s="52">
        <f t="shared" si="13"/>
        <v>0</v>
      </c>
      <c r="BJ15" s="52">
        <f t="shared" si="13"/>
        <v>0</v>
      </c>
      <c r="BK15" s="52">
        <f t="shared" si="13"/>
        <v>0</v>
      </c>
      <c r="BL15" s="52">
        <f t="shared" si="13"/>
        <v>0</v>
      </c>
      <c r="BM15" s="52">
        <f t="shared" si="13"/>
        <v>0</v>
      </c>
      <c r="BN15" s="52">
        <f t="shared" si="13"/>
        <v>0</v>
      </c>
      <c r="BO15" s="52">
        <f t="shared" si="14"/>
        <v>0</v>
      </c>
      <c r="BP15" s="52">
        <f t="shared" si="14"/>
        <v>1</v>
      </c>
      <c r="BQ15" s="52">
        <f t="shared" si="14"/>
        <v>1303</v>
      </c>
      <c r="BR15" s="52">
        <f t="shared" si="14"/>
        <v>1542</v>
      </c>
      <c r="BS15" s="52">
        <f t="shared" ref="BS15:BT15" si="22">BS5</f>
        <v>1175</v>
      </c>
      <c r="BT15" s="52">
        <f t="shared" si="22"/>
        <v>2061</v>
      </c>
      <c r="BU15" s="52">
        <f t="shared" ref="BU15:BV15" si="23">BU5</f>
        <v>1228</v>
      </c>
      <c r="BV15" s="52">
        <f t="shared" si="23"/>
        <v>1313</v>
      </c>
      <c r="BW15" s="52">
        <v>2365</v>
      </c>
      <c r="BX15" s="52">
        <v>1256</v>
      </c>
      <c r="BY15" s="52">
        <v>1421</v>
      </c>
      <c r="BZ15" s="52">
        <v>1734</v>
      </c>
      <c r="CA15" s="52">
        <v>1477</v>
      </c>
      <c r="CB15" s="52">
        <f t="shared" ref="CB15:CC15" si="24">CB5</f>
        <v>1531</v>
      </c>
      <c r="CC15" s="52">
        <f t="shared" si="24"/>
        <v>1685</v>
      </c>
      <c r="CD15" s="52">
        <f t="shared" ref="CD15:CE15" si="25">CD5</f>
        <v>1472</v>
      </c>
      <c r="CE15" s="52">
        <f t="shared" si="25"/>
        <v>1113</v>
      </c>
      <c r="CF15" s="52">
        <f t="shared" ref="CF15:CG15" si="26">CF5</f>
        <v>2230</v>
      </c>
      <c r="CG15" s="52">
        <f t="shared" si="26"/>
        <v>1153</v>
      </c>
      <c r="CH15" s="52">
        <f t="shared" ref="CH15:CI15" si="27">CH5</f>
        <v>1661</v>
      </c>
      <c r="CI15" s="52">
        <f t="shared" si="27"/>
        <v>2890</v>
      </c>
      <c r="CJ15" s="52">
        <f t="shared" ref="CJ15:CT15" si="28">CJ5</f>
        <v>1389.4782608695652</v>
      </c>
      <c r="CK15" s="52">
        <f t="shared" si="28"/>
        <v>0</v>
      </c>
      <c r="CL15" s="52">
        <f t="shared" si="28"/>
        <v>0</v>
      </c>
      <c r="CM15" s="52">
        <f t="shared" si="28"/>
        <v>0</v>
      </c>
      <c r="CN15" s="52">
        <f t="shared" si="28"/>
        <v>0</v>
      </c>
      <c r="CO15" s="52">
        <f t="shared" si="28"/>
        <v>0</v>
      </c>
      <c r="CP15" s="52">
        <f t="shared" si="28"/>
        <v>0</v>
      </c>
      <c r="CQ15" s="52">
        <f t="shared" si="28"/>
        <v>0</v>
      </c>
      <c r="CR15" s="52">
        <f t="shared" si="28"/>
        <v>0</v>
      </c>
      <c r="CS15" s="52">
        <f t="shared" si="28"/>
        <v>0</v>
      </c>
      <c r="CT15" s="52">
        <f t="shared" si="28"/>
        <v>0</v>
      </c>
      <c r="CU15" s="52"/>
      <c r="CW15" s="52"/>
      <c r="CY15" s="52">
        <f t="shared" ref="CY15:CY16" ca="1" si="29">CY5</f>
        <v>5381.478260869565</v>
      </c>
    </row>
    <row r="16" spans="2:103" x14ac:dyDescent="0.2">
      <c r="B16" s="61" t="s">
        <v>12</v>
      </c>
      <c r="C16" s="52">
        <f t="shared" si="13"/>
        <v>0</v>
      </c>
      <c r="D16" s="52">
        <f t="shared" si="13"/>
        <v>0</v>
      </c>
      <c r="E16" s="52">
        <f t="shared" si="13"/>
        <v>0</v>
      </c>
      <c r="F16" s="52">
        <f t="shared" si="13"/>
        <v>0</v>
      </c>
      <c r="G16" s="52">
        <f t="shared" si="13"/>
        <v>0</v>
      </c>
      <c r="H16" s="52">
        <f t="shared" si="13"/>
        <v>0</v>
      </c>
      <c r="I16" s="52">
        <f t="shared" si="13"/>
        <v>0</v>
      </c>
      <c r="J16" s="52">
        <f t="shared" si="13"/>
        <v>0</v>
      </c>
      <c r="K16" s="52">
        <f t="shared" si="13"/>
        <v>0</v>
      </c>
      <c r="L16" s="52">
        <f t="shared" si="13"/>
        <v>0</v>
      </c>
      <c r="M16" s="52">
        <f t="shared" si="13"/>
        <v>0</v>
      </c>
      <c r="N16" s="52">
        <f t="shared" si="13"/>
        <v>0</v>
      </c>
      <c r="O16" s="52">
        <f t="shared" si="13"/>
        <v>0</v>
      </c>
      <c r="P16" s="52">
        <f t="shared" si="13"/>
        <v>0</v>
      </c>
      <c r="Q16" s="52">
        <f t="shared" si="13"/>
        <v>0</v>
      </c>
      <c r="R16" s="52">
        <f t="shared" si="13"/>
        <v>0</v>
      </c>
      <c r="S16" s="52">
        <f t="shared" si="13"/>
        <v>0</v>
      </c>
      <c r="T16" s="52">
        <f t="shared" si="13"/>
        <v>0</v>
      </c>
      <c r="U16" s="52">
        <f t="shared" si="13"/>
        <v>0</v>
      </c>
      <c r="V16" s="52">
        <f t="shared" si="13"/>
        <v>0</v>
      </c>
      <c r="W16" s="52">
        <f t="shared" si="13"/>
        <v>0</v>
      </c>
      <c r="X16" s="52">
        <f t="shared" si="13"/>
        <v>0</v>
      </c>
      <c r="Y16" s="52">
        <f t="shared" si="13"/>
        <v>0</v>
      </c>
      <c r="Z16" s="52">
        <f t="shared" si="13"/>
        <v>0</v>
      </c>
      <c r="AA16" s="52">
        <f t="shared" si="13"/>
        <v>0</v>
      </c>
      <c r="AB16" s="52">
        <f t="shared" si="13"/>
        <v>0</v>
      </c>
      <c r="AC16" s="52">
        <f t="shared" si="13"/>
        <v>0</v>
      </c>
      <c r="AD16" s="52">
        <f t="shared" si="13"/>
        <v>0</v>
      </c>
      <c r="AE16" s="52">
        <f t="shared" si="13"/>
        <v>0</v>
      </c>
      <c r="AF16" s="52">
        <f t="shared" si="13"/>
        <v>0</v>
      </c>
      <c r="AG16" s="52">
        <f t="shared" si="13"/>
        <v>0</v>
      </c>
      <c r="AH16" s="52">
        <f t="shared" si="13"/>
        <v>0</v>
      </c>
      <c r="AI16" s="52">
        <f t="shared" si="13"/>
        <v>0</v>
      </c>
      <c r="AJ16" s="52">
        <f t="shared" si="13"/>
        <v>0</v>
      </c>
      <c r="AK16" s="52">
        <f t="shared" si="13"/>
        <v>0</v>
      </c>
      <c r="AL16" s="52">
        <f t="shared" si="13"/>
        <v>0</v>
      </c>
      <c r="AM16" s="52">
        <f t="shared" si="13"/>
        <v>0</v>
      </c>
      <c r="AN16" s="52">
        <f t="shared" si="13"/>
        <v>0</v>
      </c>
      <c r="AO16" s="52">
        <f t="shared" si="13"/>
        <v>0</v>
      </c>
      <c r="AP16" s="52">
        <f t="shared" si="13"/>
        <v>0</v>
      </c>
      <c r="AQ16" s="52">
        <f t="shared" si="13"/>
        <v>0</v>
      </c>
      <c r="AR16" s="52">
        <f t="shared" si="13"/>
        <v>0</v>
      </c>
      <c r="AS16" s="52">
        <f t="shared" si="13"/>
        <v>0</v>
      </c>
      <c r="AT16" s="52">
        <f t="shared" si="13"/>
        <v>0</v>
      </c>
      <c r="AU16" s="52">
        <f t="shared" si="13"/>
        <v>0</v>
      </c>
      <c r="AV16" s="52">
        <f t="shared" si="13"/>
        <v>0</v>
      </c>
      <c r="AW16" s="52">
        <f t="shared" si="13"/>
        <v>0</v>
      </c>
      <c r="AX16" s="52">
        <f t="shared" si="13"/>
        <v>0</v>
      </c>
      <c r="AY16" s="52">
        <f t="shared" si="13"/>
        <v>0</v>
      </c>
      <c r="AZ16" s="52">
        <f t="shared" si="13"/>
        <v>0</v>
      </c>
      <c r="BA16" s="52">
        <f t="shared" si="13"/>
        <v>0</v>
      </c>
      <c r="BB16" s="52">
        <f t="shared" si="13"/>
        <v>0</v>
      </c>
      <c r="BC16" s="52">
        <f t="shared" si="13"/>
        <v>0</v>
      </c>
      <c r="BD16" s="52">
        <f t="shared" si="13"/>
        <v>0</v>
      </c>
      <c r="BE16" s="52">
        <f t="shared" si="13"/>
        <v>0</v>
      </c>
      <c r="BF16" s="52">
        <f t="shared" si="13"/>
        <v>0</v>
      </c>
      <c r="BG16" s="52">
        <f t="shared" si="13"/>
        <v>0</v>
      </c>
      <c r="BH16" s="52">
        <f t="shared" si="13"/>
        <v>0</v>
      </c>
      <c r="BI16" s="52">
        <f t="shared" si="13"/>
        <v>0</v>
      </c>
      <c r="BJ16" s="52">
        <f t="shared" si="13"/>
        <v>0</v>
      </c>
      <c r="BK16" s="52">
        <f t="shared" si="13"/>
        <v>0</v>
      </c>
      <c r="BL16" s="52">
        <f t="shared" si="13"/>
        <v>1</v>
      </c>
      <c r="BM16" s="52">
        <f t="shared" si="13"/>
        <v>1637</v>
      </c>
      <c r="BN16" s="52">
        <f t="shared" si="13"/>
        <v>2997</v>
      </c>
      <c r="BO16" s="52">
        <f t="shared" si="14"/>
        <v>3370</v>
      </c>
      <c r="BP16" s="52">
        <f t="shared" si="14"/>
        <v>4072</v>
      </c>
      <c r="BQ16" s="52">
        <f t="shared" si="14"/>
        <v>5506</v>
      </c>
      <c r="BR16" s="52">
        <f t="shared" si="14"/>
        <v>5911</v>
      </c>
      <c r="BS16" s="52">
        <f t="shared" ref="BS16:BT16" si="30">BS6</f>
        <v>5411</v>
      </c>
      <c r="BT16" s="52">
        <f t="shared" si="30"/>
        <v>7439</v>
      </c>
      <c r="BU16" s="52">
        <f t="shared" ref="BU16:BV16" si="31">BU6</f>
        <v>5460</v>
      </c>
      <c r="BV16" s="52">
        <f t="shared" si="31"/>
        <v>5235</v>
      </c>
      <c r="BW16" s="52">
        <v>6873</v>
      </c>
      <c r="BX16" s="52">
        <v>6110</v>
      </c>
      <c r="BY16" s="52">
        <v>7430</v>
      </c>
      <c r="BZ16" s="52">
        <v>7385</v>
      </c>
      <c r="CA16" s="52">
        <v>6939</v>
      </c>
      <c r="CB16" s="52">
        <f t="shared" ref="CB16:CC16" si="32">CB6</f>
        <v>6832</v>
      </c>
      <c r="CC16" s="52">
        <f t="shared" si="32"/>
        <v>7557</v>
      </c>
      <c r="CD16" s="52">
        <f t="shared" ref="CD16:CE16" si="33">CD6</f>
        <v>7511</v>
      </c>
      <c r="CE16" s="52">
        <f t="shared" si="33"/>
        <v>6314</v>
      </c>
      <c r="CF16" s="52">
        <f t="shared" ref="CF16:CG16" si="34">CF6</f>
        <v>9261</v>
      </c>
      <c r="CG16" s="52">
        <f t="shared" si="34"/>
        <v>7196</v>
      </c>
      <c r="CH16" s="52">
        <f t="shared" ref="CH16:CI16" si="35">CH6</f>
        <v>6580</v>
      </c>
      <c r="CI16" s="52">
        <f t="shared" si="35"/>
        <v>8328</v>
      </c>
      <c r="CJ16" s="52">
        <f t="shared" ref="CJ16:CT16" si="36">CJ6</f>
        <v>6802.391304347826</v>
      </c>
      <c r="CK16" s="52">
        <f t="shared" si="36"/>
        <v>0</v>
      </c>
      <c r="CL16" s="52">
        <f t="shared" si="36"/>
        <v>0</v>
      </c>
      <c r="CM16" s="52">
        <f t="shared" si="36"/>
        <v>0</v>
      </c>
      <c r="CN16" s="52">
        <f t="shared" si="36"/>
        <v>0</v>
      </c>
      <c r="CO16" s="52">
        <f t="shared" si="36"/>
        <v>0</v>
      </c>
      <c r="CP16" s="52">
        <f t="shared" si="36"/>
        <v>0</v>
      </c>
      <c r="CQ16" s="52">
        <f t="shared" si="36"/>
        <v>0</v>
      </c>
      <c r="CR16" s="52">
        <f t="shared" si="36"/>
        <v>0</v>
      </c>
      <c r="CS16" s="52">
        <f t="shared" si="36"/>
        <v>0</v>
      </c>
      <c r="CT16" s="52">
        <f t="shared" si="36"/>
        <v>0</v>
      </c>
      <c r="CU16" s="52"/>
      <c r="CY16" s="52">
        <f t="shared" ca="1" si="29"/>
        <v>20525.391304347824</v>
      </c>
    </row>
    <row r="17" spans="88:103" x14ac:dyDescent="0.2"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Y17" s="52"/>
    </row>
    <row r="18" spans="88:103" x14ac:dyDescent="0.2"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Y18" s="52"/>
    </row>
    <row r="19" spans="88:103" x14ac:dyDescent="0.2"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Y19" s="52"/>
    </row>
    <row r="20" spans="88:103" x14ac:dyDescent="0.2"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</row>
    <row r="21" spans="88:103" x14ac:dyDescent="0.2">
      <c r="CU21" s="52"/>
    </row>
    <row r="22" spans="88:103" x14ac:dyDescent="0.2">
      <c r="CU22" s="52"/>
    </row>
    <row r="23" spans="88:103" x14ac:dyDescent="0.2">
      <c r="CU23" s="52"/>
    </row>
    <row r="24" spans="88:103" x14ac:dyDescent="0.2">
      <c r="CU24" s="52"/>
    </row>
    <row r="25" spans="88:103" x14ac:dyDescent="0.2">
      <c r="CU25" s="52"/>
    </row>
    <row r="26" spans="88:103" x14ac:dyDescent="0.2">
      <c r="CU26" s="52"/>
    </row>
    <row r="27" spans="88:103" x14ac:dyDescent="0.2">
      <c r="CU27" s="52"/>
    </row>
    <row r="28" spans="88:103" x14ac:dyDescent="0.2">
      <c r="CU28" s="52"/>
    </row>
    <row r="29" spans="88:103" x14ac:dyDescent="0.2">
      <c r="CU29" s="52"/>
    </row>
    <row r="30" spans="88:103" x14ac:dyDescent="0.2">
      <c r="CU30" s="52"/>
    </row>
    <row r="31" spans="88:103" x14ac:dyDescent="0.2">
      <c r="CU31" s="52"/>
    </row>
    <row r="32" spans="88:103" ht="15" x14ac:dyDescent="0.25">
      <c r="CU32" s="53"/>
    </row>
    <row r="36" spans="99:99" x14ac:dyDescent="0.2">
      <c r="CU36" s="52"/>
    </row>
    <row r="37" spans="99:99" x14ac:dyDescent="0.2">
      <c r="CU37" s="52"/>
    </row>
    <row r="38" spans="99:99" x14ac:dyDescent="0.2">
      <c r="CU38" s="52"/>
    </row>
    <row r="39" spans="99:99" x14ac:dyDescent="0.2">
      <c r="CU39" s="52"/>
    </row>
    <row r="40" spans="99:99" x14ac:dyDescent="0.2">
      <c r="CU40" s="52"/>
    </row>
    <row r="41" spans="99:99" x14ac:dyDescent="0.2">
      <c r="CU41" s="52"/>
    </row>
    <row r="42" spans="99:99" x14ac:dyDescent="0.2">
      <c r="CU42" s="52"/>
    </row>
  </sheetData>
  <conditionalFormatting sqref="B1:B1048576">
    <cfRule type="duplicateValues" dxfId="17" priority="29"/>
  </conditionalFormatting>
  <pageMargins left="0.7" right="0.7" top="0.75" bottom="0.75" header="0.3" footer="0.3"/>
  <customProperties>
    <customPr name="Qube.Worksheet.Visibility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4A31-52FE-4751-B8DE-C3C68F30B843}">
  <dimension ref="B1:CY4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17" width="10.42578125" style="9" customWidth="1" outlineLevel="1"/>
    <col min="18" max="20" width="9.28515625" style="9" customWidth="1" outlineLevel="1"/>
    <col min="21" max="29" width="10.42578125" style="9" customWidth="1" outlineLevel="1"/>
    <col min="30" max="31" width="9.28515625" style="9" customWidth="1" outlineLevel="1"/>
    <col min="32" max="62" width="10.42578125" style="9" customWidth="1" outlineLevel="1"/>
    <col min="63" max="73" width="10.140625" style="9" customWidth="1" outlineLevel="1"/>
    <col min="74" max="74" width="10.140625" style="9" customWidth="1" outlineLevel="1" collapsed="1"/>
    <col min="75" max="88" width="10.140625" style="9" bestFit="1" customWidth="1"/>
    <col min="89" max="98" width="9.28515625" style="9" customWidth="1" outlineLevel="1"/>
    <col min="99" max="99" width="9.28515625" style="9" customWidth="1"/>
    <col min="100" max="100" width="9.140625" style="9"/>
    <col min="101" max="101" width="10.42578125" style="9" bestFit="1" customWidth="1"/>
    <col min="102" max="102" width="9.140625" style="9"/>
    <col min="103" max="103" width="11.5703125" style="9" bestFit="1" customWidth="1"/>
    <col min="104" max="16384" width="9.140625" style="9"/>
  </cols>
  <sheetData>
    <row r="1" spans="2:103" ht="15" x14ac:dyDescent="0.25">
      <c r="CW1" s="66">
        <f ca="1">PV!CW1</f>
        <v>32</v>
      </c>
      <c r="CX1" s="9" t="s">
        <v>95</v>
      </c>
    </row>
    <row r="2" spans="2:103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>BK2+1</f>
        <v>17</v>
      </c>
      <c r="BM2" s="67">
        <f t="shared" ref="BM2:BV2" si="1">BL2+1</f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9">
        <f ca="1">PV!CW2</f>
        <v>4</v>
      </c>
    </row>
    <row r="3" spans="2:103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>EOMONTH(BK3,1)</f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  <c r="CY3" s="43" t="s">
        <v>215</v>
      </c>
    </row>
    <row r="4" spans="2:103" x14ac:dyDescent="0.2">
      <c r="B4" s="1" t="s">
        <v>67</v>
      </c>
      <c r="C4" s="52">
        <v>551787</v>
      </c>
      <c r="D4" s="52">
        <v>502776</v>
      </c>
      <c r="E4" s="52">
        <v>583526</v>
      </c>
      <c r="F4" s="52">
        <v>582194</v>
      </c>
      <c r="G4" s="52">
        <v>637299</v>
      </c>
      <c r="H4" s="52">
        <v>588467</v>
      </c>
      <c r="I4" s="52">
        <v>573517</v>
      </c>
      <c r="J4" s="52">
        <v>479317</v>
      </c>
      <c r="K4" s="52">
        <v>426509</v>
      </c>
      <c r="L4" s="52">
        <v>562266</v>
      </c>
      <c r="M4" s="52">
        <v>763804</v>
      </c>
      <c r="N4" s="52">
        <v>568030</v>
      </c>
      <c r="O4" s="52">
        <v>541603</v>
      </c>
      <c r="P4" s="52">
        <v>562769</v>
      </c>
      <c r="Q4" s="52">
        <v>889802</v>
      </c>
      <c r="R4" s="52">
        <v>185289</v>
      </c>
      <c r="S4" s="52">
        <v>50002</v>
      </c>
      <c r="T4" s="52">
        <v>362362</v>
      </c>
      <c r="U4" s="52">
        <v>415880</v>
      </c>
      <c r="V4" s="52">
        <v>394024</v>
      </c>
      <c r="W4" s="52">
        <v>401104</v>
      </c>
      <c r="X4" s="52">
        <v>395167</v>
      </c>
      <c r="Y4" s="52">
        <v>604478</v>
      </c>
      <c r="Z4" s="52">
        <v>643459</v>
      </c>
      <c r="AA4" s="52">
        <v>467031</v>
      </c>
      <c r="AB4" s="52">
        <v>397589</v>
      </c>
      <c r="AC4" s="52">
        <v>446884</v>
      </c>
      <c r="AD4" s="52">
        <v>326216</v>
      </c>
      <c r="AE4" s="52">
        <v>203781</v>
      </c>
      <c r="AF4" s="52">
        <v>474634</v>
      </c>
      <c r="AG4" s="52">
        <v>460302</v>
      </c>
      <c r="AH4" s="52">
        <v>354101</v>
      </c>
      <c r="AI4" s="52">
        <v>313205</v>
      </c>
      <c r="AJ4" s="52">
        <v>346481</v>
      </c>
      <c r="AK4" s="52">
        <v>587992</v>
      </c>
      <c r="AL4" s="52">
        <v>450712</v>
      </c>
      <c r="AM4" s="52">
        <v>356848</v>
      </c>
      <c r="AN4" s="52">
        <v>348828</v>
      </c>
      <c r="AO4" s="52">
        <v>415503</v>
      </c>
      <c r="AP4" s="52">
        <v>456221</v>
      </c>
      <c r="AQ4" s="52">
        <v>512908</v>
      </c>
      <c r="AR4" s="52">
        <v>425895</v>
      </c>
      <c r="AS4" s="52">
        <v>362058</v>
      </c>
      <c r="AT4" s="52">
        <v>345758</v>
      </c>
      <c r="AU4" s="52">
        <v>269681</v>
      </c>
      <c r="AV4" s="52">
        <v>567190</v>
      </c>
      <c r="AW4" s="52">
        <v>637622</v>
      </c>
      <c r="AX4" s="52">
        <v>331080</v>
      </c>
      <c r="AY4" s="52">
        <v>371654</v>
      </c>
      <c r="AZ4" s="52">
        <v>391986</v>
      </c>
      <c r="BA4" s="52">
        <v>469814</v>
      </c>
      <c r="BB4" s="52">
        <v>411843</v>
      </c>
      <c r="BC4" s="52">
        <v>532071</v>
      </c>
      <c r="BD4" s="52">
        <v>428165</v>
      </c>
      <c r="BE4" s="52">
        <v>363417</v>
      </c>
      <c r="BF4" s="52">
        <v>350468</v>
      </c>
      <c r="BG4" s="52">
        <v>354526</v>
      </c>
      <c r="BH4" s="52">
        <v>421295</v>
      </c>
      <c r="BI4" s="52">
        <v>804803</v>
      </c>
      <c r="BJ4" s="52">
        <v>465044</v>
      </c>
      <c r="BK4" s="52">
        <v>411601</v>
      </c>
      <c r="BL4" s="52">
        <v>414655</v>
      </c>
      <c r="BM4" s="52">
        <v>452713</v>
      </c>
      <c r="BN4" s="52">
        <v>512667</v>
      </c>
      <c r="BO4" s="52">
        <v>446605</v>
      </c>
      <c r="BP4" s="52">
        <v>397823</v>
      </c>
      <c r="BQ4" s="52">
        <v>401290</v>
      </c>
      <c r="BR4" s="52">
        <v>360060</v>
      </c>
      <c r="BS4" s="52">
        <v>272126</v>
      </c>
      <c r="BT4" s="52">
        <v>578035</v>
      </c>
      <c r="BU4" s="52">
        <v>917063</v>
      </c>
      <c r="BV4" s="52">
        <v>328911</v>
      </c>
      <c r="BW4" s="52">
        <v>411891</v>
      </c>
      <c r="BX4" s="52">
        <v>387130</v>
      </c>
      <c r="BY4" s="52">
        <v>437416</v>
      </c>
      <c r="BZ4" s="52">
        <v>512826</v>
      </c>
      <c r="CA4" s="52">
        <v>500421</v>
      </c>
      <c r="CB4" s="52">
        <v>394992</v>
      </c>
      <c r="CC4" s="52">
        <v>340576</v>
      </c>
      <c r="CD4" s="52">
        <v>342714</v>
      </c>
      <c r="CE4" s="52">
        <v>324465</v>
      </c>
      <c r="CF4" s="52">
        <v>997088</v>
      </c>
      <c r="CG4" s="52">
        <v>888152</v>
      </c>
      <c r="CH4" s="52">
        <v>292323</v>
      </c>
      <c r="CI4" s="52">
        <v>492989</v>
      </c>
      <c r="CJ4" s="52">
        <v>456868.52173913043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362344</v>
      </c>
      <c r="CY4" s="52">
        <f t="shared" ref="CY4:CY19" ca="1" si="6">SUMIFS($C4:$CV4,$C$3:$CV$3,"&gt;="&amp;DATE(2026,1,1),$C$3:$CV$3,"&lt;="&amp;DATE(2026,12,31),$C$2:$CV$2,"&gt;"&amp;0)+$CW4</f>
        <v>1312201.5217391304</v>
      </c>
    </row>
    <row r="5" spans="2:103" x14ac:dyDescent="0.2">
      <c r="B5" s="1" t="s">
        <v>68</v>
      </c>
      <c r="C5" s="52">
        <v>366460</v>
      </c>
      <c r="D5" s="52">
        <v>324240</v>
      </c>
      <c r="E5" s="52">
        <v>354619</v>
      </c>
      <c r="F5" s="52">
        <v>337604</v>
      </c>
      <c r="G5" s="52">
        <v>354599</v>
      </c>
      <c r="H5" s="52">
        <v>329197</v>
      </c>
      <c r="I5" s="52">
        <v>357280</v>
      </c>
      <c r="J5" s="52">
        <v>332125</v>
      </c>
      <c r="K5" s="52">
        <v>301248</v>
      </c>
      <c r="L5" s="52">
        <v>397352</v>
      </c>
      <c r="M5" s="52">
        <v>460208</v>
      </c>
      <c r="N5" s="52">
        <v>312389</v>
      </c>
      <c r="O5" s="52">
        <v>312001</v>
      </c>
      <c r="P5" s="52">
        <v>313285</v>
      </c>
      <c r="Q5" s="52">
        <v>396287</v>
      </c>
      <c r="R5" s="52">
        <v>47838</v>
      </c>
      <c r="S5" s="52">
        <v>51938</v>
      </c>
      <c r="T5" s="52">
        <v>198181</v>
      </c>
      <c r="U5" s="52">
        <v>205883</v>
      </c>
      <c r="V5" s="52">
        <v>229607</v>
      </c>
      <c r="W5" s="52">
        <v>265735</v>
      </c>
      <c r="X5" s="52">
        <v>299669</v>
      </c>
      <c r="Y5" s="52">
        <v>391900</v>
      </c>
      <c r="Z5" s="52">
        <v>352505</v>
      </c>
      <c r="AA5" s="52">
        <v>307068</v>
      </c>
      <c r="AB5" s="52">
        <v>300783</v>
      </c>
      <c r="AC5" s="52">
        <v>317121</v>
      </c>
      <c r="AD5" s="52">
        <v>218025</v>
      </c>
      <c r="AE5" s="52">
        <v>78386</v>
      </c>
      <c r="AF5" s="52">
        <v>196949</v>
      </c>
      <c r="AG5" s="52">
        <v>278201</v>
      </c>
      <c r="AH5" s="52">
        <v>248501</v>
      </c>
      <c r="AI5" s="52">
        <v>240773</v>
      </c>
      <c r="AJ5" s="52">
        <v>275233</v>
      </c>
      <c r="AK5" s="52">
        <v>366588</v>
      </c>
      <c r="AL5" s="52">
        <v>285127</v>
      </c>
      <c r="AM5" s="52">
        <v>258220</v>
      </c>
      <c r="AN5" s="52">
        <v>246874</v>
      </c>
      <c r="AO5" s="52">
        <v>282056</v>
      </c>
      <c r="AP5" s="52">
        <v>295084</v>
      </c>
      <c r="AQ5" s="52">
        <v>291861</v>
      </c>
      <c r="AR5" s="52">
        <v>286089</v>
      </c>
      <c r="AS5" s="52">
        <v>273342</v>
      </c>
      <c r="AT5" s="52">
        <v>298907</v>
      </c>
      <c r="AU5" s="52">
        <v>298254</v>
      </c>
      <c r="AV5" s="52">
        <v>446813</v>
      </c>
      <c r="AW5" s="52">
        <v>463131</v>
      </c>
      <c r="AX5" s="52">
        <v>294512</v>
      </c>
      <c r="AY5" s="52">
        <v>318931</v>
      </c>
      <c r="AZ5" s="52">
        <v>302946</v>
      </c>
      <c r="BA5" s="52">
        <v>324935</v>
      </c>
      <c r="BB5" s="52">
        <v>244819</v>
      </c>
      <c r="BC5" s="52">
        <v>270434</v>
      </c>
      <c r="BD5" s="52">
        <v>283507</v>
      </c>
      <c r="BE5" s="52">
        <v>299882</v>
      </c>
      <c r="BF5" s="52">
        <v>311099</v>
      </c>
      <c r="BG5" s="52">
        <v>349904</v>
      </c>
      <c r="BH5" s="52">
        <v>403676</v>
      </c>
      <c r="BI5" s="52">
        <v>515169</v>
      </c>
      <c r="BJ5" s="52">
        <v>345196</v>
      </c>
      <c r="BK5" s="52">
        <v>358353</v>
      </c>
      <c r="BL5" s="52">
        <v>356314</v>
      </c>
      <c r="BM5" s="52">
        <v>356497</v>
      </c>
      <c r="BN5" s="52">
        <v>395494</v>
      </c>
      <c r="BO5" s="52">
        <v>392105</v>
      </c>
      <c r="BP5" s="52">
        <v>352564</v>
      </c>
      <c r="BQ5" s="52">
        <v>370029</v>
      </c>
      <c r="BR5" s="52">
        <v>353956</v>
      </c>
      <c r="BS5" s="52">
        <v>334843</v>
      </c>
      <c r="BT5" s="52">
        <v>556017</v>
      </c>
      <c r="BU5" s="52">
        <v>656328</v>
      </c>
      <c r="BV5" s="52">
        <v>316556</v>
      </c>
      <c r="BW5" s="52">
        <v>374578</v>
      </c>
      <c r="BX5" s="52">
        <v>329896</v>
      </c>
      <c r="BY5" s="52">
        <v>357590</v>
      </c>
      <c r="BZ5" s="52">
        <v>407865</v>
      </c>
      <c r="CA5" s="52">
        <v>394759</v>
      </c>
      <c r="CB5" s="52">
        <v>356675</v>
      </c>
      <c r="CC5" s="52">
        <v>347002</v>
      </c>
      <c r="CD5" s="52">
        <v>356150</v>
      </c>
      <c r="CE5" s="52">
        <v>324211</v>
      </c>
      <c r="CF5" s="52">
        <v>825840</v>
      </c>
      <c r="CG5" s="52">
        <v>608744</v>
      </c>
      <c r="CH5" s="52">
        <v>357144</v>
      </c>
      <c r="CI5" s="52">
        <v>473951</v>
      </c>
      <c r="CJ5" s="52">
        <v>433394.91304347827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343727</v>
      </c>
      <c r="CY5" s="52">
        <f t="shared" ca="1" si="6"/>
        <v>1251072.9130434783</v>
      </c>
    </row>
    <row r="6" spans="2:103" x14ac:dyDescent="0.2">
      <c r="B6" s="1" t="s">
        <v>69</v>
      </c>
      <c r="C6" s="52">
        <v>247106</v>
      </c>
      <c r="D6" s="52">
        <v>224936</v>
      </c>
      <c r="E6" s="52">
        <v>236543</v>
      </c>
      <c r="F6" s="52">
        <v>218583</v>
      </c>
      <c r="G6" s="52">
        <v>225632</v>
      </c>
      <c r="H6" s="52">
        <v>211824</v>
      </c>
      <c r="I6" s="52">
        <v>238345</v>
      </c>
      <c r="J6" s="52">
        <v>212578</v>
      </c>
      <c r="K6" s="52">
        <v>189261</v>
      </c>
      <c r="L6" s="52">
        <v>219337</v>
      </c>
      <c r="M6" s="52">
        <v>268041</v>
      </c>
      <c r="N6" s="52">
        <v>202274</v>
      </c>
      <c r="O6" s="52">
        <v>207492</v>
      </c>
      <c r="P6" s="52">
        <v>205385</v>
      </c>
      <c r="Q6" s="52">
        <v>287974</v>
      </c>
      <c r="R6" s="52">
        <v>72658</v>
      </c>
      <c r="S6" s="52">
        <v>31831</v>
      </c>
      <c r="T6" s="52">
        <v>125003</v>
      </c>
      <c r="U6" s="52">
        <v>141240</v>
      </c>
      <c r="V6" s="52">
        <v>160653</v>
      </c>
      <c r="W6" s="52">
        <v>179358</v>
      </c>
      <c r="X6" s="52">
        <v>181257</v>
      </c>
      <c r="Y6" s="52">
        <v>224337</v>
      </c>
      <c r="Z6" s="52">
        <v>231040</v>
      </c>
      <c r="AA6" s="52">
        <v>202381</v>
      </c>
      <c r="AB6" s="52">
        <v>185695</v>
      </c>
      <c r="AC6" s="52">
        <v>197845</v>
      </c>
      <c r="AD6" s="52">
        <v>140074</v>
      </c>
      <c r="AE6" s="52">
        <v>63672</v>
      </c>
      <c r="AF6" s="52">
        <v>136215</v>
      </c>
      <c r="AG6" s="52">
        <v>185961</v>
      </c>
      <c r="AH6" s="52">
        <v>165425</v>
      </c>
      <c r="AI6" s="52">
        <v>156242</v>
      </c>
      <c r="AJ6" s="52">
        <v>175228</v>
      </c>
      <c r="AK6" s="52">
        <v>234876</v>
      </c>
      <c r="AL6" s="52">
        <v>194797</v>
      </c>
      <c r="AM6" s="52">
        <v>181509</v>
      </c>
      <c r="AN6" s="52">
        <v>170871</v>
      </c>
      <c r="AO6" s="52">
        <v>198471</v>
      </c>
      <c r="AP6" s="52">
        <v>196966</v>
      </c>
      <c r="AQ6" s="52">
        <v>186279</v>
      </c>
      <c r="AR6" s="52">
        <v>179770</v>
      </c>
      <c r="AS6" s="52">
        <v>181539</v>
      </c>
      <c r="AT6" s="52">
        <v>195026</v>
      </c>
      <c r="AU6" s="52">
        <v>178779</v>
      </c>
      <c r="AV6" s="52">
        <v>265740</v>
      </c>
      <c r="AW6" s="52">
        <v>271783</v>
      </c>
      <c r="AX6" s="52">
        <v>176641</v>
      </c>
      <c r="AY6" s="52">
        <v>208891</v>
      </c>
      <c r="AZ6" s="52">
        <v>212434</v>
      </c>
      <c r="BA6" s="52">
        <v>240398</v>
      </c>
      <c r="BB6" s="52">
        <v>210195</v>
      </c>
      <c r="BC6" s="52">
        <v>253952</v>
      </c>
      <c r="BD6" s="52">
        <v>227712</v>
      </c>
      <c r="BE6" s="52">
        <v>213984</v>
      </c>
      <c r="BF6" s="52">
        <v>225848</v>
      </c>
      <c r="BG6" s="52">
        <v>229580</v>
      </c>
      <c r="BH6" s="52">
        <v>252875</v>
      </c>
      <c r="BI6" s="52">
        <v>367001</v>
      </c>
      <c r="BJ6" s="52">
        <v>233853</v>
      </c>
      <c r="BK6" s="52">
        <v>255624</v>
      </c>
      <c r="BL6" s="52">
        <v>250503</v>
      </c>
      <c r="BM6" s="52">
        <v>255568</v>
      </c>
      <c r="BN6" s="52">
        <v>282000</v>
      </c>
      <c r="BO6" s="52">
        <v>264520</v>
      </c>
      <c r="BP6" s="52">
        <v>237440</v>
      </c>
      <c r="BQ6" s="52">
        <v>252353</v>
      </c>
      <c r="BR6" s="52">
        <v>237487</v>
      </c>
      <c r="BS6" s="52">
        <v>222212</v>
      </c>
      <c r="BT6" s="52">
        <v>353503</v>
      </c>
      <c r="BU6" s="52">
        <v>422723</v>
      </c>
      <c r="BV6" s="52">
        <v>214085</v>
      </c>
      <c r="BW6" s="52">
        <v>289890</v>
      </c>
      <c r="BX6" s="52">
        <v>256735</v>
      </c>
      <c r="BY6" s="52">
        <v>281631</v>
      </c>
      <c r="BZ6" s="52">
        <v>311947</v>
      </c>
      <c r="CA6" s="52">
        <v>311177</v>
      </c>
      <c r="CB6" s="52">
        <v>283749</v>
      </c>
      <c r="CC6" s="52">
        <v>271201</v>
      </c>
      <c r="CD6" s="52">
        <v>273075</v>
      </c>
      <c r="CE6" s="52">
        <v>247984</v>
      </c>
      <c r="CF6" s="52">
        <v>561187</v>
      </c>
      <c r="CG6" s="52">
        <v>448856</v>
      </c>
      <c r="CH6" s="52">
        <v>269615</v>
      </c>
      <c r="CI6" s="52">
        <v>367256</v>
      </c>
      <c r="CJ6" s="52">
        <v>343325.95652173914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272293</v>
      </c>
      <c r="CY6" s="52">
        <f t="shared" ca="1" si="6"/>
        <v>982874.95652173914</v>
      </c>
    </row>
    <row r="7" spans="2:103" x14ac:dyDescent="0.2">
      <c r="B7" s="1" t="s">
        <v>70</v>
      </c>
      <c r="C7" s="52">
        <v>182344</v>
      </c>
      <c r="D7" s="52">
        <v>170663</v>
      </c>
      <c r="E7" s="52">
        <v>184816</v>
      </c>
      <c r="F7" s="52">
        <v>177167</v>
      </c>
      <c r="G7" s="52">
        <v>187624</v>
      </c>
      <c r="H7" s="52">
        <v>177968</v>
      </c>
      <c r="I7" s="52">
        <v>195977</v>
      </c>
      <c r="J7" s="52">
        <v>178074</v>
      </c>
      <c r="K7" s="52">
        <v>171612</v>
      </c>
      <c r="L7" s="52">
        <v>205698</v>
      </c>
      <c r="M7" s="52">
        <v>249381</v>
      </c>
      <c r="N7" s="52">
        <v>179509</v>
      </c>
      <c r="O7" s="52">
        <v>180075</v>
      </c>
      <c r="P7" s="52">
        <v>174846</v>
      </c>
      <c r="Q7" s="52">
        <v>255430</v>
      </c>
      <c r="R7" s="52">
        <v>67026</v>
      </c>
      <c r="S7" s="52">
        <v>17992</v>
      </c>
      <c r="T7" s="52">
        <v>89722</v>
      </c>
      <c r="U7" s="52">
        <v>112569</v>
      </c>
      <c r="V7" s="52">
        <v>122750</v>
      </c>
      <c r="W7" s="52">
        <v>144416</v>
      </c>
      <c r="X7" s="52">
        <v>145078</v>
      </c>
      <c r="Y7" s="52">
        <v>183261</v>
      </c>
      <c r="Z7" s="52">
        <v>190205</v>
      </c>
      <c r="AA7" s="52">
        <v>160467</v>
      </c>
      <c r="AB7" s="52">
        <v>142205</v>
      </c>
      <c r="AC7" s="52">
        <v>161221</v>
      </c>
      <c r="AD7" s="52">
        <v>113254</v>
      </c>
      <c r="AE7" s="52">
        <v>54405</v>
      </c>
      <c r="AF7" s="52">
        <v>130426</v>
      </c>
      <c r="AG7" s="52">
        <v>163672</v>
      </c>
      <c r="AH7" s="52">
        <v>144627</v>
      </c>
      <c r="AI7" s="52">
        <v>136130</v>
      </c>
      <c r="AJ7" s="52">
        <v>139638</v>
      </c>
      <c r="AK7" s="52">
        <v>188115</v>
      </c>
      <c r="AL7" s="52">
        <v>168083</v>
      </c>
      <c r="AM7" s="52">
        <v>140951</v>
      </c>
      <c r="AN7" s="52">
        <v>128234</v>
      </c>
      <c r="AO7" s="52">
        <v>142784</v>
      </c>
      <c r="AP7" s="52">
        <v>140612</v>
      </c>
      <c r="AQ7" s="52">
        <v>144589</v>
      </c>
      <c r="AR7" s="52">
        <v>115691</v>
      </c>
      <c r="AS7" s="52">
        <v>112575</v>
      </c>
      <c r="AT7" s="52">
        <v>121468</v>
      </c>
      <c r="AU7" s="52">
        <v>115851</v>
      </c>
      <c r="AV7" s="52">
        <v>171530</v>
      </c>
      <c r="AW7" s="52">
        <v>211116</v>
      </c>
      <c r="AX7" s="52">
        <v>126084</v>
      </c>
      <c r="AY7" s="52">
        <v>138286</v>
      </c>
      <c r="AZ7" s="52">
        <v>138734</v>
      </c>
      <c r="BA7" s="52">
        <v>161985</v>
      </c>
      <c r="BB7" s="52">
        <v>146169</v>
      </c>
      <c r="BC7" s="52">
        <v>186475</v>
      </c>
      <c r="BD7" s="52">
        <v>163532</v>
      </c>
      <c r="BE7" s="52">
        <v>146627</v>
      </c>
      <c r="BF7" s="52">
        <v>148506</v>
      </c>
      <c r="BG7" s="52">
        <v>149628</v>
      </c>
      <c r="BH7" s="52">
        <v>179297</v>
      </c>
      <c r="BI7" s="52">
        <v>275023</v>
      </c>
      <c r="BJ7" s="52">
        <v>182421</v>
      </c>
      <c r="BK7" s="52">
        <v>177373</v>
      </c>
      <c r="BL7" s="52">
        <v>171561</v>
      </c>
      <c r="BM7" s="52">
        <v>181534</v>
      </c>
      <c r="BN7" s="52">
        <v>196303</v>
      </c>
      <c r="BO7" s="52">
        <v>175522</v>
      </c>
      <c r="BP7" s="52">
        <v>153889</v>
      </c>
      <c r="BQ7" s="52">
        <v>161921</v>
      </c>
      <c r="BR7" s="52">
        <v>149529</v>
      </c>
      <c r="BS7" s="52">
        <v>141970</v>
      </c>
      <c r="BT7" s="52">
        <v>230926</v>
      </c>
      <c r="BU7" s="52">
        <v>304876</v>
      </c>
      <c r="BV7" s="52">
        <v>139168</v>
      </c>
      <c r="BW7" s="52">
        <v>174396</v>
      </c>
      <c r="BX7" s="52">
        <v>154197</v>
      </c>
      <c r="BY7" s="52">
        <v>171843</v>
      </c>
      <c r="BZ7" s="52">
        <v>183777</v>
      </c>
      <c r="CA7" s="52">
        <v>185451</v>
      </c>
      <c r="CB7" s="52">
        <v>156893</v>
      </c>
      <c r="CC7" s="52">
        <v>138859</v>
      </c>
      <c r="CD7" s="52">
        <v>129589</v>
      </c>
      <c r="CE7" s="52">
        <v>137962</v>
      </c>
      <c r="CF7" s="52">
        <v>324929</v>
      </c>
      <c r="CG7" s="52">
        <v>259393</v>
      </c>
      <c r="CH7" s="52">
        <v>138468</v>
      </c>
      <c r="CI7" s="52">
        <v>196143</v>
      </c>
      <c r="CJ7" s="52">
        <v>178215.08695652176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141343</v>
      </c>
      <c r="CY7" s="52">
        <f t="shared" ca="1" si="6"/>
        <v>515701.08695652173</v>
      </c>
    </row>
    <row r="8" spans="2:103" x14ac:dyDescent="0.2">
      <c r="B8" s="1" t="s">
        <v>71</v>
      </c>
      <c r="C8" s="52">
        <v>59435</v>
      </c>
      <c r="D8" s="52">
        <v>53744</v>
      </c>
      <c r="E8" s="52">
        <v>60927</v>
      </c>
      <c r="F8" s="52">
        <v>51110</v>
      </c>
      <c r="G8" s="52">
        <v>52049</v>
      </c>
      <c r="H8" s="52">
        <v>50980</v>
      </c>
      <c r="I8" s="52">
        <v>55262</v>
      </c>
      <c r="J8" s="52">
        <v>49236</v>
      </c>
      <c r="K8" s="52">
        <v>48089</v>
      </c>
      <c r="L8" s="52">
        <v>51731</v>
      </c>
      <c r="M8" s="52">
        <v>54915</v>
      </c>
      <c r="N8" s="52">
        <v>37164</v>
      </c>
      <c r="O8" s="52">
        <v>44264</v>
      </c>
      <c r="P8" s="52">
        <v>46142</v>
      </c>
      <c r="Q8" s="52">
        <v>57609</v>
      </c>
      <c r="R8" s="52">
        <v>8957</v>
      </c>
      <c r="S8" s="52">
        <v>9214</v>
      </c>
      <c r="T8" s="52">
        <v>33196</v>
      </c>
      <c r="U8" s="52">
        <v>35753</v>
      </c>
      <c r="V8" s="52">
        <v>39573</v>
      </c>
      <c r="W8" s="52">
        <v>48028</v>
      </c>
      <c r="X8" s="52">
        <v>47012</v>
      </c>
      <c r="Y8" s="52">
        <v>51765</v>
      </c>
      <c r="Z8" s="52">
        <v>46227</v>
      </c>
      <c r="AA8" s="52">
        <v>48303</v>
      </c>
      <c r="AB8" s="52">
        <v>47516</v>
      </c>
      <c r="AC8" s="52">
        <v>47180</v>
      </c>
      <c r="AD8" s="52">
        <v>37199</v>
      </c>
      <c r="AE8" s="52">
        <v>10709</v>
      </c>
      <c r="AF8" s="52">
        <v>24606</v>
      </c>
      <c r="AG8" s="52">
        <v>43335</v>
      </c>
      <c r="AH8" s="52">
        <v>43277</v>
      </c>
      <c r="AI8" s="52">
        <v>42859</v>
      </c>
      <c r="AJ8" s="52">
        <v>42525</v>
      </c>
      <c r="AK8" s="52">
        <v>48937</v>
      </c>
      <c r="AL8" s="52">
        <v>40248</v>
      </c>
      <c r="AM8" s="52">
        <v>42707</v>
      </c>
      <c r="AN8" s="52">
        <v>38781</v>
      </c>
      <c r="AO8" s="52">
        <v>44183</v>
      </c>
      <c r="AP8" s="52">
        <v>43999</v>
      </c>
      <c r="AQ8" s="52">
        <v>48920</v>
      </c>
      <c r="AR8" s="52">
        <v>46359</v>
      </c>
      <c r="AS8" s="52">
        <v>43507</v>
      </c>
      <c r="AT8" s="52">
        <v>47598</v>
      </c>
      <c r="AU8" s="52">
        <v>44367</v>
      </c>
      <c r="AV8" s="52">
        <v>50188</v>
      </c>
      <c r="AW8" s="52">
        <v>53748</v>
      </c>
      <c r="AX8" s="52">
        <v>39946</v>
      </c>
      <c r="AY8" s="52">
        <v>47452</v>
      </c>
      <c r="AZ8" s="52">
        <v>42811</v>
      </c>
      <c r="BA8" s="52">
        <v>47139</v>
      </c>
      <c r="BB8" s="52">
        <v>38189</v>
      </c>
      <c r="BC8" s="52">
        <v>44531</v>
      </c>
      <c r="BD8" s="52">
        <v>46911</v>
      </c>
      <c r="BE8" s="52">
        <v>45860</v>
      </c>
      <c r="BF8" s="52">
        <v>49937</v>
      </c>
      <c r="BG8" s="52">
        <v>49641</v>
      </c>
      <c r="BH8" s="52">
        <v>55496</v>
      </c>
      <c r="BI8" s="52">
        <v>64120</v>
      </c>
      <c r="BJ8" s="52">
        <v>48332</v>
      </c>
      <c r="BK8" s="52">
        <v>57959</v>
      </c>
      <c r="BL8" s="52">
        <v>53268</v>
      </c>
      <c r="BM8" s="52">
        <v>52574</v>
      </c>
      <c r="BN8" s="52">
        <v>56131</v>
      </c>
      <c r="BO8" s="52">
        <v>54677</v>
      </c>
      <c r="BP8" s="52">
        <v>50283</v>
      </c>
      <c r="BQ8" s="52">
        <v>54817</v>
      </c>
      <c r="BR8" s="52">
        <v>52204</v>
      </c>
      <c r="BS8" s="52">
        <v>50250</v>
      </c>
      <c r="BT8" s="52">
        <v>68422</v>
      </c>
      <c r="BU8" s="52">
        <v>68474</v>
      </c>
      <c r="BV8" s="52">
        <v>41678</v>
      </c>
      <c r="BW8" s="52">
        <v>58358</v>
      </c>
      <c r="BX8" s="52">
        <v>46323</v>
      </c>
      <c r="BY8" s="52">
        <v>48312</v>
      </c>
      <c r="BZ8" s="52">
        <v>52574</v>
      </c>
      <c r="CA8" s="52">
        <v>50609</v>
      </c>
      <c r="CB8" s="52">
        <v>48889</v>
      </c>
      <c r="CC8" s="52">
        <v>50961</v>
      </c>
      <c r="CD8" s="52">
        <v>53773</v>
      </c>
      <c r="CE8" s="52">
        <v>48358</v>
      </c>
      <c r="CF8" s="52">
        <v>92868</v>
      </c>
      <c r="CG8" s="52">
        <v>71233</v>
      </c>
      <c r="CH8" s="52">
        <v>54573</v>
      </c>
      <c r="CI8" s="52">
        <v>64560</v>
      </c>
      <c r="CJ8" s="52">
        <v>61676.695652173912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48916</v>
      </c>
      <c r="CY8" s="52">
        <f t="shared" ca="1" si="6"/>
        <v>175152.69565217392</v>
      </c>
    </row>
    <row r="9" spans="2:103" x14ac:dyDescent="0.2">
      <c r="B9" s="1" t="s">
        <v>72</v>
      </c>
      <c r="C9" s="52">
        <v>58988</v>
      </c>
      <c r="D9" s="52">
        <v>56302</v>
      </c>
      <c r="E9" s="52">
        <v>59417</v>
      </c>
      <c r="F9" s="52">
        <v>53309</v>
      </c>
      <c r="G9" s="52">
        <v>55980</v>
      </c>
      <c r="H9" s="52">
        <v>50881</v>
      </c>
      <c r="I9" s="52">
        <v>52879</v>
      </c>
      <c r="J9" s="52">
        <v>50255</v>
      </c>
      <c r="K9" s="52">
        <v>51119</v>
      </c>
      <c r="L9" s="52">
        <v>61308</v>
      </c>
      <c r="M9" s="52">
        <v>67573</v>
      </c>
      <c r="N9" s="52">
        <v>50419</v>
      </c>
      <c r="O9" s="52">
        <v>55152</v>
      </c>
      <c r="P9" s="52">
        <v>58827</v>
      </c>
      <c r="Q9" s="52">
        <v>58212</v>
      </c>
      <c r="R9" s="52">
        <v>5258</v>
      </c>
      <c r="S9" s="52">
        <v>9265</v>
      </c>
      <c r="T9" s="52">
        <v>37246</v>
      </c>
      <c r="U9" s="52">
        <v>36634</v>
      </c>
      <c r="V9" s="52">
        <v>37622</v>
      </c>
      <c r="W9" s="52">
        <v>44317</v>
      </c>
      <c r="X9" s="52">
        <v>49076</v>
      </c>
      <c r="Y9" s="52">
        <v>52093</v>
      </c>
      <c r="Z9" s="52">
        <v>53981</v>
      </c>
      <c r="AA9" s="52">
        <v>57820</v>
      </c>
      <c r="AB9" s="52">
        <v>55622</v>
      </c>
      <c r="AC9" s="52">
        <v>63492</v>
      </c>
      <c r="AD9" s="52">
        <v>43319</v>
      </c>
      <c r="AE9" s="52">
        <v>15066</v>
      </c>
      <c r="AF9" s="52">
        <v>38034</v>
      </c>
      <c r="AG9" s="52">
        <v>45019</v>
      </c>
      <c r="AH9" s="52">
        <v>38658</v>
      </c>
      <c r="AI9" s="52">
        <v>34527</v>
      </c>
      <c r="AJ9" s="52">
        <v>31015</v>
      </c>
      <c r="AK9" s="52">
        <v>38679</v>
      </c>
      <c r="AL9" s="52">
        <v>42085</v>
      </c>
      <c r="AM9" s="52">
        <v>47929</v>
      </c>
      <c r="AN9" s="52">
        <v>46415</v>
      </c>
      <c r="AO9" s="52">
        <v>53235</v>
      </c>
      <c r="AP9" s="52">
        <v>49257</v>
      </c>
      <c r="AQ9" s="52">
        <v>47925</v>
      </c>
      <c r="AR9" s="52">
        <v>44944</v>
      </c>
      <c r="AS9" s="52">
        <v>43850</v>
      </c>
      <c r="AT9" s="52">
        <v>52421</v>
      </c>
      <c r="AU9" s="52">
        <v>57902</v>
      </c>
      <c r="AV9" s="52">
        <v>73744</v>
      </c>
      <c r="AW9" s="52">
        <v>70109</v>
      </c>
      <c r="AX9" s="52">
        <v>56525</v>
      </c>
      <c r="AY9" s="52">
        <v>65142</v>
      </c>
      <c r="AZ9" s="52">
        <v>65133</v>
      </c>
      <c r="BA9" s="52">
        <v>71035</v>
      </c>
      <c r="BB9" s="52">
        <v>61878</v>
      </c>
      <c r="BC9" s="52">
        <v>69659</v>
      </c>
      <c r="BD9" s="52">
        <v>62372</v>
      </c>
      <c r="BE9" s="52">
        <v>56319</v>
      </c>
      <c r="BF9" s="52">
        <v>59606</v>
      </c>
      <c r="BG9" s="52">
        <v>64140</v>
      </c>
      <c r="BH9" s="52">
        <v>69855</v>
      </c>
      <c r="BI9" s="52">
        <v>83932</v>
      </c>
      <c r="BJ9" s="52">
        <v>56022</v>
      </c>
      <c r="BK9" s="52">
        <v>67309</v>
      </c>
      <c r="BL9" s="52">
        <v>65947</v>
      </c>
      <c r="BM9" s="52">
        <v>65631</v>
      </c>
      <c r="BN9" s="52">
        <v>73510</v>
      </c>
      <c r="BO9" s="52">
        <v>64557</v>
      </c>
      <c r="BP9" s="52">
        <v>56448</v>
      </c>
      <c r="BQ9" s="52">
        <v>58637</v>
      </c>
      <c r="BR9" s="52">
        <v>56254</v>
      </c>
      <c r="BS9" s="52">
        <v>58563</v>
      </c>
      <c r="BT9" s="52">
        <v>97777</v>
      </c>
      <c r="BU9" s="52">
        <v>95482</v>
      </c>
      <c r="BV9" s="52">
        <v>54189</v>
      </c>
      <c r="BW9" s="52">
        <v>78715</v>
      </c>
      <c r="BX9" s="52">
        <v>71930</v>
      </c>
      <c r="BY9" s="52">
        <v>77485</v>
      </c>
      <c r="BZ9" s="52">
        <v>82463</v>
      </c>
      <c r="CA9" s="52">
        <v>78538</v>
      </c>
      <c r="CB9" s="52">
        <v>72567</v>
      </c>
      <c r="CC9" s="52">
        <v>69198</v>
      </c>
      <c r="CD9" s="52">
        <v>73588</v>
      </c>
      <c r="CE9" s="52">
        <v>80354</v>
      </c>
      <c r="CF9" s="52">
        <v>150023</v>
      </c>
      <c r="CG9" s="52">
        <v>118248</v>
      </c>
      <c r="CH9" s="52">
        <v>83499</v>
      </c>
      <c r="CI9" s="52">
        <v>107703</v>
      </c>
      <c r="CJ9" s="52">
        <v>91657.65217391304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72694</v>
      </c>
      <c r="CY9" s="52">
        <f t="shared" ca="1" si="6"/>
        <v>272054.65217391303</v>
      </c>
    </row>
    <row r="10" spans="2:103" x14ac:dyDescent="0.2">
      <c r="B10" s="1" t="s">
        <v>73</v>
      </c>
      <c r="C10" s="52">
        <v>47358</v>
      </c>
      <c r="D10" s="52">
        <v>43468</v>
      </c>
      <c r="E10" s="52">
        <v>49323</v>
      </c>
      <c r="F10" s="52">
        <v>44592</v>
      </c>
      <c r="G10" s="52">
        <v>48565</v>
      </c>
      <c r="H10" s="52">
        <v>47810</v>
      </c>
      <c r="I10" s="52">
        <v>52039</v>
      </c>
      <c r="J10" s="52">
        <v>48837</v>
      </c>
      <c r="K10" s="52">
        <v>46188</v>
      </c>
      <c r="L10" s="52">
        <v>54309</v>
      </c>
      <c r="M10" s="52">
        <v>60742</v>
      </c>
      <c r="N10" s="52">
        <v>43272</v>
      </c>
      <c r="O10" s="52">
        <v>50309</v>
      </c>
      <c r="P10" s="52">
        <v>47843</v>
      </c>
      <c r="Q10" s="52">
        <v>55518</v>
      </c>
      <c r="R10" s="52">
        <v>5607</v>
      </c>
      <c r="S10" s="52">
        <v>8236</v>
      </c>
      <c r="T10" s="52">
        <v>27621</v>
      </c>
      <c r="U10" s="52">
        <v>29904</v>
      </c>
      <c r="V10" s="52">
        <v>31332</v>
      </c>
      <c r="W10" s="52">
        <v>41482</v>
      </c>
      <c r="X10" s="52">
        <v>44973</v>
      </c>
      <c r="Y10" s="52">
        <v>53072</v>
      </c>
      <c r="Z10" s="52">
        <v>45344</v>
      </c>
      <c r="AA10" s="52">
        <v>47740</v>
      </c>
      <c r="AB10" s="52">
        <v>47993</v>
      </c>
      <c r="AC10" s="52">
        <v>48816</v>
      </c>
      <c r="AD10" s="52">
        <v>33739</v>
      </c>
      <c r="AE10" s="52">
        <v>9483</v>
      </c>
      <c r="AF10" s="52">
        <v>25173</v>
      </c>
      <c r="AG10" s="52">
        <v>47320</v>
      </c>
      <c r="AH10" s="52">
        <v>45102</v>
      </c>
      <c r="AI10" s="52">
        <v>45665</v>
      </c>
      <c r="AJ10" s="52">
        <v>47995</v>
      </c>
      <c r="AK10" s="52">
        <v>48989</v>
      </c>
      <c r="AL10" s="52">
        <v>42650</v>
      </c>
      <c r="AM10" s="52">
        <v>44547</v>
      </c>
      <c r="AN10" s="52">
        <v>44216</v>
      </c>
      <c r="AO10" s="52">
        <v>49460</v>
      </c>
      <c r="AP10" s="52">
        <v>44926</v>
      </c>
      <c r="AQ10" s="52">
        <v>42374</v>
      </c>
      <c r="AR10" s="52">
        <v>50190</v>
      </c>
      <c r="AS10" s="52">
        <v>49493</v>
      </c>
      <c r="AT10" s="52">
        <v>55974</v>
      </c>
      <c r="AU10" s="52">
        <v>56868</v>
      </c>
      <c r="AV10" s="52">
        <v>67556</v>
      </c>
      <c r="AW10" s="52">
        <v>72436</v>
      </c>
      <c r="AX10" s="52">
        <v>53188</v>
      </c>
      <c r="AY10" s="52">
        <v>59826</v>
      </c>
      <c r="AZ10" s="52">
        <v>59228</v>
      </c>
      <c r="BA10" s="52">
        <v>64624</v>
      </c>
      <c r="BB10" s="52">
        <v>61970</v>
      </c>
      <c r="BC10" s="52">
        <v>61727</v>
      </c>
      <c r="BD10" s="52">
        <v>62684</v>
      </c>
      <c r="BE10" s="52">
        <v>62760</v>
      </c>
      <c r="BF10" s="52">
        <v>69492</v>
      </c>
      <c r="BG10" s="52">
        <v>73843</v>
      </c>
      <c r="BH10" s="52">
        <v>80278</v>
      </c>
      <c r="BI10" s="52">
        <v>83110</v>
      </c>
      <c r="BJ10" s="52">
        <v>66524</v>
      </c>
      <c r="BK10" s="52">
        <v>75886</v>
      </c>
      <c r="BL10" s="52">
        <v>73520</v>
      </c>
      <c r="BM10" s="52">
        <v>75879</v>
      </c>
      <c r="BN10" s="52">
        <v>78427</v>
      </c>
      <c r="BO10" s="52">
        <v>82306</v>
      </c>
      <c r="BP10" s="52">
        <v>73479</v>
      </c>
      <c r="BQ10" s="52">
        <v>80291</v>
      </c>
      <c r="BR10" s="52">
        <v>79849</v>
      </c>
      <c r="BS10" s="52">
        <v>74687</v>
      </c>
      <c r="BT10" s="52">
        <v>107020</v>
      </c>
      <c r="BU10" s="52">
        <v>92383</v>
      </c>
      <c r="BV10" s="52">
        <v>62854</v>
      </c>
      <c r="BW10" s="52">
        <v>88896</v>
      </c>
      <c r="BX10" s="52">
        <v>77291</v>
      </c>
      <c r="BY10" s="52">
        <v>84942</v>
      </c>
      <c r="BZ10" s="52">
        <v>92485</v>
      </c>
      <c r="CA10" s="52">
        <v>88174</v>
      </c>
      <c r="CB10" s="52">
        <v>85919</v>
      </c>
      <c r="CC10" s="52">
        <v>88621</v>
      </c>
      <c r="CD10" s="52">
        <v>91521</v>
      </c>
      <c r="CE10" s="52">
        <v>78037</v>
      </c>
      <c r="CF10" s="52">
        <v>136848</v>
      </c>
      <c r="CG10" s="52">
        <v>105318</v>
      </c>
      <c r="CH10" s="52">
        <v>80448</v>
      </c>
      <c r="CI10" s="52">
        <v>99305</v>
      </c>
      <c r="CJ10" s="52">
        <v>94304.217391304352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74793</v>
      </c>
      <c r="CY10" s="52">
        <f t="shared" ca="1" si="6"/>
        <v>268402.21739130432</v>
      </c>
    </row>
    <row r="11" spans="2:103" x14ac:dyDescent="0.2">
      <c r="B11" s="1" t="s">
        <v>74</v>
      </c>
      <c r="C11" s="52">
        <v>1004</v>
      </c>
      <c r="D11" s="52">
        <v>1171</v>
      </c>
      <c r="E11" s="52">
        <v>876</v>
      </c>
      <c r="F11" s="52">
        <v>928</v>
      </c>
      <c r="G11" s="52">
        <v>847</v>
      </c>
      <c r="H11" s="52">
        <v>688</v>
      </c>
      <c r="I11" s="52">
        <v>824</v>
      </c>
      <c r="J11" s="52">
        <v>818</v>
      </c>
      <c r="K11" s="52">
        <v>914</v>
      </c>
      <c r="L11" s="52">
        <v>1006</v>
      </c>
      <c r="M11" s="52">
        <v>1394</v>
      </c>
      <c r="N11" s="52">
        <v>762</v>
      </c>
      <c r="O11" s="52">
        <v>715</v>
      </c>
      <c r="P11" s="52">
        <v>664</v>
      </c>
      <c r="Q11" s="52">
        <v>575</v>
      </c>
      <c r="R11" s="52">
        <v>27</v>
      </c>
      <c r="S11" s="52">
        <v>90</v>
      </c>
      <c r="T11" s="52">
        <v>356</v>
      </c>
      <c r="U11" s="52">
        <v>409</v>
      </c>
      <c r="V11" s="52">
        <v>413</v>
      </c>
      <c r="W11" s="52">
        <v>552</v>
      </c>
      <c r="X11" s="52">
        <v>548</v>
      </c>
      <c r="Y11" s="52">
        <v>642</v>
      </c>
      <c r="Z11" s="52">
        <v>613</v>
      </c>
      <c r="AA11" s="52">
        <v>725</v>
      </c>
      <c r="AB11" s="52">
        <v>1067</v>
      </c>
      <c r="AC11" s="52">
        <v>1530</v>
      </c>
      <c r="AD11" s="52">
        <v>1193</v>
      </c>
      <c r="AE11" s="52">
        <v>217</v>
      </c>
      <c r="AF11" s="52">
        <v>959</v>
      </c>
      <c r="AG11" s="52">
        <v>2580</v>
      </c>
      <c r="AH11" s="52">
        <v>2855</v>
      </c>
      <c r="AI11" s="52">
        <v>3266</v>
      </c>
      <c r="AJ11" s="52">
        <v>4085</v>
      </c>
      <c r="AK11" s="52">
        <v>5371</v>
      </c>
      <c r="AL11" s="52">
        <v>6101</v>
      </c>
      <c r="AM11" s="52">
        <v>5614</v>
      </c>
      <c r="AN11" s="52">
        <v>5924</v>
      </c>
      <c r="AO11" s="52">
        <v>8285</v>
      </c>
      <c r="AP11" s="52">
        <v>11010</v>
      </c>
      <c r="AQ11" s="52">
        <v>9305</v>
      </c>
      <c r="AR11" s="52">
        <v>6984</v>
      </c>
      <c r="AS11" s="52">
        <v>8098</v>
      </c>
      <c r="AT11" s="52">
        <v>8679</v>
      </c>
      <c r="AU11" s="52">
        <v>8498</v>
      </c>
      <c r="AV11" s="52">
        <v>14946</v>
      </c>
      <c r="AW11" s="52">
        <v>9065</v>
      </c>
      <c r="AX11" s="52">
        <v>5282</v>
      </c>
      <c r="AY11" s="52">
        <v>4408</v>
      </c>
      <c r="AZ11" s="52">
        <v>3850</v>
      </c>
      <c r="BA11" s="52">
        <v>4511</v>
      </c>
      <c r="BB11" s="52">
        <v>3218</v>
      </c>
      <c r="BC11" s="52">
        <v>2908</v>
      </c>
      <c r="BD11" s="52">
        <v>2620</v>
      </c>
      <c r="BE11" s="52">
        <v>2265</v>
      </c>
      <c r="BF11" s="52">
        <v>2001</v>
      </c>
      <c r="BG11" s="52">
        <v>1791</v>
      </c>
      <c r="BH11" s="52">
        <v>1475</v>
      </c>
      <c r="BI11" s="52">
        <v>1606</v>
      </c>
      <c r="BJ11" s="52">
        <v>965</v>
      </c>
      <c r="BK11" s="52">
        <v>683</v>
      </c>
      <c r="BL11" s="52">
        <v>660</v>
      </c>
      <c r="BM11" s="52">
        <v>680</v>
      </c>
      <c r="BN11" s="52">
        <v>593</v>
      </c>
      <c r="BO11" s="52">
        <v>491</v>
      </c>
      <c r="BP11" s="52">
        <v>374</v>
      </c>
      <c r="BQ11" s="52">
        <v>374</v>
      </c>
      <c r="BR11" s="52">
        <v>203</v>
      </c>
      <c r="BS11" s="52">
        <v>146</v>
      </c>
      <c r="BT11" s="52">
        <v>232</v>
      </c>
      <c r="BU11" s="52">
        <v>235</v>
      </c>
      <c r="BV11" s="52">
        <v>184</v>
      </c>
      <c r="BW11" s="52">
        <v>255</v>
      </c>
      <c r="BX11" s="52">
        <v>197</v>
      </c>
      <c r="BY11" s="52">
        <v>264</v>
      </c>
      <c r="BZ11" s="52">
        <v>219</v>
      </c>
      <c r="CA11" s="52">
        <v>246</v>
      </c>
      <c r="CB11" s="52">
        <v>159</v>
      </c>
      <c r="CC11" s="52">
        <v>183</v>
      </c>
      <c r="CD11" s="52">
        <v>168</v>
      </c>
      <c r="CE11" s="52">
        <v>105</v>
      </c>
      <c r="CF11" s="52">
        <v>178</v>
      </c>
      <c r="CG11" s="52">
        <v>150</v>
      </c>
      <c r="CH11" s="52">
        <v>97</v>
      </c>
      <c r="CI11" s="52">
        <v>128</v>
      </c>
      <c r="CJ11" s="52">
        <v>117.26086956521739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93</v>
      </c>
      <c r="CY11" s="52">
        <f t="shared" ca="1" si="6"/>
        <v>338.26086956521738</v>
      </c>
    </row>
    <row r="12" spans="2:103" x14ac:dyDescent="0.2">
      <c r="B12" s="1" t="s">
        <v>75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52">
        <v>0</v>
      </c>
      <c r="AD12" s="52">
        <v>0</v>
      </c>
      <c r="AE12" s="52">
        <v>0</v>
      </c>
      <c r="AF12" s="52">
        <v>0</v>
      </c>
      <c r="AG12" s="52">
        <v>0</v>
      </c>
      <c r="AH12" s="52">
        <v>0</v>
      </c>
      <c r="AI12" s="52">
        <v>0</v>
      </c>
      <c r="AJ12" s="52">
        <v>0</v>
      </c>
      <c r="AK12" s="52">
        <v>0</v>
      </c>
      <c r="AL12" s="52">
        <v>240</v>
      </c>
      <c r="AM12" s="52">
        <v>1106</v>
      </c>
      <c r="AN12" s="52">
        <v>3911</v>
      </c>
      <c r="AO12" s="52">
        <v>9145</v>
      </c>
      <c r="AP12" s="52">
        <v>12708</v>
      </c>
      <c r="AQ12" s="52">
        <v>9268</v>
      </c>
      <c r="AR12" s="52">
        <v>5898</v>
      </c>
      <c r="AS12" s="52">
        <v>3864</v>
      </c>
      <c r="AT12" s="52">
        <v>3476</v>
      </c>
      <c r="AU12" s="52">
        <v>9896</v>
      </c>
      <c r="AV12" s="52">
        <v>16354</v>
      </c>
      <c r="AW12" s="52">
        <v>16385</v>
      </c>
      <c r="AX12" s="52">
        <v>17365</v>
      </c>
      <c r="AY12" s="52">
        <v>18354</v>
      </c>
      <c r="AZ12" s="52">
        <v>17773</v>
      </c>
      <c r="BA12" s="52">
        <v>21436</v>
      </c>
      <c r="BB12" s="52">
        <v>22068</v>
      </c>
      <c r="BC12" s="52">
        <v>28743</v>
      </c>
      <c r="BD12" s="52">
        <v>17688</v>
      </c>
      <c r="BE12" s="52">
        <v>19405</v>
      </c>
      <c r="BF12" s="52">
        <v>18745</v>
      </c>
      <c r="BG12" s="52">
        <v>18709</v>
      </c>
      <c r="BH12" s="52">
        <v>23875</v>
      </c>
      <c r="BI12" s="52">
        <v>30031</v>
      </c>
      <c r="BJ12" s="52">
        <v>30421</v>
      </c>
      <c r="BK12" s="52">
        <v>32424</v>
      </c>
      <c r="BL12" s="52">
        <v>34063</v>
      </c>
      <c r="BM12" s="52">
        <v>53643</v>
      </c>
      <c r="BN12" s="52">
        <v>34162</v>
      </c>
      <c r="BO12" s="52">
        <v>37387</v>
      </c>
      <c r="BP12" s="52">
        <v>36858</v>
      </c>
      <c r="BQ12" s="52">
        <v>41800</v>
      </c>
      <c r="BR12" s="52">
        <v>27623</v>
      </c>
      <c r="BS12" s="52">
        <v>24748</v>
      </c>
      <c r="BT12" s="52">
        <v>41821</v>
      </c>
      <c r="BU12" s="52">
        <v>29270</v>
      </c>
      <c r="BV12" s="52">
        <v>13773</v>
      </c>
      <c r="BW12" s="52">
        <v>24409</v>
      </c>
      <c r="BX12" s="52">
        <v>8668</v>
      </c>
      <c r="BY12" s="52">
        <v>23597</v>
      </c>
      <c r="BZ12" s="52">
        <v>19808</v>
      </c>
      <c r="CA12" s="52">
        <v>18558</v>
      </c>
      <c r="CB12" s="52">
        <v>20284</v>
      </c>
      <c r="CC12" s="52">
        <v>17911</v>
      </c>
      <c r="CD12" s="52">
        <v>19057</v>
      </c>
      <c r="CE12" s="52">
        <v>13438</v>
      </c>
      <c r="CF12" s="52">
        <v>16059</v>
      </c>
      <c r="CG12" s="52">
        <v>8441</v>
      </c>
      <c r="CH12" s="52">
        <v>9026</v>
      </c>
      <c r="CI12" s="52">
        <v>7526</v>
      </c>
      <c r="CJ12" s="52">
        <v>4305.869565217391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3415</v>
      </c>
      <c r="CY12" s="52">
        <f t="shared" ca="1" si="6"/>
        <v>15246.869565217392</v>
      </c>
    </row>
    <row r="13" spans="2:103" x14ac:dyDescent="0.2">
      <c r="B13" s="1" t="s">
        <v>76</v>
      </c>
      <c r="C13" s="52">
        <v>0</v>
      </c>
      <c r="D13" s="52">
        <v>0</v>
      </c>
      <c r="E13" s="52">
        <v>0</v>
      </c>
      <c r="F13" s="52">
        <v>0</v>
      </c>
      <c r="G13" s="52">
        <v>103</v>
      </c>
      <c r="H13" s="52">
        <v>107</v>
      </c>
      <c r="I13" s="52">
        <v>35</v>
      </c>
      <c r="J13" s="52">
        <v>57</v>
      </c>
      <c r="K13" s="52">
        <v>155</v>
      </c>
      <c r="L13" s="52">
        <v>176</v>
      </c>
      <c r="M13" s="52">
        <v>129</v>
      </c>
      <c r="N13" s="52">
        <v>434</v>
      </c>
      <c r="O13" s="52">
        <v>866</v>
      </c>
      <c r="P13" s="52">
        <v>286</v>
      </c>
      <c r="Q13" s="52">
        <v>151</v>
      </c>
      <c r="R13" s="52">
        <v>4</v>
      </c>
      <c r="S13" s="52">
        <v>44</v>
      </c>
      <c r="T13" s="52">
        <v>155</v>
      </c>
      <c r="U13" s="52">
        <v>199</v>
      </c>
      <c r="V13" s="52">
        <v>243</v>
      </c>
      <c r="W13" s="52">
        <v>283</v>
      </c>
      <c r="X13" s="52">
        <v>776</v>
      </c>
      <c r="Y13" s="52">
        <v>643</v>
      </c>
      <c r="Z13" s="52">
        <v>872</v>
      </c>
      <c r="AA13" s="52">
        <v>938</v>
      </c>
      <c r="AB13" s="52">
        <v>806</v>
      </c>
      <c r="AC13" s="52">
        <v>941</v>
      </c>
      <c r="AD13" s="52">
        <v>751</v>
      </c>
      <c r="AE13" s="52">
        <v>147</v>
      </c>
      <c r="AF13" s="52">
        <v>268</v>
      </c>
      <c r="AG13" s="52">
        <v>657</v>
      </c>
      <c r="AH13" s="52">
        <v>797</v>
      </c>
      <c r="AI13" s="52">
        <v>786</v>
      </c>
      <c r="AJ13" s="52">
        <v>1046</v>
      </c>
      <c r="AK13" s="52">
        <v>1990</v>
      </c>
      <c r="AL13" s="52">
        <v>3343</v>
      </c>
      <c r="AM13" s="52">
        <v>4220</v>
      </c>
      <c r="AN13" s="52">
        <v>4306</v>
      </c>
      <c r="AO13" s="52">
        <v>6341</v>
      </c>
      <c r="AP13" s="52">
        <v>6541</v>
      </c>
      <c r="AQ13" s="52">
        <v>5838</v>
      </c>
      <c r="AR13" s="52">
        <v>6543</v>
      </c>
      <c r="AS13" s="52">
        <v>6319</v>
      </c>
      <c r="AT13" s="52">
        <v>6554</v>
      </c>
      <c r="AU13" s="52">
        <v>6465</v>
      </c>
      <c r="AV13" s="52">
        <v>10065</v>
      </c>
      <c r="AW13" s="52">
        <v>12259</v>
      </c>
      <c r="AX13" s="52">
        <v>4410</v>
      </c>
      <c r="AY13" s="52">
        <v>4370</v>
      </c>
      <c r="AZ13" s="52">
        <v>5851</v>
      </c>
      <c r="BA13" s="52">
        <v>9350</v>
      </c>
      <c r="BB13" s="52">
        <v>8324</v>
      </c>
      <c r="BC13" s="52">
        <v>9635</v>
      </c>
      <c r="BD13" s="52">
        <v>1603</v>
      </c>
      <c r="BE13" s="52">
        <v>1414</v>
      </c>
      <c r="BF13" s="52">
        <v>773</v>
      </c>
      <c r="BG13" s="52">
        <v>586</v>
      </c>
      <c r="BH13" s="52">
        <v>358</v>
      </c>
      <c r="BI13" s="52">
        <v>281</v>
      </c>
      <c r="BJ13" s="52">
        <v>372</v>
      </c>
      <c r="BK13" s="52">
        <v>178</v>
      </c>
      <c r="BL13" s="52">
        <v>122</v>
      </c>
      <c r="BM13" s="52">
        <v>139</v>
      </c>
      <c r="BN13" s="52">
        <v>164</v>
      </c>
      <c r="BO13" s="52">
        <v>103</v>
      </c>
      <c r="BP13" s="52">
        <v>99</v>
      </c>
      <c r="BQ13" s="52">
        <v>44</v>
      </c>
      <c r="BR13" s="52">
        <v>105</v>
      </c>
      <c r="BS13" s="52">
        <v>45</v>
      </c>
      <c r="BT13" s="52">
        <v>25</v>
      </c>
      <c r="BU13" s="52">
        <v>20</v>
      </c>
      <c r="BV13" s="52">
        <v>45</v>
      </c>
      <c r="BW13" s="52">
        <v>25</v>
      </c>
      <c r="BX13" s="52">
        <v>26</v>
      </c>
      <c r="BY13" s="52">
        <v>22</v>
      </c>
      <c r="BZ13" s="52">
        <v>18</v>
      </c>
      <c r="CA13" s="52">
        <v>6</v>
      </c>
      <c r="CB13" s="52">
        <v>24</v>
      </c>
      <c r="CC13" s="52">
        <v>5</v>
      </c>
      <c r="CD13" s="52">
        <v>10</v>
      </c>
      <c r="CE13" s="52">
        <v>7</v>
      </c>
      <c r="CF13" s="52">
        <v>6</v>
      </c>
      <c r="CG13" s="52">
        <v>1</v>
      </c>
      <c r="CH13" s="52">
        <v>2</v>
      </c>
      <c r="CI13" s="52">
        <v>1</v>
      </c>
      <c r="CJ13" s="52">
        <v>1.2608695652173914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52">
        <v>1</v>
      </c>
      <c r="CY13" s="52">
        <f t="shared" ca="1" si="6"/>
        <v>3.2608695652173916</v>
      </c>
    </row>
    <row r="14" spans="2:103" x14ac:dyDescent="0.2">
      <c r="B14" s="1" t="s">
        <v>77</v>
      </c>
      <c r="C14" s="52">
        <v>5314</v>
      </c>
      <c r="D14" s="52">
        <v>5189</v>
      </c>
      <c r="E14" s="52">
        <v>5758</v>
      </c>
      <c r="F14" s="52">
        <v>5175</v>
      </c>
      <c r="G14" s="52">
        <v>5250</v>
      </c>
      <c r="H14" s="52">
        <v>4981</v>
      </c>
      <c r="I14" s="52">
        <v>6088</v>
      </c>
      <c r="J14" s="52">
        <v>5792</v>
      </c>
      <c r="K14" s="52">
        <v>5765</v>
      </c>
      <c r="L14" s="52">
        <v>7010</v>
      </c>
      <c r="M14" s="52">
        <v>6951</v>
      </c>
      <c r="N14" s="52">
        <v>5084</v>
      </c>
      <c r="O14" s="52">
        <v>5901</v>
      </c>
      <c r="P14" s="52">
        <v>5235</v>
      </c>
      <c r="Q14" s="52">
        <v>7932</v>
      </c>
      <c r="R14" s="52">
        <v>1233</v>
      </c>
      <c r="S14" s="52">
        <v>535</v>
      </c>
      <c r="T14" s="52">
        <v>1997</v>
      </c>
      <c r="U14" s="52">
        <v>2430</v>
      </c>
      <c r="V14" s="52">
        <v>2944</v>
      </c>
      <c r="W14" s="52">
        <v>3936</v>
      </c>
      <c r="X14" s="52">
        <v>4499</v>
      </c>
      <c r="Y14" s="52">
        <v>5705</v>
      </c>
      <c r="Z14" s="52">
        <v>4515</v>
      </c>
      <c r="AA14" s="52">
        <v>5295</v>
      </c>
      <c r="AB14" s="52">
        <v>5385</v>
      </c>
      <c r="AC14" s="52">
        <v>5487</v>
      </c>
      <c r="AD14" s="52">
        <v>3915</v>
      </c>
      <c r="AE14" s="52">
        <v>1069</v>
      </c>
      <c r="AF14" s="52">
        <v>2339</v>
      </c>
      <c r="AG14" s="52">
        <v>4403</v>
      </c>
      <c r="AH14" s="52">
        <v>4186</v>
      </c>
      <c r="AI14" s="52">
        <v>4322</v>
      </c>
      <c r="AJ14" s="52">
        <v>4752</v>
      </c>
      <c r="AK14" s="52">
        <v>5025</v>
      </c>
      <c r="AL14" s="52">
        <v>3938</v>
      </c>
      <c r="AM14" s="52">
        <v>4814</v>
      </c>
      <c r="AN14" s="52">
        <v>4179</v>
      </c>
      <c r="AO14" s="52">
        <v>4540</v>
      </c>
      <c r="AP14" s="52">
        <v>4702</v>
      </c>
      <c r="AQ14" s="52">
        <v>4307</v>
      </c>
      <c r="AR14" s="52">
        <v>4003</v>
      </c>
      <c r="AS14" s="52">
        <v>3400</v>
      </c>
      <c r="AT14" s="52">
        <v>3502</v>
      </c>
      <c r="AU14" s="52">
        <v>3276</v>
      </c>
      <c r="AV14" s="52">
        <v>3702</v>
      </c>
      <c r="AW14" s="52">
        <v>3628</v>
      </c>
      <c r="AX14" s="52">
        <v>2743</v>
      </c>
      <c r="AY14" s="52">
        <v>3129</v>
      </c>
      <c r="AZ14" s="52">
        <v>2800</v>
      </c>
      <c r="BA14" s="52">
        <v>3116</v>
      </c>
      <c r="BB14" s="52">
        <v>2973</v>
      </c>
      <c r="BC14" s="52">
        <v>2858</v>
      </c>
      <c r="BD14" s="52">
        <v>2716</v>
      </c>
      <c r="BE14" s="52">
        <v>2694</v>
      </c>
      <c r="BF14" s="52">
        <v>2999</v>
      </c>
      <c r="BG14" s="52">
        <v>2959</v>
      </c>
      <c r="BH14" s="52">
        <v>3341</v>
      </c>
      <c r="BI14" s="52">
        <v>3472</v>
      </c>
      <c r="BJ14" s="52">
        <v>3013</v>
      </c>
      <c r="BK14" s="52">
        <v>3186</v>
      </c>
      <c r="BL14" s="52">
        <v>2930</v>
      </c>
      <c r="BM14" s="52">
        <v>2755</v>
      </c>
      <c r="BN14" s="52">
        <v>2902</v>
      </c>
      <c r="BO14" s="52">
        <v>3087</v>
      </c>
      <c r="BP14" s="52">
        <v>2737</v>
      </c>
      <c r="BQ14" s="52">
        <v>3078</v>
      </c>
      <c r="BR14" s="52">
        <v>2779</v>
      </c>
      <c r="BS14" s="52">
        <v>2619</v>
      </c>
      <c r="BT14" s="52">
        <v>3291</v>
      </c>
      <c r="BU14" s="52">
        <v>3180</v>
      </c>
      <c r="BV14" s="52">
        <v>2232</v>
      </c>
      <c r="BW14" s="52">
        <v>2806</v>
      </c>
      <c r="BX14" s="52">
        <v>2357</v>
      </c>
      <c r="BY14" s="52">
        <v>2331</v>
      </c>
      <c r="BZ14" s="52">
        <v>2629</v>
      </c>
      <c r="CA14" s="52">
        <v>2390</v>
      </c>
      <c r="CB14" s="52">
        <v>2324</v>
      </c>
      <c r="CC14" s="52">
        <v>2578</v>
      </c>
      <c r="CD14" s="52">
        <v>2706</v>
      </c>
      <c r="CE14" s="52">
        <v>2592</v>
      </c>
      <c r="CF14" s="52">
        <v>3753</v>
      </c>
      <c r="CG14" s="52">
        <v>3378</v>
      </c>
      <c r="CH14" s="52">
        <v>2451</v>
      </c>
      <c r="CI14" s="52">
        <v>2982</v>
      </c>
      <c r="CJ14" s="52">
        <v>2951.695652173913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52">
        <v>2341</v>
      </c>
      <c r="CY14" s="52">
        <f t="shared" ca="1" si="6"/>
        <v>8274.6956521739121</v>
      </c>
    </row>
    <row r="15" spans="2:103" x14ac:dyDescent="0.2">
      <c r="B15" s="1" t="s">
        <v>78</v>
      </c>
      <c r="C15" s="52">
        <v>0</v>
      </c>
      <c r="D15" s="52">
        <v>0</v>
      </c>
      <c r="E15" s="52">
        <v>0</v>
      </c>
      <c r="F15" s="52">
        <v>12</v>
      </c>
      <c r="G15" s="52">
        <v>262</v>
      </c>
      <c r="H15" s="52">
        <v>614</v>
      </c>
      <c r="I15" s="52">
        <v>990</v>
      </c>
      <c r="J15" s="52">
        <v>1438</v>
      </c>
      <c r="K15" s="52">
        <v>1492</v>
      </c>
      <c r="L15" s="52">
        <v>2807</v>
      </c>
      <c r="M15" s="52">
        <v>3843</v>
      </c>
      <c r="N15" s="52">
        <v>3063</v>
      </c>
      <c r="O15" s="52">
        <v>3922</v>
      </c>
      <c r="P15" s="52">
        <v>4145</v>
      </c>
      <c r="Q15" s="52">
        <v>4747</v>
      </c>
      <c r="R15" s="52">
        <v>663</v>
      </c>
      <c r="S15" s="52">
        <v>2</v>
      </c>
      <c r="T15" s="52">
        <v>120</v>
      </c>
      <c r="U15" s="52">
        <v>592</v>
      </c>
      <c r="V15" s="52">
        <v>1398</v>
      </c>
      <c r="W15" s="52">
        <v>2195</v>
      </c>
      <c r="X15" s="52">
        <v>2594</v>
      </c>
      <c r="Y15" s="52">
        <v>3340</v>
      </c>
      <c r="Z15" s="52">
        <v>2797</v>
      </c>
      <c r="AA15" s="52">
        <v>2333</v>
      </c>
      <c r="AB15" s="52">
        <v>2230</v>
      </c>
      <c r="AC15" s="52">
        <v>2561</v>
      </c>
      <c r="AD15" s="52">
        <v>2047</v>
      </c>
      <c r="AE15" s="52">
        <v>650</v>
      </c>
      <c r="AF15" s="52">
        <v>1576</v>
      </c>
      <c r="AG15" s="52">
        <v>2556</v>
      </c>
      <c r="AH15" s="52">
        <v>2397</v>
      </c>
      <c r="AI15" s="52">
        <v>2399</v>
      </c>
      <c r="AJ15" s="52">
        <v>2622</v>
      </c>
      <c r="AK15" s="52">
        <v>2976</v>
      </c>
      <c r="AL15" s="52">
        <v>2484</v>
      </c>
      <c r="AM15" s="52">
        <v>2371</v>
      </c>
      <c r="AN15" s="52">
        <v>3436</v>
      </c>
      <c r="AO15" s="52">
        <v>4265</v>
      </c>
      <c r="AP15" s="52">
        <v>3718</v>
      </c>
      <c r="AQ15" s="52">
        <v>3577</v>
      </c>
      <c r="AR15" s="52">
        <v>3327</v>
      </c>
      <c r="AS15" s="52">
        <v>3119</v>
      </c>
      <c r="AT15" s="52">
        <v>3245</v>
      </c>
      <c r="AU15" s="52">
        <v>2931</v>
      </c>
      <c r="AV15" s="52">
        <v>3764</v>
      </c>
      <c r="AW15" s="52">
        <v>3716</v>
      </c>
      <c r="AX15" s="52">
        <v>2716</v>
      </c>
      <c r="AY15" s="52">
        <v>3641</v>
      </c>
      <c r="AZ15" s="52">
        <v>3214</v>
      </c>
      <c r="BA15" s="52">
        <v>3326</v>
      </c>
      <c r="BB15" s="52">
        <v>2311</v>
      </c>
      <c r="BC15" s="52">
        <v>2369</v>
      </c>
      <c r="BD15" s="52">
        <v>2618</v>
      </c>
      <c r="BE15" s="52">
        <v>2188</v>
      </c>
      <c r="BF15" s="52">
        <v>2369</v>
      </c>
      <c r="BG15" s="52">
        <v>2481</v>
      </c>
      <c r="BH15" s="52">
        <v>2773</v>
      </c>
      <c r="BI15" s="52">
        <v>3311</v>
      </c>
      <c r="BJ15" s="52">
        <v>2519</v>
      </c>
      <c r="BK15" s="52">
        <v>2887</v>
      </c>
      <c r="BL15" s="52">
        <v>2620</v>
      </c>
      <c r="BM15" s="52">
        <v>2546</v>
      </c>
      <c r="BN15" s="52">
        <v>2836</v>
      </c>
      <c r="BO15" s="52">
        <v>2506</v>
      </c>
      <c r="BP15" s="52">
        <v>2094</v>
      </c>
      <c r="BQ15" s="52">
        <v>2201</v>
      </c>
      <c r="BR15" s="52">
        <v>2121</v>
      </c>
      <c r="BS15" s="52">
        <v>2173</v>
      </c>
      <c r="BT15" s="52">
        <v>4310</v>
      </c>
      <c r="BU15" s="52">
        <v>4223</v>
      </c>
      <c r="BV15" s="52">
        <v>2343</v>
      </c>
      <c r="BW15" s="52">
        <v>2838</v>
      </c>
      <c r="BX15" s="52">
        <v>2346</v>
      </c>
      <c r="BY15" s="52">
        <v>2319</v>
      </c>
      <c r="BZ15" s="52">
        <v>2470</v>
      </c>
      <c r="CA15" s="52">
        <v>2006</v>
      </c>
      <c r="CB15" s="52">
        <v>1953</v>
      </c>
      <c r="CC15" s="52">
        <v>2302</v>
      </c>
      <c r="CD15" s="52">
        <v>2475</v>
      </c>
      <c r="CE15" s="52">
        <v>3001</v>
      </c>
      <c r="CF15" s="52">
        <v>7190</v>
      </c>
      <c r="CG15" s="52">
        <v>5904</v>
      </c>
      <c r="CH15" s="52">
        <v>3828</v>
      </c>
      <c r="CI15" s="52">
        <v>4999</v>
      </c>
      <c r="CJ15" s="52">
        <v>4484.913043478261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/>
      <c r="CW15" s="52">
        <v>3557</v>
      </c>
      <c r="CY15" s="52">
        <f t="shared" ca="1" si="6"/>
        <v>13040.91304347826</v>
      </c>
    </row>
    <row r="16" spans="2:103" x14ac:dyDescent="0.2">
      <c r="B16" s="1" t="s">
        <v>79</v>
      </c>
      <c r="C16" s="52">
        <v>20</v>
      </c>
      <c r="D16" s="52">
        <v>105</v>
      </c>
      <c r="E16" s="52">
        <v>205</v>
      </c>
      <c r="F16" s="52">
        <v>28</v>
      </c>
      <c r="G16" s="52">
        <v>107</v>
      </c>
      <c r="H16" s="52">
        <v>464</v>
      </c>
      <c r="I16" s="52">
        <v>300</v>
      </c>
      <c r="J16" s="52">
        <v>183</v>
      </c>
      <c r="K16" s="52">
        <v>96</v>
      </c>
      <c r="L16" s="52">
        <v>140</v>
      </c>
      <c r="M16" s="52">
        <v>358</v>
      </c>
      <c r="N16" s="52">
        <v>282</v>
      </c>
      <c r="O16" s="52">
        <v>284</v>
      </c>
      <c r="P16" s="52">
        <v>369</v>
      </c>
      <c r="Q16" s="52">
        <v>294</v>
      </c>
      <c r="R16" s="52">
        <v>0</v>
      </c>
      <c r="S16" s="52">
        <v>143</v>
      </c>
      <c r="T16" s="52">
        <v>157</v>
      </c>
      <c r="U16" s="52">
        <v>144</v>
      </c>
      <c r="V16" s="52">
        <v>243</v>
      </c>
      <c r="W16" s="52">
        <v>265</v>
      </c>
      <c r="X16" s="52">
        <v>258</v>
      </c>
      <c r="Y16" s="52">
        <v>360</v>
      </c>
      <c r="Z16" s="52">
        <v>535</v>
      </c>
      <c r="AA16" s="52">
        <v>606</v>
      </c>
      <c r="AB16" s="52">
        <v>626</v>
      </c>
      <c r="AC16" s="52">
        <v>1064</v>
      </c>
      <c r="AD16" s="52">
        <v>903</v>
      </c>
      <c r="AE16" s="52">
        <v>160</v>
      </c>
      <c r="AF16" s="52">
        <v>319</v>
      </c>
      <c r="AG16" s="52">
        <v>1799</v>
      </c>
      <c r="AH16" s="52">
        <v>1613</v>
      </c>
      <c r="AI16" s="52">
        <v>2175</v>
      </c>
      <c r="AJ16" s="52">
        <v>2648</v>
      </c>
      <c r="AK16" s="52">
        <v>2203</v>
      </c>
      <c r="AL16" s="52">
        <v>1813</v>
      </c>
      <c r="AM16" s="52">
        <v>1881</v>
      </c>
      <c r="AN16" s="52">
        <v>2233</v>
      </c>
      <c r="AO16" s="52">
        <v>2233</v>
      </c>
      <c r="AP16" s="52">
        <v>2451</v>
      </c>
      <c r="AQ16" s="52">
        <v>3338</v>
      </c>
      <c r="AR16" s="52">
        <v>3830</v>
      </c>
      <c r="AS16" s="52">
        <v>1289</v>
      </c>
      <c r="AT16" s="52">
        <v>5379</v>
      </c>
      <c r="AU16" s="52">
        <v>6282</v>
      </c>
      <c r="AV16" s="52">
        <v>7358</v>
      </c>
      <c r="AW16" s="52">
        <v>7841</v>
      </c>
      <c r="AX16" s="52">
        <v>7693</v>
      </c>
      <c r="AY16" s="52">
        <v>9227</v>
      </c>
      <c r="AZ16" s="52">
        <v>10071</v>
      </c>
      <c r="BA16" s="52">
        <v>12183</v>
      </c>
      <c r="BB16" s="52">
        <v>7802</v>
      </c>
      <c r="BC16" s="52">
        <v>15430</v>
      </c>
      <c r="BD16" s="52">
        <v>4603</v>
      </c>
      <c r="BE16" s="52">
        <v>6686</v>
      </c>
      <c r="BF16" s="52">
        <v>7154</v>
      </c>
      <c r="BG16" s="52">
        <v>7194</v>
      </c>
      <c r="BH16" s="52">
        <v>8481</v>
      </c>
      <c r="BI16" s="52">
        <v>9339</v>
      </c>
      <c r="BJ16" s="52">
        <v>6552</v>
      </c>
      <c r="BK16" s="52">
        <v>9378</v>
      </c>
      <c r="BL16" s="52">
        <v>9096</v>
      </c>
      <c r="BM16" s="52">
        <v>17429</v>
      </c>
      <c r="BN16" s="52">
        <v>4143</v>
      </c>
      <c r="BO16" s="52">
        <v>6153</v>
      </c>
      <c r="BP16" s="52">
        <v>6216</v>
      </c>
      <c r="BQ16" s="52">
        <v>10218</v>
      </c>
      <c r="BR16" s="52">
        <v>11044</v>
      </c>
      <c r="BS16" s="52">
        <v>12925</v>
      </c>
      <c r="BT16" s="52">
        <v>16234</v>
      </c>
      <c r="BU16" s="52">
        <v>12912</v>
      </c>
      <c r="BV16" s="52">
        <v>10454</v>
      </c>
      <c r="BW16" s="52">
        <v>0</v>
      </c>
      <c r="BX16" s="52">
        <v>0</v>
      </c>
      <c r="BY16" s="52">
        <v>0</v>
      </c>
      <c r="BZ16" s="52">
        <v>0</v>
      </c>
      <c r="CA16" s="52">
        <v>0</v>
      </c>
      <c r="CB16" s="52">
        <v>0</v>
      </c>
      <c r="CC16" s="52">
        <v>0</v>
      </c>
      <c r="CD16" s="52">
        <v>0</v>
      </c>
      <c r="CE16" s="52">
        <v>0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/>
      <c r="CW16" s="52">
        <v>0</v>
      </c>
      <c r="CY16" s="52">
        <f t="shared" ca="1" si="6"/>
        <v>0</v>
      </c>
    </row>
    <row r="17" spans="2:103" x14ac:dyDescent="0.2">
      <c r="B17" s="1" t="s">
        <v>80</v>
      </c>
      <c r="C17" s="52">
        <v>1181</v>
      </c>
      <c r="D17" s="52">
        <v>1454</v>
      </c>
      <c r="E17" s="52">
        <v>3725</v>
      </c>
      <c r="F17" s="52">
        <v>1685</v>
      </c>
      <c r="G17" s="52">
        <v>421</v>
      </c>
      <c r="H17" s="52">
        <v>305</v>
      </c>
      <c r="I17" s="52">
        <v>251</v>
      </c>
      <c r="J17" s="52">
        <v>232</v>
      </c>
      <c r="K17" s="52">
        <v>241</v>
      </c>
      <c r="L17" s="52">
        <v>431</v>
      </c>
      <c r="M17" s="52">
        <v>806</v>
      </c>
      <c r="N17" s="52">
        <v>423</v>
      </c>
      <c r="O17" s="52">
        <v>576</v>
      </c>
      <c r="P17" s="52">
        <v>614</v>
      </c>
      <c r="Q17" s="52">
        <v>1395</v>
      </c>
      <c r="R17" s="52">
        <v>35</v>
      </c>
      <c r="S17" s="52">
        <v>200</v>
      </c>
      <c r="T17" s="52">
        <v>484</v>
      </c>
      <c r="U17" s="52">
        <v>399</v>
      </c>
      <c r="V17" s="52">
        <v>523</v>
      </c>
      <c r="W17" s="52">
        <v>993</v>
      </c>
      <c r="X17" s="52">
        <v>314</v>
      </c>
      <c r="Y17" s="52">
        <v>1169</v>
      </c>
      <c r="Z17" s="52">
        <v>1545</v>
      </c>
      <c r="AA17" s="52">
        <v>1680</v>
      </c>
      <c r="AB17" s="52">
        <v>2194</v>
      </c>
      <c r="AC17" s="52">
        <v>5236</v>
      </c>
      <c r="AD17" s="52">
        <v>643</v>
      </c>
      <c r="AE17" s="52">
        <v>170</v>
      </c>
      <c r="AF17" s="52">
        <v>1200</v>
      </c>
      <c r="AG17" s="52">
        <v>4223</v>
      </c>
      <c r="AH17" s="52">
        <v>5174</v>
      </c>
      <c r="AI17" s="52">
        <v>6293</v>
      </c>
      <c r="AJ17" s="52">
        <v>6367</v>
      </c>
      <c r="AK17" s="52">
        <v>7024</v>
      </c>
      <c r="AL17" s="52">
        <v>6061</v>
      </c>
      <c r="AM17" s="52">
        <v>7764</v>
      </c>
      <c r="AN17" s="52">
        <v>7360</v>
      </c>
      <c r="AO17" s="52">
        <v>13027</v>
      </c>
      <c r="AP17" s="52">
        <v>6578</v>
      </c>
      <c r="AQ17" s="52">
        <v>2850</v>
      </c>
      <c r="AR17" s="52">
        <v>6504</v>
      </c>
      <c r="AS17" s="52">
        <v>8954</v>
      </c>
      <c r="AT17" s="52">
        <v>10602</v>
      </c>
      <c r="AU17" s="52">
        <v>8200</v>
      </c>
      <c r="AV17" s="52">
        <v>8868</v>
      </c>
      <c r="AW17" s="52">
        <v>9019</v>
      </c>
      <c r="AX17" s="52">
        <v>8102</v>
      </c>
      <c r="AY17" s="52">
        <v>6400</v>
      </c>
      <c r="AZ17" s="52">
        <v>5865</v>
      </c>
      <c r="BA17" s="52">
        <v>6670</v>
      </c>
      <c r="BB17" s="52">
        <v>3333</v>
      </c>
      <c r="BC17" s="52">
        <v>2110</v>
      </c>
      <c r="BD17" s="52">
        <v>1137</v>
      </c>
      <c r="BE17" s="52">
        <v>779</v>
      </c>
      <c r="BF17" s="52">
        <v>783</v>
      </c>
      <c r="BG17" s="52">
        <v>845</v>
      </c>
      <c r="BH17" s="52">
        <v>666</v>
      </c>
      <c r="BI17" s="52">
        <v>824</v>
      </c>
      <c r="BJ17" s="52">
        <v>552</v>
      </c>
      <c r="BK17" s="52">
        <v>419</v>
      </c>
      <c r="BL17" s="52">
        <v>327</v>
      </c>
      <c r="BM17" s="52">
        <v>321</v>
      </c>
      <c r="BN17" s="52">
        <v>279</v>
      </c>
      <c r="BO17" s="52">
        <v>279</v>
      </c>
      <c r="BP17" s="52">
        <v>283</v>
      </c>
      <c r="BQ17" s="52">
        <v>286</v>
      </c>
      <c r="BR17" s="52">
        <v>194</v>
      </c>
      <c r="BS17" s="52">
        <v>160</v>
      </c>
      <c r="BT17" s="52">
        <v>151</v>
      </c>
      <c r="BU17" s="52">
        <v>158</v>
      </c>
      <c r="BV17" s="52">
        <v>58</v>
      </c>
      <c r="BW17" s="52">
        <v>82</v>
      </c>
      <c r="BX17" s="52">
        <v>49</v>
      </c>
      <c r="BY17" s="52">
        <v>74</v>
      </c>
      <c r="BZ17" s="52">
        <v>55</v>
      </c>
      <c r="CA17" s="52">
        <v>67</v>
      </c>
      <c r="CB17" s="52">
        <v>41</v>
      </c>
      <c r="CC17" s="52">
        <v>38</v>
      </c>
      <c r="CD17" s="52">
        <v>22</v>
      </c>
      <c r="CE17" s="52">
        <v>54</v>
      </c>
      <c r="CF17" s="52">
        <v>12</v>
      </c>
      <c r="CG17" s="52">
        <v>12</v>
      </c>
      <c r="CH17" s="52">
        <v>12</v>
      </c>
      <c r="CI17" s="52">
        <v>9</v>
      </c>
      <c r="CJ17" s="52">
        <v>3.7826086956521738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52">
        <v>3</v>
      </c>
      <c r="CY17" s="52">
        <f t="shared" ca="1" si="6"/>
        <v>15.782608695652174</v>
      </c>
    </row>
    <row r="18" spans="2:103" x14ac:dyDescent="0.2">
      <c r="B18" s="1" t="s">
        <v>81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8</v>
      </c>
      <c r="T18" s="52">
        <v>4</v>
      </c>
      <c r="U18" s="52">
        <v>24</v>
      </c>
      <c r="V18" s="52">
        <v>79</v>
      </c>
      <c r="W18" s="52">
        <v>104</v>
      </c>
      <c r="X18" s="52">
        <v>163</v>
      </c>
      <c r="Y18" s="52">
        <v>168</v>
      </c>
      <c r="Z18" s="52">
        <v>171</v>
      </c>
      <c r="AA18" s="52">
        <v>272</v>
      </c>
      <c r="AB18" s="52">
        <v>408</v>
      </c>
      <c r="AC18" s="52">
        <v>679</v>
      </c>
      <c r="AD18" s="52">
        <v>581</v>
      </c>
      <c r="AE18" s="52">
        <v>122</v>
      </c>
      <c r="AF18" s="52">
        <v>460</v>
      </c>
      <c r="AG18" s="52">
        <v>1317</v>
      </c>
      <c r="AH18" s="52">
        <v>1094</v>
      </c>
      <c r="AI18" s="52">
        <v>1337</v>
      </c>
      <c r="AJ18" s="52">
        <v>1400</v>
      </c>
      <c r="AK18" s="52">
        <v>1688</v>
      </c>
      <c r="AL18" s="52">
        <v>1685</v>
      </c>
      <c r="AM18" s="52">
        <v>1691</v>
      </c>
      <c r="AN18" s="52">
        <v>1428</v>
      </c>
      <c r="AO18" s="52">
        <v>2066</v>
      </c>
      <c r="AP18" s="52">
        <v>1756</v>
      </c>
      <c r="AQ18" s="52">
        <v>1464</v>
      </c>
      <c r="AR18" s="52">
        <v>1125</v>
      </c>
      <c r="AS18" s="52">
        <v>1000</v>
      </c>
      <c r="AT18" s="52">
        <v>880</v>
      </c>
      <c r="AU18" s="52">
        <v>790</v>
      </c>
      <c r="AV18" s="52">
        <v>1047</v>
      </c>
      <c r="AW18" s="52">
        <v>925</v>
      </c>
      <c r="AX18" s="52">
        <v>780</v>
      </c>
      <c r="AY18" s="52">
        <v>717</v>
      </c>
      <c r="AZ18" s="52">
        <v>488</v>
      </c>
      <c r="BA18" s="52">
        <v>584</v>
      </c>
      <c r="BB18" s="52">
        <v>505</v>
      </c>
      <c r="BC18" s="52">
        <v>510</v>
      </c>
      <c r="BD18" s="52">
        <v>821</v>
      </c>
      <c r="BE18" s="52">
        <v>517</v>
      </c>
      <c r="BF18" s="52">
        <v>500</v>
      </c>
      <c r="BG18" s="52">
        <v>532</v>
      </c>
      <c r="BH18" s="52">
        <v>484</v>
      </c>
      <c r="BI18" s="52">
        <v>861</v>
      </c>
      <c r="BJ18" s="52">
        <v>672</v>
      </c>
      <c r="BK18" s="52">
        <v>620</v>
      </c>
      <c r="BL18" s="52">
        <v>498</v>
      </c>
      <c r="BM18" s="52">
        <v>461</v>
      </c>
      <c r="BN18" s="52">
        <v>376</v>
      </c>
      <c r="BO18" s="52">
        <v>432</v>
      </c>
      <c r="BP18" s="52">
        <v>339</v>
      </c>
      <c r="BQ18" s="52">
        <v>390</v>
      </c>
      <c r="BR18" s="52">
        <v>291</v>
      </c>
      <c r="BS18" s="52">
        <v>277</v>
      </c>
      <c r="BT18" s="52">
        <v>335</v>
      </c>
      <c r="BU18" s="52">
        <v>432</v>
      </c>
      <c r="BV18" s="52">
        <v>1087</v>
      </c>
      <c r="BW18" s="52">
        <v>1651</v>
      </c>
      <c r="BX18" s="52">
        <v>1566</v>
      </c>
      <c r="BY18" s="52">
        <v>1805</v>
      </c>
      <c r="BZ18" s="52">
        <v>1449</v>
      </c>
      <c r="CA18" s="52">
        <v>1272</v>
      </c>
      <c r="CB18" s="52">
        <v>1429</v>
      </c>
      <c r="CC18" s="52">
        <v>1688</v>
      </c>
      <c r="CD18" s="52">
        <v>1780</v>
      </c>
      <c r="CE18" s="52">
        <v>1763</v>
      </c>
      <c r="CF18" s="52">
        <v>1707</v>
      </c>
      <c r="CG18" s="52">
        <v>1072</v>
      </c>
      <c r="CH18" s="52">
        <v>665</v>
      </c>
      <c r="CI18" s="52">
        <v>688</v>
      </c>
      <c r="CJ18" s="52">
        <v>429.95652173913044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52">
        <v>341</v>
      </c>
      <c r="CY18" s="52">
        <f t="shared" ca="1" si="6"/>
        <v>1458.9565217391305</v>
      </c>
    </row>
    <row r="19" spans="2:103" x14ac:dyDescent="0.2">
      <c r="B19" s="1" t="s">
        <v>83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0</v>
      </c>
      <c r="AW19" s="52">
        <v>0</v>
      </c>
      <c r="AX19" s="52">
        <v>0</v>
      </c>
      <c r="AY19" s="52">
        <v>627</v>
      </c>
      <c r="AZ19" s="52">
        <v>1319</v>
      </c>
      <c r="BA19" s="52">
        <v>2346</v>
      </c>
      <c r="BB19" s="52">
        <v>373</v>
      </c>
      <c r="BC19" s="52">
        <v>98</v>
      </c>
      <c r="BD19" s="52">
        <v>3</v>
      </c>
      <c r="BE19" s="52">
        <v>3</v>
      </c>
      <c r="BF19" s="52">
        <v>8</v>
      </c>
      <c r="BG19" s="52">
        <v>0</v>
      </c>
      <c r="BH19" s="52">
        <v>0</v>
      </c>
      <c r="BI19" s="52">
        <v>74</v>
      </c>
      <c r="BJ19" s="52">
        <v>0</v>
      </c>
      <c r="BK19" s="52">
        <v>1</v>
      </c>
      <c r="BL19" s="52">
        <v>1</v>
      </c>
      <c r="BM19" s="52">
        <v>2</v>
      </c>
      <c r="BN19" s="52">
        <v>0</v>
      </c>
      <c r="BO19" s="52">
        <v>0</v>
      </c>
      <c r="BP19" s="52">
        <v>0</v>
      </c>
      <c r="BQ19" s="52">
        <v>0</v>
      </c>
      <c r="BR19" s="52">
        <v>0</v>
      </c>
      <c r="BS19" s="52">
        <v>0</v>
      </c>
      <c r="BT19" s="52">
        <v>0</v>
      </c>
      <c r="BU19" s="52">
        <v>0</v>
      </c>
      <c r="BV19" s="52">
        <v>0</v>
      </c>
      <c r="BW19" s="52">
        <v>0</v>
      </c>
      <c r="BX19" s="52">
        <v>0</v>
      </c>
      <c r="BY19" s="52">
        <v>0</v>
      </c>
      <c r="BZ19" s="52">
        <v>0</v>
      </c>
      <c r="CA19" s="52">
        <v>0</v>
      </c>
      <c r="CB19" s="52">
        <v>0</v>
      </c>
      <c r="CC19" s="52">
        <v>0</v>
      </c>
      <c r="CD19" s="52">
        <v>0</v>
      </c>
      <c r="CE19" s="52">
        <v>0</v>
      </c>
      <c r="CF19" s="52">
        <v>0</v>
      </c>
      <c r="CG19" s="52">
        <v>0</v>
      </c>
      <c r="CH19" s="52">
        <v>0</v>
      </c>
      <c r="CI19" s="52">
        <v>0</v>
      </c>
      <c r="CJ19" s="52">
        <v>0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52">
        <v>0</v>
      </c>
      <c r="CY19" s="52">
        <f t="shared" ca="1" si="6"/>
        <v>0</v>
      </c>
    </row>
    <row r="20" spans="2:103" x14ac:dyDescent="0.2">
      <c r="B20" s="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W20" s="52"/>
      <c r="CY20" s="52"/>
    </row>
    <row r="21" spans="2:103" x14ac:dyDescent="0.2">
      <c r="B21" s="1" t="s">
        <v>13</v>
      </c>
      <c r="C21" s="52">
        <f>C23-SUM(C4:C19)</f>
        <v>51527</v>
      </c>
      <c r="D21" s="52">
        <f t="shared" ref="D21:BB21" si="7">D23-SUM(D4:D19)</f>
        <v>50076</v>
      </c>
      <c r="E21" s="52">
        <f t="shared" si="7"/>
        <v>52655</v>
      </c>
      <c r="F21" s="52">
        <f t="shared" si="7"/>
        <v>54004</v>
      </c>
      <c r="G21" s="52">
        <f t="shared" si="7"/>
        <v>57025</v>
      </c>
      <c r="H21" s="52">
        <f t="shared" si="7"/>
        <v>51385</v>
      </c>
      <c r="I21" s="52">
        <f t="shared" si="7"/>
        <v>55404</v>
      </c>
      <c r="J21" s="52">
        <f t="shared" si="7"/>
        <v>45840</v>
      </c>
      <c r="K21" s="52">
        <f t="shared" si="7"/>
        <v>38744</v>
      </c>
      <c r="L21" s="52">
        <f t="shared" si="7"/>
        <v>70635</v>
      </c>
      <c r="M21" s="52">
        <f t="shared" si="7"/>
        <v>65114</v>
      </c>
      <c r="N21" s="52">
        <f t="shared" si="7"/>
        <v>49923</v>
      </c>
      <c r="O21" s="52">
        <f t="shared" si="7"/>
        <v>52788</v>
      </c>
      <c r="P21" s="52">
        <f t="shared" si="7"/>
        <v>53051</v>
      </c>
      <c r="Q21" s="52">
        <f t="shared" si="7"/>
        <v>57684</v>
      </c>
      <c r="R21" s="52">
        <f t="shared" si="7"/>
        <v>20373</v>
      </c>
      <c r="S21" s="52">
        <f t="shared" si="7"/>
        <v>12676</v>
      </c>
      <c r="T21" s="52">
        <f t="shared" si="7"/>
        <v>34365</v>
      </c>
      <c r="U21" s="52">
        <f t="shared" si="7"/>
        <v>32762</v>
      </c>
      <c r="V21" s="52">
        <f t="shared" si="7"/>
        <v>43204</v>
      </c>
      <c r="W21" s="52">
        <f t="shared" si="7"/>
        <v>49119</v>
      </c>
      <c r="X21" s="52">
        <f t="shared" si="7"/>
        <v>62481</v>
      </c>
      <c r="Y21" s="52">
        <f t="shared" si="7"/>
        <v>69836</v>
      </c>
      <c r="Z21" s="52">
        <f t="shared" si="7"/>
        <v>61135</v>
      </c>
      <c r="AA21" s="52">
        <f t="shared" si="7"/>
        <v>60012</v>
      </c>
      <c r="AB21" s="52">
        <f t="shared" si="7"/>
        <v>51007</v>
      </c>
      <c r="AC21" s="52">
        <f t="shared" si="7"/>
        <v>51770</v>
      </c>
      <c r="AD21" s="52">
        <f t="shared" si="7"/>
        <v>36612</v>
      </c>
      <c r="AE21" s="52">
        <f t="shared" si="7"/>
        <v>20200</v>
      </c>
      <c r="AF21" s="52">
        <f t="shared" si="7"/>
        <v>42292</v>
      </c>
      <c r="AG21" s="52">
        <f t="shared" si="7"/>
        <v>50502</v>
      </c>
      <c r="AH21" s="52">
        <f t="shared" si="7"/>
        <v>45764</v>
      </c>
      <c r="AI21" s="52">
        <f t="shared" si="7"/>
        <v>42658</v>
      </c>
      <c r="AJ21" s="52">
        <f t="shared" si="7"/>
        <v>56442</v>
      </c>
      <c r="AK21" s="52">
        <f t="shared" si="7"/>
        <v>58819</v>
      </c>
      <c r="AL21" s="52">
        <f t="shared" si="7"/>
        <v>53614</v>
      </c>
      <c r="AM21" s="52">
        <f t="shared" si="7"/>
        <v>51309</v>
      </c>
      <c r="AN21" s="52">
        <f t="shared" si="7"/>
        <v>48706</v>
      </c>
      <c r="AO21" s="52">
        <f t="shared" si="7"/>
        <v>52501</v>
      </c>
      <c r="AP21" s="52">
        <f t="shared" si="7"/>
        <v>52616</v>
      </c>
      <c r="AQ21" s="52">
        <f t="shared" si="7"/>
        <v>52655</v>
      </c>
      <c r="AR21" s="52">
        <f t="shared" si="7"/>
        <v>40868</v>
      </c>
      <c r="AS21" s="52">
        <f t="shared" si="7"/>
        <v>34404</v>
      </c>
      <c r="AT21" s="52">
        <f t="shared" si="7"/>
        <v>21694</v>
      </c>
      <c r="AU21" s="52">
        <f t="shared" si="7"/>
        <v>10259</v>
      </c>
      <c r="AV21" s="52">
        <f t="shared" si="7"/>
        <v>14696</v>
      </c>
      <c r="AW21" s="52">
        <f t="shared" si="7"/>
        <v>12316</v>
      </c>
      <c r="AX21" s="52">
        <f t="shared" si="7"/>
        <v>9507</v>
      </c>
      <c r="AY21" s="52">
        <f t="shared" si="7"/>
        <v>8631</v>
      </c>
      <c r="AZ21" s="52">
        <f t="shared" si="7"/>
        <v>8070</v>
      </c>
      <c r="BA21" s="52">
        <f t="shared" si="7"/>
        <v>11589</v>
      </c>
      <c r="BB21" s="52">
        <f t="shared" si="7"/>
        <v>9916</v>
      </c>
      <c r="BC21" s="52">
        <f t="shared" ref="BC21:BD21" si="8">BC23-SUM(BC4:BC19)</f>
        <v>16414</v>
      </c>
      <c r="BD21" s="52">
        <f t="shared" si="8"/>
        <v>7555</v>
      </c>
      <c r="BE21" s="52">
        <f t="shared" ref="BE21:BF21" si="9">BE23-SUM(BE4:BE19)</f>
        <v>9223</v>
      </c>
      <c r="BF21" s="52">
        <f t="shared" si="9"/>
        <v>11029</v>
      </c>
      <c r="BG21" s="52">
        <f t="shared" ref="BG21:BH21" si="10">BG23-SUM(BG4:BG19)</f>
        <v>12511</v>
      </c>
      <c r="BH21" s="52">
        <f t="shared" si="10"/>
        <v>13570</v>
      </c>
      <c r="BI21" s="52">
        <f t="shared" ref="BI21:BK21" si="11">BI23-SUM(BI4:BI19)</f>
        <v>16306</v>
      </c>
      <c r="BJ21" s="52">
        <f t="shared" si="11"/>
        <v>13001</v>
      </c>
      <c r="BK21" s="52">
        <f t="shared" si="11"/>
        <v>11955</v>
      </c>
      <c r="BL21" s="52">
        <f t="shared" ref="BL21:BM21" si="12">BL23-SUM(BL4:BL19)</f>
        <v>11026</v>
      </c>
      <c r="BM21" s="52">
        <f t="shared" si="12"/>
        <v>20082</v>
      </c>
      <c r="BN21" s="52">
        <f t="shared" ref="BN21:BO21" si="13">BN23-SUM(BN4:BN19)</f>
        <v>10868</v>
      </c>
      <c r="BO21" s="52">
        <f t="shared" si="13"/>
        <v>10126</v>
      </c>
      <c r="BP21" s="52">
        <f t="shared" ref="BP21:BQ21" si="14">BP23-SUM(BP4:BP19)</f>
        <v>10834</v>
      </c>
      <c r="BQ21" s="52">
        <f t="shared" si="14"/>
        <v>13209</v>
      </c>
      <c r="BR21" s="52">
        <f t="shared" ref="BR21:BS21" si="15">BR23-SUM(BR4:BR19)</f>
        <v>11463</v>
      </c>
      <c r="BS21" s="52">
        <f t="shared" si="15"/>
        <v>11524</v>
      </c>
      <c r="BT21" s="52">
        <f t="shared" ref="BT21:BU21" si="16">BT23-SUM(BT4:BT19)</f>
        <v>16801</v>
      </c>
      <c r="BU21" s="52">
        <f t="shared" si="16"/>
        <v>16931</v>
      </c>
      <c r="BV21" s="52">
        <f t="shared" ref="BV21" si="17">BV23-SUM(BV4:BV19)</f>
        <v>12123</v>
      </c>
      <c r="BW21" s="52">
        <v>26339</v>
      </c>
      <c r="BX21" s="52">
        <v>23962</v>
      </c>
      <c r="BY21" s="52">
        <v>32564</v>
      </c>
      <c r="BZ21" s="52">
        <v>26390</v>
      </c>
      <c r="CA21" s="52">
        <v>27451</v>
      </c>
      <c r="CB21" s="52">
        <f t="shared" ref="CB21:CC21" si="18">CB23-SUM(CB4:CB19)</f>
        <v>28237</v>
      </c>
      <c r="CC21" s="52">
        <f t="shared" si="18"/>
        <v>31525</v>
      </c>
      <c r="CD21" s="52">
        <f t="shared" ref="CD21:CE21" si="19">CD23-SUM(CD4:CD19)</f>
        <v>35073</v>
      </c>
      <c r="CE21" s="52">
        <f t="shared" si="19"/>
        <v>35334</v>
      </c>
      <c r="CF21" s="52">
        <f t="shared" ref="CF21:CG21" si="20">CF23-SUM(CF4:CF19)</f>
        <v>50676</v>
      </c>
      <c r="CG21" s="52">
        <f t="shared" si="20"/>
        <v>40359</v>
      </c>
      <c r="CH21" s="52">
        <f t="shared" ref="CH21" si="21">CH23-SUM(CH4:CH19)</f>
        <v>34025</v>
      </c>
      <c r="CI21" s="52">
        <f ca="1">IF(ISNUMBER(CI$2),CI23-SUM(CI4:CI19),$CW21*$CW$1)</f>
        <v>42069</v>
      </c>
      <c r="CJ21" s="52">
        <f ca="1">IF(ISNUMBER(CJ$2),CJ23-SUM(CJ4:CJ19),$CW21*$CW$1)</f>
        <v>35700.260869565886</v>
      </c>
      <c r="CK21" s="52">
        <f t="shared" ref="CK21:CT21" ca="1" si="22">IF(ISNUMBER(CK$2),CK23-SUM(CK4:CK19),$CW21*$CW$1)</f>
        <v>906048</v>
      </c>
      <c r="CL21" s="52">
        <f t="shared" ca="1" si="22"/>
        <v>0</v>
      </c>
      <c r="CM21" s="52">
        <f t="shared" ca="1" si="22"/>
        <v>0</v>
      </c>
      <c r="CN21" s="52">
        <f t="shared" ca="1" si="22"/>
        <v>0</v>
      </c>
      <c r="CO21" s="52">
        <f t="shared" ca="1" si="22"/>
        <v>0</v>
      </c>
      <c r="CP21" s="52">
        <f t="shared" ca="1" si="22"/>
        <v>0</v>
      </c>
      <c r="CQ21" s="52">
        <f t="shared" ca="1" si="22"/>
        <v>0</v>
      </c>
      <c r="CR21" s="52">
        <f t="shared" ca="1" si="22"/>
        <v>0</v>
      </c>
      <c r="CS21" s="52">
        <f t="shared" ca="1" si="22"/>
        <v>0</v>
      </c>
      <c r="CT21" s="52">
        <f t="shared" ca="1" si="22"/>
        <v>0</v>
      </c>
      <c r="CU21" s="52"/>
      <c r="CW21" s="52">
        <f t="shared" ref="CW21" si="23">CW23-SUM(CW4:CW19)</f>
        <v>28314</v>
      </c>
      <c r="CY21" s="52">
        <f ca="1">SUMIFS($C21:$CV21,$C$3:$CV$3,"&gt;="&amp;DATE(2026,1,1),$C$3:$CV$3,"&lt;="&amp;DATE(2026,12,31),$C$2:$CV$2,"&gt;"&amp;0)+$CW21</f>
        <v>106083.26086956589</v>
      </c>
    </row>
    <row r="22" spans="2:103" x14ac:dyDescent="0.2">
      <c r="B22" s="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W22" s="52"/>
      <c r="CY22" s="52"/>
    </row>
    <row r="23" spans="2:103" ht="15" x14ac:dyDescent="0.25">
      <c r="B23" s="2" t="s">
        <v>82</v>
      </c>
      <c r="C23" s="53">
        <v>1572524</v>
      </c>
      <c r="D23" s="53">
        <v>1434124</v>
      </c>
      <c r="E23" s="53">
        <v>1592390</v>
      </c>
      <c r="F23" s="53">
        <v>1526391</v>
      </c>
      <c r="G23" s="53">
        <v>1625763</v>
      </c>
      <c r="H23" s="53">
        <v>1515671</v>
      </c>
      <c r="I23" s="53">
        <v>1589191</v>
      </c>
      <c r="J23" s="53">
        <v>1404782</v>
      </c>
      <c r="K23" s="53">
        <v>1281433</v>
      </c>
      <c r="L23" s="53">
        <v>1634206</v>
      </c>
      <c r="M23" s="53">
        <v>2003259</v>
      </c>
      <c r="N23" s="53">
        <v>1453028</v>
      </c>
      <c r="O23" s="53">
        <v>1455948</v>
      </c>
      <c r="P23" s="53">
        <v>1473461</v>
      </c>
      <c r="Q23" s="53">
        <v>2073610</v>
      </c>
      <c r="R23" s="53">
        <v>414968</v>
      </c>
      <c r="S23" s="53">
        <v>192176</v>
      </c>
      <c r="T23" s="53">
        <v>910969</v>
      </c>
      <c r="U23" s="53">
        <v>1014822</v>
      </c>
      <c r="V23" s="53">
        <v>1064608</v>
      </c>
      <c r="W23" s="53">
        <v>1181887</v>
      </c>
      <c r="X23" s="53">
        <v>1233865</v>
      </c>
      <c r="Y23" s="53">
        <v>1642769</v>
      </c>
      <c r="Z23" s="53">
        <v>1634944</v>
      </c>
      <c r="AA23" s="53">
        <v>1362671</v>
      </c>
      <c r="AB23" s="53">
        <v>1241126</v>
      </c>
      <c r="AC23" s="53">
        <v>1351827</v>
      </c>
      <c r="AD23" s="53">
        <v>958471</v>
      </c>
      <c r="AE23" s="53">
        <v>458237</v>
      </c>
      <c r="AF23" s="53">
        <v>1075450</v>
      </c>
      <c r="AG23" s="53">
        <v>1291847</v>
      </c>
      <c r="AH23" s="53">
        <v>1103571</v>
      </c>
      <c r="AI23" s="53">
        <v>1032637</v>
      </c>
      <c r="AJ23" s="53">
        <v>1137477</v>
      </c>
      <c r="AK23" s="53">
        <v>1599272</v>
      </c>
      <c r="AL23" s="53">
        <v>1302981</v>
      </c>
      <c r="AM23" s="53">
        <v>1153481</v>
      </c>
      <c r="AN23" s="53">
        <v>1105702</v>
      </c>
      <c r="AO23" s="53">
        <v>1288095</v>
      </c>
      <c r="AP23" s="53">
        <v>1329145</v>
      </c>
      <c r="AQ23" s="53">
        <v>1367458</v>
      </c>
      <c r="AR23" s="53">
        <v>1228020</v>
      </c>
      <c r="AS23" s="53">
        <v>1136811</v>
      </c>
      <c r="AT23" s="53">
        <v>1181163</v>
      </c>
      <c r="AU23" s="53">
        <v>1078299</v>
      </c>
      <c r="AV23" s="53">
        <v>1723561</v>
      </c>
      <c r="AW23" s="53">
        <v>1855099</v>
      </c>
      <c r="AX23" s="53">
        <v>1136574</v>
      </c>
      <c r="AY23" s="53">
        <v>1269686</v>
      </c>
      <c r="AZ23" s="53">
        <v>1272573</v>
      </c>
      <c r="BA23" s="53">
        <v>1455041</v>
      </c>
      <c r="BB23" s="53">
        <v>1235886</v>
      </c>
      <c r="BC23" s="53">
        <v>1499924</v>
      </c>
      <c r="BD23" s="53">
        <v>1316247</v>
      </c>
      <c r="BE23" s="53">
        <v>1234023</v>
      </c>
      <c r="BF23" s="53">
        <v>1261317</v>
      </c>
      <c r="BG23" s="53">
        <v>1318870</v>
      </c>
      <c r="BH23" s="53">
        <v>1517795</v>
      </c>
      <c r="BI23" s="53">
        <v>2259263</v>
      </c>
      <c r="BJ23" s="53">
        <v>1455459</v>
      </c>
      <c r="BK23" s="53">
        <v>1465836</v>
      </c>
      <c r="BL23" s="53">
        <v>1447111</v>
      </c>
      <c r="BM23" s="53">
        <v>1538454</v>
      </c>
      <c r="BN23" s="53">
        <v>1650855</v>
      </c>
      <c r="BO23" s="53">
        <v>1540856</v>
      </c>
      <c r="BP23" s="53">
        <v>1381760</v>
      </c>
      <c r="BQ23" s="53">
        <v>1450938</v>
      </c>
      <c r="BR23" s="53">
        <v>1345162</v>
      </c>
      <c r="BS23" s="53">
        <v>1209268</v>
      </c>
      <c r="BT23" s="53">
        <v>2074900</v>
      </c>
      <c r="BU23" s="53">
        <v>2624690</v>
      </c>
      <c r="BV23" s="53">
        <v>1199740</v>
      </c>
      <c r="BW23" s="53">
        <v>1535129</v>
      </c>
      <c r="BX23" s="53">
        <v>1362673</v>
      </c>
      <c r="BY23" s="53">
        <v>1522195</v>
      </c>
      <c r="BZ23" s="53">
        <v>1696975</v>
      </c>
      <c r="CA23" s="53">
        <v>1661125</v>
      </c>
      <c r="CB23" s="53">
        <v>1454135</v>
      </c>
      <c r="CC23" s="53">
        <v>1362648</v>
      </c>
      <c r="CD23" s="53">
        <v>1381701</v>
      </c>
      <c r="CE23" s="53">
        <v>1297665</v>
      </c>
      <c r="CF23" s="53">
        <v>3168364</v>
      </c>
      <c r="CG23" s="53">
        <v>2559261</v>
      </c>
      <c r="CH23" s="53">
        <v>1326176</v>
      </c>
      <c r="CI23" s="53">
        <v>1860309</v>
      </c>
      <c r="CJ23" s="53">
        <v>1707438.043478261</v>
      </c>
      <c r="CK23" s="53">
        <v>0</v>
      </c>
      <c r="CL23" s="53">
        <v>0</v>
      </c>
      <c r="CM23" s="53">
        <v>0</v>
      </c>
      <c r="CN23" s="53">
        <v>0</v>
      </c>
      <c r="CO23" s="53">
        <v>0</v>
      </c>
      <c r="CP23" s="53">
        <v>0</v>
      </c>
      <c r="CQ23" s="53">
        <v>0</v>
      </c>
      <c r="CR23" s="53">
        <v>0</v>
      </c>
      <c r="CS23" s="53">
        <v>0</v>
      </c>
      <c r="CT23" s="53">
        <v>0</v>
      </c>
      <c r="CU23" s="52"/>
      <c r="CW23" s="53">
        <v>1354175</v>
      </c>
      <c r="CY23" s="53">
        <f ca="1">SUMIFS($C23:$CV23,$C$3:$CV$3,"&gt;="&amp;DATE(2026,1,1),$C$3:$CV$3,"&lt;="&amp;DATE(2026,12,31),$C$2:$CV$2,"&gt;"&amp;0)+$CW23</f>
        <v>4921922.0434782607</v>
      </c>
    </row>
    <row r="24" spans="2:103" x14ac:dyDescent="0.2">
      <c r="CU24" s="52"/>
    </row>
    <row r="25" spans="2:103" x14ac:dyDescent="0.2">
      <c r="CI25" s="40"/>
      <c r="CJ25" s="40"/>
      <c r="CU25" s="52"/>
    </row>
    <row r="26" spans="2:103" x14ac:dyDescent="0.2">
      <c r="CU26" s="52"/>
    </row>
    <row r="27" spans="2:103" x14ac:dyDescent="0.2">
      <c r="B27" s="9" t="s">
        <v>16</v>
      </c>
      <c r="C27" s="52">
        <f>C7+C19</f>
        <v>182344</v>
      </c>
      <c r="D27" s="52">
        <f t="shared" ref="D27:BD27" si="24">D7+D19</f>
        <v>170663</v>
      </c>
      <c r="E27" s="52">
        <f t="shared" si="24"/>
        <v>184816</v>
      </c>
      <c r="F27" s="52">
        <f t="shared" si="24"/>
        <v>177167</v>
      </c>
      <c r="G27" s="52">
        <f t="shared" si="24"/>
        <v>187624</v>
      </c>
      <c r="H27" s="52">
        <f t="shared" si="24"/>
        <v>177968</v>
      </c>
      <c r="I27" s="52">
        <f t="shared" si="24"/>
        <v>195977</v>
      </c>
      <c r="J27" s="52">
        <f t="shared" si="24"/>
        <v>178074</v>
      </c>
      <c r="K27" s="52">
        <f t="shared" si="24"/>
        <v>171612</v>
      </c>
      <c r="L27" s="52">
        <f t="shared" si="24"/>
        <v>205698</v>
      </c>
      <c r="M27" s="52">
        <f t="shared" si="24"/>
        <v>249381</v>
      </c>
      <c r="N27" s="52">
        <f t="shared" si="24"/>
        <v>179509</v>
      </c>
      <c r="O27" s="52">
        <f t="shared" si="24"/>
        <v>180075</v>
      </c>
      <c r="P27" s="52">
        <f t="shared" si="24"/>
        <v>174846</v>
      </c>
      <c r="Q27" s="52">
        <f t="shared" si="24"/>
        <v>255430</v>
      </c>
      <c r="R27" s="52">
        <f t="shared" si="24"/>
        <v>67026</v>
      </c>
      <c r="S27" s="52">
        <f t="shared" si="24"/>
        <v>17992</v>
      </c>
      <c r="T27" s="52">
        <f t="shared" si="24"/>
        <v>89722</v>
      </c>
      <c r="U27" s="52">
        <f t="shared" si="24"/>
        <v>112569</v>
      </c>
      <c r="V27" s="52">
        <f t="shared" si="24"/>
        <v>122750</v>
      </c>
      <c r="W27" s="52">
        <f t="shared" si="24"/>
        <v>144416</v>
      </c>
      <c r="X27" s="52">
        <f t="shared" si="24"/>
        <v>145078</v>
      </c>
      <c r="Y27" s="52">
        <f t="shared" si="24"/>
        <v>183261</v>
      </c>
      <c r="Z27" s="52">
        <f t="shared" si="24"/>
        <v>190205</v>
      </c>
      <c r="AA27" s="52">
        <f t="shared" si="24"/>
        <v>160467</v>
      </c>
      <c r="AB27" s="52">
        <f t="shared" si="24"/>
        <v>142205</v>
      </c>
      <c r="AC27" s="52">
        <f t="shared" si="24"/>
        <v>161221</v>
      </c>
      <c r="AD27" s="52">
        <f t="shared" si="24"/>
        <v>113254</v>
      </c>
      <c r="AE27" s="52">
        <f t="shared" si="24"/>
        <v>54405</v>
      </c>
      <c r="AF27" s="52">
        <f t="shared" si="24"/>
        <v>130426</v>
      </c>
      <c r="AG27" s="52">
        <f t="shared" si="24"/>
        <v>163672</v>
      </c>
      <c r="AH27" s="52">
        <f t="shared" si="24"/>
        <v>144627</v>
      </c>
      <c r="AI27" s="52">
        <f t="shared" si="24"/>
        <v>136130</v>
      </c>
      <c r="AJ27" s="52">
        <f t="shared" si="24"/>
        <v>139638</v>
      </c>
      <c r="AK27" s="52">
        <f t="shared" si="24"/>
        <v>188115</v>
      </c>
      <c r="AL27" s="52">
        <f t="shared" si="24"/>
        <v>168083</v>
      </c>
      <c r="AM27" s="52">
        <f t="shared" si="24"/>
        <v>140951</v>
      </c>
      <c r="AN27" s="52">
        <f t="shared" si="24"/>
        <v>128234</v>
      </c>
      <c r="AO27" s="52">
        <f t="shared" si="24"/>
        <v>142784</v>
      </c>
      <c r="AP27" s="52">
        <f t="shared" si="24"/>
        <v>140612</v>
      </c>
      <c r="AQ27" s="52">
        <f t="shared" si="24"/>
        <v>144589</v>
      </c>
      <c r="AR27" s="52">
        <f t="shared" si="24"/>
        <v>115691</v>
      </c>
      <c r="AS27" s="52">
        <f t="shared" si="24"/>
        <v>112575</v>
      </c>
      <c r="AT27" s="52">
        <f t="shared" si="24"/>
        <v>121468</v>
      </c>
      <c r="AU27" s="52">
        <f t="shared" si="24"/>
        <v>115851</v>
      </c>
      <c r="AV27" s="52">
        <f t="shared" si="24"/>
        <v>171530</v>
      </c>
      <c r="AW27" s="52">
        <f t="shared" si="24"/>
        <v>211116</v>
      </c>
      <c r="AX27" s="52">
        <f t="shared" si="24"/>
        <v>126084</v>
      </c>
      <c r="AY27" s="52">
        <f t="shared" si="24"/>
        <v>138913</v>
      </c>
      <c r="AZ27" s="52">
        <f t="shared" si="24"/>
        <v>140053</v>
      </c>
      <c r="BA27" s="52">
        <f t="shared" si="24"/>
        <v>164331</v>
      </c>
      <c r="BB27" s="52">
        <f t="shared" si="24"/>
        <v>146542</v>
      </c>
      <c r="BC27" s="52">
        <f t="shared" ref="BC27" si="25">BC7+BC19</f>
        <v>186573</v>
      </c>
      <c r="BD27" s="52">
        <f t="shared" si="24"/>
        <v>163535</v>
      </c>
      <c r="BE27" s="52">
        <f t="shared" ref="BE27:BF27" si="26">BE7+BE19</f>
        <v>146630</v>
      </c>
      <c r="BF27" s="52">
        <f t="shared" si="26"/>
        <v>148514</v>
      </c>
      <c r="BG27" s="52">
        <f t="shared" ref="BG27:BH27" si="27">BG7+BG19</f>
        <v>149628</v>
      </c>
      <c r="BH27" s="52">
        <f t="shared" si="27"/>
        <v>179297</v>
      </c>
      <c r="BI27" s="52">
        <f t="shared" ref="BI27:BJ27" si="28">BI7+BI19</f>
        <v>275097</v>
      </c>
      <c r="BJ27" s="52">
        <f t="shared" si="28"/>
        <v>182421</v>
      </c>
      <c r="BK27" s="52">
        <f t="shared" ref="BK27" si="29">BK7+BK19</f>
        <v>177374</v>
      </c>
      <c r="BL27" s="52">
        <f t="shared" ref="BL27:BM27" si="30">BL7+BL19</f>
        <v>171562</v>
      </c>
      <c r="BM27" s="52">
        <f t="shared" si="30"/>
        <v>181536</v>
      </c>
      <c r="BN27" s="52">
        <f t="shared" ref="BN27:BO27" si="31">BN7+BN19</f>
        <v>196303</v>
      </c>
      <c r="BO27" s="52">
        <f t="shared" si="31"/>
        <v>175522</v>
      </c>
      <c r="BP27" s="52">
        <f t="shared" ref="BP27:BQ27" si="32">BP7+BP19</f>
        <v>153889</v>
      </c>
      <c r="BQ27" s="52">
        <f t="shared" si="32"/>
        <v>161921</v>
      </c>
      <c r="BR27" s="52">
        <f t="shared" ref="BR27:BS27" si="33">BR7+BR19</f>
        <v>149529</v>
      </c>
      <c r="BS27" s="52">
        <f t="shared" si="33"/>
        <v>141970</v>
      </c>
      <c r="BT27" s="52">
        <f t="shared" ref="BT27:BU27" si="34">BT7+BT19</f>
        <v>230926</v>
      </c>
      <c r="BU27" s="52">
        <f t="shared" si="34"/>
        <v>304876</v>
      </c>
      <c r="BV27" s="52">
        <f t="shared" ref="BV27" si="35">BV7+BV19</f>
        <v>139168</v>
      </c>
      <c r="BW27" s="52">
        <v>174396</v>
      </c>
      <c r="BX27" s="52">
        <v>154197</v>
      </c>
      <c r="BY27" s="52">
        <v>171843</v>
      </c>
      <c r="BZ27" s="52">
        <v>183777</v>
      </c>
      <c r="CA27" s="52">
        <v>185451</v>
      </c>
      <c r="CB27" s="52">
        <f t="shared" ref="CB27:CC27" si="36">CB7+CB19</f>
        <v>156893</v>
      </c>
      <c r="CC27" s="52">
        <f t="shared" si="36"/>
        <v>138859</v>
      </c>
      <c r="CD27" s="52">
        <f t="shared" ref="CD27:CE27" si="37">CD7+CD19</f>
        <v>129589</v>
      </c>
      <c r="CE27" s="52">
        <f t="shared" si="37"/>
        <v>137962</v>
      </c>
      <c r="CF27" s="52">
        <f t="shared" ref="CF27:CG27" si="38">CF7+CF19</f>
        <v>324929</v>
      </c>
      <c r="CG27" s="52">
        <f t="shared" si="38"/>
        <v>259393</v>
      </c>
      <c r="CH27" s="52">
        <f t="shared" ref="CH27" si="39">CH7+CH19</f>
        <v>138468</v>
      </c>
      <c r="CI27" s="52">
        <f t="shared" ref="CI27:CT27" si="40">CI7+CI19</f>
        <v>196143</v>
      </c>
      <c r="CJ27" s="52">
        <f t="shared" si="40"/>
        <v>178215.08695652176</v>
      </c>
      <c r="CK27" s="52">
        <f t="shared" si="40"/>
        <v>0</v>
      </c>
      <c r="CL27" s="52">
        <f t="shared" si="40"/>
        <v>0</v>
      </c>
      <c r="CM27" s="52">
        <f t="shared" si="40"/>
        <v>0</v>
      </c>
      <c r="CN27" s="52">
        <f t="shared" si="40"/>
        <v>0</v>
      </c>
      <c r="CO27" s="52">
        <f t="shared" si="40"/>
        <v>0</v>
      </c>
      <c r="CP27" s="52">
        <f t="shared" si="40"/>
        <v>0</v>
      </c>
      <c r="CQ27" s="52">
        <f t="shared" si="40"/>
        <v>0</v>
      </c>
      <c r="CR27" s="52">
        <f t="shared" si="40"/>
        <v>0</v>
      </c>
      <c r="CS27" s="52">
        <f t="shared" si="40"/>
        <v>0</v>
      </c>
      <c r="CT27" s="52">
        <f t="shared" si="40"/>
        <v>0</v>
      </c>
      <c r="CU27" s="52"/>
      <c r="CW27" s="52"/>
      <c r="CY27" s="52">
        <f ca="1">CY7+CY19</f>
        <v>515701.08695652173</v>
      </c>
    </row>
    <row r="28" spans="2:103" x14ac:dyDescent="0.2">
      <c r="B28" s="9" t="s">
        <v>56</v>
      </c>
      <c r="C28" s="52">
        <f>C4</f>
        <v>551787</v>
      </c>
      <c r="D28" s="52">
        <f t="shared" ref="D28:BD28" si="41">D4</f>
        <v>502776</v>
      </c>
      <c r="E28" s="52">
        <f t="shared" si="41"/>
        <v>583526</v>
      </c>
      <c r="F28" s="52">
        <f t="shared" si="41"/>
        <v>582194</v>
      </c>
      <c r="G28" s="52">
        <f t="shared" si="41"/>
        <v>637299</v>
      </c>
      <c r="H28" s="52">
        <f t="shared" si="41"/>
        <v>588467</v>
      </c>
      <c r="I28" s="52">
        <f t="shared" si="41"/>
        <v>573517</v>
      </c>
      <c r="J28" s="52">
        <f t="shared" si="41"/>
        <v>479317</v>
      </c>
      <c r="K28" s="52">
        <f t="shared" si="41"/>
        <v>426509</v>
      </c>
      <c r="L28" s="52">
        <f t="shared" si="41"/>
        <v>562266</v>
      </c>
      <c r="M28" s="52">
        <f t="shared" si="41"/>
        <v>763804</v>
      </c>
      <c r="N28" s="52">
        <f t="shared" si="41"/>
        <v>568030</v>
      </c>
      <c r="O28" s="52">
        <f t="shared" si="41"/>
        <v>541603</v>
      </c>
      <c r="P28" s="52">
        <f t="shared" si="41"/>
        <v>562769</v>
      </c>
      <c r="Q28" s="52">
        <f t="shared" si="41"/>
        <v>889802</v>
      </c>
      <c r="R28" s="52">
        <f t="shared" si="41"/>
        <v>185289</v>
      </c>
      <c r="S28" s="52">
        <f t="shared" si="41"/>
        <v>50002</v>
      </c>
      <c r="T28" s="52">
        <f t="shared" si="41"/>
        <v>362362</v>
      </c>
      <c r="U28" s="52">
        <f t="shared" si="41"/>
        <v>415880</v>
      </c>
      <c r="V28" s="52">
        <f t="shared" si="41"/>
        <v>394024</v>
      </c>
      <c r="W28" s="52">
        <f t="shared" si="41"/>
        <v>401104</v>
      </c>
      <c r="X28" s="52">
        <f t="shared" si="41"/>
        <v>395167</v>
      </c>
      <c r="Y28" s="52">
        <f t="shared" si="41"/>
        <v>604478</v>
      </c>
      <c r="Z28" s="52">
        <f t="shared" si="41"/>
        <v>643459</v>
      </c>
      <c r="AA28" s="52">
        <f t="shared" si="41"/>
        <v>467031</v>
      </c>
      <c r="AB28" s="52">
        <f t="shared" si="41"/>
        <v>397589</v>
      </c>
      <c r="AC28" s="52">
        <f t="shared" si="41"/>
        <v>446884</v>
      </c>
      <c r="AD28" s="52">
        <f t="shared" si="41"/>
        <v>326216</v>
      </c>
      <c r="AE28" s="52">
        <f t="shared" si="41"/>
        <v>203781</v>
      </c>
      <c r="AF28" s="52">
        <f t="shared" si="41"/>
        <v>474634</v>
      </c>
      <c r="AG28" s="52">
        <f t="shared" si="41"/>
        <v>460302</v>
      </c>
      <c r="AH28" s="52">
        <f t="shared" si="41"/>
        <v>354101</v>
      </c>
      <c r="AI28" s="52">
        <f t="shared" si="41"/>
        <v>313205</v>
      </c>
      <c r="AJ28" s="52">
        <f t="shared" si="41"/>
        <v>346481</v>
      </c>
      <c r="AK28" s="52">
        <f t="shared" si="41"/>
        <v>587992</v>
      </c>
      <c r="AL28" s="52">
        <f t="shared" si="41"/>
        <v>450712</v>
      </c>
      <c r="AM28" s="52">
        <f t="shared" si="41"/>
        <v>356848</v>
      </c>
      <c r="AN28" s="52">
        <f t="shared" si="41"/>
        <v>348828</v>
      </c>
      <c r="AO28" s="52">
        <f t="shared" si="41"/>
        <v>415503</v>
      </c>
      <c r="AP28" s="52">
        <f t="shared" si="41"/>
        <v>456221</v>
      </c>
      <c r="AQ28" s="52">
        <f t="shared" si="41"/>
        <v>512908</v>
      </c>
      <c r="AR28" s="52">
        <f t="shared" si="41"/>
        <v>425895</v>
      </c>
      <c r="AS28" s="52">
        <f t="shared" si="41"/>
        <v>362058</v>
      </c>
      <c r="AT28" s="52">
        <f t="shared" si="41"/>
        <v>345758</v>
      </c>
      <c r="AU28" s="52">
        <f t="shared" si="41"/>
        <v>269681</v>
      </c>
      <c r="AV28" s="52">
        <f t="shared" si="41"/>
        <v>567190</v>
      </c>
      <c r="AW28" s="52">
        <f t="shared" si="41"/>
        <v>637622</v>
      </c>
      <c r="AX28" s="52">
        <f t="shared" si="41"/>
        <v>331080</v>
      </c>
      <c r="AY28" s="52">
        <f t="shared" si="41"/>
        <v>371654</v>
      </c>
      <c r="AZ28" s="52">
        <f t="shared" si="41"/>
        <v>391986</v>
      </c>
      <c r="BA28" s="52">
        <f t="shared" si="41"/>
        <v>469814</v>
      </c>
      <c r="BB28" s="52">
        <f t="shared" si="41"/>
        <v>411843</v>
      </c>
      <c r="BC28" s="52">
        <f t="shared" ref="BC28" si="42">BC4</f>
        <v>532071</v>
      </c>
      <c r="BD28" s="52">
        <f t="shared" si="41"/>
        <v>428165</v>
      </c>
      <c r="BE28" s="52">
        <f t="shared" ref="BE28:BF28" si="43">BE4</f>
        <v>363417</v>
      </c>
      <c r="BF28" s="52">
        <f t="shared" si="43"/>
        <v>350468</v>
      </c>
      <c r="BG28" s="52">
        <f t="shared" ref="BG28:BH28" si="44">BG4</f>
        <v>354526</v>
      </c>
      <c r="BH28" s="52">
        <f t="shared" si="44"/>
        <v>421295</v>
      </c>
      <c r="BI28" s="52">
        <f t="shared" ref="BI28:BJ28" si="45">BI4</f>
        <v>804803</v>
      </c>
      <c r="BJ28" s="52">
        <f t="shared" si="45"/>
        <v>465044</v>
      </c>
      <c r="BK28" s="52">
        <f t="shared" ref="BK28" si="46">BK4</f>
        <v>411601</v>
      </c>
      <c r="BL28" s="52">
        <f t="shared" ref="BL28:BM28" si="47">BL4</f>
        <v>414655</v>
      </c>
      <c r="BM28" s="52">
        <f t="shared" si="47"/>
        <v>452713</v>
      </c>
      <c r="BN28" s="52">
        <f t="shared" ref="BN28:BO28" si="48">BN4</f>
        <v>512667</v>
      </c>
      <c r="BO28" s="52">
        <f t="shared" si="48"/>
        <v>446605</v>
      </c>
      <c r="BP28" s="52">
        <f t="shared" ref="BP28:BQ28" si="49">BP4</f>
        <v>397823</v>
      </c>
      <c r="BQ28" s="52">
        <f t="shared" si="49"/>
        <v>401290</v>
      </c>
      <c r="BR28" s="52">
        <f t="shared" ref="BR28:BS28" si="50">BR4</f>
        <v>360060</v>
      </c>
      <c r="BS28" s="52">
        <f t="shared" si="50"/>
        <v>272126</v>
      </c>
      <c r="BT28" s="52">
        <f t="shared" ref="BT28:BU28" si="51">BT4</f>
        <v>578035</v>
      </c>
      <c r="BU28" s="52">
        <f t="shared" si="51"/>
        <v>917063</v>
      </c>
      <c r="BV28" s="52">
        <f t="shared" ref="BV28" si="52">BV4</f>
        <v>328911</v>
      </c>
      <c r="BW28" s="52">
        <v>411891</v>
      </c>
      <c r="BX28" s="52">
        <v>387130</v>
      </c>
      <c r="BY28" s="52">
        <v>437416</v>
      </c>
      <c r="BZ28" s="52">
        <v>512826</v>
      </c>
      <c r="CA28" s="52">
        <v>500421</v>
      </c>
      <c r="CB28" s="52">
        <f t="shared" ref="CB28:CC28" si="53">CB4</f>
        <v>394992</v>
      </c>
      <c r="CC28" s="52">
        <f t="shared" si="53"/>
        <v>340576</v>
      </c>
      <c r="CD28" s="52">
        <f t="shared" ref="CD28:CE28" si="54">CD4</f>
        <v>342714</v>
      </c>
      <c r="CE28" s="52">
        <f t="shared" si="54"/>
        <v>324465</v>
      </c>
      <c r="CF28" s="52">
        <f t="shared" ref="CF28:CG28" si="55">CF4</f>
        <v>997088</v>
      </c>
      <c r="CG28" s="52">
        <f t="shared" si="55"/>
        <v>888152</v>
      </c>
      <c r="CH28" s="52">
        <f t="shared" ref="CH28" si="56">CH4</f>
        <v>292323</v>
      </c>
      <c r="CI28" s="52">
        <f t="shared" ref="CI28:CT28" si="57">CI4</f>
        <v>492989</v>
      </c>
      <c r="CJ28" s="52">
        <f t="shared" si="57"/>
        <v>456868.52173913043</v>
      </c>
      <c r="CK28" s="52">
        <f t="shared" si="57"/>
        <v>0</v>
      </c>
      <c r="CL28" s="52">
        <f t="shared" si="57"/>
        <v>0</v>
      </c>
      <c r="CM28" s="52">
        <f t="shared" si="57"/>
        <v>0</v>
      </c>
      <c r="CN28" s="52">
        <f t="shared" si="57"/>
        <v>0</v>
      </c>
      <c r="CO28" s="52">
        <f t="shared" si="57"/>
        <v>0</v>
      </c>
      <c r="CP28" s="52">
        <f t="shared" si="57"/>
        <v>0</v>
      </c>
      <c r="CQ28" s="52">
        <f t="shared" si="57"/>
        <v>0</v>
      </c>
      <c r="CR28" s="52">
        <f t="shared" si="57"/>
        <v>0</v>
      </c>
      <c r="CS28" s="52">
        <f t="shared" si="57"/>
        <v>0</v>
      </c>
      <c r="CT28" s="52">
        <f t="shared" si="57"/>
        <v>0</v>
      </c>
      <c r="CU28" s="52"/>
      <c r="CW28" s="52"/>
      <c r="CY28" s="52">
        <f t="shared" ref="CY28" ca="1" si="58">CY4</f>
        <v>1312201.5217391304</v>
      </c>
    </row>
    <row r="29" spans="2:103" x14ac:dyDescent="0.2">
      <c r="B29" s="9" t="s">
        <v>17</v>
      </c>
      <c r="C29" s="52">
        <f>C5</f>
        <v>366460</v>
      </c>
      <c r="D29" s="52">
        <f t="shared" ref="D29:BD29" si="59">D5</f>
        <v>324240</v>
      </c>
      <c r="E29" s="52">
        <f t="shared" si="59"/>
        <v>354619</v>
      </c>
      <c r="F29" s="52">
        <f t="shared" si="59"/>
        <v>337604</v>
      </c>
      <c r="G29" s="52">
        <f t="shared" si="59"/>
        <v>354599</v>
      </c>
      <c r="H29" s="52">
        <f t="shared" si="59"/>
        <v>329197</v>
      </c>
      <c r="I29" s="52">
        <f t="shared" si="59"/>
        <v>357280</v>
      </c>
      <c r="J29" s="52">
        <f t="shared" si="59"/>
        <v>332125</v>
      </c>
      <c r="K29" s="52">
        <f t="shared" si="59"/>
        <v>301248</v>
      </c>
      <c r="L29" s="52">
        <f t="shared" si="59"/>
        <v>397352</v>
      </c>
      <c r="M29" s="52">
        <f t="shared" si="59"/>
        <v>460208</v>
      </c>
      <c r="N29" s="52">
        <f t="shared" si="59"/>
        <v>312389</v>
      </c>
      <c r="O29" s="52">
        <f t="shared" si="59"/>
        <v>312001</v>
      </c>
      <c r="P29" s="52">
        <f t="shared" si="59"/>
        <v>313285</v>
      </c>
      <c r="Q29" s="52">
        <f t="shared" si="59"/>
        <v>396287</v>
      </c>
      <c r="R29" s="52">
        <f t="shared" si="59"/>
        <v>47838</v>
      </c>
      <c r="S29" s="52">
        <f t="shared" si="59"/>
        <v>51938</v>
      </c>
      <c r="T29" s="52">
        <f t="shared" si="59"/>
        <v>198181</v>
      </c>
      <c r="U29" s="52">
        <f t="shared" si="59"/>
        <v>205883</v>
      </c>
      <c r="V29" s="52">
        <f t="shared" si="59"/>
        <v>229607</v>
      </c>
      <c r="W29" s="52">
        <f t="shared" si="59"/>
        <v>265735</v>
      </c>
      <c r="X29" s="52">
        <f t="shared" si="59"/>
        <v>299669</v>
      </c>
      <c r="Y29" s="52">
        <f t="shared" si="59"/>
        <v>391900</v>
      </c>
      <c r="Z29" s="52">
        <f t="shared" si="59"/>
        <v>352505</v>
      </c>
      <c r="AA29" s="52">
        <f t="shared" si="59"/>
        <v>307068</v>
      </c>
      <c r="AB29" s="52">
        <f t="shared" si="59"/>
        <v>300783</v>
      </c>
      <c r="AC29" s="52">
        <f t="shared" si="59"/>
        <v>317121</v>
      </c>
      <c r="AD29" s="52">
        <f t="shared" si="59"/>
        <v>218025</v>
      </c>
      <c r="AE29" s="52">
        <f t="shared" si="59"/>
        <v>78386</v>
      </c>
      <c r="AF29" s="52">
        <f t="shared" si="59"/>
        <v>196949</v>
      </c>
      <c r="AG29" s="52">
        <f t="shared" si="59"/>
        <v>278201</v>
      </c>
      <c r="AH29" s="52">
        <f t="shared" si="59"/>
        <v>248501</v>
      </c>
      <c r="AI29" s="52">
        <f t="shared" si="59"/>
        <v>240773</v>
      </c>
      <c r="AJ29" s="52">
        <f t="shared" si="59"/>
        <v>275233</v>
      </c>
      <c r="AK29" s="52">
        <f t="shared" si="59"/>
        <v>366588</v>
      </c>
      <c r="AL29" s="52">
        <f t="shared" si="59"/>
        <v>285127</v>
      </c>
      <c r="AM29" s="52">
        <f t="shared" si="59"/>
        <v>258220</v>
      </c>
      <c r="AN29" s="52">
        <f t="shared" si="59"/>
        <v>246874</v>
      </c>
      <c r="AO29" s="52">
        <f t="shared" si="59"/>
        <v>282056</v>
      </c>
      <c r="AP29" s="52">
        <f t="shared" si="59"/>
        <v>295084</v>
      </c>
      <c r="AQ29" s="52">
        <f t="shared" si="59"/>
        <v>291861</v>
      </c>
      <c r="AR29" s="52">
        <f t="shared" si="59"/>
        <v>286089</v>
      </c>
      <c r="AS29" s="52">
        <f t="shared" si="59"/>
        <v>273342</v>
      </c>
      <c r="AT29" s="52">
        <f t="shared" si="59"/>
        <v>298907</v>
      </c>
      <c r="AU29" s="52">
        <f t="shared" si="59"/>
        <v>298254</v>
      </c>
      <c r="AV29" s="52">
        <f t="shared" si="59"/>
        <v>446813</v>
      </c>
      <c r="AW29" s="52">
        <f t="shared" si="59"/>
        <v>463131</v>
      </c>
      <c r="AX29" s="52">
        <f t="shared" si="59"/>
        <v>294512</v>
      </c>
      <c r="AY29" s="52">
        <f t="shared" si="59"/>
        <v>318931</v>
      </c>
      <c r="AZ29" s="52">
        <f t="shared" si="59"/>
        <v>302946</v>
      </c>
      <c r="BA29" s="52">
        <f t="shared" si="59"/>
        <v>324935</v>
      </c>
      <c r="BB29" s="52">
        <f t="shared" si="59"/>
        <v>244819</v>
      </c>
      <c r="BC29" s="52">
        <f t="shared" ref="BC29" si="60">BC5</f>
        <v>270434</v>
      </c>
      <c r="BD29" s="52">
        <f t="shared" si="59"/>
        <v>283507</v>
      </c>
      <c r="BE29" s="52">
        <f t="shared" ref="BE29:BF29" si="61">BE5</f>
        <v>299882</v>
      </c>
      <c r="BF29" s="52">
        <f t="shared" si="61"/>
        <v>311099</v>
      </c>
      <c r="BG29" s="52">
        <f t="shared" ref="BG29:BH29" si="62">BG5</f>
        <v>349904</v>
      </c>
      <c r="BH29" s="52">
        <f t="shared" si="62"/>
        <v>403676</v>
      </c>
      <c r="BI29" s="52">
        <f t="shared" ref="BI29:BJ29" si="63">BI5</f>
        <v>515169</v>
      </c>
      <c r="BJ29" s="52">
        <f t="shared" si="63"/>
        <v>345196</v>
      </c>
      <c r="BK29" s="52">
        <f t="shared" ref="BK29" si="64">BK5</f>
        <v>358353</v>
      </c>
      <c r="BL29" s="52">
        <f t="shared" ref="BL29:BM29" si="65">BL5</f>
        <v>356314</v>
      </c>
      <c r="BM29" s="52">
        <f t="shared" si="65"/>
        <v>356497</v>
      </c>
      <c r="BN29" s="52">
        <f t="shared" ref="BN29:BO29" si="66">BN5</f>
        <v>395494</v>
      </c>
      <c r="BO29" s="52">
        <f t="shared" si="66"/>
        <v>392105</v>
      </c>
      <c r="BP29" s="52">
        <f t="shared" ref="BP29:BQ29" si="67">BP5</f>
        <v>352564</v>
      </c>
      <c r="BQ29" s="52">
        <f t="shared" si="67"/>
        <v>370029</v>
      </c>
      <c r="BR29" s="52">
        <f t="shared" ref="BR29:BS29" si="68">BR5</f>
        <v>353956</v>
      </c>
      <c r="BS29" s="52">
        <f t="shared" si="68"/>
        <v>334843</v>
      </c>
      <c r="BT29" s="52">
        <f t="shared" ref="BT29:BU29" si="69">BT5</f>
        <v>556017</v>
      </c>
      <c r="BU29" s="52">
        <f t="shared" si="69"/>
        <v>656328</v>
      </c>
      <c r="BV29" s="52">
        <f t="shared" ref="BV29" si="70">BV5</f>
        <v>316556</v>
      </c>
      <c r="BW29" s="52">
        <v>374578</v>
      </c>
      <c r="BX29" s="52">
        <v>329896</v>
      </c>
      <c r="BY29" s="52">
        <v>357590</v>
      </c>
      <c r="BZ29" s="52">
        <v>407865</v>
      </c>
      <c r="CA29" s="52">
        <v>394759</v>
      </c>
      <c r="CB29" s="52">
        <f t="shared" ref="CB29:CC29" si="71">CB5</f>
        <v>356675</v>
      </c>
      <c r="CC29" s="52">
        <f t="shared" si="71"/>
        <v>347002</v>
      </c>
      <c r="CD29" s="52">
        <f t="shared" ref="CD29:CE29" si="72">CD5</f>
        <v>356150</v>
      </c>
      <c r="CE29" s="52">
        <f t="shared" si="72"/>
        <v>324211</v>
      </c>
      <c r="CF29" s="52">
        <f t="shared" ref="CF29:CG29" si="73">CF5</f>
        <v>825840</v>
      </c>
      <c r="CG29" s="52">
        <f t="shared" si="73"/>
        <v>608744</v>
      </c>
      <c r="CH29" s="52">
        <f t="shared" ref="CH29" si="74">CH5</f>
        <v>357144</v>
      </c>
      <c r="CI29" s="52">
        <f t="shared" ref="CI29:CT29" si="75">CI5</f>
        <v>473951</v>
      </c>
      <c r="CJ29" s="52">
        <f t="shared" si="75"/>
        <v>433394.91304347827</v>
      </c>
      <c r="CK29" s="52">
        <f t="shared" si="75"/>
        <v>0</v>
      </c>
      <c r="CL29" s="52">
        <f t="shared" si="75"/>
        <v>0</v>
      </c>
      <c r="CM29" s="52">
        <f t="shared" si="75"/>
        <v>0</v>
      </c>
      <c r="CN29" s="52">
        <f t="shared" si="75"/>
        <v>0</v>
      </c>
      <c r="CO29" s="52">
        <f t="shared" si="75"/>
        <v>0</v>
      </c>
      <c r="CP29" s="52">
        <f t="shared" si="75"/>
        <v>0</v>
      </c>
      <c r="CQ29" s="52">
        <f t="shared" si="75"/>
        <v>0</v>
      </c>
      <c r="CR29" s="52">
        <f t="shared" si="75"/>
        <v>0</v>
      </c>
      <c r="CS29" s="52">
        <f t="shared" si="75"/>
        <v>0</v>
      </c>
      <c r="CT29" s="52">
        <f t="shared" si="75"/>
        <v>0</v>
      </c>
      <c r="CU29" s="52"/>
      <c r="CW29" s="52"/>
      <c r="CY29" s="52">
        <f t="shared" ref="CY29" ca="1" si="76">CY5</f>
        <v>1251072.9130434783</v>
      </c>
    </row>
    <row r="30" spans="2:103" x14ac:dyDescent="0.2">
      <c r="B30" s="9" t="s">
        <v>18</v>
      </c>
      <c r="C30" s="52">
        <f>C8</f>
        <v>59435</v>
      </c>
      <c r="D30" s="52">
        <f t="shared" ref="D30:BD30" si="77">D8</f>
        <v>53744</v>
      </c>
      <c r="E30" s="52">
        <f t="shared" si="77"/>
        <v>60927</v>
      </c>
      <c r="F30" s="52">
        <f t="shared" si="77"/>
        <v>51110</v>
      </c>
      <c r="G30" s="52">
        <f t="shared" si="77"/>
        <v>52049</v>
      </c>
      <c r="H30" s="52">
        <f t="shared" si="77"/>
        <v>50980</v>
      </c>
      <c r="I30" s="52">
        <f t="shared" si="77"/>
        <v>55262</v>
      </c>
      <c r="J30" s="52">
        <f t="shared" si="77"/>
        <v>49236</v>
      </c>
      <c r="K30" s="52">
        <f t="shared" si="77"/>
        <v>48089</v>
      </c>
      <c r="L30" s="52">
        <f t="shared" si="77"/>
        <v>51731</v>
      </c>
      <c r="M30" s="52">
        <f t="shared" si="77"/>
        <v>54915</v>
      </c>
      <c r="N30" s="52">
        <f t="shared" si="77"/>
        <v>37164</v>
      </c>
      <c r="O30" s="52">
        <f t="shared" si="77"/>
        <v>44264</v>
      </c>
      <c r="P30" s="52">
        <f t="shared" si="77"/>
        <v>46142</v>
      </c>
      <c r="Q30" s="52">
        <f t="shared" si="77"/>
        <v>57609</v>
      </c>
      <c r="R30" s="52">
        <f t="shared" si="77"/>
        <v>8957</v>
      </c>
      <c r="S30" s="52">
        <f t="shared" si="77"/>
        <v>9214</v>
      </c>
      <c r="T30" s="52">
        <f t="shared" si="77"/>
        <v>33196</v>
      </c>
      <c r="U30" s="52">
        <f t="shared" si="77"/>
        <v>35753</v>
      </c>
      <c r="V30" s="52">
        <f t="shared" si="77"/>
        <v>39573</v>
      </c>
      <c r="W30" s="52">
        <f t="shared" si="77"/>
        <v>48028</v>
      </c>
      <c r="X30" s="52">
        <f t="shared" si="77"/>
        <v>47012</v>
      </c>
      <c r="Y30" s="52">
        <f t="shared" si="77"/>
        <v>51765</v>
      </c>
      <c r="Z30" s="52">
        <f t="shared" si="77"/>
        <v>46227</v>
      </c>
      <c r="AA30" s="52">
        <f t="shared" si="77"/>
        <v>48303</v>
      </c>
      <c r="AB30" s="52">
        <f t="shared" si="77"/>
        <v>47516</v>
      </c>
      <c r="AC30" s="52">
        <f t="shared" si="77"/>
        <v>47180</v>
      </c>
      <c r="AD30" s="52">
        <f t="shared" si="77"/>
        <v>37199</v>
      </c>
      <c r="AE30" s="52">
        <f t="shared" si="77"/>
        <v>10709</v>
      </c>
      <c r="AF30" s="52">
        <f t="shared" si="77"/>
        <v>24606</v>
      </c>
      <c r="AG30" s="52">
        <f t="shared" si="77"/>
        <v>43335</v>
      </c>
      <c r="AH30" s="52">
        <f t="shared" si="77"/>
        <v>43277</v>
      </c>
      <c r="AI30" s="52">
        <f t="shared" si="77"/>
        <v>42859</v>
      </c>
      <c r="AJ30" s="52">
        <f t="shared" si="77"/>
        <v>42525</v>
      </c>
      <c r="AK30" s="52">
        <f t="shared" si="77"/>
        <v>48937</v>
      </c>
      <c r="AL30" s="52">
        <f t="shared" si="77"/>
        <v>40248</v>
      </c>
      <c r="AM30" s="52">
        <f t="shared" si="77"/>
        <v>42707</v>
      </c>
      <c r="AN30" s="52">
        <f t="shared" si="77"/>
        <v>38781</v>
      </c>
      <c r="AO30" s="52">
        <f t="shared" si="77"/>
        <v>44183</v>
      </c>
      <c r="AP30" s="52">
        <f t="shared" si="77"/>
        <v>43999</v>
      </c>
      <c r="AQ30" s="52">
        <f t="shared" si="77"/>
        <v>48920</v>
      </c>
      <c r="AR30" s="52">
        <f t="shared" si="77"/>
        <v>46359</v>
      </c>
      <c r="AS30" s="52">
        <f t="shared" si="77"/>
        <v>43507</v>
      </c>
      <c r="AT30" s="52">
        <f t="shared" si="77"/>
        <v>47598</v>
      </c>
      <c r="AU30" s="52">
        <f t="shared" si="77"/>
        <v>44367</v>
      </c>
      <c r="AV30" s="52">
        <f t="shared" si="77"/>
        <v>50188</v>
      </c>
      <c r="AW30" s="52">
        <f t="shared" si="77"/>
        <v>53748</v>
      </c>
      <c r="AX30" s="52">
        <f t="shared" si="77"/>
        <v>39946</v>
      </c>
      <c r="AY30" s="52">
        <f t="shared" si="77"/>
        <v>47452</v>
      </c>
      <c r="AZ30" s="52">
        <f t="shared" si="77"/>
        <v>42811</v>
      </c>
      <c r="BA30" s="52">
        <f t="shared" si="77"/>
        <v>47139</v>
      </c>
      <c r="BB30" s="52">
        <f t="shared" si="77"/>
        <v>38189</v>
      </c>
      <c r="BC30" s="52">
        <f t="shared" ref="BC30" si="78">BC8</f>
        <v>44531</v>
      </c>
      <c r="BD30" s="52">
        <f t="shared" si="77"/>
        <v>46911</v>
      </c>
      <c r="BE30" s="52">
        <f t="shared" ref="BE30:BF30" si="79">BE8</f>
        <v>45860</v>
      </c>
      <c r="BF30" s="52">
        <f t="shared" si="79"/>
        <v>49937</v>
      </c>
      <c r="BG30" s="52">
        <f t="shared" ref="BG30:BH30" si="80">BG8</f>
        <v>49641</v>
      </c>
      <c r="BH30" s="52">
        <f t="shared" si="80"/>
        <v>55496</v>
      </c>
      <c r="BI30" s="52">
        <f t="shared" ref="BI30:BJ30" si="81">BI8</f>
        <v>64120</v>
      </c>
      <c r="BJ30" s="52">
        <f t="shared" si="81"/>
        <v>48332</v>
      </c>
      <c r="BK30" s="52">
        <f t="shared" ref="BK30" si="82">BK8</f>
        <v>57959</v>
      </c>
      <c r="BL30" s="52">
        <f t="shared" ref="BL30:BM30" si="83">BL8</f>
        <v>53268</v>
      </c>
      <c r="BM30" s="52">
        <f t="shared" si="83"/>
        <v>52574</v>
      </c>
      <c r="BN30" s="52">
        <f t="shared" ref="BN30:BO30" si="84">BN8</f>
        <v>56131</v>
      </c>
      <c r="BO30" s="52">
        <f t="shared" si="84"/>
        <v>54677</v>
      </c>
      <c r="BP30" s="52">
        <f t="shared" ref="BP30:BQ30" si="85">BP8</f>
        <v>50283</v>
      </c>
      <c r="BQ30" s="52">
        <f t="shared" si="85"/>
        <v>54817</v>
      </c>
      <c r="BR30" s="52">
        <f t="shared" ref="BR30:BS30" si="86">BR8</f>
        <v>52204</v>
      </c>
      <c r="BS30" s="52">
        <f t="shared" si="86"/>
        <v>50250</v>
      </c>
      <c r="BT30" s="52">
        <f t="shared" ref="BT30:BU30" si="87">BT8</f>
        <v>68422</v>
      </c>
      <c r="BU30" s="52">
        <f t="shared" si="87"/>
        <v>68474</v>
      </c>
      <c r="BV30" s="52">
        <f t="shared" ref="BV30" si="88">BV8</f>
        <v>41678</v>
      </c>
      <c r="BW30" s="52">
        <v>58358</v>
      </c>
      <c r="BX30" s="52">
        <v>46323</v>
      </c>
      <c r="BY30" s="52">
        <v>48312</v>
      </c>
      <c r="BZ30" s="52">
        <v>52574</v>
      </c>
      <c r="CA30" s="52">
        <v>50609</v>
      </c>
      <c r="CB30" s="52">
        <f t="shared" ref="CB30:CC30" si="89">CB8</f>
        <v>48889</v>
      </c>
      <c r="CC30" s="52">
        <f t="shared" si="89"/>
        <v>50961</v>
      </c>
      <c r="CD30" s="52">
        <f t="shared" ref="CD30:CE30" si="90">CD8</f>
        <v>53773</v>
      </c>
      <c r="CE30" s="52">
        <f t="shared" si="90"/>
        <v>48358</v>
      </c>
      <c r="CF30" s="52">
        <f t="shared" ref="CF30:CG30" si="91">CF8</f>
        <v>92868</v>
      </c>
      <c r="CG30" s="52">
        <f t="shared" si="91"/>
        <v>71233</v>
      </c>
      <c r="CH30" s="52">
        <f t="shared" ref="CH30" si="92">CH8</f>
        <v>54573</v>
      </c>
      <c r="CI30" s="52">
        <f t="shared" ref="CI30:CT30" si="93">CI8</f>
        <v>64560</v>
      </c>
      <c r="CJ30" s="52">
        <f t="shared" si="93"/>
        <v>61676.695652173912</v>
      </c>
      <c r="CK30" s="52">
        <f t="shared" si="93"/>
        <v>0</v>
      </c>
      <c r="CL30" s="52">
        <f t="shared" si="93"/>
        <v>0</v>
      </c>
      <c r="CM30" s="52">
        <f t="shared" si="93"/>
        <v>0</v>
      </c>
      <c r="CN30" s="52">
        <f t="shared" si="93"/>
        <v>0</v>
      </c>
      <c r="CO30" s="52">
        <f t="shared" si="93"/>
        <v>0</v>
      </c>
      <c r="CP30" s="52">
        <f t="shared" si="93"/>
        <v>0</v>
      </c>
      <c r="CQ30" s="52">
        <f t="shared" si="93"/>
        <v>0</v>
      </c>
      <c r="CR30" s="52">
        <f t="shared" si="93"/>
        <v>0</v>
      </c>
      <c r="CS30" s="52">
        <f t="shared" si="93"/>
        <v>0</v>
      </c>
      <c r="CT30" s="52">
        <f t="shared" si="93"/>
        <v>0</v>
      </c>
      <c r="CU30" s="52"/>
      <c r="CW30" s="52"/>
      <c r="CY30" s="52">
        <f ca="1">CY8</f>
        <v>175152.69565217392</v>
      </c>
    </row>
    <row r="31" spans="2:103" x14ac:dyDescent="0.2">
      <c r="B31" s="9" t="s">
        <v>19</v>
      </c>
      <c r="C31" s="52">
        <f>C9</f>
        <v>58988</v>
      </c>
      <c r="D31" s="52">
        <f t="shared" ref="D31:BD31" si="94">D9</f>
        <v>56302</v>
      </c>
      <c r="E31" s="52">
        <f t="shared" si="94"/>
        <v>59417</v>
      </c>
      <c r="F31" s="52">
        <f t="shared" si="94"/>
        <v>53309</v>
      </c>
      <c r="G31" s="52">
        <f t="shared" si="94"/>
        <v>55980</v>
      </c>
      <c r="H31" s="52">
        <f t="shared" si="94"/>
        <v>50881</v>
      </c>
      <c r="I31" s="52">
        <f t="shared" si="94"/>
        <v>52879</v>
      </c>
      <c r="J31" s="52">
        <f t="shared" si="94"/>
        <v>50255</v>
      </c>
      <c r="K31" s="52">
        <f t="shared" si="94"/>
        <v>51119</v>
      </c>
      <c r="L31" s="52">
        <f t="shared" si="94"/>
        <v>61308</v>
      </c>
      <c r="M31" s="52">
        <f t="shared" si="94"/>
        <v>67573</v>
      </c>
      <c r="N31" s="52">
        <f t="shared" si="94"/>
        <v>50419</v>
      </c>
      <c r="O31" s="52">
        <f t="shared" si="94"/>
        <v>55152</v>
      </c>
      <c r="P31" s="52">
        <f t="shared" si="94"/>
        <v>58827</v>
      </c>
      <c r="Q31" s="52">
        <f t="shared" si="94"/>
        <v>58212</v>
      </c>
      <c r="R31" s="52">
        <f t="shared" si="94"/>
        <v>5258</v>
      </c>
      <c r="S31" s="52">
        <f t="shared" si="94"/>
        <v>9265</v>
      </c>
      <c r="T31" s="52">
        <f t="shared" si="94"/>
        <v>37246</v>
      </c>
      <c r="U31" s="52">
        <f t="shared" si="94"/>
        <v>36634</v>
      </c>
      <c r="V31" s="52">
        <f t="shared" si="94"/>
        <v>37622</v>
      </c>
      <c r="W31" s="52">
        <f t="shared" si="94"/>
        <v>44317</v>
      </c>
      <c r="X31" s="52">
        <f t="shared" si="94"/>
        <v>49076</v>
      </c>
      <c r="Y31" s="52">
        <f t="shared" si="94"/>
        <v>52093</v>
      </c>
      <c r="Z31" s="52">
        <f t="shared" si="94"/>
        <v>53981</v>
      </c>
      <c r="AA31" s="52">
        <f t="shared" si="94"/>
        <v>57820</v>
      </c>
      <c r="AB31" s="52">
        <f t="shared" si="94"/>
        <v>55622</v>
      </c>
      <c r="AC31" s="52">
        <f t="shared" si="94"/>
        <v>63492</v>
      </c>
      <c r="AD31" s="52">
        <f t="shared" si="94"/>
        <v>43319</v>
      </c>
      <c r="AE31" s="52">
        <f t="shared" si="94"/>
        <v>15066</v>
      </c>
      <c r="AF31" s="52">
        <f t="shared" si="94"/>
        <v>38034</v>
      </c>
      <c r="AG31" s="52">
        <f t="shared" si="94"/>
        <v>45019</v>
      </c>
      <c r="AH31" s="52">
        <f t="shared" si="94"/>
        <v>38658</v>
      </c>
      <c r="AI31" s="52">
        <f t="shared" si="94"/>
        <v>34527</v>
      </c>
      <c r="AJ31" s="52">
        <f t="shared" si="94"/>
        <v>31015</v>
      </c>
      <c r="AK31" s="52">
        <f t="shared" si="94"/>
        <v>38679</v>
      </c>
      <c r="AL31" s="52">
        <f t="shared" si="94"/>
        <v>42085</v>
      </c>
      <c r="AM31" s="52">
        <f t="shared" si="94"/>
        <v>47929</v>
      </c>
      <c r="AN31" s="52">
        <f t="shared" si="94"/>
        <v>46415</v>
      </c>
      <c r="AO31" s="52">
        <f t="shared" si="94"/>
        <v>53235</v>
      </c>
      <c r="AP31" s="52">
        <f t="shared" si="94"/>
        <v>49257</v>
      </c>
      <c r="AQ31" s="52">
        <f t="shared" si="94"/>
        <v>47925</v>
      </c>
      <c r="AR31" s="52">
        <f t="shared" si="94"/>
        <v>44944</v>
      </c>
      <c r="AS31" s="52">
        <f t="shared" si="94"/>
        <v>43850</v>
      </c>
      <c r="AT31" s="52">
        <f t="shared" si="94"/>
        <v>52421</v>
      </c>
      <c r="AU31" s="52">
        <f t="shared" si="94"/>
        <v>57902</v>
      </c>
      <c r="AV31" s="52">
        <f t="shared" si="94"/>
        <v>73744</v>
      </c>
      <c r="AW31" s="52">
        <f t="shared" si="94"/>
        <v>70109</v>
      </c>
      <c r="AX31" s="52">
        <f t="shared" si="94"/>
        <v>56525</v>
      </c>
      <c r="AY31" s="52">
        <f t="shared" si="94"/>
        <v>65142</v>
      </c>
      <c r="AZ31" s="52">
        <f t="shared" si="94"/>
        <v>65133</v>
      </c>
      <c r="BA31" s="52">
        <f t="shared" si="94"/>
        <v>71035</v>
      </c>
      <c r="BB31" s="52">
        <f t="shared" si="94"/>
        <v>61878</v>
      </c>
      <c r="BC31" s="52">
        <f t="shared" ref="BC31" si="95">BC9</f>
        <v>69659</v>
      </c>
      <c r="BD31" s="52">
        <f t="shared" si="94"/>
        <v>62372</v>
      </c>
      <c r="BE31" s="52">
        <f t="shared" ref="BE31:BF31" si="96">BE9</f>
        <v>56319</v>
      </c>
      <c r="BF31" s="52">
        <f t="shared" si="96"/>
        <v>59606</v>
      </c>
      <c r="BG31" s="52">
        <f t="shared" ref="BG31:BH31" si="97">BG9</f>
        <v>64140</v>
      </c>
      <c r="BH31" s="52">
        <f t="shared" si="97"/>
        <v>69855</v>
      </c>
      <c r="BI31" s="52">
        <f t="shared" ref="BI31:BJ31" si="98">BI9</f>
        <v>83932</v>
      </c>
      <c r="BJ31" s="52">
        <f t="shared" si="98"/>
        <v>56022</v>
      </c>
      <c r="BK31" s="52">
        <f t="shared" ref="BK31" si="99">BK9</f>
        <v>67309</v>
      </c>
      <c r="BL31" s="52">
        <f t="shared" ref="BL31:BM31" si="100">BL9</f>
        <v>65947</v>
      </c>
      <c r="BM31" s="52">
        <f t="shared" si="100"/>
        <v>65631</v>
      </c>
      <c r="BN31" s="52">
        <f t="shared" ref="BN31:BO31" si="101">BN9</f>
        <v>73510</v>
      </c>
      <c r="BO31" s="52">
        <f t="shared" si="101"/>
        <v>64557</v>
      </c>
      <c r="BP31" s="52">
        <f t="shared" ref="BP31:BQ31" si="102">BP9</f>
        <v>56448</v>
      </c>
      <c r="BQ31" s="52">
        <f t="shared" si="102"/>
        <v>58637</v>
      </c>
      <c r="BR31" s="52">
        <f t="shared" ref="BR31:BS31" si="103">BR9</f>
        <v>56254</v>
      </c>
      <c r="BS31" s="52">
        <f t="shared" si="103"/>
        <v>58563</v>
      </c>
      <c r="BT31" s="52">
        <f t="shared" ref="BT31:BU31" si="104">BT9</f>
        <v>97777</v>
      </c>
      <c r="BU31" s="52">
        <f t="shared" si="104"/>
        <v>95482</v>
      </c>
      <c r="BV31" s="52">
        <f t="shared" ref="BV31" si="105">BV9</f>
        <v>54189</v>
      </c>
      <c r="BW31" s="52">
        <v>78715</v>
      </c>
      <c r="BX31" s="52">
        <v>71930</v>
      </c>
      <c r="BY31" s="52">
        <v>77485</v>
      </c>
      <c r="BZ31" s="52">
        <v>82463</v>
      </c>
      <c r="CA31" s="52">
        <v>78538</v>
      </c>
      <c r="CB31" s="52">
        <f t="shared" ref="CB31:CC31" si="106">CB9</f>
        <v>72567</v>
      </c>
      <c r="CC31" s="52">
        <f t="shared" si="106"/>
        <v>69198</v>
      </c>
      <c r="CD31" s="52">
        <f t="shared" ref="CD31:CE31" si="107">CD9</f>
        <v>73588</v>
      </c>
      <c r="CE31" s="52">
        <f t="shared" si="107"/>
        <v>80354</v>
      </c>
      <c r="CF31" s="52">
        <f t="shared" ref="CF31:CG31" si="108">CF9</f>
        <v>150023</v>
      </c>
      <c r="CG31" s="52">
        <f t="shared" si="108"/>
        <v>118248</v>
      </c>
      <c r="CH31" s="52">
        <f t="shared" ref="CH31" si="109">CH9</f>
        <v>83499</v>
      </c>
      <c r="CI31" s="52">
        <f t="shared" ref="CI31:CT31" si="110">CI9</f>
        <v>107703</v>
      </c>
      <c r="CJ31" s="52">
        <f t="shared" si="110"/>
        <v>91657.65217391304</v>
      </c>
      <c r="CK31" s="52">
        <f t="shared" si="110"/>
        <v>0</v>
      </c>
      <c r="CL31" s="52">
        <f t="shared" si="110"/>
        <v>0</v>
      </c>
      <c r="CM31" s="52">
        <f t="shared" si="110"/>
        <v>0</v>
      </c>
      <c r="CN31" s="52">
        <f t="shared" si="110"/>
        <v>0</v>
      </c>
      <c r="CO31" s="52">
        <f t="shared" si="110"/>
        <v>0</v>
      </c>
      <c r="CP31" s="52">
        <f t="shared" si="110"/>
        <v>0</v>
      </c>
      <c r="CQ31" s="52">
        <f t="shared" si="110"/>
        <v>0</v>
      </c>
      <c r="CR31" s="52">
        <f t="shared" si="110"/>
        <v>0</v>
      </c>
      <c r="CS31" s="52">
        <f t="shared" si="110"/>
        <v>0</v>
      </c>
      <c r="CT31" s="52">
        <f t="shared" si="110"/>
        <v>0</v>
      </c>
      <c r="CU31" s="52"/>
      <c r="CW31" s="52"/>
      <c r="CY31" s="52">
        <f t="shared" ref="CY31" ca="1" si="111">CY9</f>
        <v>272054.65217391303</v>
      </c>
    </row>
    <row r="32" spans="2:103" ht="15" x14ac:dyDescent="0.25">
      <c r="B32" s="9" t="s">
        <v>20</v>
      </c>
      <c r="C32" s="52">
        <f>C10</f>
        <v>47358</v>
      </c>
      <c r="D32" s="52">
        <f t="shared" ref="D32:BD32" si="112">D10</f>
        <v>43468</v>
      </c>
      <c r="E32" s="52">
        <f t="shared" si="112"/>
        <v>49323</v>
      </c>
      <c r="F32" s="52">
        <f t="shared" si="112"/>
        <v>44592</v>
      </c>
      <c r="G32" s="52">
        <f t="shared" si="112"/>
        <v>48565</v>
      </c>
      <c r="H32" s="52">
        <f t="shared" si="112"/>
        <v>47810</v>
      </c>
      <c r="I32" s="52">
        <f t="shared" si="112"/>
        <v>52039</v>
      </c>
      <c r="J32" s="52">
        <f t="shared" si="112"/>
        <v>48837</v>
      </c>
      <c r="K32" s="52">
        <f t="shared" si="112"/>
        <v>46188</v>
      </c>
      <c r="L32" s="52">
        <f t="shared" si="112"/>
        <v>54309</v>
      </c>
      <c r="M32" s="52">
        <f t="shared" si="112"/>
        <v>60742</v>
      </c>
      <c r="N32" s="52">
        <f t="shared" si="112"/>
        <v>43272</v>
      </c>
      <c r="O32" s="52">
        <f t="shared" si="112"/>
        <v>50309</v>
      </c>
      <c r="P32" s="52">
        <f t="shared" si="112"/>
        <v>47843</v>
      </c>
      <c r="Q32" s="52">
        <f t="shared" si="112"/>
        <v>55518</v>
      </c>
      <c r="R32" s="52">
        <f t="shared" si="112"/>
        <v>5607</v>
      </c>
      <c r="S32" s="52">
        <f t="shared" si="112"/>
        <v>8236</v>
      </c>
      <c r="T32" s="52">
        <f t="shared" si="112"/>
        <v>27621</v>
      </c>
      <c r="U32" s="52">
        <f t="shared" si="112"/>
        <v>29904</v>
      </c>
      <c r="V32" s="52">
        <f t="shared" si="112"/>
        <v>31332</v>
      </c>
      <c r="W32" s="52">
        <f t="shared" si="112"/>
        <v>41482</v>
      </c>
      <c r="X32" s="52">
        <f t="shared" si="112"/>
        <v>44973</v>
      </c>
      <c r="Y32" s="52">
        <f t="shared" si="112"/>
        <v>53072</v>
      </c>
      <c r="Z32" s="52">
        <f t="shared" si="112"/>
        <v>45344</v>
      </c>
      <c r="AA32" s="52">
        <f t="shared" si="112"/>
        <v>47740</v>
      </c>
      <c r="AB32" s="52">
        <f t="shared" si="112"/>
        <v>47993</v>
      </c>
      <c r="AC32" s="52">
        <f t="shared" si="112"/>
        <v>48816</v>
      </c>
      <c r="AD32" s="52">
        <f t="shared" si="112"/>
        <v>33739</v>
      </c>
      <c r="AE32" s="52">
        <f t="shared" si="112"/>
        <v>9483</v>
      </c>
      <c r="AF32" s="52">
        <f t="shared" si="112"/>
        <v>25173</v>
      </c>
      <c r="AG32" s="52">
        <f t="shared" si="112"/>
        <v>47320</v>
      </c>
      <c r="AH32" s="52">
        <f t="shared" si="112"/>
        <v>45102</v>
      </c>
      <c r="AI32" s="52">
        <f t="shared" si="112"/>
        <v>45665</v>
      </c>
      <c r="AJ32" s="52">
        <f t="shared" si="112"/>
        <v>47995</v>
      </c>
      <c r="AK32" s="52">
        <f t="shared" si="112"/>
        <v>48989</v>
      </c>
      <c r="AL32" s="52">
        <f t="shared" si="112"/>
        <v>42650</v>
      </c>
      <c r="AM32" s="52">
        <f t="shared" si="112"/>
        <v>44547</v>
      </c>
      <c r="AN32" s="52">
        <f t="shared" si="112"/>
        <v>44216</v>
      </c>
      <c r="AO32" s="52">
        <f t="shared" si="112"/>
        <v>49460</v>
      </c>
      <c r="AP32" s="52">
        <f t="shared" si="112"/>
        <v>44926</v>
      </c>
      <c r="AQ32" s="52">
        <f t="shared" si="112"/>
        <v>42374</v>
      </c>
      <c r="AR32" s="52">
        <f t="shared" si="112"/>
        <v>50190</v>
      </c>
      <c r="AS32" s="52">
        <f t="shared" si="112"/>
        <v>49493</v>
      </c>
      <c r="AT32" s="52">
        <f t="shared" si="112"/>
        <v>55974</v>
      </c>
      <c r="AU32" s="52">
        <f t="shared" si="112"/>
        <v>56868</v>
      </c>
      <c r="AV32" s="52">
        <f t="shared" si="112"/>
        <v>67556</v>
      </c>
      <c r="AW32" s="52">
        <f t="shared" si="112"/>
        <v>72436</v>
      </c>
      <c r="AX32" s="52">
        <f t="shared" si="112"/>
        <v>53188</v>
      </c>
      <c r="AY32" s="52">
        <f t="shared" si="112"/>
        <v>59826</v>
      </c>
      <c r="AZ32" s="52">
        <f t="shared" si="112"/>
        <v>59228</v>
      </c>
      <c r="BA32" s="52">
        <f t="shared" si="112"/>
        <v>64624</v>
      </c>
      <c r="BB32" s="52">
        <f t="shared" si="112"/>
        <v>61970</v>
      </c>
      <c r="BC32" s="52">
        <f t="shared" ref="BC32" si="113">BC10</f>
        <v>61727</v>
      </c>
      <c r="BD32" s="52">
        <f t="shared" si="112"/>
        <v>62684</v>
      </c>
      <c r="BE32" s="52">
        <f t="shared" ref="BE32:BF32" si="114">BE10</f>
        <v>62760</v>
      </c>
      <c r="BF32" s="52">
        <f t="shared" si="114"/>
        <v>69492</v>
      </c>
      <c r="BG32" s="52">
        <f t="shared" ref="BG32:BH32" si="115">BG10</f>
        <v>73843</v>
      </c>
      <c r="BH32" s="52">
        <f t="shared" si="115"/>
        <v>80278</v>
      </c>
      <c r="BI32" s="52">
        <f t="shared" ref="BI32:BJ32" si="116">BI10</f>
        <v>83110</v>
      </c>
      <c r="BJ32" s="52">
        <f t="shared" si="116"/>
        <v>66524</v>
      </c>
      <c r="BK32" s="52">
        <f t="shared" ref="BK32" si="117">BK10</f>
        <v>75886</v>
      </c>
      <c r="BL32" s="52">
        <f t="shared" ref="BL32:BM32" si="118">BL10</f>
        <v>73520</v>
      </c>
      <c r="BM32" s="52">
        <f t="shared" si="118"/>
        <v>75879</v>
      </c>
      <c r="BN32" s="52">
        <f t="shared" ref="BN32:BO32" si="119">BN10</f>
        <v>78427</v>
      </c>
      <c r="BO32" s="52">
        <f t="shared" si="119"/>
        <v>82306</v>
      </c>
      <c r="BP32" s="52">
        <f t="shared" ref="BP32:BQ32" si="120">BP10</f>
        <v>73479</v>
      </c>
      <c r="BQ32" s="52">
        <f t="shared" si="120"/>
        <v>80291</v>
      </c>
      <c r="BR32" s="52">
        <f t="shared" ref="BR32:BS32" si="121">BR10</f>
        <v>79849</v>
      </c>
      <c r="BS32" s="52">
        <f t="shared" si="121"/>
        <v>74687</v>
      </c>
      <c r="BT32" s="52">
        <f t="shared" ref="BT32:BU32" si="122">BT10</f>
        <v>107020</v>
      </c>
      <c r="BU32" s="52">
        <f t="shared" si="122"/>
        <v>92383</v>
      </c>
      <c r="BV32" s="52">
        <f t="shared" ref="BV32" si="123">BV10</f>
        <v>62854</v>
      </c>
      <c r="BW32" s="52">
        <v>88896</v>
      </c>
      <c r="BX32" s="52">
        <v>77291</v>
      </c>
      <c r="BY32" s="52">
        <v>84942</v>
      </c>
      <c r="BZ32" s="52">
        <v>92485</v>
      </c>
      <c r="CA32" s="52">
        <v>88174</v>
      </c>
      <c r="CB32" s="52">
        <f t="shared" ref="CB32:CC32" si="124">CB10</f>
        <v>85919</v>
      </c>
      <c r="CC32" s="52">
        <f t="shared" si="124"/>
        <v>88621</v>
      </c>
      <c r="CD32" s="52">
        <f t="shared" ref="CD32:CE32" si="125">CD10</f>
        <v>91521</v>
      </c>
      <c r="CE32" s="52">
        <f t="shared" si="125"/>
        <v>78037</v>
      </c>
      <c r="CF32" s="52">
        <f t="shared" ref="CF32:CG32" si="126">CF10</f>
        <v>136848</v>
      </c>
      <c r="CG32" s="52">
        <f t="shared" si="126"/>
        <v>105318</v>
      </c>
      <c r="CH32" s="52">
        <f t="shared" ref="CH32" si="127">CH10</f>
        <v>80448</v>
      </c>
      <c r="CI32" s="52">
        <f t="shared" ref="CI32:CT32" si="128">CI10</f>
        <v>99305</v>
      </c>
      <c r="CJ32" s="52">
        <f t="shared" si="128"/>
        <v>94304.217391304352</v>
      </c>
      <c r="CK32" s="52">
        <f t="shared" si="128"/>
        <v>0</v>
      </c>
      <c r="CL32" s="52">
        <f t="shared" si="128"/>
        <v>0</v>
      </c>
      <c r="CM32" s="52">
        <f t="shared" si="128"/>
        <v>0</v>
      </c>
      <c r="CN32" s="52">
        <f t="shared" si="128"/>
        <v>0</v>
      </c>
      <c r="CO32" s="52">
        <f t="shared" si="128"/>
        <v>0</v>
      </c>
      <c r="CP32" s="52">
        <f t="shared" si="128"/>
        <v>0</v>
      </c>
      <c r="CQ32" s="52">
        <f t="shared" si="128"/>
        <v>0</v>
      </c>
      <c r="CR32" s="52">
        <f t="shared" si="128"/>
        <v>0</v>
      </c>
      <c r="CS32" s="52">
        <f t="shared" si="128"/>
        <v>0</v>
      </c>
      <c r="CT32" s="52">
        <f t="shared" si="128"/>
        <v>0</v>
      </c>
      <c r="CU32" s="53"/>
      <c r="CW32" s="52"/>
      <c r="CY32" s="52">
        <f t="shared" ref="CY32" ca="1" si="129">CY10</f>
        <v>268402.21739130432</v>
      </c>
    </row>
    <row r="33" spans="2:103" x14ac:dyDescent="0.2">
      <c r="B33" s="9" t="s">
        <v>21</v>
      </c>
      <c r="C33" s="52">
        <f>C6</f>
        <v>247106</v>
      </c>
      <c r="D33" s="52">
        <f t="shared" ref="D33:BD33" si="130">D6</f>
        <v>224936</v>
      </c>
      <c r="E33" s="52">
        <f t="shared" si="130"/>
        <v>236543</v>
      </c>
      <c r="F33" s="52">
        <f t="shared" si="130"/>
        <v>218583</v>
      </c>
      <c r="G33" s="52">
        <f t="shared" si="130"/>
        <v>225632</v>
      </c>
      <c r="H33" s="52">
        <f t="shared" si="130"/>
        <v>211824</v>
      </c>
      <c r="I33" s="52">
        <f t="shared" si="130"/>
        <v>238345</v>
      </c>
      <c r="J33" s="52">
        <f t="shared" si="130"/>
        <v>212578</v>
      </c>
      <c r="K33" s="52">
        <f t="shared" si="130"/>
        <v>189261</v>
      </c>
      <c r="L33" s="52">
        <f t="shared" si="130"/>
        <v>219337</v>
      </c>
      <c r="M33" s="52">
        <f t="shared" si="130"/>
        <v>268041</v>
      </c>
      <c r="N33" s="52">
        <f t="shared" si="130"/>
        <v>202274</v>
      </c>
      <c r="O33" s="52">
        <f t="shared" si="130"/>
        <v>207492</v>
      </c>
      <c r="P33" s="52">
        <f t="shared" si="130"/>
        <v>205385</v>
      </c>
      <c r="Q33" s="52">
        <f t="shared" si="130"/>
        <v>287974</v>
      </c>
      <c r="R33" s="52">
        <f t="shared" si="130"/>
        <v>72658</v>
      </c>
      <c r="S33" s="52">
        <f t="shared" si="130"/>
        <v>31831</v>
      </c>
      <c r="T33" s="52">
        <f t="shared" si="130"/>
        <v>125003</v>
      </c>
      <c r="U33" s="52">
        <f t="shared" si="130"/>
        <v>141240</v>
      </c>
      <c r="V33" s="52">
        <f t="shared" si="130"/>
        <v>160653</v>
      </c>
      <c r="W33" s="52">
        <f t="shared" si="130"/>
        <v>179358</v>
      </c>
      <c r="X33" s="52">
        <f t="shared" si="130"/>
        <v>181257</v>
      </c>
      <c r="Y33" s="52">
        <f t="shared" si="130"/>
        <v>224337</v>
      </c>
      <c r="Z33" s="52">
        <f t="shared" si="130"/>
        <v>231040</v>
      </c>
      <c r="AA33" s="52">
        <f t="shared" si="130"/>
        <v>202381</v>
      </c>
      <c r="AB33" s="52">
        <f t="shared" si="130"/>
        <v>185695</v>
      </c>
      <c r="AC33" s="52">
        <f t="shared" si="130"/>
        <v>197845</v>
      </c>
      <c r="AD33" s="52">
        <f t="shared" si="130"/>
        <v>140074</v>
      </c>
      <c r="AE33" s="52">
        <f t="shared" si="130"/>
        <v>63672</v>
      </c>
      <c r="AF33" s="52">
        <f t="shared" si="130"/>
        <v>136215</v>
      </c>
      <c r="AG33" s="52">
        <f t="shared" si="130"/>
        <v>185961</v>
      </c>
      <c r="AH33" s="52">
        <f t="shared" si="130"/>
        <v>165425</v>
      </c>
      <c r="AI33" s="52">
        <f t="shared" si="130"/>
        <v>156242</v>
      </c>
      <c r="AJ33" s="52">
        <f t="shared" si="130"/>
        <v>175228</v>
      </c>
      <c r="AK33" s="52">
        <f t="shared" si="130"/>
        <v>234876</v>
      </c>
      <c r="AL33" s="52">
        <f t="shared" si="130"/>
        <v>194797</v>
      </c>
      <c r="AM33" s="52">
        <f t="shared" si="130"/>
        <v>181509</v>
      </c>
      <c r="AN33" s="52">
        <f t="shared" si="130"/>
        <v>170871</v>
      </c>
      <c r="AO33" s="52">
        <f t="shared" si="130"/>
        <v>198471</v>
      </c>
      <c r="AP33" s="52">
        <f t="shared" si="130"/>
        <v>196966</v>
      </c>
      <c r="AQ33" s="52">
        <f t="shared" si="130"/>
        <v>186279</v>
      </c>
      <c r="AR33" s="52">
        <f t="shared" si="130"/>
        <v>179770</v>
      </c>
      <c r="AS33" s="52">
        <f t="shared" si="130"/>
        <v>181539</v>
      </c>
      <c r="AT33" s="52">
        <f t="shared" si="130"/>
        <v>195026</v>
      </c>
      <c r="AU33" s="52">
        <f t="shared" si="130"/>
        <v>178779</v>
      </c>
      <c r="AV33" s="52">
        <f t="shared" si="130"/>
        <v>265740</v>
      </c>
      <c r="AW33" s="52">
        <f t="shared" si="130"/>
        <v>271783</v>
      </c>
      <c r="AX33" s="52">
        <f t="shared" si="130"/>
        <v>176641</v>
      </c>
      <c r="AY33" s="52">
        <f t="shared" si="130"/>
        <v>208891</v>
      </c>
      <c r="AZ33" s="52">
        <f t="shared" si="130"/>
        <v>212434</v>
      </c>
      <c r="BA33" s="52">
        <f t="shared" si="130"/>
        <v>240398</v>
      </c>
      <c r="BB33" s="52">
        <f t="shared" si="130"/>
        <v>210195</v>
      </c>
      <c r="BC33" s="52">
        <f t="shared" ref="BC33" si="131">BC6</f>
        <v>253952</v>
      </c>
      <c r="BD33" s="52">
        <f t="shared" si="130"/>
        <v>227712</v>
      </c>
      <c r="BE33" s="52">
        <f t="shared" ref="BE33" si="132">BE6</f>
        <v>213984</v>
      </c>
      <c r="BF33" s="52">
        <f t="shared" ref="BF33:BG33" si="133">BF6</f>
        <v>225848</v>
      </c>
      <c r="BG33" s="52">
        <f t="shared" si="133"/>
        <v>229580</v>
      </c>
      <c r="BH33" s="52">
        <f t="shared" ref="BH33:BI33" si="134">BH6</f>
        <v>252875</v>
      </c>
      <c r="BI33" s="52">
        <f t="shared" si="134"/>
        <v>367001</v>
      </c>
      <c r="BJ33" s="52">
        <f t="shared" ref="BJ33" si="135">BJ6</f>
        <v>233853</v>
      </c>
      <c r="BK33" s="52">
        <f t="shared" ref="BK33" si="136">BK6</f>
        <v>255624</v>
      </c>
      <c r="BL33" s="52">
        <f t="shared" ref="BL33:BM33" si="137">BL6</f>
        <v>250503</v>
      </c>
      <c r="BM33" s="52">
        <f t="shared" si="137"/>
        <v>255568</v>
      </c>
      <c r="BN33" s="52">
        <f t="shared" ref="BN33:BO33" si="138">BN6</f>
        <v>282000</v>
      </c>
      <c r="BO33" s="52">
        <f t="shared" si="138"/>
        <v>264520</v>
      </c>
      <c r="BP33" s="52">
        <f t="shared" ref="BP33:BQ33" si="139">BP6</f>
        <v>237440</v>
      </c>
      <c r="BQ33" s="52">
        <f t="shared" si="139"/>
        <v>252353</v>
      </c>
      <c r="BR33" s="52">
        <f t="shared" ref="BR33:BS33" si="140">BR6</f>
        <v>237487</v>
      </c>
      <c r="BS33" s="52">
        <f t="shared" si="140"/>
        <v>222212</v>
      </c>
      <c r="BT33" s="52">
        <f t="shared" ref="BT33:BU33" si="141">BT6</f>
        <v>353503</v>
      </c>
      <c r="BU33" s="52">
        <f t="shared" si="141"/>
        <v>422723</v>
      </c>
      <c r="BV33" s="52">
        <f t="shared" ref="BV33" si="142">BV6</f>
        <v>214085</v>
      </c>
      <c r="BW33" s="52">
        <v>289890</v>
      </c>
      <c r="BX33" s="52">
        <v>256735</v>
      </c>
      <c r="BY33" s="52">
        <v>281631</v>
      </c>
      <c r="BZ33" s="52">
        <v>311947</v>
      </c>
      <c r="CA33" s="52">
        <v>311177</v>
      </c>
      <c r="CB33" s="52">
        <f t="shared" ref="CB33:CC33" si="143">CB6</f>
        <v>283749</v>
      </c>
      <c r="CC33" s="52">
        <f t="shared" si="143"/>
        <v>271201</v>
      </c>
      <c r="CD33" s="52">
        <f t="shared" ref="CD33:CE33" si="144">CD6</f>
        <v>273075</v>
      </c>
      <c r="CE33" s="52">
        <f t="shared" si="144"/>
        <v>247984</v>
      </c>
      <c r="CF33" s="52">
        <f t="shared" ref="CF33:CG33" si="145">CF6</f>
        <v>561187</v>
      </c>
      <c r="CG33" s="52">
        <f t="shared" si="145"/>
        <v>448856</v>
      </c>
      <c r="CH33" s="52">
        <f t="shared" ref="CH33" si="146">CH6</f>
        <v>269615</v>
      </c>
      <c r="CI33" s="52">
        <f t="shared" ref="CI33:CT33" si="147">CI6</f>
        <v>367256</v>
      </c>
      <c r="CJ33" s="52">
        <f t="shared" si="147"/>
        <v>343325.95652173914</v>
      </c>
      <c r="CK33" s="52">
        <f t="shared" si="147"/>
        <v>0</v>
      </c>
      <c r="CL33" s="52">
        <f t="shared" si="147"/>
        <v>0</v>
      </c>
      <c r="CM33" s="52">
        <f t="shared" si="147"/>
        <v>0</v>
      </c>
      <c r="CN33" s="52">
        <f t="shared" si="147"/>
        <v>0</v>
      </c>
      <c r="CO33" s="52">
        <f t="shared" si="147"/>
        <v>0</v>
      </c>
      <c r="CP33" s="52">
        <f t="shared" si="147"/>
        <v>0</v>
      </c>
      <c r="CQ33" s="52">
        <f t="shared" si="147"/>
        <v>0</v>
      </c>
      <c r="CR33" s="52">
        <f t="shared" si="147"/>
        <v>0</v>
      </c>
      <c r="CS33" s="52">
        <f t="shared" si="147"/>
        <v>0</v>
      </c>
      <c r="CT33" s="52">
        <f t="shared" si="147"/>
        <v>0</v>
      </c>
      <c r="CW33" s="52"/>
      <c r="CY33" s="52">
        <f t="shared" ref="CY33" ca="1" si="148">CY6</f>
        <v>982874.95652173914</v>
      </c>
    </row>
    <row r="35" spans="2:103" x14ac:dyDescent="0.2"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</row>
    <row r="36" spans="2:103" x14ac:dyDescent="0.2"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U36" s="52"/>
    </row>
    <row r="37" spans="2:103" x14ac:dyDescent="0.2">
      <c r="CU37" s="52"/>
    </row>
    <row r="38" spans="2:103" x14ac:dyDescent="0.2">
      <c r="CU38" s="52"/>
    </row>
    <row r="39" spans="2:103" x14ac:dyDescent="0.2">
      <c r="CU39" s="52"/>
    </row>
    <row r="40" spans="2:103" x14ac:dyDescent="0.2">
      <c r="CU40" s="52"/>
    </row>
    <row r="41" spans="2:103" x14ac:dyDescent="0.2">
      <c r="CU41" s="52"/>
    </row>
    <row r="42" spans="2:103" x14ac:dyDescent="0.2">
      <c r="CU42" s="52"/>
    </row>
  </sheetData>
  <pageMargins left="0.7" right="0.7" top="0.75" bottom="0.75" header="0.3" footer="0.3"/>
  <customProperties>
    <customPr name="Qube.Worksheet.Visibility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CDA2-1F17-49FF-80CC-B8AB5051C7B9}">
  <dimension ref="B1:CY48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87" width="9.140625" style="9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3" ht="15" x14ac:dyDescent="0.25">
      <c r="CW1" s="66">
        <f ca="1">PV!CW1</f>
        <v>32</v>
      </c>
      <c r="CX1" s="9" t="s">
        <v>95</v>
      </c>
    </row>
    <row r="2" spans="2:103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>BK2+1</f>
        <v>17</v>
      </c>
      <c r="BM2" s="67">
        <f t="shared" ref="BM2:BV2" si="1">BL2+1</f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9">
        <f ca="1">PV!CW2</f>
        <v>4</v>
      </c>
    </row>
    <row r="3" spans="2:103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>EOMONTH(BK3,1)</f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  <c r="CY3" s="43" t="s">
        <v>215</v>
      </c>
    </row>
    <row r="4" spans="2:103" x14ac:dyDescent="0.2">
      <c r="B4" s="1" t="s">
        <v>70</v>
      </c>
      <c r="C4" s="52">
        <v>0</v>
      </c>
      <c r="D4" s="52">
        <v>0</v>
      </c>
      <c r="E4" s="52">
        <v>2</v>
      </c>
      <c r="F4" s="52">
        <v>2</v>
      </c>
      <c r="G4" s="52">
        <v>0</v>
      </c>
      <c r="H4" s="52">
        <v>0</v>
      </c>
      <c r="I4" s="52">
        <v>0</v>
      </c>
      <c r="J4" s="52">
        <v>1</v>
      </c>
      <c r="K4" s="52">
        <v>0</v>
      </c>
      <c r="L4" s="52">
        <v>0</v>
      </c>
      <c r="M4" s="52">
        <v>2</v>
      </c>
      <c r="N4" s="52">
        <v>0</v>
      </c>
      <c r="O4" s="52">
        <v>12</v>
      </c>
      <c r="P4" s="52">
        <v>25</v>
      </c>
      <c r="Q4" s="52">
        <v>93</v>
      </c>
      <c r="R4" s="52">
        <v>0</v>
      </c>
      <c r="S4" s="52">
        <v>28</v>
      </c>
      <c r="T4" s="52">
        <v>67</v>
      </c>
      <c r="U4" s="52">
        <v>32</v>
      </c>
      <c r="V4" s="52">
        <v>96</v>
      </c>
      <c r="W4" s="52">
        <v>231</v>
      </c>
      <c r="X4" s="52">
        <v>222</v>
      </c>
      <c r="Y4" s="52">
        <v>253</v>
      </c>
      <c r="Z4" s="52">
        <v>184</v>
      </c>
      <c r="AA4" s="52">
        <v>100</v>
      </c>
      <c r="AB4" s="52">
        <v>111</v>
      </c>
      <c r="AC4" s="52">
        <v>146</v>
      </c>
      <c r="AD4" s="52">
        <v>48</v>
      </c>
      <c r="AE4" s="52">
        <v>20</v>
      </c>
      <c r="AF4" s="52">
        <v>176</v>
      </c>
      <c r="AG4" s="52">
        <v>729</v>
      </c>
      <c r="AH4" s="52">
        <v>796</v>
      </c>
      <c r="AI4" s="52">
        <v>381</v>
      </c>
      <c r="AJ4" s="52">
        <v>754</v>
      </c>
      <c r="AK4" s="52">
        <v>728</v>
      </c>
      <c r="AL4" s="52">
        <v>642</v>
      </c>
      <c r="AM4" s="52">
        <v>612</v>
      </c>
      <c r="AN4" s="52">
        <v>1372</v>
      </c>
      <c r="AO4" s="52">
        <v>855</v>
      </c>
      <c r="AP4" s="52">
        <v>1223</v>
      </c>
      <c r="AQ4" s="52">
        <v>1812</v>
      </c>
      <c r="AR4" s="52">
        <v>1824</v>
      </c>
      <c r="AS4" s="52">
        <v>2483</v>
      </c>
      <c r="AT4" s="52">
        <v>2620</v>
      </c>
      <c r="AU4" s="52">
        <v>2623</v>
      </c>
      <c r="AV4" s="52">
        <v>3496</v>
      </c>
      <c r="AW4" s="52">
        <v>3034</v>
      </c>
      <c r="AX4" s="52">
        <v>3232</v>
      </c>
      <c r="AY4" s="52">
        <v>2632</v>
      </c>
      <c r="AZ4" s="52">
        <v>1219</v>
      </c>
      <c r="BA4" s="52">
        <v>2207</v>
      </c>
      <c r="BB4" s="52">
        <v>3720</v>
      </c>
      <c r="BC4" s="52">
        <v>10000</v>
      </c>
      <c r="BD4" s="52">
        <v>3008</v>
      </c>
      <c r="BE4" s="52">
        <v>4128</v>
      </c>
      <c r="BF4" s="52">
        <v>6580</v>
      </c>
      <c r="BG4" s="52">
        <v>7105</v>
      </c>
      <c r="BH4" s="52">
        <v>9071</v>
      </c>
      <c r="BI4" s="52">
        <v>11840</v>
      </c>
      <c r="BJ4" s="52">
        <v>10419</v>
      </c>
      <c r="BK4" s="52">
        <v>10891</v>
      </c>
      <c r="BL4" s="52">
        <v>11763</v>
      </c>
      <c r="BM4" s="52">
        <v>18088</v>
      </c>
      <c r="BN4" s="52">
        <v>7559</v>
      </c>
      <c r="BO4" s="52">
        <v>9249</v>
      </c>
      <c r="BP4" s="52">
        <v>9050</v>
      </c>
      <c r="BQ4" s="52">
        <v>17765</v>
      </c>
      <c r="BR4" s="52">
        <v>16814</v>
      </c>
      <c r="BS4" s="52">
        <v>19213</v>
      </c>
      <c r="BT4" s="52">
        <v>28417</v>
      </c>
      <c r="BU4" s="52">
        <v>26363</v>
      </c>
      <c r="BV4" s="52">
        <v>18311</v>
      </c>
      <c r="BW4" s="52">
        <v>21470</v>
      </c>
      <c r="BX4" s="52">
        <v>21570</v>
      </c>
      <c r="BY4" s="52">
        <v>35213</v>
      </c>
      <c r="BZ4" s="52">
        <v>19156</v>
      </c>
      <c r="CA4" s="52">
        <v>21961</v>
      </c>
      <c r="CB4" s="52">
        <v>23173</v>
      </c>
      <c r="CC4" s="52">
        <v>19787</v>
      </c>
      <c r="CD4" s="52">
        <v>11831</v>
      </c>
      <c r="CE4" s="52">
        <v>19720</v>
      </c>
      <c r="CF4" s="52">
        <v>31455</v>
      </c>
      <c r="CG4" s="52">
        <v>25757</v>
      </c>
      <c r="CH4" s="52">
        <v>18934</v>
      </c>
      <c r="CI4" s="52">
        <v>25701</v>
      </c>
      <c r="CJ4" s="52">
        <v>24598.304347826088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19509</v>
      </c>
      <c r="CY4" s="52">
        <f t="shared" ref="CY4:CY10" ca="1" si="6">SUMIFS($C4:$CV4,$C$3:$CV$3,"&gt;="&amp;DATE(2026,1,1),$C$3:$CV$3,"&lt;="&amp;DATE(2026,12,31),$C$2:$CV$2,"&gt;"&amp;0)+$CW4</f>
        <v>69808.304347826081</v>
      </c>
    </row>
    <row r="5" spans="2:103" x14ac:dyDescent="0.2">
      <c r="B5" s="1" t="s">
        <v>83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0</v>
      </c>
      <c r="AG5" s="52">
        <v>0</v>
      </c>
      <c r="AH5" s="52">
        <v>0</v>
      </c>
      <c r="AI5" s="52">
        <v>0</v>
      </c>
      <c r="AJ5" s="52">
        <v>0</v>
      </c>
      <c r="AK5" s="52">
        <v>0</v>
      </c>
      <c r="AL5" s="52">
        <v>0</v>
      </c>
      <c r="AM5" s="52">
        <v>0</v>
      </c>
      <c r="AN5" s="52">
        <v>0</v>
      </c>
      <c r="AO5" s="52">
        <v>0</v>
      </c>
      <c r="AP5" s="52">
        <v>0</v>
      </c>
      <c r="AQ5" s="52">
        <v>0</v>
      </c>
      <c r="AR5" s="52">
        <v>0</v>
      </c>
      <c r="AS5" s="52">
        <v>0</v>
      </c>
      <c r="AT5" s="52">
        <v>0</v>
      </c>
      <c r="AU5" s="52">
        <v>0</v>
      </c>
      <c r="AV5" s="52">
        <v>0</v>
      </c>
      <c r="AW5" s="52">
        <v>0</v>
      </c>
      <c r="AX5" s="52">
        <v>0</v>
      </c>
      <c r="AY5" s="52">
        <v>627</v>
      </c>
      <c r="AZ5" s="52">
        <v>1319</v>
      </c>
      <c r="BA5" s="52">
        <v>2346</v>
      </c>
      <c r="BB5" s="52">
        <v>373</v>
      </c>
      <c r="BC5" s="52">
        <v>98</v>
      </c>
      <c r="BD5" s="52">
        <v>3</v>
      </c>
      <c r="BE5" s="52">
        <v>3</v>
      </c>
      <c r="BF5" s="52">
        <v>8</v>
      </c>
      <c r="BG5" s="52">
        <v>0</v>
      </c>
      <c r="BH5" s="52">
        <v>0</v>
      </c>
      <c r="BI5" s="52">
        <v>74</v>
      </c>
      <c r="BJ5" s="52">
        <v>0</v>
      </c>
      <c r="BK5" s="52">
        <v>1</v>
      </c>
      <c r="BL5" s="52">
        <v>1</v>
      </c>
      <c r="BM5" s="52">
        <v>2</v>
      </c>
      <c r="BN5" s="52">
        <v>0</v>
      </c>
      <c r="BO5" s="52">
        <v>0</v>
      </c>
      <c r="BP5" s="52">
        <v>0</v>
      </c>
      <c r="BQ5" s="52">
        <v>0</v>
      </c>
      <c r="BR5" s="52">
        <v>0</v>
      </c>
      <c r="BS5" s="52">
        <v>0</v>
      </c>
      <c r="BT5" s="52">
        <v>0</v>
      </c>
      <c r="BU5" s="52">
        <v>0</v>
      </c>
      <c r="BV5" s="52">
        <v>0</v>
      </c>
      <c r="BW5" s="52">
        <v>0</v>
      </c>
      <c r="BX5" s="52">
        <v>0</v>
      </c>
      <c r="BY5" s="52">
        <v>0</v>
      </c>
      <c r="BZ5" s="52">
        <v>0</v>
      </c>
      <c r="CA5" s="52">
        <v>0</v>
      </c>
      <c r="CB5" s="52">
        <v>0</v>
      </c>
      <c r="CC5" s="52">
        <v>0</v>
      </c>
      <c r="CD5" s="52">
        <v>0</v>
      </c>
      <c r="CE5" s="52">
        <v>0</v>
      </c>
      <c r="CF5" s="52">
        <v>0</v>
      </c>
      <c r="CG5" s="52">
        <v>0</v>
      </c>
      <c r="CH5" s="52">
        <v>0</v>
      </c>
      <c r="CI5" s="52">
        <v>0</v>
      </c>
      <c r="CJ5" s="52">
        <v>0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0</v>
      </c>
      <c r="CY5" s="52">
        <f t="shared" ca="1" si="6"/>
        <v>0</v>
      </c>
    </row>
    <row r="6" spans="2:103" x14ac:dyDescent="0.2">
      <c r="B6" s="1" t="s">
        <v>74</v>
      </c>
      <c r="C6" s="52">
        <v>1004</v>
      </c>
      <c r="D6" s="52">
        <v>1171</v>
      </c>
      <c r="E6" s="52">
        <v>876</v>
      </c>
      <c r="F6" s="52">
        <v>928</v>
      </c>
      <c r="G6" s="52">
        <v>847</v>
      </c>
      <c r="H6" s="52">
        <v>688</v>
      </c>
      <c r="I6" s="52">
        <v>824</v>
      </c>
      <c r="J6" s="52">
        <v>818</v>
      </c>
      <c r="K6" s="52">
        <v>914</v>
      </c>
      <c r="L6" s="52">
        <v>1006</v>
      </c>
      <c r="M6" s="52">
        <v>1394</v>
      </c>
      <c r="N6" s="52">
        <v>762</v>
      </c>
      <c r="O6" s="52">
        <v>715</v>
      </c>
      <c r="P6" s="52">
        <v>664</v>
      </c>
      <c r="Q6" s="52">
        <v>575</v>
      </c>
      <c r="R6" s="52">
        <v>27</v>
      </c>
      <c r="S6" s="52">
        <v>90</v>
      </c>
      <c r="T6" s="52">
        <v>356</v>
      </c>
      <c r="U6" s="52">
        <v>409</v>
      </c>
      <c r="V6" s="52">
        <v>413</v>
      </c>
      <c r="W6" s="52">
        <v>552</v>
      </c>
      <c r="X6" s="52">
        <v>548</v>
      </c>
      <c r="Y6" s="52">
        <v>642</v>
      </c>
      <c r="Z6" s="52">
        <v>613</v>
      </c>
      <c r="AA6" s="52">
        <v>725</v>
      </c>
      <c r="AB6" s="52">
        <v>1067</v>
      </c>
      <c r="AC6" s="52">
        <v>1530</v>
      </c>
      <c r="AD6" s="52">
        <v>1193</v>
      </c>
      <c r="AE6" s="52">
        <v>217</v>
      </c>
      <c r="AF6" s="52">
        <v>959</v>
      </c>
      <c r="AG6" s="52">
        <v>2580</v>
      </c>
      <c r="AH6" s="52">
        <v>2855</v>
      </c>
      <c r="AI6" s="52">
        <v>3266</v>
      </c>
      <c r="AJ6" s="52">
        <v>4085</v>
      </c>
      <c r="AK6" s="52">
        <v>5371</v>
      </c>
      <c r="AL6" s="52">
        <v>6101</v>
      </c>
      <c r="AM6" s="52">
        <v>5614</v>
      </c>
      <c r="AN6" s="52">
        <v>5924</v>
      </c>
      <c r="AO6" s="52">
        <v>8285</v>
      </c>
      <c r="AP6" s="52">
        <v>11010</v>
      </c>
      <c r="AQ6" s="52">
        <v>9305</v>
      </c>
      <c r="AR6" s="52">
        <v>6984</v>
      </c>
      <c r="AS6" s="52">
        <v>8098</v>
      </c>
      <c r="AT6" s="52">
        <v>8679</v>
      </c>
      <c r="AU6" s="52">
        <v>8498</v>
      </c>
      <c r="AV6" s="52">
        <v>14946</v>
      </c>
      <c r="AW6" s="52">
        <v>9065</v>
      </c>
      <c r="AX6" s="52">
        <v>5282</v>
      </c>
      <c r="AY6" s="52">
        <v>4408</v>
      </c>
      <c r="AZ6" s="52">
        <v>3850</v>
      </c>
      <c r="BA6" s="52">
        <v>4511</v>
      </c>
      <c r="BB6" s="52">
        <v>3218</v>
      </c>
      <c r="BC6" s="52">
        <v>2908</v>
      </c>
      <c r="BD6" s="52">
        <v>2620</v>
      </c>
      <c r="BE6" s="52">
        <v>2265</v>
      </c>
      <c r="BF6" s="52">
        <v>2001</v>
      </c>
      <c r="BG6" s="52">
        <v>1791</v>
      </c>
      <c r="BH6" s="52">
        <v>1475</v>
      </c>
      <c r="BI6" s="52">
        <v>1606</v>
      </c>
      <c r="BJ6" s="52">
        <v>965</v>
      </c>
      <c r="BK6" s="52">
        <v>683</v>
      </c>
      <c r="BL6" s="52">
        <v>660</v>
      </c>
      <c r="BM6" s="52">
        <v>680</v>
      </c>
      <c r="BN6" s="52">
        <v>593</v>
      </c>
      <c r="BO6" s="52">
        <v>491</v>
      </c>
      <c r="BP6" s="52">
        <v>374</v>
      </c>
      <c r="BQ6" s="52">
        <v>374</v>
      </c>
      <c r="BR6" s="52">
        <v>203</v>
      </c>
      <c r="BS6" s="52">
        <v>146</v>
      </c>
      <c r="BT6" s="52">
        <v>232</v>
      </c>
      <c r="BU6" s="52">
        <v>235</v>
      </c>
      <c r="BV6" s="52">
        <v>184</v>
      </c>
      <c r="BW6" s="52">
        <v>255</v>
      </c>
      <c r="BX6" s="52">
        <v>197</v>
      </c>
      <c r="BY6" s="52">
        <v>264</v>
      </c>
      <c r="BZ6" s="52">
        <v>219</v>
      </c>
      <c r="CA6" s="52">
        <v>246</v>
      </c>
      <c r="CB6" s="52">
        <v>159</v>
      </c>
      <c r="CC6" s="52">
        <v>183</v>
      </c>
      <c r="CD6" s="52">
        <v>168</v>
      </c>
      <c r="CE6" s="52">
        <v>105</v>
      </c>
      <c r="CF6" s="52">
        <v>178</v>
      </c>
      <c r="CG6" s="52">
        <v>150</v>
      </c>
      <c r="CH6" s="52">
        <v>97</v>
      </c>
      <c r="CI6" s="52">
        <v>128</v>
      </c>
      <c r="CJ6" s="52">
        <v>117.26086956521739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93</v>
      </c>
      <c r="CY6" s="52">
        <f t="shared" ca="1" si="6"/>
        <v>338.26086956521738</v>
      </c>
    </row>
    <row r="7" spans="2:103" x14ac:dyDescent="0.2">
      <c r="B7" s="1" t="s">
        <v>76</v>
      </c>
      <c r="C7" s="52">
        <v>0</v>
      </c>
      <c r="D7" s="52">
        <v>0</v>
      </c>
      <c r="E7" s="52">
        <v>0</v>
      </c>
      <c r="F7" s="52">
        <v>0</v>
      </c>
      <c r="G7" s="52">
        <v>103</v>
      </c>
      <c r="H7" s="52">
        <v>107</v>
      </c>
      <c r="I7" s="52">
        <v>35</v>
      </c>
      <c r="J7" s="52">
        <v>57</v>
      </c>
      <c r="K7" s="52">
        <v>155</v>
      </c>
      <c r="L7" s="52">
        <v>176</v>
      </c>
      <c r="M7" s="52">
        <v>129</v>
      </c>
      <c r="N7" s="52">
        <v>434</v>
      </c>
      <c r="O7" s="52">
        <v>866</v>
      </c>
      <c r="P7" s="52">
        <v>286</v>
      </c>
      <c r="Q7" s="52">
        <v>151</v>
      </c>
      <c r="R7" s="52">
        <v>4</v>
      </c>
      <c r="S7" s="52">
        <v>44</v>
      </c>
      <c r="T7" s="52">
        <v>155</v>
      </c>
      <c r="U7" s="52">
        <v>199</v>
      </c>
      <c r="V7" s="52">
        <v>243</v>
      </c>
      <c r="W7" s="52">
        <v>283</v>
      </c>
      <c r="X7" s="52">
        <v>776</v>
      </c>
      <c r="Y7" s="52">
        <v>643</v>
      </c>
      <c r="Z7" s="52">
        <v>872</v>
      </c>
      <c r="AA7" s="52">
        <v>938</v>
      </c>
      <c r="AB7" s="52">
        <v>806</v>
      </c>
      <c r="AC7" s="52">
        <v>941</v>
      </c>
      <c r="AD7" s="52">
        <v>751</v>
      </c>
      <c r="AE7" s="52">
        <v>147</v>
      </c>
      <c r="AF7" s="52">
        <v>268</v>
      </c>
      <c r="AG7" s="52">
        <v>657</v>
      </c>
      <c r="AH7" s="52">
        <v>797</v>
      </c>
      <c r="AI7" s="52">
        <v>786</v>
      </c>
      <c r="AJ7" s="52">
        <v>1046</v>
      </c>
      <c r="AK7" s="52">
        <v>1990</v>
      </c>
      <c r="AL7" s="52">
        <v>3343</v>
      </c>
      <c r="AM7" s="52">
        <v>4220</v>
      </c>
      <c r="AN7" s="52">
        <v>4306</v>
      </c>
      <c r="AO7" s="52">
        <v>6341</v>
      </c>
      <c r="AP7" s="52">
        <v>6541</v>
      </c>
      <c r="AQ7" s="52">
        <v>5838</v>
      </c>
      <c r="AR7" s="52">
        <v>6543</v>
      </c>
      <c r="AS7" s="52">
        <v>6319</v>
      </c>
      <c r="AT7" s="52">
        <v>6554</v>
      </c>
      <c r="AU7" s="52">
        <v>6465</v>
      </c>
      <c r="AV7" s="52">
        <v>10065</v>
      </c>
      <c r="AW7" s="52">
        <v>12259</v>
      </c>
      <c r="AX7" s="52">
        <v>4410</v>
      </c>
      <c r="AY7" s="52">
        <v>4370</v>
      </c>
      <c r="AZ7" s="52">
        <v>5851</v>
      </c>
      <c r="BA7" s="52">
        <v>9350</v>
      </c>
      <c r="BB7" s="52">
        <v>8324</v>
      </c>
      <c r="BC7" s="52">
        <v>9635</v>
      </c>
      <c r="BD7" s="52">
        <v>1603</v>
      </c>
      <c r="BE7" s="52">
        <v>1414</v>
      </c>
      <c r="BF7" s="52">
        <v>773</v>
      </c>
      <c r="BG7" s="52">
        <v>586</v>
      </c>
      <c r="BH7" s="52">
        <v>358</v>
      </c>
      <c r="BI7" s="52">
        <v>281</v>
      </c>
      <c r="BJ7" s="52">
        <v>372</v>
      </c>
      <c r="BK7" s="52">
        <v>178</v>
      </c>
      <c r="BL7" s="52">
        <v>122</v>
      </c>
      <c r="BM7" s="52">
        <v>139</v>
      </c>
      <c r="BN7" s="52">
        <v>164</v>
      </c>
      <c r="BO7" s="52">
        <v>103</v>
      </c>
      <c r="BP7" s="52">
        <v>99</v>
      </c>
      <c r="BQ7" s="52">
        <v>44</v>
      </c>
      <c r="BR7" s="52">
        <v>105</v>
      </c>
      <c r="BS7" s="52">
        <v>45</v>
      </c>
      <c r="BT7" s="52">
        <v>25</v>
      </c>
      <c r="BU7" s="52">
        <v>20</v>
      </c>
      <c r="BV7" s="52">
        <v>45</v>
      </c>
      <c r="BW7" s="52">
        <v>25</v>
      </c>
      <c r="BX7" s="52">
        <v>26</v>
      </c>
      <c r="BY7" s="52">
        <v>22</v>
      </c>
      <c r="BZ7" s="52">
        <v>18</v>
      </c>
      <c r="CA7" s="52">
        <v>6</v>
      </c>
      <c r="CB7" s="52">
        <v>24</v>
      </c>
      <c r="CC7" s="52">
        <v>5</v>
      </c>
      <c r="CD7" s="52">
        <v>10</v>
      </c>
      <c r="CE7" s="52">
        <v>7</v>
      </c>
      <c r="CF7" s="52">
        <v>6</v>
      </c>
      <c r="CG7" s="52">
        <v>1</v>
      </c>
      <c r="CH7" s="52">
        <v>2</v>
      </c>
      <c r="CI7" s="52">
        <v>1</v>
      </c>
      <c r="CJ7" s="52">
        <v>1.2608695652173914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1</v>
      </c>
      <c r="CY7" s="52">
        <f t="shared" ca="1" si="6"/>
        <v>3.2608695652173916</v>
      </c>
    </row>
    <row r="8" spans="2:103" x14ac:dyDescent="0.2">
      <c r="B8" s="1" t="s">
        <v>90</v>
      </c>
      <c r="C8" s="52">
        <v>89</v>
      </c>
      <c r="D8" s="52">
        <v>91</v>
      </c>
      <c r="E8" s="52">
        <v>133</v>
      </c>
      <c r="F8" s="52">
        <v>91</v>
      </c>
      <c r="G8" s="52">
        <v>34</v>
      </c>
      <c r="H8" s="52">
        <v>24</v>
      </c>
      <c r="I8" s="52">
        <v>9</v>
      </c>
      <c r="J8" s="52">
        <v>17</v>
      </c>
      <c r="K8" s="52">
        <v>4</v>
      </c>
      <c r="L8" s="52">
        <v>110</v>
      </c>
      <c r="M8" s="52">
        <v>53</v>
      </c>
      <c r="N8" s="52">
        <v>36</v>
      </c>
      <c r="O8" s="52">
        <v>40</v>
      </c>
      <c r="P8" s="52">
        <v>34</v>
      </c>
      <c r="Q8" s="52">
        <v>33</v>
      </c>
      <c r="R8" s="52">
        <v>4</v>
      </c>
      <c r="S8" s="52">
        <v>0</v>
      </c>
      <c r="T8" s="52">
        <v>46</v>
      </c>
      <c r="U8" s="52">
        <v>22</v>
      </c>
      <c r="V8" s="52">
        <v>58</v>
      </c>
      <c r="W8" s="52">
        <v>109</v>
      </c>
      <c r="X8" s="52">
        <v>41</v>
      </c>
      <c r="Y8" s="52">
        <v>50</v>
      </c>
      <c r="Z8" s="52">
        <v>156</v>
      </c>
      <c r="AA8" s="52">
        <v>108</v>
      </c>
      <c r="AB8" s="52">
        <v>114</v>
      </c>
      <c r="AC8" s="52">
        <v>476</v>
      </c>
      <c r="AD8" s="52">
        <v>116</v>
      </c>
      <c r="AE8" s="52">
        <v>0</v>
      </c>
      <c r="AF8" s="52">
        <v>137</v>
      </c>
      <c r="AG8" s="52">
        <v>349</v>
      </c>
      <c r="AH8" s="52">
        <v>301</v>
      </c>
      <c r="AI8" s="52">
        <v>359</v>
      </c>
      <c r="AJ8" s="52">
        <v>320</v>
      </c>
      <c r="AK8" s="52">
        <v>433</v>
      </c>
      <c r="AL8" s="52">
        <v>346</v>
      </c>
      <c r="AM8" s="52">
        <v>389</v>
      </c>
      <c r="AN8" s="52">
        <v>344</v>
      </c>
      <c r="AO8" s="52">
        <v>535</v>
      </c>
      <c r="AP8" s="52">
        <v>226</v>
      </c>
      <c r="AQ8" s="52">
        <v>121</v>
      </c>
      <c r="AR8" s="52">
        <v>333</v>
      </c>
      <c r="AS8" s="52">
        <v>352</v>
      </c>
      <c r="AT8" s="52">
        <v>218</v>
      </c>
      <c r="AU8" s="52">
        <v>10</v>
      </c>
      <c r="AV8" s="52">
        <v>1</v>
      </c>
      <c r="AW8" s="52">
        <v>9</v>
      </c>
      <c r="AX8" s="52">
        <v>0</v>
      </c>
      <c r="AY8" s="52">
        <v>0</v>
      </c>
      <c r="AZ8" s="52">
        <v>0</v>
      </c>
      <c r="BA8" s="52">
        <v>0</v>
      </c>
      <c r="BB8" s="52">
        <v>0</v>
      </c>
      <c r="BC8" s="52">
        <v>0</v>
      </c>
      <c r="BD8" s="52">
        <v>0</v>
      </c>
      <c r="BE8" s="52">
        <v>0</v>
      </c>
      <c r="BF8" s="52">
        <v>0</v>
      </c>
      <c r="BG8" s="52">
        <v>0</v>
      </c>
      <c r="BH8" s="52">
        <v>0</v>
      </c>
      <c r="BI8" s="52">
        <v>0</v>
      </c>
      <c r="BJ8" s="52">
        <v>0</v>
      </c>
      <c r="BK8" s="52">
        <v>0</v>
      </c>
      <c r="BL8" s="52">
        <v>0</v>
      </c>
      <c r="BM8" s="52">
        <v>0</v>
      </c>
      <c r="BN8" s="52">
        <v>0</v>
      </c>
      <c r="BO8" s="52">
        <v>0</v>
      </c>
      <c r="BP8" s="52">
        <v>0</v>
      </c>
      <c r="BQ8" s="52">
        <v>0</v>
      </c>
      <c r="BR8" s="52">
        <v>0</v>
      </c>
      <c r="BS8" s="52">
        <v>0</v>
      </c>
      <c r="BT8" s="52">
        <v>0</v>
      </c>
      <c r="BU8" s="52">
        <v>1</v>
      </c>
      <c r="BV8" s="52">
        <v>0</v>
      </c>
      <c r="BW8" s="52">
        <v>0</v>
      </c>
      <c r="BX8" s="52">
        <v>0</v>
      </c>
      <c r="BY8" s="52">
        <v>0</v>
      </c>
      <c r="BZ8" s="52">
        <v>0</v>
      </c>
      <c r="CA8" s="52">
        <v>0</v>
      </c>
      <c r="CB8" s="52">
        <v>0</v>
      </c>
      <c r="CC8" s="52">
        <v>0</v>
      </c>
      <c r="CD8" s="52">
        <v>1</v>
      </c>
      <c r="CE8" s="52">
        <v>0</v>
      </c>
      <c r="CF8" s="52">
        <v>0</v>
      </c>
      <c r="CG8" s="52">
        <v>0</v>
      </c>
      <c r="CH8" s="52">
        <v>0</v>
      </c>
      <c r="CI8" s="52">
        <v>0</v>
      </c>
      <c r="CJ8" s="52">
        <v>0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0</v>
      </c>
      <c r="CY8" s="52">
        <f t="shared" ca="1" si="6"/>
        <v>0</v>
      </c>
    </row>
    <row r="9" spans="2:103" x14ac:dyDescent="0.2">
      <c r="B9" s="1" t="s">
        <v>80</v>
      </c>
      <c r="C9" s="52">
        <v>1181</v>
      </c>
      <c r="D9" s="52">
        <v>1454</v>
      </c>
      <c r="E9" s="52">
        <v>3725</v>
      </c>
      <c r="F9" s="52">
        <v>1685</v>
      </c>
      <c r="G9" s="52">
        <v>421</v>
      </c>
      <c r="H9" s="52">
        <v>305</v>
      </c>
      <c r="I9" s="52">
        <v>251</v>
      </c>
      <c r="J9" s="52">
        <v>232</v>
      </c>
      <c r="K9" s="52">
        <v>241</v>
      </c>
      <c r="L9" s="52">
        <v>431</v>
      </c>
      <c r="M9" s="52">
        <v>806</v>
      </c>
      <c r="N9" s="52">
        <v>423</v>
      </c>
      <c r="O9" s="52">
        <v>576</v>
      </c>
      <c r="P9" s="52">
        <v>614</v>
      </c>
      <c r="Q9" s="52">
        <v>1395</v>
      </c>
      <c r="R9" s="52">
        <v>35</v>
      </c>
      <c r="S9" s="52">
        <v>200</v>
      </c>
      <c r="T9" s="52">
        <v>484</v>
      </c>
      <c r="U9" s="52">
        <v>399</v>
      </c>
      <c r="V9" s="52">
        <v>523</v>
      </c>
      <c r="W9" s="52">
        <v>993</v>
      </c>
      <c r="X9" s="52">
        <v>314</v>
      </c>
      <c r="Y9" s="52">
        <v>1169</v>
      </c>
      <c r="Z9" s="52">
        <v>1545</v>
      </c>
      <c r="AA9" s="52">
        <v>1680</v>
      </c>
      <c r="AB9" s="52">
        <v>2194</v>
      </c>
      <c r="AC9" s="52">
        <v>5236</v>
      </c>
      <c r="AD9" s="52">
        <v>643</v>
      </c>
      <c r="AE9" s="52">
        <v>170</v>
      </c>
      <c r="AF9" s="52">
        <v>1200</v>
      </c>
      <c r="AG9" s="52">
        <v>4223</v>
      </c>
      <c r="AH9" s="52">
        <v>5174</v>
      </c>
      <c r="AI9" s="52">
        <v>6293</v>
      </c>
      <c r="AJ9" s="52">
        <v>6367</v>
      </c>
      <c r="AK9" s="52">
        <v>7024</v>
      </c>
      <c r="AL9" s="52">
        <v>6061</v>
      </c>
      <c r="AM9" s="52">
        <v>7764</v>
      </c>
      <c r="AN9" s="52">
        <v>7360</v>
      </c>
      <c r="AO9" s="52">
        <v>13027</v>
      </c>
      <c r="AP9" s="52">
        <v>6578</v>
      </c>
      <c r="AQ9" s="52">
        <v>2850</v>
      </c>
      <c r="AR9" s="52">
        <v>6504</v>
      </c>
      <c r="AS9" s="52">
        <v>8954</v>
      </c>
      <c r="AT9" s="52">
        <v>10602</v>
      </c>
      <c r="AU9" s="52">
        <v>8200</v>
      </c>
      <c r="AV9" s="52">
        <v>8868</v>
      </c>
      <c r="AW9" s="52">
        <v>9019</v>
      </c>
      <c r="AX9" s="52">
        <v>8102</v>
      </c>
      <c r="AY9" s="52">
        <v>6400</v>
      </c>
      <c r="AZ9" s="52">
        <v>5864</v>
      </c>
      <c r="BA9" s="52">
        <v>6670</v>
      </c>
      <c r="BB9" s="52">
        <v>3333</v>
      </c>
      <c r="BC9" s="52">
        <v>2110</v>
      </c>
      <c r="BD9" s="52">
        <v>1137</v>
      </c>
      <c r="BE9" s="52">
        <v>779</v>
      </c>
      <c r="BF9" s="52">
        <v>783</v>
      </c>
      <c r="BG9" s="52">
        <v>845</v>
      </c>
      <c r="BH9" s="52">
        <v>666</v>
      </c>
      <c r="BI9" s="52">
        <v>824</v>
      </c>
      <c r="BJ9" s="52">
        <v>552</v>
      </c>
      <c r="BK9" s="52">
        <v>419</v>
      </c>
      <c r="BL9" s="52">
        <v>327</v>
      </c>
      <c r="BM9" s="52">
        <v>321</v>
      </c>
      <c r="BN9" s="52">
        <v>279</v>
      </c>
      <c r="BO9" s="52">
        <v>279</v>
      </c>
      <c r="BP9" s="52">
        <v>283</v>
      </c>
      <c r="BQ9" s="52">
        <v>286</v>
      </c>
      <c r="BR9" s="52">
        <v>194</v>
      </c>
      <c r="BS9" s="52">
        <v>160</v>
      </c>
      <c r="BT9" s="52">
        <v>151</v>
      </c>
      <c r="BU9" s="52">
        <v>158</v>
      </c>
      <c r="BV9" s="52">
        <v>58</v>
      </c>
      <c r="BW9" s="52">
        <v>82</v>
      </c>
      <c r="BX9" s="52">
        <v>49</v>
      </c>
      <c r="BY9" s="52">
        <v>74</v>
      </c>
      <c r="BZ9" s="52">
        <v>55</v>
      </c>
      <c r="CA9" s="52">
        <v>67</v>
      </c>
      <c r="CB9" s="52">
        <v>41</v>
      </c>
      <c r="CC9" s="52">
        <v>38</v>
      </c>
      <c r="CD9" s="52">
        <v>22</v>
      </c>
      <c r="CE9" s="52">
        <v>54</v>
      </c>
      <c r="CF9" s="52">
        <v>12</v>
      </c>
      <c r="CG9" s="52">
        <v>12</v>
      </c>
      <c r="CH9" s="52">
        <v>12</v>
      </c>
      <c r="CI9" s="52">
        <v>9</v>
      </c>
      <c r="CJ9" s="52">
        <v>3.7826086956521738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3</v>
      </c>
      <c r="CY9" s="52">
        <f t="shared" ca="1" si="6"/>
        <v>15.782608695652174</v>
      </c>
    </row>
    <row r="10" spans="2:103" x14ac:dyDescent="0.2">
      <c r="B10" s="1" t="s">
        <v>67</v>
      </c>
      <c r="C10" s="52">
        <v>5</v>
      </c>
      <c r="D10" s="52">
        <v>3</v>
      </c>
      <c r="E10" s="52">
        <v>2</v>
      </c>
      <c r="F10" s="52">
        <v>5</v>
      </c>
      <c r="G10" s="52">
        <v>1</v>
      </c>
      <c r="H10" s="52">
        <v>4</v>
      </c>
      <c r="I10" s="52">
        <v>1</v>
      </c>
      <c r="J10" s="52">
        <v>1</v>
      </c>
      <c r="K10" s="52">
        <v>1</v>
      </c>
      <c r="L10" s="52">
        <v>3</v>
      </c>
      <c r="M10" s="52">
        <v>4</v>
      </c>
      <c r="N10" s="52">
        <v>3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0</v>
      </c>
      <c r="AH10" s="52">
        <v>0</v>
      </c>
      <c r="AI10" s="52">
        <v>0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52">
        <v>0</v>
      </c>
      <c r="AT10" s="52">
        <v>0</v>
      </c>
      <c r="AU10" s="52">
        <v>0</v>
      </c>
      <c r="AV10" s="52">
        <v>0</v>
      </c>
      <c r="AW10" s="52">
        <v>52</v>
      </c>
      <c r="AX10" s="52">
        <v>130</v>
      </c>
      <c r="AY10" s="52">
        <v>157</v>
      </c>
      <c r="AZ10" s="52">
        <v>304</v>
      </c>
      <c r="BA10" s="52">
        <v>298</v>
      </c>
      <c r="BB10" s="52">
        <v>145</v>
      </c>
      <c r="BC10" s="52">
        <v>751</v>
      </c>
      <c r="BD10" s="52">
        <v>465</v>
      </c>
      <c r="BE10" s="52">
        <v>990</v>
      </c>
      <c r="BF10" s="52">
        <v>915</v>
      </c>
      <c r="BG10" s="52">
        <v>534</v>
      </c>
      <c r="BH10" s="52">
        <v>1937</v>
      </c>
      <c r="BI10" s="52">
        <v>3046</v>
      </c>
      <c r="BJ10" s="52">
        <v>1599</v>
      </c>
      <c r="BK10" s="52">
        <v>1496</v>
      </c>
      <c r="BL10" s="52">
        <v>1757</v>
      </c>
      <c r="BM10" s="52">
        <v>4084</v>
      </c>
      <c r="BN10" s="52">
        <v>956</v>
      </c>
      <c r="BO10" s="52">
        <v>2460</v>
      </c>
      <c r="BP10" s="52">
        <v>3081</v>
      </c>
      <c r="BQ10" s="52">
        <v>5066</v>
      </c>
      <c r="BR10" s="52">
        <v>4760</v>
      </c>
      <c r="BS10" s="52">
        <v>4320</v>
      </c>
      <c r="BT10" s="52">
        <v>7352</v>
      </c>
      <c r="BU10" s="52">
        <v>7344</v>
      </c>
      <c r="BV10" s="52">
        <v>1020</v>
      </c>
      <c r="BW10" s="52">
        <v>1626</v>
      </c>
      <c r="BX10" s="52">
        <v>2696</v>
      </c>
      <c r="BY10" s="52">
        <v>8046</v>
      </c>
      <c r="BZ10" s="52">
        <v>6151</v>
      </c>
      <c r="CA10" s="52">
        <v>7188</v>
      </c>
      <c r="CB10" s="52">
        <v>7704</v>
      </c>
      <c r="CC10" s="52">
        <v>10548</v>
      </c>
      <c r="CD10" s="52">
        <v>13381</v>
      </c>
      <c r="CE10" s="52">
        <v>12833</v>
      </c>
      <c r="CF10" s="52">
        <v>16031</v>
      </c>
      <c r="CG10" s="52">
        <v>12287</v>
      </c>
      <c r="CH10" s="52">
        <v>10759</v>
      </c>
      <c r="CI10" s="52">
        <v>13338</v>
      </c>
      <c r="CJ10" s="52">
        <v>12217.826086956522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9690</v>
      </c>
      <c r="CY10" s="52">
        <f t="shared" ca="1" si="6"/>
        <v>35245.82608695652</v>
      </c>
    </row>
    <row r="11" spans="2:103" x14ac:dyDescent="0.2">
      <c r="B11" s="1" t="s">
        <v>68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>
        <v>0</v>
      </c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2">
        <v>0</v>
      </c>
      <c r="AR11" s="52">
        <v>0</v>
      </c>
      <c r="AS11" s="52">
        <v>0</v>
      </c>
      <c r="AT11" s="52">
        <v>0</v>
      </c>
      <c r="AU11" s="52">
        <v>0</v>
      </c>
      <c r="AV11" s="52">
        <v>0</v>
      </c>
      <c r="AW11" s="52">
        <v>0</v>
      </c>
      <c r="AX11" s="52">
        <v>0</v>
      </c>
      <c r="AY11" s="52">
        <v>0</v>
      </c>
      <c r="AZ11" s="52">
        <v>0</v>
      </c>
      <c r="BA11" s="52">
        <v>0</v>
      </c>
      <c r="BB11" s="52">
        <v>0</v>
      </c>
      <c r="BC11" s="52">
        <v>0</v>
      </c>
      <c r="BD11" s="52">
        <v>0</v>
      </c>
      <c r="BE11" s="52">
        <v>0</v>
      </c>
      <c r="BF11" s="52">
        <v>0</v>
      </c>
      <c r="BG11" s="52">
        <v>0</v>
      </c>
      <c r="BH11" s="52">
        <v>0</v>
      </c>
      <c r="BI11" s="52">
        <v>0</v>
      </c>
      <c r="BJ11" s="52">
        <v>0</v>
      </c>
      <c r="BK11" s="52">
        <v>0</v>
      </c>
      <c r="BL11" s="52">
        <v>0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0</v>
      </c>
      <c r="BT11" s="52">
        <v>0</v>
      </c>
      <c r="BU11" s="52">
        <v>0</v>
      </c>
      <c r="BV11" s="52">
        <v>0</v>
      </c>
      <c r="BW11" s="52">
        <v>0</v>
      </c>
      <c r="BX11" s="52">
        <v>6</v>
      </c>
      <c r="BY11" s="52">
        <v>195</v>
      </c>
      <c r="BZ11" s="52">
        <v>317</v>
      </c>
      <c r="CA11" s="52">
        <v>336</v>
      </c>
      <c r="CB11" s="52">
        <v>400</v>
      </c>
      <c r="CC11" s="52">
        <v>411</v>
      </c>
      <c r="CD11" s="52">
        <v>378</v>
      </c>
      <c r="CE11" s="52">
        <v>351</v>
      </c>
      <c r="CF11" s="52">
        <v>402</v>
      </c>
      <c r="CG11" s="52">
        <v>382</v>
      </c>
      <c r="CH11" s="52">
        <v>271</v>
      </c>
      <c r="CI11" s="52">
        <v>272</v>
      </c>
      <c r="CJ11" s="52">
        <v>219.39130434782609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174</v>
      </c>
      <c r="CY11" s="52"/>
    </row>
    <row r="12" spans="2:103" x14ac:dyDescent="0.2">
      <c r="B12" s="1" t="s">
        <v>75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52">
        <v>0</v>
      </c>
      <c r="AD12" s="52">
        <v>0</v>
      </c>
      <c r="AE12" s="52">
        <v>0</v>
      </c>
      <c r="AF12" s="52">
        <v>0</v>
      </c>
      <c r="AG12" s="52">
        <v>0</v>
      </c>
      <c r="AH12" s="52">
        <v>0</v>
      </c>
      <c r="AI12" s="52">
        <v>0</v>
      </c>
      <c r="AJ12" s="52">
        <v>0</v>
      </c>
      <c r="AK12" s="52">
        <v>0</v>
      </c>
      <c r="AL12" s="52">
        <v>240</v>
      </c>
      <c r="AM12" s="52">
        <v>1106</v>
      </c>
      <c r="AN12" s="52">
        <v>3911</v>
      </c>
      <c r="AO12" s="52">
        <v>9145</v>
      </c>
      <c r="AP12" s="52">
        <v>12708</v>
      </c>
      <c r="AQ12" s="52">
        <v>9268</v>
      </c>
      <c r="AR12" s="52">
        <v>5898</v>
      </c>
      <c r="AS12" s="52">
        <v>3864</v>
      </c>
      <c r="AT12" s="52">
        <v>3476</v>
      </c>
      <c r="AU12" s="52">
        <v>9896</v>
      </c>
      <c r="AV12" s="52">
        <v>16354</v>
      </c>
      <c r="AW12" s="52">
        <v>16385</v>
      </c>
      <c r="AX12" s="52">
        <v>17365</v>
      </c>
      <c r="AY12" s="52">
        <v>18354</v>
      </c>
      <c r="AZ12" s="52">
        <v>17773</v>
      </c>
      <c r="BA12" s="52">
        <v>21436</v>
      </c>
      <c r="BB12" s="52">
        <v>22068</v>
      </c>
      <c r="BC12" s="52">
        <v>28743</v>
      </c>
      <c r="BD12" s="52">
        <v>17688</v>
      </c>
      <c r="BE12" s="52">
        <v>19405</v>
      </c>
      <c r="BF12" s="52">
        <v>18745</v>
      </c>
      <c r="BG12" s="52">
        <v>18709</v>
      </c>
      <c r="BH12" s="52">
        <v>23875</v>
      </c>
      <c r="BI12" s="52">
        <v>30031</v>
      </c>
      <c r="BJ12" s="52">
        <v>30421</v>
      </c>
      <c r="BK12" s="52">
        <v>32424</v>
      </c>
      <c r="BL12" s="52">
        <v>34063</v>
      </c>
      <c r="BM12" s="52">
        <v>53643</v>
      </c>
      <c r="BN12" s="52">
        <v>34162</v>
      </c>
      <c r="BO12" s="52">
        <v>37387</v>
      </c>
      <c r="BP12" s="52">
        <v>36858</v>
      </c>
      <c r="BQ12" s="52">
        <v>41800</v>
      </c>
      <c r="BR12" s="52">
        <v>27623</v>
      </c>
      <c r="BS12" s="52">
        <v>24748</v>
      </c>
      <c r="BT12" s="52">
        <v>41821</v>
      </c>
      <c r="BU12" s="52">
        <v>29270</v>
      </c>
      <c r="BV12" s="52">
        <v>13773</v>
      </c>
      <c r="BW12" s="52">
        <v>24409</v>
      </c>
      <c r="BX12" s="52">
        <v>8668</v>
      </c>
      <c r="BY12" s="52">
        <v>23597</v>
      </c>
      <c r="BZ12" s="52">
        <v>19808</v>
      </c>
      <c r="CA12" s="52">
        <v>18558</v>
      </c>
      <c r="CB12" s="52">
        <v>20284</v>
      </c>
      <c r="CC12" s="52">
        <v>17911</v>
      </c>
      <c r="CD12" s="52">
        <v>19057</v>
      </c>
      <c r="CE12" s="52">
        <v>13438</v>
      </c>
      <c r="CF12" s="52">
        <v>16059</v>
      </c>
      <c r="CG12" s="52">
        <v>8441</v>
      </c>
      <c r="CH12" s="52">
        <v>9026</v>
      </c>
      <c r="CI12" s="52">
        <v>7526</v>
      </c>
      <c r="CJ12" s="52">
        <v>4305.869565217391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3415</v>
      </c>
      <c r="CY12" s="52">
        <f t="shared" ref="CY12:CY25" ca="1" si="7">SUMIFS($C12:$CV12,$C$3:$CV$3,"&gt;="&amp;DATE(2026,1,1),$C$3:$CV$3,"&lt;="&amp;DATE(2026,12,31),$C$2:$CV$2,"&gt;"&amp;0)+$CW12</f>
        <v>15246.869565217392</v>
      </c>
    </row>
    <row r="13" spans="2:103" x14ac:dyDescent="0.2">
      <c r="B13" s="1" t="s">
        <v>276</v>
      </c>
      <c r="C13" s="52">
        <v>20</v>
      </c>
      <c r="D13" s="52">
        <v>105</v>
      </c>
      <c r="E13" s="52">
        <v>205</v>
      </c>
      <c r="F13" s="52">
        <v>28</v>
      </c>
      <c r="G13" s="52">
        <v>107</v>
      </c>
      <c r="H13" s="52">
        <v>464</v>
      </c>
      <c r="I13" s="52">
        <v>300</v>
      </c>
      <c r="J13" s="52">
        <v>183</v>
      </c>
      <c r="K13" s="52">
        <v>96</v>
      </c>
      <c r="L13" s="52">
        <v>140</v>
      </c>
      <c r="M13" s="52">
        <v>358</v>
      </c>
      <c r="N13" s="52">
        <v>282</v>
      </c>
      <c r="O13" s="52">
        <v>284</v>
      </c>
      <c r="P13" s="52">
        <v>369</v>
      </c>
      <c r="Q13" s="52">
        <v>294</v>
      </c>
      <c r="R13" s="52">
        <v>0</v>
      </c>
      <c r="S13" s="52">
        <v>143</v>
      </c>
      <c r="T13" s="52">
        <v>157</v>
      </c>
      <c r="U13" s="52">
        <v>144</v>
      </c>
      <c r="V13" s="52">
        <v>243</v>
      </c>
      <c r="W13" s="52">
        <v>265</v>
      </c>
      <c r="X13" s="52">
        <v>258</v>
      </c>
      <c r="Y13" s="52">
        <v>360</v>
      </c>
      <c r="Z13" s="52">
        <v>535</v>
      </c>
      <c r="AA13" s="52">
        <v>606</v>
      </c>
      <c r="AB13" s="52">
        <v>626</v>
      </c>
      <c r="AC13" s="52">
        <v>1064</v>
      </c>
      <c r="AD13" s="52">
        <v>903</v>
      </c>
      <c r="AE13" s="52">
        <v>160</v>
      </c>
      <c r="AF13" s="52">
        <v>319</v>
      </c>
      <c r="AG13" s="52">
        <v>1799</v>
      </c>
      <c r="AH13" s="52">
        <v>1613</v>
      </c>
      <c r="AI13" s="52">
        <v>2175</v>
      </c>
      <c r="AJ13" s="52">
        <v>2648</v>
      </c>
      <c r="AK13" s="52">
        <v>2203</v>
      </c>
      <c r="AL13" s="52">
        <v>1813</v>
      </c>
      <c r="AM13" s="52">
        <v>1881</v>
      </c>
      <c r="AN13" s="52">
        <v>2233</v>
      </c>
      <c r="AO13" s="52">
        <v>2233</v>
      </c>
      <c r="AP13" s="52">
        <v>2451</v>
      </c>
      <c r="AQ13" s="52">
        <v>3338</v>
      </c>
      <c r="AR13" s="52">
        <v>3830</v>
      </c>
      <c r="AS13" s="52">
        <v>1289</v>
      </c>
      <c r="AT13" s="52">
        <v>5379</v>
      </c>
      <c r="AU13" s="52">
        <v>6282</v>
      </c>
      <c r="AV13" s="52">
        <v>7358</v>
      </c>
      <c r="AW13" s="52">
        <v>7841</v>
      </c>
      <c r="AX13" s="52">
        <v>7693</v>
      </c>
      <c r="AY13" s="52">
        <v>9227</v>
      </c>
      <c r="AZ13" s="52">
        <v>10071</v>
      </c>
      <c r="BA13" s="52">
        <v>12183</v>
      </c>
      <c r="BB13" s="52">
        <v>7802</v>
      </c>
      <c r="BC13" s="52">
        <v>15430</v>
      </c>
      <c r="BD13" s="52">
        <v>4603</v>
      </c>
      <c r="BE13" s="52">
        <v>6686</v>
      </c>
      <c r="BF13" s="52">
        <v>7154</v>
      </c>
      <c r="BG13" s="52">
        <v>7194</v>
      </c>
      <c r="BH13" s="52">
        <v>8481</v>
      </c>
      <c r="BI13" s="52">
        <v>9339</v>
      </c>
      <c r="BJ13" s="52">
        <v>6552</v>
      </c>
      <c r="BK13" s="52">
        <v>9378</v>
      </c>
      <c r="BL13" s="52">
        <v>9096</v>
      </c>
      <c r="BM13" s="52">
        <v>17429</v>
      </c>
      <c r="BN13" s="52">
        <v>4143</v>
      </c>
      <c r="BO13" s="52">
        <v>6153</v>
      </c>
      <c r="BP13" s="52">
        <v>6216</v>
      </c>
      <c r="BQ13" s="52">
        <v>10218</v>
      </c>
      <c r="BR13" s="52">
        <v>11044</v>
      </c>
      <c r="BS13" s="52">
        <v>12925</v>
      </c>
      <c r="BT13" s="52">
        <v>16234</v>
      </c>
      <c r="BU13" s="52">
        <v>12912</v>
      </c>
      <c r="BV13" s="52">
        <v>10454</v>
      </c>
      <c r="BW13" s="52">
        <v>13097</v>
      </c>
      <c r="BX13" s="52">
        <v>11978</v>
      </c>
      <c r="BY13" s="52">
        <v>15649</v>
      </c>
      <c r="BZ13" s="52">
        <v>13331</v>
      </c>
      <c r="CA13" s="52">
        <v>13041</v>
      </c>
      <c r="CB13" s="52">
        <v>14708</v>
      </c>
      <c r="CC13" s="52">
        <v>16437</v>
      </c>
      <c r="CD13" s="52">
        <v>18120</v>
      </c>
      <c r="CE13" s="52">
        <v>18411</v>
      </c>
      <c r="CF13" s="52">
        <v>28507</v>
      </c>
      <c r="CG13" s="52">
        <v>20550</v>
      </c>
      <c r="CH13" s="52">
        <v>17191</v>
      </c>
      <c r="CI13" s="52">
        <v>22112</v>
      </c>
      <c r="CJ13" s="52">
        <v>19974.695652173912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52">
        <v>15842</v>
      </c>
      <c r="CY13" s="52">
        <f t="shared" ca="1" si="7"/>
        <v>57928.695652173912</v>
      </c>
    </row>
    <row r="14" spans="2:103" x14ac:dyDescent="0.2">
      <c r="B14" s="1" t="s">
        <v>84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89</v>
      </c>
      <c r="M14" s="52">
        <v>189</v>
      </c>
      <c r="N14" s="52">
        <v>202</v>
      </c>
      <c r="O14" s="52">
        <v>314</v>
      </c>
      <c r="P14" s="52">
        <v>155</v>
      </c>
      <c r="Q14" s="52">
        <v>114</v>
      </c>
      <c r="R14" s="52">
        <v>0</v>
      </c>
      <c r="S14" s="52">
        <v>0</v>
      </c>
      <c r="T14" s="52">
        <v>102</v>
      </c>
      <c r="U14" s="52">
        <v>125</v>
      </c>
      <c r="V14" s="52">
        <v>274</v>
      </c>
      <c r="W14" s="52">
        <v>89</v>
      </c>
      <c r="X14" s="52">
        <v>215</v>
      </c>
      <c r="Y14" s="52">
        <v>459</v>
      </c>
      <c r="Z14" s="52">
        <v>251</v>
      </c>
      <c r="AA14" s="52">
        <v>155</v>
      </c>
      <c r="AB14" s="52">
        <v>70</v>
      </c>
      <c r="AC14" s="52">
        <v>53</v>
      </c>
      <c r="AD14" s="52">
        <v>138</v>
      </c>
      <c r="AE14" s="52">
        <v>42</v>
      </c>
      <c r="AF14" s="52">
        <v>59</v>
      </c>
      <c r="AG14" s="52">
        <v>321</v>
      </c>
      <c r="AH14" s="52">
        <v>853</v>
      </c>
      <c r="AI14" s="52">
        <v>499</v>
      </c>
      <c r="AJ14" s="52">
        <v>900</v>
      </c>
      <c r="AK14" s="52">
        <v>779</v>
      </c>
      <c r="AL14" s="52">
        <v>835</v>
      </c>
      <c r="AM14" s="52">
        <v>673</v>
      </c>
      <c r="AN14" s="52">
        <v>1128</v>
      </c>
      <c r="AO14" s="52">
        <v>1412</v>
      </c>
      <c r="AP14" s="52">
        <v>1241</v>
      </c>
      <c r="AQ14" s="52">
        <v>1586</v>
      </c>
      <c r="AR14" s="52">
        <v>2424</v>
      </c>
      <c r="AS14" s="52">
        <v>2319</v>
      </c>
      <c r="AT14" s="52">
        <v>1662</v>
      </c>
      <c r="AU14" s="52">
        <v>865</v>
      </c>
      <c r="AV14" s="52">
        <v>1041</v>
      </c>
      <c r="AW14" s="52">
        <v>524</v>
      </c>
      <c r="AX14" s="52">
        <v>37</v>
      </c>
      <c r="AY14" s="52">
        <v>14</v>
      </c>
      <c r="AZ14" s="52">
        <v>79</v>
      </c>
      <c r="BA14" s="52">
        <v>1140</v>
      </c>
      <c r="BB14" s="52">
        <v>526</v>
      </c>
      <c r="BC14" s="52">
        <v>572</v>
      </c>
      <c r="BD14" s="52">
        <v>714</v>
      </c>
      <c r="BE14" s="52">
        <v>484</v>
      </c>
      <c r="BF14" s="52">
        <v>515</v>
      </c>
      <c r="BG14" s="52">
        <v>890</v>
      </c>
      <c r="BH14" s="52">
        <v>689</v>
      </c>
      <c r="BI14" s="52">
        <v>671</v>
      </c>
      <c r="BJ14" s="52">
        <v>682</v>
      </c>
      <c r="BK14" s="52">
        <v>533</v>
      </c>
      <c r="BL14" s="52">
        <v>480</v>
      </c>
      <c r="BM14" s="52">
        <v>595</v>
      </c>
      <c r="BN14" s="52">
        <v>746</v>
      </c>
      <c r="BO14" s="52">
        <v>687</v>
      </c>
      <c r="BP14" s="52">
        <v>660</v>
      </c>
      <c r="BQ14" s="52">
        <v>871</v>
      </c>
      <c r="BR14" s="52">
        <v>724</v>
      </c>
      <c r="BS14" s="52">
        <v>705</v>
      </c>
      <c r="BT14" s="52">
        <v>955</v>
      </c>
      <c r="BU14" s="52">
        <v>2001</v>
      </c>
      <c r="BV14" s="52">
        <v>994</v>
      </c>
      <c r="BW14" s="52">
        <v>1061</v>
      </c>
      <c r="BX14" s="52">
        <v>761</v>
      </c>
      <c r="BY14" s="52">
        <v>1398</v>
      </c>
      <c r="BZ14" s="52">
        <v>625</v>
      </c>
      <c r="CA14" s="52">
        <v>887</v>
      </c>
      <c r="CB14" s="52">
        <v>769</v>
      </c>
      <c r="CC14" s="52">
        <v>823</v>
      </c>
      <c r="CD14" s="52">
        <v>1077</v>
      </c>
      <c r="CE14" s="52">
        <v>699</v>
      </c>
      <c r="CF14" s="52">
        <v>1349</v>
      </c>
      <c r="CG14" s="52">
        <v>1045</v>
      </c>
      <c r="CH14" s="52">
        <v>525</v>
      </c>
      <c r="CI14" s="52">
        <v>666</v>
      </c>
      <c r="CJ14" s="52">
        <v>670.78260869565224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52">
        <v>532</v>
      </c>
      <c r="CY14" s="52">
        <f t="shared" ca="1" si="7"/>
        <v>1868.7826086956522</v>
      </c>
    </row>
    <row r="15" spans="2:103" x14ac:dyDescent="0.2">
      <c r="B15" s="1" t="s">
        <v>69</v>
      </c>
      <c r="C15" s="52">
        <v>0</v>
      </c>
      <c r="D15" s="52">
        <v>5</v>
      </c>
      <c r="E15" s="52">
        <v>4</v>
      </c>
      <c r="F15" s="52">
        <v>0</v>
      </c>
      <c r="G15" s="52">
        <v>1</v>
      </c>
      <c r="H15" s="52">
        <v>0</v>
      </c>
      <c r="I15" s="52">
        <v>2</v>
      </c>
      <c r="J15" s="52">
        <v>7</v>
      </c>
      <c r="K15" s="52">
        <v>1</v>
      </c>
      <c r="L15" s="52">
        <v>6</v>
      </c>
      <c r="M15" s="52">
        <v>2</v>
      </c>
      <c r="N15" s="52">
        <v>1</v>
      </c>
      <c r="O15" s="52">
        <v>0</v>
      </c>
      <c r="P15" s="52">
        <v>0</v>
      </c>
      <c r="Q15" s="52">
        <v>19</v>
      </c>
      <c r="R15" s="52">
        <v>0</v>
      </c>
      <c r="S15" s="52">
        <v>19</v>
      </c>
      <c r="T15" s="52">
        <v>28</v>
      </c>
      <c r="U15" s="52">
        <v>26</v>
      </c>
      <c r="V15" s="52">
        <v>22</v>
      </c>
      <c r="W15" s="52">
        <v>25</v>
      </c>
      <c r="X15" s="52">
        <v>26</v>
      </c>
      <c r="Y15" s="52">
        <v>26</v>
      </c>
      <c r="Z15" s="52">
        <v>42</v>
      </c>
      <c r="AA15" s="52">
        <v>149</v>
      </c>
      <c r="AB15" s="52">
        <v>208</v>
      </c>
      <c r="AC15" s="52">
        <v>267</v>
      </c>
      <c r="AD15" s="52">
        <v>302</v>
      </c>
      <c r="AE15" s="52">
        <v>9</v>
      </c>
      <c r="AF15" s="52">
        <v>208</v>
      </c>
      <c r="AG15" s="52">
        <v>648</v>
      </c>
      <c r="AH15" s="52">
        <v>651</v>
      </c>
      <c r="AI15" s="52">
        <v>688</v>
      </c>
      <c r="AJ15" s="52">
        <v>486</v>
      </c>
      <c r="AK15" s="52">
        <v>522</v>
      </c>
      <c r="AL15" s="52">
        <v>1119</v>
      </c>
      <c r="AM15" s="52">
        <v>1157</v>
      </c>
      <c r="AN15" s="52">
        <v>1555</v>
      </c>
      <c r="AO15" s="52">
        <v>2392</v>
      </c>
      <c r="AP15" s="52">
        <v>1498</v>
      </c>
      <c r="AQ15" s="52">
        <v>481</v>
      </c>
      <c r="AR15" s="52">
        <v>1980</v>
      </c>
      <c r="AS15" s="52">
        <v>4349</v>
      </c>
      <c r="AT15" s="52">
        <v>6428</v>
      </c>
      <c r="AU15" s="52">
        <v>4000</v>
      </c>
      <c r="AV15" s="52">
        <v>5816</v>
      </c>
      <c r="AW15" s="52">
        <v>8138</v>
      </c>
      <c r="AX15" s="52">
        <v>9360</v>
      </c>
      <c r="AY15" s="52">
        <v>10464</v>
      </c>
      <c r="AZ15" s="52">
        <v>12675</v>
      </c>
      <c r="BA15" s="52">
        <v>16901</v>
      </c>
      <c r="BB15" s="52">
        <v>8760</v>
      </c>
      <c r="BC15" s="52">
        <v>20435</v>
      </c>
      <c r="BD15" s="52">
        <v>7867</v>
      </c>
      <c r="BE15" s="52">
        <v>10398</v>
      </c>
      <c r="BF15" s="52">
        <v>15484</v>
      </c>
      <c r="BG15" s="52">
        <v>15616</v>
      </c>
      <c r="BH15" s="52">
        <v>16508</v>
      </c>
      <c r="BI15" s="52">
        <v>19161</v>
      </c>
      <c r="BJ15" s="52">
        <v>12326</v>
      </c>
      <c r="BK15" s="52">
        <v>15358</v>
      </c>
      <c r="BL15" s="52">
        <v>14639</v>
      </c>
      <c r="BM15" s="52">
        <v>26645</v>
      </c>
      <c r="BN15" s="52">
        <v>7762</v>
      </c>
      <c r="BO15" s="52">
        <v>11868</v>
      </c>
      <c r="BP15" s="52">
        <v>14030</v>
      </c>
      <c r="BQ15" s="52">
        <v>19655</v>
      </c>
      <c r="BR15" s="52">
        <v>17667</v>
      </c>
      <c r="BS15" s="52">
        <v>18255</v>
      </c>
      <c r="BT15" s="52">
        <v>30199</v>
      </c>
      <c r="BU15" s="52">
        <v>27234</v>
      </c>
      <c r="BV15" s="52">
        <v>17250</v>
      </c>
      <c r="BW15" s="52">
        <v>24028</v>
      </c>
      <c r="BX15" s="52">
        <v>18955</v>
      </c>
      <c r="BY15" s="52">
        <v>30768</v>
      </c>
      <c r="BZ15" s="52">
        <v>19975</v>
      </c>
      <c r="CA15" s="52">
        <v>24774</v>
      </c>
      <c r="CB15" s="52">
        <v>25502</v>
      </c>
      <c r="CC15" s="52">
        <v>22441</v>
      </c>
      <c r="CD15" s="52">
        <v>24317</v>
      </c>
      <c r="CE15" s="52">
        <v>22730</v>
      </c>
      <c r="CF15" s="52">
        <v>29787</v>
      </c>
      <c r="CG15" s="52">
        <v>30663</v>
      </c>
      <c r="CH15" s="52">
        <v>25212</v>
      </c>
      <c r="CI15" s="52">
        <v>34709</v>
      </c>
      <c r="CJ15" s="52">
        <v>31791.565217391304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/>
      <c r="CW15" s="52">
        <v>25214</v>
      </c>
      <c r="CY15" s="52">
        <f t="shared" ca="1" si="7"/>
        <v>91714.565217391297</v>
      </c>
    </row>
    <row r="16" spans="2:103" x14ac:dyDescent="0.2">
      <c r="B16" s="1" t="s">
        <v>81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8</v>
      </c>
      <c r="T16" s="52">
        <v>4</v>
      </c>
      <c r="U16" s="52">
        <v>24</v>
      </c>
      <c r="V16" s="52">
        <v>79</v>
      </c>
      <c r="W16" s="52">
        <v>104</v>
      </c>
      <c r="X16" s="52">
        <v>163</v>
      </c>
      <c r="Y16" s="52">
        <v>168</v>
      </c>
      <c r="Z16" s="52">
        <v>171</v>
      </c>
      <c r="AA16" s="52">
        <v>272</v>
      </c>
      <c r="AB16" s="52">
        <v>408</v>
      </c>
      <c r="AC16" s="52">
        <v>679</v>
      </c>
      <c r="AD16" s="52">
        <v>581</v>
      </c>
      <c r="AE16" s="52">
        <v>122</v>
      </c>
      <c r="AF16" s="52">
        <v>460</v>
      </c>
      <c r="AG16" s="52">
        <v>1317</v>
      </c>
      <c r="AH16" s="52">
        <v>1094</v>
      </c>
      <c r="AI16" s="52">
        <v>1337</v>
      </c>
      <c r="AJ16" s="52">
        <v>1400</v>
      </c>
      <c r="AK16" s="52">
        <v>1688</v>
      </c>
      <c r="AL16" s="52">
        <v>1685</v>
      </c>
      <c r="AM16" s="52">
        <v>1691</v>
      </c>
      <c r="AN16" s="52">
        <v>1428</v>
      </c>
      <c r="AO16" s="52">
        <v>2066</v>
      </c>
      <c r="AP16" s="52">
        <v>1756</v>
      </c>
      <c r="AQ16" s="52">
        <v>1464</v>
      </c>
      <c r="AR16" s="52">
        <v>1125</v>
      </c>
      <c r="AS16" s="52">
        <v>1000</v>
      </c>
      <c r="AT16" s="52">
        <v>880</v>
      </c>
      <c r="AU16" s="52">
        <v>790</v>
      </c>
      <c r="AV16" s="52">
        <v>1047</v>
      </c>
      <c r="AW16" s="52">
        <v>925</v>
      </c>
      <c r="AX16" s="52">
        <v>780</v>
      </c>
      <c r="AY16" s="52">
        <v>717</v>
      </c>
      <c r="AZ16" s="52">
        <v>488</v>
      </c>
      <c r="BA16" s="52">
        <v>584</v>
      </c>
      <c r="BB16" s="52">
        <v>505</v>
      </c>
      <c r="BC16" s="52">
        <v>510</v>
      </c>
      <c r="BD16" s="52">
        <v>821</v>
      </c>
      <c r="BE16" s="52">
        <v>517</v>
      </c>
      <c r="BF16" s="52">
        <v>500</v>
      </c>
      <c r="BG16" s="52">
        <v>532</v>
      </c>
      <c r="BH16" s="52">
        <v>484</v>
      </c>
      <c r="BI16" s="52">
        <v>861</v>
      </c>
      <c r="BJ16" s="52">
        <v>672</v>
      </c>
      <c r="BK16" s="52">
        <v>620</v>
      </c>
      <c r="BL16" s="52">
        <v>498</v>
      </c>
      <c r="BM16" s="52">
        <v>461</v>
      </c>
      <c r="BN16" s="52">
        <v>376</v>
      </c>
      <c r="BO16" s="52">
        <v>432</v>
      </c>
      <c r="BP16" s="52">
        <v>339</v>
      </c>
      <c r="BQ16" s="52">
        <v>390</v>
      </c>
      <c r="BR16" s="52">
        <v>291</v>
      </c>
      <c r="BS16" s="52">
        <v>277</v>
      </c>
      <c r="BT16" s="52">
        <v>335</v>
      </c>
      <c r="BU16" s="52">
        <v>432</v>
      </c>
      <c r="BV16" s="52">
        <v>1087</v>
      </c>
      <c r="BW16" s="52">
        <v>1651</v>
      </c>
      <c r="BX16" s="52">
        <v>1566</v>
      </c>
      <c r="BY16" s="52">
        <v>1805</v>
      </c>
      <c r="BZ16" s="52">
        <v>1449</v>
      </c>
      <c r="CA16" s="52">
        <v>1272</v>
      </c>
      <c r="CB16" s="52">
        <v>1429</v>
      </c>
      <c r="CC16" s="52">
        <v>1688</v>
      </c>
      <c r="CD16" s="52">
        <v>1780</v>
      </c>
      <c r="CE16" s="52">
        <v>1763</v>
      </c>
      <c r="CF16" s="52">
        <v>1707</v>
      </c>
      <c r="CG16" s="52">
        <v>1072</v>
      </c>
      <c r="CH16" s="52">
        <v>665</v>
      </c>
      <c r="CI16" s="52">
        <v>688</v>
      </c>
      <c r="CJ16" s="52">
        <v>429.95652173913044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/>
      <c r="CW16" s="52">
        <v>341</v>
      </c>
      <c r="CY16" s="52">
        <f t="shared" ca="1" si="7"/>
        <v>1458.9565217391305</v>
      </c>
    </row>
    <row r="17" spans="2:103" x14ac:dyDescent="0.2">
      <c r="B17" s="1" t="s">
        <v>85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5</v>
      </c>
      <c r="Q17" s="52">
        <v>20</v>
      </c>
      <c r="R17" s="52">
        <v>0</v>
      </c>
      <c r="S17" s="52">
        <v>23</v>
      </c>
      <c r="T17" s="52">
        <v>33</v>
      </c>
      <c r="U17" s="52">
        <v>41</v>
      </c>
      <c r="V17" s="52">
        <v>53</v>
      </c>
      <c r="W17" s="52">
        <v>99</v>
      </c>
      <c r="X17" s="52">
        <v>70</v>
      </c>
      <c r="Y17" s="52">
        <v>88</v>
      </c>
      <c r="Z17" s="52">
        <v>120</v>
      </c>
      <c r="AA17" s="52">
        <v>169</v>
      </c>
      <c r="AB17" s="52">
        <v>256</v>
      </c>
      <c r="AC17" s="52">
        <v>156</v>
      </c>
      <c r="AD17" s="52">
        <v>171</v>
      </c>
      <c r="AE17" s="52">
        <v>54</v>
      </c>
      <c r="AF17" s="52">
        <v>174</v>
      </c>
      <c r="AG17" s="52">
        <v>473</v>
      </c>
      <c r="AH17" s="52">
        <v>294</v>
      </c>
      <c r="AI17" s="52">
        <v>311</v>
      </c>
      <c r="AJ17" s="52">
        <v>433</v>
      </c>
      <c r="AK17" s="52">
        <v>857</v>
      </c>
      <c r="AL17" s="52">
        <v>1094</v>
      </c>
      <c r="AM17" s="52">
        <v>1062</v>
      </c>
      <c r="AN17" s="52">
        <v>1149</v>
      </c>
      <c r="AO17" s="52">
        <v>1013</v>
      </c>
      <c r="AP17" s="52">
        <v>820</v>
      </c>
      <c r="AQ17" s="52">
        <v>792</v>
      </c>
      <c r="AR17" s="52">
        <v>959</v>
      </c>
      <c r="AS17" s="52">
        <v>1167</v>
      </c>
      <c r="AT17" s="52">
        <v>1063</v>
      </c>
      <c r="AU17" s="52">
        <v>976</v>
      </c>
      <c r="AV17" s="52">
        <v>1422</v>
      </c>
      <c r="AW17" s="52">
        <v>1216</v>
      </c>
      <c r="AX17" s="52">
        <v>966</v>
      </c>
      <c r="AY17" s="52">
        <v>571</v>
      </c>
      <c r="AZ17" s="52">
        <v>337</v>
      </c>
      <c r="BA17" s="52">
        <v>446</v>
      </c>
      <c r="BB17" s="52">
        <v>340</v>
      </c>
      <c r="BC17" s="52">
        <v>269</v>
      </c>
      <c r="BD17" s="52">
        <v>253</v>
      </c>
      <c r="BE17" s="52">
        <v>195</v>
      </c>
      <c r="BF17" s="52">
        <v>143</v>
      </c>
      <c r="BG17" s="52">
        <v>167</v>
      </c>
      <c r="BH17" s="52">
        <v>104</v>
      </c>
      <c r="BI17" s="52">
        <v>101</v>
      </c>
      <c r="BJ17" s="52">
        <v>79</v>
      </c>
      <c r="BK17" s="52">
        <v>0</v>
      </c>
      <c r="BL17" s="52">
        <v>0</v>
      </c>
      <c r="BM17" s="52">
        <v>0</v>
      </c>
      <c r="BN17" s="52">
        <v>0</v>
      </c>
      <c r="BO17" s="52">
        <v>0</v>
      </c>
      <c r="BP17" s="52">
        <v>0</v>
      </c>
      <c r="BQ17" s="52">
        <v>0</v>
      </c>
      <c r="BR17" s="52">
        <v>0</v>
      </c>
      <c r="BS17" s="52">
        <v>0</v>
      </c>
      <c r="BT17" s="52">
        <v>0</v>
      </c>
      <c r="BU17" s="52">
        <v>0</v>
      </c>
      <c r="BV17" s="52">
        <v>0</v>
      </c>
      <c r="BW17" s="52">
        <v>0</v>
      </c>
      <c r="BX17" s="52">
        <v>0</v>
      </c>
      <c r="BY17" s="52">
        <v>0</v>
      </c>
      <c r="BZ17" s="52">
        <v>0</v>
      </c>
      <c r="CA17" s="52">
        <v>0</v>
      </c>
      <c r="CB17" s="52">
        <v>0</v>
      </c>
      <c r="CC17" s="52">
        <v>0</v>
      </c>
      <c r="CD17" s="52">
        <v>0</v>
      </c>
      <c r="CE17" s="52">
        <v>0</v>
      </c>
      <c r="CF17" s="52">
        <v>0</v>
      </c>
      <c r="CG17" s="52">
        <v>0</v>
      </c>
      <c r="CH17" s="52">
        <v>0</v>
      </c>
      <c r="CI17" s="52">
        <v>0</v>
      </c>
      <c r="CJ17" s="52">
        <v>0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52">
        <v>0</v>
      </c>
      <c r="CY17" s="52">
        <f t="shared" ca="1" si="7"/>
        <v>0</v>
      </c>
    </row>
    <row r="18" spans="2:103" x14ac:dyDescent="0.2">
      <c r="B18" s="1" t="s">
        <v>86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2</v>
      </c>
      <c r="J18" s="52">
        <v>1</v>
      </c>
      <c r="K18" s="52">
        <v>20</v>
      </c>
      <c r="L18" s="52">
        <v>11</v>
      </c>
      <c r="M18" s="52">
        <v>11</v>
      </c>
      <c r="N18" s="52">
        <v>1</v>
      </c>
      <c r="O18" s="52">
        <v>10</v>
      </c>
      <c r="P18" s="52">
        <v>5</v>
      </c>
      <c r="Q18" s="52">
        <v>62</v>
      </c>
      <c r="R18" s="52">
        <v>0</v>
      </c>
      <c r="S18" s="52">
        <v>1</v>
      </c>
      <c r="T18" s="52">
        <v>7</v>
      </c>
      <c r="U18" s="52">
        <v>15</v>
      </c>
      <c r="V18" s="52">
        <v>13</v>
      </c>
      <c r="W18" s="52">
        <v>76</v>
      </c>
      <c r="X18" s="52">
        <v>101</v>
      </c>
      <c r="Y18" s="52">
        <v>56</v>
      </c>
      <c r="Z18" s="52">
        <v>88</v>
      </c>
      <c r="AA18" s="52">
        <v>37</v>
      </c>
      <c r="AB18" s="52">
        <v>124</v>
      </c>
      <c r="AC18" s="52">
        <v>101</v>
      </c>
      <c r="AD18" s="52">
        <v>36</v>
      </c>
      <c r="AE18" s="52">
        <v>13</v>
      </c>
      <c r="AF18" s="52">
        <v>43</v>
      </c>
      <c r="AG18" s="52">
        <v>212</v>
      </c>
      <c r="AH18" s="52">
        <v>196</v>
      </c>
      <c r="AI18" s="52">
        <v>131</v>
      </c>
      <c r="AJ18" s="52">
        <v>280</v>
      </c>
      <c r="AK18" s="52">
        <v>256</v>
      </c>
      <c r="AL18" s="52">
        <v>493</v>
      </c>
      <c r="AM18" s="52">
        <v>532</v>
      </c>
      <c r="AN18" s="52">
        <v>562</v>
      </c>
      <c r="AO18" s="52">
        <v>1034</v>
      </c>
      <c r="AP18" s="52">
        <v>915</v>
      </c>
      <c r="AQ18" s="52">
        <v>626</v>
      </c>
      <c r="AR18" s="52">
        <v>549</v>
      </c>
      <c r="AS18" s="52">
        <v>847</v>
      </c>
      <c r="AT18" s="52">
        <v>647</v>
      </c>
      <c r="AU18" s="52">
        <v>661</v>
      </c>
      <c r="AV18" s="52">
        <v>1111</v>
      </c>
      <c r="AW18" s="52">
        <v>1255</v>
      </c>
      <c r="AX18" s="52">
        <v>668</v>
      </c>
      <c r="AY18" s="52">
        <v>522</v>
      </c>
      <c r="AZ18" s="52">
        <v>308</v>
      </c>
      <c r="BA18" s="52">
        <v>350</v>
      </c>
      <c r="BB18" s="52">
        <v>264</v>
      </c>
      <c r="BC18" s="52">
        <v>481</v>
      </c>
      <c r="BD18" s="52">
        <v>41</v>
      </c>
      <c r="BE18" s="52">
        <v>18</v>
      </c>
      <c r="BF18" s="52">
        <v>24</v>
      </c>
      <c r="BG18" s="52">
        <v>166</v>
      </c>
      <c r="BH18" s="52">
        <v>150</v>
      </c>
      <c r="BI18" s="52">
        <v>155</v>
      </c>
      <c r="BJ18" s="52">
        <v>138</v>
      </c>
      <c r="BK18" s="52">
        <v>133</v>
      </c>
      <c r="BL18" s="52">
        <v>98</v>
      </c>
      <c r="BM18" s="52">
        <v>252</v>
      </c>
      <c r="BN18" s="52">
        <v>44</v>
      </c>
      <c r="BO18" s="52">
        <v>53</v>
      </c>
      <c r="BP18" s="52">
        <v>53</v>
      </c>
      <c r="BQ18" s="52">
        <v>49</v>
      </c>
      <c r="BR18" s="52">
        <v>42</v>
      </c>
      <c r="BS18" s="52">
        <v>37</v>
      </c>
      <c r="BT18" s="52">
        <v>63</v>
      </c>
      <c r="BU18" s="52">
        <v>72</v>
      </c>
      <c r="BV18" s="52">
        <v>36</v>
      </c>
      <c r="BW18" s="52">
        <v>35</v>
      </c>
      <c r="BX18" s="52">
        <v>42</v>
      </c>
      <c r="BY18" s="52">
        <v>34</v>
      </c>
      <c r="BZ18" s="52">
        <v>33</v>
      </c>
      <c r="CA18" s="52">
        <v>35</v>
      </c>
      <c r="CB18" s="52">
        <v>18</v>
      </c>
      <c r="CC18" s="52">
        <v>38</v>
      </c>
      <c r="CD18" s="52">
        <v>26</v>
      </c>
      <c r="CE18" s="52">
        <v>39</v>
      </c>
      <c r="CF18" s="52">
        <v>103</v>
      </c>
      <c r="CG18" s="52">
        <v>101</v>
      </c>
      <c r="CH18" s="52">
        <v>12</v>
      </c>
      <c r="CI18" s="52">
        <v>38</v>
      </c>
      <c r="CJ18" s="52">
        <v>40.347826086956523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52">
        <v>32</v>
      </c>
      <c r="CY18" s="52">
        <f t="shared" ca="1" si="7"/>
        <v>110.34782608695653</v>
      </c>
    </row>
    <row r="19" spans="2:103" x14ac:dyDescent="0.2">
      <c r="B19" s="1" t="s">
        <v>87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41</v>
      </c>
      <c r="AP19" s="52">
        <v>659</v>
      </c>
      <c r="AQ19" s="52">
        <v>419</v>
      </c>
      <c r="AR19" s="52">
        <v>519</v>
      </c>
      <c r="AS19" s="52">
        <v>441</v>
      </c>
      <c r="AT19" s="52">
        <v>1</v>
      </c>
      <c r="AU19" s="52">
        <v>3</v>
      </c>
      <c r="AV19" s="52">
        <v>17</v>
      </c>
      <c r="AW19" s="52">
        <v>97</v>
      </c>
      <c r="AX19" s="52">
        <v>153</v>
      </c>
      <c r="AY19" s="52">
        <v>117</v>
      </c>
      <c r="AZ19" s="52">
        <v>201</v>
      </c>
      <c r="BA19" s="52">
        <v>188</v>
      </c>
      <c r="BB19" s="52">
        <v>320</v>
      </c>
      <c r="BC19" s="52">
        <v>1000</v>
      </c>
      <c r="BD19" s="52">
        <v>115</v>
      </c>
      <c r="BE19" s="52">
        <v>150</v>
      </c>
      <c r="BF19" s="52">
        <v>210</v>
      </c>
      <c r="BG19" s="52">
        <v>735</v>
      </c>
      <c r="BH19" s="52">
        <v>1139</v>
      </c>
      <c r="BI19" s="52">
        <v>1258</v>
      </c>
      <c r="BJ19" s="52">
        <v>770</v>
      </c>
      <c r="BK19" s="52">
        <v>507</v>
      </c>
      <c r="BL19" s="52">
        <v>355</v>
      </c>
      <c r="BM19" s="52">
        <v>671</v>
      </c>
      <c r="BN19" s="52">
        <v>122</v>
      </c>
      <c r="BO19" s="52">
        <v>210</v>
      </c>
      <c r="BP19" s="52">
        <v>397</v>
      </c>
      <c r="BQ19" s="52">
        <v>371</v>
      </c>
      <c r="BR19" s="52">
        <v>242</v>
      </c>
      <c r="BS19" s="52">
        <v>292</v>
      </c>
      <c r="BT19" s="52">
        <v>535</v>
      </c>
      <c r="BU19" s="52">
        <v>991</v>
      </c>
      <c r="BV19" s="52">
        <v>562</v>
      </c>
      <c r="BW19" s="52">
        <v>0</v>
      </c>
      <c r="BX19" s="52">
        <v>0</v>
      </c>
      <c r="BY19" s="52">
        <v>0</v>
      </c>
      <c r="BZ19" s="52">
        <v>0</v>
      </c>
      <c r="CA19" s="52">
        <v>0</v>
      </c>
      <c r="CB19" s="52">
        <v>0</v>
      </c>
      <c r="CC19" s="52">
        <v>0</v>
      </c>
      <c r="CD19" s="52">
        <v>0</v>
      </c>
      <c r="CE19" s="52">
        <v>0</v>
      </c>
      <c r="CF19" s="52">
        <v>0</v>
      </c>
      <c r="CG19" s="52">
        <v>0</v>
      </c>
      <c r="CH19" s="52">
        <v>0</v>
      </c>
      <c r="CI19" s="52">
        <v>0</v>
      </c>
      <c r="CJ19" s="52">
        <v>0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52">
        <v>0</v>
      </c>
      <c r="CY19" s="52">
        <f t="shared" ca="1" si="7"/>
        <v>0</v>
      </c>
    </row>
    <row r="20" spans="2:103" x14ac:dyDescent="0.2">
      <c r="B20" s="1" t="s">
        <v>88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1</v>
      </c>
      <c r="O20" s="52">
        <v>4</v>
      </c>
      <c r="P20" s="52">
        <v>2</v>
      </c>
      <c r="Q20" s="52">
        <v>1</v>
      </c>
      <c r="R20" s="52">
        <v>0</v>
      </c>
      <c r="S20" s="52">
        <v>0</v>
      </c>
      <c r="T20" s="52">
        <v>1</v>
      </c>
      <c r="U20" s="52">
        <v>0</v>
      </c>
      <c r="V20" s="52">
        <v>2</v>
      </c>
      <c r="W20" s="52">
        <v>19</v>
      </c>
      <c r="X20" s="52">
        <v>22</v>
      </c>
      <c r="Y20" s="52">
        <v>12</v>
      </c>
      <c r="Z20" s="52">
        <v>31</v>
      </c>
      <c r="AA20" s="52">
        <v>18</v>
      </c>
      <c r="AB20" s="52">
        <v>46</v>
      </c>
      <c r="AC20" s="52">
        <v>76</v>
      </c>
      <c r="AD20" s="52">
        <v>82</v>
      </c>
      <c r="AE20" s="52">
        <v>28</v>
      </c>
      <c r="AF20" s="52">
        <v>74</v>
      </c>
      <c r="AG20" s="52">
        <v>88</v>
      </c>
      <c r="AH20" s="52">
        <v>62</v>
      </c>
      <c r="AI20" s="52">
        <v>83</v>
      </c>
      <c r="AJ20" s="52">
        <v>200</v>
      </c>
      <c r="AK20" s="52">
        <v>231</v>
      </c>
      <c r="AL20" s="52">
        <v>421</v>
      </c>
      <c r="AM20" s="52">
        <v>449</v>
      </c>
      <c r="AN20" s="52">
        <v>426</v>
      </c>
      <c r="AO20" s="52">
        <v>598</v>
      </c>
      <c r="AP20" s="52">
        <v>548</v>
      </c>
      <c r="AQ20" s="52">
        <v>546</v>
      </c>
      <c r="AR20" s="52">
        <v>447</v>
      </c>
      <c r="AS20" s="52">
        <v>398</v>
      </c>
      <c r="AT20" s="52">
        <v>403</v>
      </c>
      <c r="AU20" s="52">
        <v>390</v>
      </c>
      <c r="AV20" s="52">
        <v>375</v>
      </c>
      <c r="AW20" s="52">
        <v>396</v>
      </c>
      <c r="AX20" s="52">
        <v>367</v>
      </c>
      <c r="AY20" s="52">
        <v>298</v>
      </c>
      <c r="AZ20" s="52">
        <v>337</v>
      </c>
      <c r="BA20" s="52">
        <v>323</v>
      </c>
      <c r="BB20" s="52">
        <v>245</v>
      </c>
      <c r="BC20" s="52">
        <v>278</v>
      </c>
      <c r="BD20" s="52">
        <v>317</v>
      </c>
      <c r="BE20" s="52">
        <v>232</v>
      </c>
      <c r="BF20" s="52">
        <v>244</v>
      </c>
      <c r="BG20" s="52">
        <v>236</v>
      </c>
      <c r="BH20" s="52">
        <v>180</v>
      </c>
      <c r="BI20" s="52">
        <v>243</v>
      </c>
      <c r="BJ20" s="52">
        <v>107</v>
      </c>
      <c r="BK20" s="52">
        <v>136</v>
      </c>
      <c r="BL20" s="52">
        <v>128</v>
      </c>
      <c r="BM20" s="52">
        <v>176</v>
      </c>
      <c r="BN20" s="52">
        <v>149</v>
      </c>
      <c r="BO20" s="52">
        <v>115</v>
      </c>
      <c r="BP20" s="52">
        <v>147</v>
      </c>
      <c r="BQ20" s="52">
        <v>89</v>
      </c>
      <c r="BR20" s="52">
        <v>53</v>
      </c>
      <c r="BS20" s="52">
        <v>25</v>
      </c>
      <c r="BT20" s="52">
        <v>194</v>
      </c>
      <c r="BU20" s="52">
        <v>26</v>
      </c>
      <c r="BV20" s="52">
        <v>134</v>
      </c>
      <c r="BW20" s="52">
        <v>18</v>
      </c>
      <c r="BX20" s="52">
        <v>63</v>
      </c>
      <c r="BY20" s="52">
        <v>69</v>
      </c>
      <c r="BZ20" s="52">
        <v>50</v>
      </c>
      <c r="CA20" s="52">
        <v>71</v>
      </c>
      <c r="CB20" s="52">
        <v>22</v>
      </c>
      <c r="CC20" s="52">
        <v>6</v>
      </c>
      <c r="CD20" s="52">
        <v>8</v>
      </c>
      <c r="CE20" s="52">
        <v>6</v>
      </c>
      <c r="CF20" s="52">
        <v>12</v>
      </c>
      <c r="CG20" s="52">
        <v>12</v>
      </c>
      <c r="CH20" s="52">
        <v>3</v>
      </c>
      <c r="CI20" s="52">
        <v>1</v>
      </c>
      <c r="CJ20" s="52">
        <v>5.0434782608695654</v>
      </c>
      <c r="CK20" s="52">
        <v>0</v>
      </c>
      <c r="CL20" s="52">
        <v>0</v>
      </c>
      <c r="CM20" s="52">
        <v>0</v>
      </c>
      <c r="CN20" s="52">
        <v>0</v>
      </c>
      <c r="CO20" s="52">
        <v>0</v>
      </c>
      <c r="CP20" s="52">
        <v>0</v>
      </c>
      <c r="CQ20" s="52">
        <v>0</v>
      </c>
      <c r="CR20" s="52">
        <v>0</v>
      </c>
      <c r="CS20" s="52">
        <v>0</v>
      </c>
      <c r="CT20" s="52">
        <v>0</v>
      </c>
      <c r="CU20" s="52"/>
      <c r="CW20" s="52">
        <v>4</v>
      </c>
      <c r="CY20" s="52">
        <f t="shared" ca="1" si="7"/>
        <v>10.043478260869566</v>
      </c>
    </row>
    <row r="21" spans="2:103" x14ac:dyDescent="0.2">
      <c r="B21" s="1" t="s">
        <v>91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2">
        <v>0</v>
      </c>
      <c r="AG21" s="52">
        <v>0</v>
      </c>
      <c r="AH21" s="52">
        <v>0</v>
      </c>
      <c r="AI21" s="52">
        <v>0</v>
      </c>
      <c r="AJ21" s="52">
        <v>0</v>
      </c>
      <c r="AK21" s="52">
        <v>0</v>
      </c>
      <c r="AL21" s="52">
        <v>0</v>
      </c>
      <c r="AM21" s="52">
        <v>0</v>
      </c>
      <c r="AN21" s="52">
        <v>0</v>
      </c>
      <c r="AO21" s="52">
        <v>0</v>
      </c>
      <c r="AP21" s="52">
        <v>0</v>
      </c>
      <c r="AQ21" s="52">
        <v>0</v>
      </c>
      <c r="AR21" s="52">
        <v>0</v>
      </c>
      <c r="AS21" s="52">
        <v>0</v>
      </c>
      <c r="AT21" s="52">
        <v>0</v>
      </c>
      <c r="AU21" s="52">
        <v>11</v>
      </c>
      <c r="AV21" s="52">
        <v>39</v>
      </c>
      <c r="AW21" s="52">
        <v>189</v>
      </c>
      <c r="AX21" s="52">
        <v>171</v>
      </c>
      <c r="AY21" s="52">
        <v>87</v>
      </c>
      <c r="AZ21" s="52">
        <v>153</v>
      </c>
      <c r="BA21" s="52">
        <v>382</v>
      </c>
      <c r="BB21" s="52">
        <v>551</v>
      </c>
      <c r="BC21" s="52">
        <v>1155</v>
      </c>
      <c r="BD21" s="52">
        <v>1440</v>
      </c>
      <c r="BE21" s="52">
        <v>2159</v>
      </c>
      <c r="BF21" s="52">
        <v>2926</v>
      </c>
      <c r="BG21" s="52">
        <v>3613</v>
      </c>
      <c r="BH21" s="52">
        <v>4184</v>
      </c>
      <c r="BI21" s="52">
        <v>4414</v>
      </c>
      <c r="BJ21" s="52">
        <v>2978</v>
      </c>
      <c r="BK21" s="52">
        <v>2358</v>
      </c>
      <c r="BL21" s="52">
        <v>2488</v>
      </c>
      <c r="BM21" s="52">
        <v>3010</v>
      </c>
      <c r="BN21" s="52">
        <v>2512</v>
      </c>
      <c r="BO21" s="52">
        <v>1958</v>
      </c>
      <c r="BP21" s="52">
        <v>2716</v>
      </c>
      <c r="BQ21" s="52">
        <v>3159</v>
      </c>
      <c r="BR21" s="52">
        <v>2823</v>
      </c>
      <c r="BS21" s="52">
        <v>2779</v>
      </c>
      <c r="BT21" s="52">
        <v>3990</v>
      </c>
      <c r="BU21" s="52">
        <v>4470</v>
      </c>
      <c r="BV21" s="52">
        <v>2794</v>
      </c>
      <c r="BW21" s="52">
        <v>3613</v>
      </c>
      <c r="BX21" s="52">
        <v>3704</v>
      </c>
      <c r="BY21" s="52">
        <v>5648</v>
      </c>
      <c r="BZ21" s="52">
        <v>4004</v>
      </c>
      <c r="CA21" s="52">
        <v>4183</v>
      </c>
      <c r="CB21" s="52">
        <v>4207</v>
      </c>
      <c r="CC21" s="52">
        <v>4200</v>
      </c>
      <c r="CD21" s="52">
        <v>4500</v>
      </c>
      <c r="CE21" s="52">
        <v>4273</v>
      </c>
      <c r="CF21" s="52">
        <v>7636</v>
      </c>
      <c r="CG21" s="52">
        <v>5774</v>
      </c>
      <c r="CH21" s="52">
        <v>4756</v>
      </c>
      <c r="CI21" s="52">
        <v>5340</v>
      </c>
      <c r="CJ21" s="52">
        <v>4500.04347826087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/>
      <c r="CW21" s="52">
        <v>3569</v>
      </c>
      <c r="CY21" s="52">
        <f t="shared" ca="1" si="7"/>
        <v>13409.04347826087</v>
      </c>
    </row>
    <row r="22" spans="2:103" x14ac:dyDescent="0.2">
      <c r="B22" s="1" t="s">
        <v>92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0</v>
      </c>
      <c r="AK22" s="52">
        <v>0</v>
      </c>
      <c r="AL22" s="52">
        <v>0</v>
      </c>
      <c r="AM22" s="52">
        <v>0</v>
      </c>
      <c r="AN22" s="52">
        <v>0</v>
      </c>
      <c r="AO22" s="52">
        <v>0</v>
      </c>
      <c r="AP22" s="52">
        <v>0</v>
      </c>
      <c r="AQ22" s="52">
        <v>19</v>
      </c>
      <c r="AR22" s="52">
        <v>760</v>
      </c>
      <c r="AS22" s="52">
        <v>1076</v>
      </c>
      <c r="AT22" s="52">
        <v>905</v>
      </c>
      <c r="AU22" s="52">
        <v>954</v>
      </c>
      <c r="AV22" s="52">
        <v>1968</v>
      </c>
      <c r="AW22" s="52">
        <v>1783</v>
      </c>
      <c r="AX22" s="52">
        <v>1448</v>
      </c>
      <c r="AY22" s="52">
        <v>1265</v>
      </c>
      <c r="AZ22" s="52">
        <v>1232</v>
      </c>
      <c r="BA22" s="52">
        <v>1765</v>
      </c>
      <c r="BB22" s="52">
        <v>1563</v>
      </c>
      <c r="BC22" s="52">
        <v>3878</v>
      </c>
      <c r="BD22" s="52">
        <v>424</v>
      </c>
      <c r="BE22" s="52">
        <v>784</v>
      </c>
      <c r="BF22" s="52">
        <v>1151</v>
      </c>
      <c r="BG22" s="52">
        <v>884</v>
      </c>
      <c r="BH22" s="52">
        <v>874</v>
      </c>
      <c r="BI22" s="52">
        <v>1297</v>
      </c>
      <c r="BJ22" s="52">
        <v>709</v>
      </c>
      <c r="BK22" s="52">
        <v>581</v>
      </c>
      <c r="BL22" s="52">
        <v>657</v>
      </c>
      <c r="BM22" s="52">
        <v>1233</v>
      </c>
      <c r="BN22" s="52">
        <v>373</v>
      </c>
      <c r="BO22" s="52">
        <v>521</v>
      </c>
      <c r="BP22" s="52">
        <v>519</v>
      </c>
      <c r="BQ22" s="52">
        <v>468</v>
      </c>
      <c r="BR22" s="52">
        <v>410</v>
      </c>
      <c r="BS22" s="52">
        <v>316</v>
      </c>
      <c r="BT22" s="52">
        <v>318</v>
      </c>
      <c r="BU22" s="52">
        <v>502</v>
      </c>
      <c r="BV22" s="52">
        <v>205</v>
      </c>
      <c r="BW22" s="52">
        <v>193</v>
      </c>
      <c r="BX22" s="52">
        <v>168</v>
      </c>
      <c r="BY22" s="52">
        <v>225</v>
      </c>
      <c r="BZ22" s="52">
        <v>197</v>
      </c>
      <c r="CA22" s="52">
        <v>173</v>
      </c>
      <c r="CB22" s="52">
        <v>152</v>
      </c>
      <c r="CC22" s="52">
        <v>135</v>
      </c>
      <c r="CD22" s="52">
        <v>145</v>
      </c>
      <c r="CE22" s="52">
        <v>114</v>
      </c>
      <c r="CF22" s="52">
        <v>163</v>
      </c>
      <c r="CG22" s="52">
        <v>126</v>
      </c>
      <c r="CH22" s="52">
        <v>111</v>
      </c>
      <c r="CI22" s="52">
        <v>97</v>
      </c>
      <c r="CJ22" s="52">
        <v>66.826086956521735</v>
      </c>
      <c r="CK22" s="52">
        <v>0</v>
      </c>
      <c r="CL22" s="52">
        <v>0</v>
      </c>
      <c r="CM22" s="52">
        <v>0</v>
      </c>
      <c r="CN22" s="52">
        <v>0</v>
      </c>
      <c r="CO22" s="52">
        <v>0</v>
      </c>
      <c r="CP22" s="52">
        <v>0</v>
      </c>
      <c r="CQ22" s="52">
        <v>0</v>
      </c>
      <c r="CR22" s="52">
        <v>0</v>
      </c>
      <c r="CS22" s="52">
        <v>0</v>
      </c>
      <c r="CT22" s="52">
        <v>0</v>
      </c>
      <c r="CU22" s="52"/>
      <c r="CW22" s="52">
        <v>53</v>
      </c>
      <c r="CY22" s="52">
        <f t="shared" ca="1" si="7"/>
        <v>216.82608695652175</v>
      </c>
    </row>
    <row r="23" spans="2:103" x14ac:dyDescent="0.2">
      <c r="B23" s="1" t="s">
        <v>89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28</v>
      </c>
      <c r="Z23" s="52">
        <v>29</v>
      </c>
      <c r="AA23" s="52">
        <v>50</v>
      </c>
      <c r="AB23" s="52">
        <v>81</v>
      </c>
      <c r="AC23" s="52">
        <v>139</v>
      </c>
      <c r="AD23" s="52">
        <v>94</v>
      </c>
      <c r="AE23" s="52">
        <v>13</v>
      </c>
      <c r="AF23" s="52">
        <v>29</v>
      </c>
      <c r="AG23" s="52">
        <v>143</v>
      </c>
      <c r="AH23" s="52">
        <v>209</v>
      </c>
      <c r="AI23" s="52">
        <v>204</v>
      </c>
      <c r="AJ23" s="52">
        <v>256</v>
      </c>
      <c r="AK23" s="52">
        <v>277</v>
      </c>
      <c r="AL23" s="52">
        <v>345</v>
      </c>
      <c r="AM23" s="52">
        <v>358</v>
      </c>
      <c r="AN23" s="52">
        <v>358</v>
      </c>
      <c r="AO23" s="52">
        <v>489</v>
      </c>
      <c r="AP23" s="52">
        <v>443</v>
      </c>
      <c r="AQ23" s="52">
        <v>364</v>
      </c>
      <c r="AR23" s="52">
        <v>298</v>
      </c>
      <c r="AS23" s="52">
        <v>260</v>
      </c>
      <c r="AT23" s="52">
        <v>204</v>
      </c>
      <c r="AU23" s="52">
        <v>197</v>
      </c>
      <c r="AV23" s="52">
        <v>106</v>
      </c>
      <c r="AW23" s="52">
        <v>88</v>
      </c>
      <c r="AX23" s="52">
        <v>49</v>
      </c>
      <c r="AY23" s="52">
        <v>43</v>
      </c>
      <c r="AZ23" s="52">
        <v>24</v>
      </c>
      <c r="BA23" s="52">
        <v>35</v>
      </c>
      <c r="BB23" s="52">
        <v>16</v>
      </c>
      <c r="BC23" s="52">
        <v>31</v>
      </c>
      <c r="BD23" s="52">
        <v>15</v>
      </c>
      <c r="BE23" s="52">
        <v>12</v>
      </c>
      <c r="BF23" s="52">
        <v>4</v>
      </c>
      <c r="BG23" s="52">
        <v>7</v>
      </c>
      <c r="BH23" s="52">
        <v>7</v>
      </c>
      <c r="BI23" s="52">
        <v>0</v>
      </c>
      <c r="BJ23" s="52">
        <v>2</v>
      </c>
      <c r="BK23" s="52">
        <v>3</v>
      </c>
      <c r="BL23" s="52">
        <v>1</v>
      </c>
      <c r="BM23" s="52">
        <v>1</v>
      </c>
      <c r="BN23" s="52">
        <v>0</v>
      </c>
      <c r="BO23" s="52">
        <v>0</v>
      </c>
      <c r="BP23" s="52">
        <v>1</v>
      </c>
      <c r="BQ23" s="52">
        <v>0</v>
      </c>
      <c r="BR23" s="52">
        <v>0</v>
      </c>
      <c r="BS23" s="52">
        <v>0</v>
      </c>
      <c r="BT23" s="52">
        <v>0</v>
      </c>
      <c r="BU23" s="52">
        <v>1</v>
      </c>
      <c r="BV23" s="52">
        <v>0</v>
      </c>
      <c r="BW23" s="52">
        <v>0</v>
      </c>
      <c r="BX23" s="52">
        <v>0</v>
      </c>
      <c r="BY23" s="52">
        <v>0</v>
      </c>
      <c r="BZ23" s="52">
        <v>1</v>
      </c>
      <c r="CA23" s="52">
        <v>0</v>
      </c>
      <c r="CB23" s="52">
        <v>1</v>
      </c>
      <c r="CC23" s="52">
        <v>0</v>
      </c>
      <c r="CD23" s="52">
        <v>1</v>
      </c>
      <c r="CE23" s="52">
        <v>1</v>
      </c>
      <c r="CF23" s="52">
        <v>2</v>
      </c>
      <c r="CG23" s="52">
        <v>0</v>
      </c>
      <c r="CH23" s="52">
        <v>0</v>
      </c>
      <c r="CI23" s="52">
        <v>0</v>
      </c>
      <c r="CJ23" s="52">
        <v>0</v>
      </c>
      <c r="CK23" s="52">
        <v>0</v>
      </c>
      <c r="CL23" s="52">
        <v>0</v>
      </c>
      <c r="CM23" s="52">
        <v>0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</v>
      </c>
      <c r="CT23" s="52">
        <v>0</v>
      </c>
      <c r="CU23" s="52"/>
      <c r="CW23" s="52">
        <v>0</v>
      </c>
      <c r="CY23" s="52">
        <f t="shared" ca="1" si="7"/>
        <v>0</v>
      </c>
    </row>
    <row r="24" spans="2:103" x14ac:dyDescent="0.2">
      <c r="B24" s="1" t="s">
        <v>93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0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2">
        <v>0</v>
      </c>
      <c r="AT24" s="52">
        <v>0</v>
      </c>
      <c r="AU24" s="52">
        <v>0</v>
      </c>
      <c r="AV24" s="52">
        <v>0</v>
      </c>
      <c r="AW24" s="52">
        <v>0</v>
      </c>
      <c r="AX24" s="52">
        <v>0</v>
      </c>
      <c r="AY24" s="52">
        <v>0</v>
      </c>
      <c r="AZ24" s="52">
        <v>23</v>
      </c>
      <c r="BA24" s="52">
        <v>37</v>
      </c>
      <c r="BB24" s="52">
        <v>9</v>
      </c>
      <c r="BC24" s="52">
        <v>26</v>
      </c>
      <c r="BD24" s="52">
        <v>44</v>
      </c>
      <c r="BE24" s="52">
        <v>35</v>
      </c>
      <c r="BF24" s="52">
        <v>28</v>
      </c>
      <c r="BG24" s="52">
        <v>21</v>
      </c>
      <c r="BH24" s="52">
        <v>11</v>
      </c>
      <c r="BI24" s="52">
        <v>11</v>
      </c>
      <c r="BJ24" s="52">
        <v>11</v>
      </c>
      <c r="BK24" s="52">
        <v>13</v>
      </c>
      <c r="BL24" s="52">
        <v>30</v>
      </c>
      <c r="BM24" s="52">
        <v>9</v>
      </c>
      <c r="BN24" s="52">
        <v>8</v>
      </c>
      <c r="BO24" s="52">
        <v>18</v>
      </c>
      <c r="BP24" s="52">
        <v>37</v>
      </c>
      <c r="BQ24" s="52">
        <v>50</v>
      </c>
      <c r="BR24" s="52">
        <v>48</v>
      </c>
      <c r="BS24" s="52">
        <v>51</v>
      </c>
      <c r="BT24" s="52">
        <v>50</v>
      </c>
      <c r="BU24" s="52">
        <v>29</v>
      </c>
      <c r="BV24" s="52">
        <v>62</v>
      </c>
      <c r="BW24" s="52">
        <v>79</v>
      </c>
      <c r="BX24" s="52">
        <v>51</v>
      </c>
      <c r="BY24" s="52">
        <v>61</v>
      </c>
      <c r="BZ24" s="52">
        <v>91</v>
      </c>
      <c r="CA24" s="52">
        <v>93</v>
      </c>
      <c r="CB24" s="52">
        <v>86</v>
      </c>
      <c r="CC24" s="52">
        <v>127</v>
      </c>
      <c r="CD24" s="52">
        <v>145</v>
      </c>
      <c r="CE24" s="52">
        <v>122</v>
      </c>
      <c r="CF24" s="52">
        <v>82</v>
      </c>
      <c r="CG24" s="52">
        <v>214</v>
      </c>
      <c r="CH24" s="52">
        <v>229</v>
      </c>
      <c r="CI24" s="52">
        <v>354</v>
      </c>
      <c r="CJ24" s="52">
        <v>282.43478260869568</v>
      </c>
      <c r="CK24" s="52">
        <v>0</v>
      </c>
      <c r="CL24" s="52">
        <v>0</v>
      </c>
      <c r="CM24" s="52">
        <v>0</v>
      </c>
      <c r="CN24" s="52">
        <v>0</v>
      </c>
      <c r="CO24" s="52">
        <v>0</v>
      </c>
      <c r="CP24" s="52">
        <v>0</v>
      </c>
      <c r="CQ24" s="52">
        <v>0</v>
      </c>
      <c r="CR24" s="52">
        <v>0</v>
      </c>
      <c r="CS24" s="52">
        <v>0</v>
      </c>
      <c r="CT24" s="52">
        <v>0</v>
      </c>
      <c r="CU24" s="52"/>
      <c r="CW24" s="52">
        <v>224</v>
      </c>
      <c r="CY24" s="52">
        <f t="shared" ca="1" si="7"/>
        <v>860.43478260869574</v>
      </c>
    </row>
    <row r="25" spans="2:103" x14ac:dyDescent="0.2">
      <c r="B25" s="1" t="s">
        <v>85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5</v>
      </c>
      <c r="Q25" s="52">
        <v>20</v>
      </c>
      <c r="R25" s="52">
        <v>0</v>
      </c>
      <c r="S25" s="52">
        <v>23</v>
      </c>
      <c r="T25" s="52">
        <v>33</v>
      </c>
      <c r="U25" s="52">
        <v>41</v>
      </c>
      <c r="V25" s="52">
        <v>53</v>
      </c>
      <c r="W25" s="52">
        <v>99</v>
      </c>
      <c r="X25" s="52">
        <v>70</v>
      </c>
      <c r="Y25" s="52">
        <v>88</v>
      </c>
      <c r="Z25" s="52">
        <v>120</v>
      </c>
      <c r="AA25" s="52">
        <v>169</v>
      </c>
      <c r="AB25" s="52">
        <v>256</v>
      </c>
      <c r="AC25" s="52">
        <v>156</v>
      </c>
      <c r="AD25" s="52">
        <v>171</v>
      </c>
      <c r="AE25" s="52">
        <v>54</v>
      </c>
      <c r="AF25" s="52">
        <v>174</v>
      </c>
      <c r="AG25" s="52">
        <v>473</v>
      </c>
      <c r="AH25" s="52">
        <v>294</v>
      </c>
      <c r="AI25" s="52">
        <v>311</v>
      </c>
      <c r="AJ25" s="52">
        <v>433</v>
      </c>
      <c r="AK25" s="52">
        <v>857</v>
      </c>
      <c r="AL25" s="52">
        <v>1094</v>
      </c>
      <c r="AM25" s="52">
        <v>1062</v>
      </c>
      <c r="AN25" s="52">
        <v>1149</v>
      </c>
      <c r="AO25" s="52">
        <v>1013</v>
      </c>
      <c r="AP25" s="52">
        <v>820</v>
      </c>
      <c r="AQ25" s="52">
        <v>792</v>
      </c>
      <c r="AR25" s="52">
        <v>959</v>
      </c>
      <c r="AS25" s="52">
        <v>1167</v>
      </c>
      <c r="AT25" s="52">
        <v>1063</v>
      </c>
      <c r="AU25" s="52">
        <v>976</v>
      </c>
      <c r="AV25" s="52">
        <v>1422</v>
      </c>
      <c r="AW25" s="52">
        <v>1216</v>
      </c>
      <c r="AX25" s="52">
        <v>966</v>
      </c>
      <c r="AY25" s="52">
        <v>571</v>
      </c>
      <c r="AZ25" s="52">
        <v>337</v>
      </c>
      <c r="BA25" s="52">
        <v>446</v>
      </c>
      <c r="BB25" s="52">
        <v>340</v>
      </c>
      <c r="BC25" s="52">
        <v>269</v>
      </c>
      <c r="BD25" s="52">
        <v>253</v>
      </c>
      <c r="BE25" s="52">
        <v>195</v>
      </c>
      <c r="BF25" s="52">
        <v>143</v>
      </c>
      <c r="BG25" s="52">
        <v>167</v>
      </c>
      <c r="BH25" s="52">
        <v>104</v>
      </c>
      <c r="BI25" s="52">
        <v>101</v>
      </c>
      <c r="BJ25" s="52">
        <v>79</v>
      </c>
      <c r="BK25" s="52">
        <v>0</v>
      </c>
      <c r="BL25" s="52">
        <v>0</v>
      </c>
      <c r="BM25" s="52">
        <v>0</v>
      </c>
      <c r="BN25" s="52">
        <v>0</v>
      </c>
      <c r="BO25" s="52">
        <v>0</v>
      </c>
      <c r="BP25" s="52">
        <v>0</v>
      </c>
      <c r="BQ25" s="52">
        <v>0</v>
      </c>
      <c r="BR25" s="52">
        <v>0</v>
      </c>
      <c r="BS25" s="52">
        <v>0</v>
      </c>
      <c r="BT25" s="52">
        <v>0</v>
      </c>
      <c r="BU25" s="52">
        <v>0</v>
      </c>
      <c r="BV25" s="52">
        <v>0</v>
      </c>
      <c r="BW25" s="52">
        <v>0</v>
      </c>
      <c r="BX25" s="52">
        <v>0</v>
      </c>
      <c r="BY25" s="52">
        <v>0</v>
      </c>
      <c r="BZ25" s="52">
        <v>0</v>
      </c>
      <c r="CA25" s="52">
        <v>0</v>
      </c>
      <c r="CB25" s="52">
        <v>0</v>
      </c>
      <c r="CC25" s="52">
        <v>0</v>
      </c>
      <c r="CD25" s="52">
        <v>0</v>
      </c>
      <c r="CE25" s="52">
        <v>0</v>
      </c>
      <c r="CF25" s="52">
        <v>0</v>
      </c>
      <c r="CG25" s="52">
        <v>0</v>
      </c>
      <c r="CH25" s="52">
        <v>0</v>
      </c>
      <c r="CI25" s="52">
        <v>0</v>
      </c>
      <c r="CJ25" s="52">
        <v>0</v>
      </c>
      <c r="CK25" s="52">
        <v>0</v>
      </c>
      <c r="CL25" s="52">
        <v>0</v>
      </c>
      <c r="CM25" s="52">
        <v>0</v>
      </c>
      <c r="CN25" s="52">
        <v>0</v>
      </c>
      <c r="CO25" s="52">
        <v>0</v>
      </c>
      <c r="CP25" s="52">
        <v>0</v>
      </c>
      <c r="CQ25" s="52">
        <v>0</v>
      </c>
      <c r="CR25" s="52">
        <v>0</v>
      </c>
      <c r="CS25" s="52">
        <v>0</v>
      </c>
      <c r="CT25" s="52">
        <v>0</v>
      </c>
      <c r="CU25" s="52"/>
      <c r="CW25" s="52">
        <v>0</v>
      </c>
      <c r="CY25" s="52">
        <f t="shared" ca="1" si="7"/>
        <v>0</v>
      </c>
    </row>
    <row r="26" spans="2:103" x14ac:dyDescent="0.2">
      <c r="B26" s="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W26" s="52"/>
      <c r="CY26" s="52"/>
    </row>
    <row r="27" spans="2:103" x14ac:dyDescent="0.2">
      <c r="B27" s="1" t="s">
        <v>13</v>
      </c>
      <c r="C27" s="52">
        <f>C29-SUM(C4:C25)</f>
        <v>446</v>
      </c>
      <c r="D27" s="52">
        <f t="shared" ref="D27:BB27" si="8">D29-SUM(D4:D25)</f>
        <v>294</v>
      </c>
      <c r="E27" s="52">
        <f t="shared" si="8"/>
        <v>921</v>
      </c>
      <c r="F27" s="52">
        <f t="shared" si="8"/>
        <v>337</v>
      </c>
      <c r="G27" s="52">
        <f t="shared" si="8"/>
        <v>154</v>
      </c>
      <c r="H27" s="52">
        <f t="shared" si="8"/>
        <v>165</v>
      </c>
      <c r="I27" s="52">
        <f t="shared" si="8"/>
        <v>145</v>
      </c>
      <c r="J27" s="52">
        <f t="shared" si="8"/>
        <v>189</v>
      </c>
      <c r="K27" s="52">
        <f t="shared" si="8"/>
        <v>126</v>
      </c>
      <c r="L27" s="52">
        <f t="shared" si="8"/>
        <v>166</v>
      </c>
      <c r="M27" s="52">
        <f t="shared" si="8"/>
        <v>197</v>
      </c>
      <c r="N27" s="52">
        <f t="shared" si="8"/>
        <v>91</v>
      </c>
      <c r="O27" s="52">
        <f t="shared" si="8"/>
        <v>120</v>
      </c>
      <c r="P27" s="52">
        <f t="shared" si="8"/>
        <v>189</v>
      </c>
      <c r="Q27" s="52">
        <f t="shared" si="8"/>
        <v>106</v>
      </c>
      <c r="R27" s="52">
        <f t="shared" si="8"/>
        <v>15</v>
      </c>
      <c r="S27" s="52">
        <f t="shared" si="8"/>
        <v>-21</v>
      </c>
      <c r="T27" s="52">
        <f t="shared" si="8"/>
        <v>38</v>
      </c>
      <c r="U27" s="52">
        <f t="shared" si="8"/>
        <v>11</v>
      </c>
      <c r="V27" s="52">
        <f t="shared" si="8"/>
        <v>43</v>
      </c>
      <c r="W27" s="52">
        <f t="shared" si="8"/>
        <v>145</v>
      </c>
      <c r="X27" s="52">
        <f t="shared" si="8"/>
        <v>125</v>
      </c>
      <c r="Y27" s="52">
        <f t="shared" si="8"/>
        <v>148</v>
      </c>
      <c r="Z27" s="52">
        <f t="shared" si="8"/>
        <v>190</v>
      </c>
      <c r="AA27" s="52">
        <f t="shared" si="8"/>
        <v>143</v>
      </c>
      <c r="AB27" s="52">
        <f t="shared" si="8"/>
        <v>215</v>
      </c>
      <c r="AC27" s="52">
        <f t="shared" si="8"/>
        <v>944</v>
      </c>
      <c r="AD27" s="52">
        <f t="shared" si="8"/>
        <v>465</v>
      </c>
      <c r="AE27" s="52">
        <f t="shared" si="8"/>
        <v>194</v>
      </c>
      <c r="AF27" s="52">
        <f t="shared" si="8"/>
        <v>387</v>
      </c>
      <c r="AG27" s="52">
        <f t="shared" si="8"/>
        <v>663</v>
      </c>
      <c r="AH27" s="52">
        <f t="shared" si="8"/>
        <v>858</v>
      </c>
      <c r="AI27" s="52">
        <f t="shared" si="8"/>
        <v>1206</v>
      </c>
      <c r="AJ27" s="52">
        <f t="shared" si="8"/>
        <v>1203</v>
      </c>
      <c r="AK27" s="52">
        <f t="shared" si="8"/>
        <v>1315</v>
      </c>
      <c r="AL27" s="52">
        <f t="shared" si="8"/>
        <v>997</v>
      </c>
      <c r="AM27" s="52">
        <f t="shared" si="8"/>
        <v>1550</v>
      </c>
      <c r="AN27" s="52">
        <f t="shared" si="8"/>
        <v>2506</v>
      </c>
      <c r="AO27" s="52">
        <f t="shared" si="8"/>
        <v>3917</v>
      </c>
      <c r="AP27" s="52">
        <f t="shared" si="8"/>
        <v>3832</v>
      </c>
      <c r="AQ27" s="52">
        <f t="shared" si="8"/>
        <v>2795</v>
      </c>
      <c r="AR27" s="52">
        <f t="shared" si="8"/>
        <v>2439</v>
      </c>
      <c r="AS27" s="52">
        <f t="shared" si="8"/>
        <v>2223</v>
      </c>
      <c r="AT27" s="52">
        <f t="shared" si="8"/>
        <v>1444</v>
      </c>
      <c r="AU27" s="52">
        <f t="shared" si="8"/>
        <v>1452</v>
      </c>
      <c r="AV27" s="52">
        <f t="shared" si="8"/>
        <v>1727</v>
      </c>
      <c r="AW27" s="52">
        <f t="shared" si="8"/>
        <v>3235</v>
      </c>
      <c r="AX27" s="52">
        <f t="shared" si="8"/>
        <v>3427</v>
      </c>
      <c r="AY27" s="52">
        <f t="shared" si="8"/>
        <v>3857</v>
      </c>
      <c r="AZ27" s="52">
        <f t="shared" si="8"/>
        <v>3649</v>
      </c>
      <c r="BA27" s="52">
        <f t="shared" si="8"/>
        <v>4770</v>
      </c>
      <c r="BB27" s="52">
        <f t="shared" si="8"/>
        <v>4453</v>
      </c>
      <c r="BC27" s="52">
        <f t="shared" ref="BC27" si="9">BC29-SUM(BC4:BC25)</f>
        <v>7003</v>
      </c>
      <c r="BD27" s="52">
        <f t="shared" ref="BD27:BE27" si="10">BD29-SUM(BD4:BD25)</f>
        <v>2674</v>
      </c>
      <c r="BE27" s="52">
        <f t="shared" si="10"/>
        <v>3767</v>
      </c>
      <c r="BF27" s="52">
        <f t="shared" ref="BF27:BG27" si="11">BF29-SUM(BF4:BF25)</f>
        <v>4439</v>
      </c>
      <c r="BG27" s="52">
        <f t="shared" si="11"/>
        <v>4284</v>
      </c>
      <c r="BH27" s="52">
        <f t="shared" ref="BH27:BI27" si="12">BH29-SUM(BH4:BH25)</f>
        <v>4858</v>
      </c>
      <c r="BI27" s="52">
        <f t="shared" si="12"/>
        <v>6755</v>
      </c>
      <c r="BJ27" s="52">
        <f t="shared" ref="BJ27" si="13">BJ29-SUM(BJ4:BJ25)</f>
        <v>6454</v>
      </c>
      <c r="BK27" s="52">
        <f t="shared" ref="BK27" si="14">BK29-SUM(BK4:BK25)</f>
        <v>6435</v>
      </c>
      <c r="BL27" s="52">
        <f t="shared" ref="BL27:BM27" si="15">BL29-SUM(BL4:BL25)</f>
        <v>5580</v>
      </c>
      <c r="BM27" s="52">
        <f t="shared" si="15"/>
        <v>12901</v>
      </c>
      <c r="BN27" s="52">
        <f t="shared" ref="BN27:BO27" si="16">BN29-SUM(BN4:BN25)</f>
        <v>5603</v>
      </c>
      <c r="BO27" s="52">
        <f t="shared" si="16"/>
        <v>5345</v>
      </c>
      <c r="BP27" s="52">
        <f t="shared" ref="BP27:BQ27" si="17">BP29-SUM(BP4:BP25)</f>
        <v>5141</v>
      </c>
      <c r="BQ27" s="52">
        <f t="shared" si="17"/>
        <v>6996</v>
      </c>
      <c r="BR27" s="52">
        <f t="shared" ref="BR27:BS27" si="18">BR29-SUM(BR4:BR25)</f>
        <v>6027</v>
      </c>
      <c r="BS27" s="52">
        <f t="shared" si="18"/>
        <v>6243</v>
      </c>
      <c r="BT27" s="52">
        <f t="shared" ref="BT27:BU27" si="19">BT29-SUM(BT4:BT25)</f>
        <v>9244</v>
      </c>
      <c r="BU27" s="52">
        <f t="shared" si="19"/>
        <v>7650</v>
      </c>
      <c r="BV27" s="52">
        <f t="shared" ref="BV27" si="20">BV29-SUM(BV4:BV25)</f>
        <v>6457</v>
      </c>
      <c r="BW27" s="52">
        <v>6781</v>
      </c>
      <c r="BX27" s="52">
        <v>6218</v>
      </c>
      <c r="BY27" s="52">
        <v>8557</v>
      </c>
      <c r="BZ27" s="52">
        <v>7349</v>
      </c>
      <c r="CA27" s="52">
        <v>8447</v>
      </c>
      <c r="CB27" s="52">
        <f t="shared" ref="CB27:CC27" si="21">CB29-SUM(CB4:CB25)</f>
        <v>7384</v>
      </c>
      <c r="CC27" s="52">
        <f t="shared" si="21"/>
        <v>8834</v>
      </c>
      <c r="CD27" s="52">
        <f t="shared" ref="CD27:CE27" si="22">CD29-SUM(CD4:CD25)</f>
        <v>10153</v>
      </c>
      <c r="CE27" s="52">
        <f t="shared" si="22"/>
        <v>10378</v>
      </c>
      <c r="CF27" s="52">
        <f t="shared" ref="CF27:CG27" si="23">CF29-SUM(CF4:CF25)</f>
        <v>11486</v>
      </c>
      <c r="CG27" s="52">
        <f t="shared" si="23"/>
        <v>11280</v>
      </c>
      <c r="CH27" s="52">
        <f t="shared" ref="CH27" si="24">CH29-SUM(CH4:CH25)</f>
        <v>10154</v>
      </c>
      <c r="CI27" s="52">
        <f ca="1">IF(ISNUMBER(CI$2),CI29-SUM(CI4:CI25),$CW27*$CW$1)</f>
        <v>12303</v>
      </c>
      <c r="CJ27" s="52">
        <f ca="1">IF(ISNUMBER(CJ$2),CJ29-SUM(CJ4:CJ25),$CW27*$CW$1)</f>
        <v>9548.5652173913113</v>
      </c>
      <c r="CK27" s="52">
        <f t="shared" ref="CK27:CT27" ca="1" si="25">IF(ISNUMBER(CK$2),CK29-SUM(CK4:CK25),$CW27*$CW$1)</f>
        <v>242336</v>
      </c>
      <c r="CL27" s="52">
        <f t="shared" ca="1" si="25"/>
        <v>0</v>
      </c>
      <c r="CM27" s="52">
        <f t="shared" ca="1" si="25"/>
        <v>0</v>
      </c>
      <c r="CN27" s="52">
        <f t="shared" ca="1" si="25"/>
        <v>0</v>
      </c>
      <c r="CO27" s="52">
        <f t="shared" ca="1" si="25"/>
        <v>0</v>
      </c>
      <c r="CP27" s="52">
        <f t="shared" ca="1" si="25"/>
        <v>0</v>
      </c>
      <c r="CQ27" s="52">
        <f t="shared" ca="1" si="25"/>
        <v>0</v>
      </c>
      <c r="CR27" s="52">
        <f t="shared" ca="1" si="25"/>
        <v>0</v>
      </c>
      <c r="CS27" s="52">
        <f t="shared" ca="1" si="25"/>
        <v>0</v>
      </c>
      <c r="CT27" s="52">
        <f t="shared" ca="1" si="25"/>
        <v>0</v>
      </c>
      <c r="CU27" s="52"/>
      <c r="CW27" s="52">
        <f t="shared" ref="CW27" si="26">CW29-SUM(CW4:CW25)</f>
        <v>7573</v>
      </c>
      <c r="CY27" s="52">
        <f ca="1">SUMIFS($C27:$CV27,$C$3:$CV$3,"&gt;="&amp;DATE(2026,1,1),$C$3:$CV$3,"&lt;="&amp;DATE(2026,12,31),$C$2:$CV$2,"&gt;"&amp;0)+$CW27</f>
        <v>29424.565217391311</v>
      </c>
    </row>
    <row r="28" spans="2:103" x14ac:dyDescent="0.2">
      <c r="B28" s="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W28" s="52"/>
      <c r="CY28" s="52"/>
    </row>
    <row r="29" spans="2:103" ht="15" x14ac:dyDescent="0.25">
      <c r="B29" s="2" t="s">
        <v>82</v>
      </c>
      <c r="C29" s="53">
        <v>2745</v>
      </c>
      <c r="D29" s="53">
        <v>3123</v>
      </c>
      <c r="E29" s="53">
        <v>5868</v>
      </c>
      <c r="F29" s="53">
        <v>3076</v>
      </c>
      <c r="G29" s="53">
        <v>1668</v>
      </c>
      <c r="H29" s="53">
        <v>1757</v>
      </c>
      <c r="I29" s="53">
        <v>1569</v>
      </c>
      <c r="J29" s="53">
        <v>1506</v>
      </c>
      <c r="K29" s="53">
        <v>1558</v>
      </c>
      <c r="L29" s="53">
        <v>2138</v>
      </c>
      <c r="M29" s="53">
        <v>3145</v>
      </c>
      <c r="N29" s="53">
        <v>2236</v>
      </c>
      <c r="O29" s="53">
        <v>2941</v>
      </c>
      <c r="P29" s="53">
        <v>2353</v>
      </c>
      <c r="Q29" s="53">
        <v>2883</v>
      </c>
      <c r="R29" s="53">
        <v>85</v>
      </c>
      <c r="S29" s="53">
        <v>558</v>
      </c>
      <c r="T29" s="53">
        <v>1511</v>
      </c>
      <c r="U29" s="53">
        <v>1488</v>
      </c>
      <c r="V29" s="53">
        <v>2115</v>
      </c>
      <c r="W29" s="53">
        <v>3089</v>
      </c>
      <c r="X29" s="53">
        <v>2951</v>
      </c>
      <c r="Y29" s="53">
        <v>4190</v>
      </c>
      <c r="Z29" s="53">
        <v>4947</v>
      </c>
      <c r="AA29" s="53">
        <v>5319</v>
      </c>
      <c r="AB29" s="53">
        <v>6582</v>
      </c>
      <c r="AC29" s="53">
        <v>11964</v>
      </c>
      <c r="AD29" s="53">
        <v>5694</v>
      </c>
      <c r="AE29" s="53">
        <v>1243</v>
      </c>
      <c r="AF29" s="53">
        <v>4667</v>
      </c>
      <c r="AG29" s="53">
        <v>14675</v>
      </c>
      <c r="AH29" s="53">
        <v>16047</v>
      </c>
      <c r="AI29" s="53">
        <v>18030</v>
      </c>
      <c r="AJ29" s="53">
        <v>20811</v>
      </c>
      <c r="AK29" s="53">
        <v>24531</v>
      </c>
      <c r="AL29" s="53">
        <v>26629</v>
      </c>
      <c r="AM29" s="53">
        <v>30120</v>
      </c>
      <c r="AN29" s="53">
        <v>35711</v>
      </c>
      <c r="AO29" s="53">
        <v>54396</v>
      </c>
      <c r="AP29" s="53">
        <v>53269</v>
      </c>
      <c r="AQ29" s="53">
        <v>42416</v>
      </c>
      <c r="AR29" s="53">
        <v>44375</v>
      </c>
      <c r="AS29" s="53">
        <v>46606</v>
      </c>
      <c r="AT29" s="53">
        <v>52228</v>
      </c>
      <c r="AU29" s="53">
        <v>53249</v>
      </c>
      <c r="AV29" s="53">
        <v>77179</v>
      </c>
      <c r="AW29" s="53">
        <v>76726</v>
      </c>
      <c r="AX29" s="53">
        <v>64606</v>
      </c>
      <c r="AY29" s="53">
        <v>64701</v>
      </c>
      <c r="AZ29" s="53">
        <v>66094</v>
      </c>
      <c r="BA29" s="53">
        <v>86368</v>
      </c>
      <c r="BB29" s="53">
        <v>66875</v>
      </c>
      <c r="BC29" s="53">
        <v>105582</v>
      </c>
      <c r="BD29" s="53">
        <v>46105</v>
      </c>
      <c r="BE29" s="53">
        <v>54616</v>
      </c>
      <c r="BF29" s="53">
        <v>62770</v>
      </c>
      <c r="BG29" s="53">
        <v>64082</v>
      </c>
      <c r="BH29" s="53">
        <v>75155</v>
      </c>
      <c r="BI29" s="53">
        <v>92069</v>
      </c>
      <c r="BJ29" s="53">
        <v>75887</v>
      </c>
      <c r="BK29" s="53">
        <v>82147</v>
      </c>
      <c r="BL29" s="53">
        <v>82743</v>
      </c>
      <c r="BM29" s="53">
        <v>140340</v>
      </c>
      <c r="BN29" s="53">
        <v>65551</v>
      </c>
      <c r="BO29" s="53">
        <v>77329</v>
      </c>
      <c r="BP29" s="53">
        <v>80001</v>
      </c>
      <c r="BQ29" s="53">
        <v>107651</v>
      </c>
      <c r="BR29" s="53">
        <v>89070</v>
      </c>
      <c r="BS29" s="53">
        <v>90537</v>
      </c>
      <c r="BT29" s="53">
        <v>140115</v>
      </c>
      <c r="BU29" s="53">
        <v>119711</v>
      </c>
      <c r="BV29" s="53">
        <v>73426</v>
      </c>
      <c r="BW29" s="53">
        <v>98423</v>
      </c>
      <c r="BX29" s="53">
        <v>76712</v>
      </c>
      <c r="BY29" s="53">
        <v>131430</v>
      </c>
      <c r="BZ29" s="53">
        <v>92512</v>
      </c>
      <c r="CA29" s="53">
        <v>101002</v>
      </c>
      <c r="CB29" s="53">
        <v>106063</v>
      </c>
      <c r="CC29" s="53">
        <v>103612</v>
      </c>
      <c r="CD29" s="53">
        <v>105120</v>
      </c>
      <c r="CE29" s="53">
        <v>105044</v>
      </c>
      <c r="CF29" s="53">
        <v>144977</v>
      </c>
      <c r="CG29" s="53">
        <v>117867</v>
      </c>
      <c r="CH29" s="53">
        <v>97959</v>
      </c>
      <c r="CI29" s="53">
        <v>123283</v>
      </c>
      <c r="CJ29" s="53">
        <v>108773.95652173914</v>
      </c>
      <c r="CK29" s="53">
        <v>0</v>
      </c>
      <c r="CL29" s="53">
        <v>0</v>
      </c>
      <c r="CM29" s="53">
        <v>0</v>
      </c>
      <c r="CN29" s="53">
        <v>0</v>
      </c>
      <c r="CO29" s="53">
        <v>0</v>
      </c>
      <c r="CP29" s="53">
        <v>0</v>
      </c>
      <c r="CQ29" s="53">
        <v>0</v>
      </c>
      <c r="CR29" s="53">
        <v>0</v>
      </c>
      <c r="CS29" s="53">
        <v>0</v>
      </c>
      <c r="CT29" s="53">
        <v>0</v>
      </c>
      <c r="CU29" s="52"/>
      <c r="CW29" s="53">
        <v>86269</v>
      </c>
      <c r="CY29" s="53">
        <f ca="1">SUMIFS($C29:$CV29,$C$3:$CV$3,"&gt;="&amp;DATE(2026,1,1),$C$3:$CV$3,"&lt;="&amp;DATE(2026,12,31),$C$2:$CV$2,"&gt;"&amp;0)+$CW29</f>
        <v>318325.95652173914</v>
      </c>
    </row>
    <row r="30" spans="2:103" x14ac:dyDescent="0.2">
      <c r="CU30" s="52"/>
      <c r="CW30" s="52"/>
      <c r="CY30" s="52"/>
    </row>
    <row r="31" spans="2:103" x14ac:dyDescent="0.2">
      <c r="CU31" s="52"/>
      <c r="CW31" s="52"/>
      <c r="CY31" s="52"/>
    </row>
    <row r="32" spans="2:103" ht="15" x14ac:dyDescent="0.25">
      <c r="CU32" s="53"/>
      <c r="CW32" s="52"/>
      <c r="CY32" s="52"/>
    </row>
    <row r="33" spans="2:103" x14ac:dyDescent="0.2">
      <c r="B33" s="9" t="s">
        <v>39</v>
      </c>
      <c r="C33" s="52">
        <f>C7</f>
        <v>0</v>
      </c>
      <c r="D33" s="52">
        <f t="shared" ref="D33:BD33" si="27">D7</f>
        <v>0</v>
      </c>
      <c r="E33" s="52">
        <f t="shared" si="27"/>
        <v>0</v>
      </c>
      <c r="F33" s="52">
        <f t="shared" si="27"/>
        <v>0</v>
      </c>
      <c r="G33" s="52">
        <f t="shared" si="27"/>
        <v>103</v>
      </c>
      <c r="H33" s="52">
        <f t="shared" si="27"/>
        <v>107</v>
      </c>
      <c r="I33" s="52">
        <f t="shared" si="27"/>
        <v>35</v>
      </c>
      <c r="J33" s="52">
        <f t="shared" si="27"/>
        <v>57</v>
      </c>
      <c r="K33" s="52">
        <f t="shared" si="27"/>
        <v>155</v>
      </c>
      <c r="L33" s="52">
        <f t="shared" si="27"/>
        <v>176</v>
      </c>
      <c r="M33" s="52">
        <f t="shared" si="27"/>
        <v>129</v>
      </c>
      <c r="N33" s="52">
        <f t="shared" si="27"/>
        <v>434</v>
      </c>
      <c r="O33" s="52">
        <f t="shared" si="27"/>
        <v>866</v>
      </c>
      <c r="P33" s="52">
        <f t="shared" si="27"/>
        <v>286</v>
      </c>
      <c r="Q33" s="52">
        <f t="shared" si="27"/>
        <v>151</v>
      </c>
      <c r="R33" s="52">
        <f t="shared" si="27"/>
        <v>4</v>
      </c>
      <c r="S33" s="52">
        <f t="shared" si="27"/>
        <v>44</v>
      </c>
      <c r="T33" s="52">
        <f t="shared" si="27"/>
        <v>155</v>
      </c>
      <c r="U33" s="52">
        <f t="shared" si="27"/>
        <v>199</v>
      </c>
      <c r="V33" s="52">
        <f t="shared" si="27"/>
        <v>243</v>
      </c>
      <c r="W33" s="52">
        <f t="shared" si="27"/>
        <v>283</v>
      </c>
      <c r="X33" s="52">
        <f t="shared" si="27"/>
        <v>776</v>
      </c>
      <c r="Y33" s="52">
        <f t="shared" si="27"/>
        <v>643</v>
      </c>
      <c r="Z33" s="52">
        <f t="shared" si="27"/>
        <v>872</v>
      </c>
      <c r="AA33" s="52">
        <f t="shared" si="27"/>
        <v>938</v>
      </c>
      <c r="AB33" s="52">
        <f t="shared" si="27"/>
        <v>806</v>
      </c>
      <c r="AC33" s="52">
        <f t="shared" si="27"/>
        <v>941</v>
      </c>
      <c r="AD33" s="52">
        <f t="shared" si="27"/>
        <v>751</v>
      </c>
      <c r="AE33" s="52">
        <f t="shared" si="27"/>
        <v>147</v>
      </c>
      <c r="AF33" s="52">
        <f t="shared" si="27"/>
        <v>268</v>
      </c>
      <c r="AG33" s="52">
        <f t="shared" si="27"/>
        <v>657</v>
      </c>
      <c r="AH33" s="52">
        <f t="shared" si="27"/>
        <v>797</v>
      </c>
      <c r="AI33" s="52">
        <f t="shared" si="27"/>
        <v>786</v>
      </c>
      <c r="AJ33" s="52">
        <f t="shared" si="27"/>
        <v>1046</v>
      </c>
      <c r="AK33" s="52">
        <f t="shared" si="27"/>
        <v>1990</v>
      </c>
      <c r="AL33" s="52">
        <f t="shared" si="27"/>
        <v>3343</v>
      </c>
      <c r="AM33" s="52">
        <f t="shared" si="27"/>
        <v>4220</v>
      </c>
      <c r="AN33" s="52">
        <f t="shared" si="27"/>
        <v>4306</v>
      </c>
      <c r="AO33" s="52">
        <f t="shared" si="27"/>
        <v>6341</v>
      </c>
      <c r="AP33" s="52">
        <f t="shared" si="27"/>
        <v>6541</v>
      </c>
      <c r="AQ33" s="52">
        <f t="shared" si="27"/>
        <v>5838</v>
      </c>
      <c r="AR33" s="52">
        <f t="shared" si="27"/>
        <v>6543</v>
      </c>
      <c r="AS33" s="52">
        <f t="shared" si="27"/>
        <v>6319</v>
      </c>
      <c r="AT33" s="52">
        <f t="shared" si="27"/>
        <v>6554</v>
      </c>
      <c r="AU33" s="52">
        <f t="shared" si="27"/>
        <v>6465</v>
      </c>
      <c r="AV33" s="52">
        <f t="shared" si="27"/>
        <v>10065</v>
      </c>
      <c r="AW33" s="52">
        <f t="shared" si="27"/>
        <v>12259</v>
      </c>
      <c r="AX33" s="52">
        <f t="shared" si="27"/>
        <v>4410</v>
      </c>
      <c r="AY33" s="52">
        <f t="shared" si="27"/>
        <v>4370</v>
      </c>
      <c r="AZ33" s="52">
        <f t="shared" si="27"/>
        <v>5851</v>
      </c>
      <c r="BA33" s="52">
        <f t="shared" si="27"/>
        <v>9350</v>
      </c>
      <c r="BB33" s="52">
        <f t="shared" si="27"/>
        <v>8324</v>
      </c>
      <c r="BC33" s="52">
        <f t="shared" ref="BC33" si="28">BC7</f>
        <v>9635</v>
      </c>
      <c r="BD33" s="52">
        <f t="shared" si="27"/>
        <v>1603</v>
      </c>
      <c r="BE33" s="52">
        <f t="shared" ref="BE33:BF33" si="29">BE7</f>
        <v>1414</v>
      </c>
      <c r="BF33" s="52">
        <f t="shared" si="29"/>
        <v>773</v>
      </c>
      <c r="BG33" s="52">
        <f t="shared" ref="BG33:BH33" si="30">BG7</f>
        <v>586</v>
      </c>
      <c r="BH33" s="52">
        <f t="shared" si="30"/>
        <v>358</v>
      </c>
      <c r="BI33" s="52">
        <f t="shared" ref="BI33:BJ33" si="31">BI7</f>
        <v>281</v>
      </c>
      <c r="BJ33" s="52">
        <f t="shared" si="31"/>
        <v>372</v>
      </c>
      <c r="BK33" s="52">
        <f t="shared" ref="BK33" si="32">BK7</f>
        <v>178</v>
      </c>
      <c r="BL33" s="52">
        <f t="shared" ref="BL33:BM33" si="33">BL7</f>
        <v>122</v>
      </c>
      <c r="BM33" s="52">
        <f t="shared" si="33"/>
        <v>139</v>
      </c>
      <c r="BN33" s="52">
        <f t="shared" ref="BN33:BO33" si="34">BN7</f>
        <v>164</v>
      </c>
      <c r="BO33" s="52">
        <f t="shared" si="34"/>
        <v>103</v>
      </c>
      <c r="BP33" s="52">
        <f t="shared" ref="BP33:BQ33" si="35">BP7</f>
        <v>99</v>
      </c>
      <c r="BQ33" s="52">
        <f t="shared" si="35"/>
        <v>44</v>
      </c>
      <c r="BR33" s="52">
        <f t="shared" ref="BR33:BS33" si="36">BR7</f>
        <v>105</v>
      </c>
      <c r="BS33" s="52">
        <f t="shared" si="36"/>
        <v>45</v>
      </c>
      <c r="BT33" s="52">
        <f t="shared" ref="BT33:BU33" si="37">BT7</f>
        <v>25</v>
      </c>
      <c r="BU33" s="52">
        <f t="shared" si="37"/>
        <v>20</v>
      </c>
      <c r="BV33" s="52">
        <f t="shared" ref="BV33" si="38">BV7</f>
        <v>45</v>
      </c>
      <c r="BW33" s="52">
        <v>25</v>
      </c>
      <c r="BX33" s="52">
        <v>26</v>
      </c>
      <c r="BY33" s="52">
        <v>22</v>
      </c>
      <c r="BZ33" s="52">
        <v>18</v>
      </c>
      <c r="CA33" s="52">
        <v>6</v>
      </c>
      <c r="CB33" s="52">
        <f t="shared" ref="CB33:CC33" si="39">CB7</f>
        <v>24</v>
      </c>
      <c r="CC33" s="52">
        <f t="shared" si="39"/>
        <v>5</v>
      </c>
      <c r="CD33" s="52">
        <f t="shared" ref="CD33:CE33" si="40">CD7</f>
        <v>10</v>
      </c>
      <c r="CE33" s="52">
        <f t="shared" si="40"/>
        <v>7</v>
      </c>
      <c r="CF33" s="52">
        <f t="shared" ref="CF33:CG33" si="41">CF7</f>
        <v>6</v>
      </c>
      <c r="CG33" s="52">
        <f t="shared" si="41"/>
        <v>1</v>
      </c>
      <c r="CH33" s="52">
        <f t="shared" ref="CH33:CI33" si="42">CH7</f>
        <v>2</v>
      </c>
      <c r="CI33" s="52">
        <f t="shared" si="42"/>
        <v>1</v>
      </c>
      <c r="CJ33" s="52">
        <f t="shared" ref="CJ33:CT33" si="43">CJ7</f>
        <v>1.2608695652173914</v>
      </c>
      <c r="CK33" s="52">
        <f t="shared" si="43"/>
        <v>0</v>
      </c>
      <c r="CL33" s="52">
        <f t="shared" si="43"/>
        <v>0</v>
      </c>
      <c r="CM33" s="52">
        <f t="shared" si="43"/>
        <v>0</v>
      </c>
      <c r="CN33" s="52">
        <f t="shared" si="43"/>
        <v>0</v>
      </c>
      <c r="CO33" s="52">
        <f t="shared" si="43"/>
        <v>0</v>
      </c>
      <c r="CP33" s="52">
        <f t="shared" si="43"/>
        <v>0</v>
      </c>
      <c r="CQ33" s="52">
        <f t="shared" si="43"/>
        <v>0</v>
      </c>
      <c r="CR33" s="52">
        <f t="shared" si="43"/>
        <v>0</v>
      </c>
      <c r="CS33" s="52">
        <f t="shared" si="43"/>
        <v>0</v>
      </c>
      <c r="CT33" s="52">
        <f t="shared" si="43"/>
        <v>0</v>
      </c>
      <c r="CW33" s="52"/>
      <c r="CY33" s="52">
        <f t="shared" ref="CY33" ca="1" si="44">CY7</f>
        <v>3.2608695652173916</v>
      </c>
    </row>
    <row r="34" spans="2:103" x14ac:dyDescent="0.2">
      <c r="B34" s="9" t="s">
        <v>40</v>
      </c>
      <c r="C34" s="52">
        <f>C13</f>
        <v>20</v>
      </c>
      <c r="D34" s="52">
        <f t="shared" ref="D34:BD34" si="45">D13</f>
        <v>105</v>
      </c>
      <c r="E34" s="52">
        <f t="shared" si="45"/>
        <v>205</v>
      </c>
      <c r="F34" s="52">
        <f t="shared" si="45"/>
        <v>28</v>
      </c>
      <c r="G34" s="52">
        <f t="shared" si="45"/>
        <v>107</v>
      </c>
      <c r="H34" s="52">
        <f t="shared" si="45"/>
        <v>464</v>
      </c>
      <c r="I34" s="52">
        <f t="shared" si="45"/>
        <v>300</v>
      </c>
      <c r="J34" s="52">
        <f t="shared" si="45"/>
        <v>183</v>
      </c>
      <c r="K34" s="52">
        <f t="shared" si="45"/>
        <v>96</v>
      </c>
      <c r="L34" s="52">
        <f t="shared" si="45"/>
        <v>140</v>
      </c>
      <c r="M34" s="52">
        <f t="shared" si="45"/>
        <v>358</v>
      </c>
      <c r="N34" s="52">
        <f t="shared" si="45"/>
        <v>282</v>
      </c>
      <c r="O34" s="52">
        <f t="shared" si="45"/>
        <v>284</v>
      </c>
      <c r="P34" s="52">
        <f t="shared" si="45"/>
        <v>369</v>
      </c>
      <c r="Q34" s="52">
        <f t="shared" si="45"/>
        <v>294</v>
      </c>
      <c r="R34" s="52">
        <f t="shared" si="45"/>
        <v>0</v>
      </c>
      <c r="S34" s="52">
        <f t="shared" si="45"/>
        <v>143</v>
      </c>
      <c r="T34" s="52">
        <f t="shared" si="45"/>
        <v>157</v>
      </c>
      <c r="U34" s="52">
        <f t="shared" si="45"/>
        <v>144</v>
      </c>
      <c r="V34" s="52">
        <f t="shared" si="45"/>
        <v>243</v>
      </c>
      <c r="W34" s="52">
        <f t="shared" si="45"/>
        <v>265</v>
      </c>
      <c r="X34" s="52">
        <f t="shared" si="45"/>
        <v>258</v>
      </c>
      <c r="Y34" s="52">
        <f t="shared" si="45"/>
        <v>360</v>
      </c>
      <c r="Z34" s="52">
        <f t="shared" si="45"/>
        <v>535</v>
      </c>
      <c r="AA34" s="52">
        <f t="shared" si="45"/>
        <v>606</v>
      </c>
      <c r="AB34" s="52">
        <f t="shared" si="45"/>
        <v>626</v>
      </c>
      <c r="AC34" s="52">
        <f t="shared" si="45"/>
        <v>1064</v>
      </c>
      <c r="AD34" s="52">
        <f t="shared" si="45"/>
        <v>903</v>
      </c>
      <c r="AE34" s="52">
        <f t="shared" si="45"/>
        <v>160</v>
      </c>
      <c r="AF34" s="52">
        <f t="shared" si="45"/>
        <v>319</v>
      </c>
      <c r="AG34" s="52">
        <f t="shared" si="45"/>
        <v>1799</v>
      </c>
      <c r="AH34" s="52">
        <f t="shared" si="45"/>
        <v>1613</v>
      </c>
      <c r="AI34" s="52">
        <f t="shared" si="45"/>
        <v>2175</v>
      </c>
      <c r="AJ34" s="52">
        <f t="shared" si="45"/>
        <v>2648</v>
      </c>
      <c r="AK34" s="52">
        <f t="shared" si="45"/>
        <v>2203</v>
      </c>
      <c r="AL34" s="52">
        <f t="shared" si="45"/>
        <v>1813</v>
      </c>
      <c r="AM34" s="52">
        <f t="shared" si="45"/>
        <v>1881</v>
      </c>
      <c r="AN34" s="52">
        <f t="shared" si="45"/>
        <v>2233</v>
      </c>
      <c r="AO34" s="52">
        <f t="shared" si="45"/>
        <v>2233</v>
      </c>
      <c r="AP34" s="52">
        <f t="shared" si="45"/>
        <v>2451</v>
      </c>
      <c r="AQ34" s="52">
        <f t="shared" si="45"/>
        <v>3338</v>
      </c>
      <c r="AR34" s="52">
        <f t="shared" si="45"/>
        <v>3830</v>
      </c>
      <c r="AS34" s="52">
        <f t="shared" si="45"/>
        <v>1289</v>
      </c>
      <c r="AT34" s="52">
        <f t="shared" si="45"/>
        <v>5379</v>
      </c>
      <c r="AU34" s="52">
        <f t="shared" si="45"/>
        <v>6282</v>
      </c>
      <c r="AV34" s="52">
        <f t="shared" si="45"/>
        <v>7358</v>
      </c>
      <c r="AW34" s="52">
        <f t="shared" si="45"/>
        <v>7841</v>
      </c>
      <c r="AX34" s="52">
        <f t="shared" si="45"/>
        <v>7693</v>
      </c>
      <c r="AY34" s="52">
        <f t="shared" si="45"/>
        <v>9227</v>
      </c>
      <c r="AZ34" s="52">
        <f t="shared" si="45"/>
        <v>10071</v>
      </c>
      <c r="BA34" s="52">
        <f t="shared" si="45"/>
        <v>12183</v>
      </c>
      <c r="BB34" s="52">
        <f t="shared" si="45"/>
        <v>7802</v>
      </c>
      <c r="BC34" s="52">
        <f t="shared" ref="BC34" si="46">BC13</f>
        <v>15430</v>
      </c>
      <c r="BD34" s="52">
        <f t="shared" si="45"/>
        <v>4603</v>
      </c>
      <c r="BE34" s="52">
        <f t="shared" ref="BE34:BF34" si="47">BE13</f>
        <v>6686</v>
      </c>
      <c r="BF34" s="52">
        <f t="shared" si="47"/>
        <v>7154</v>
      </c>
      <c r="BG34" s="52">
        <f t="shared" ref="BG34:BH34" si="48">BG13</f>
        <v>7194</v>
      </c>
      <c r="BH34" s="52">
        <f t="shared" si="48"/>
        <v>8481</v>
      </c>
      <c r="BI34" s="52">
        <f t="shared" ref="BI34:BJ34" si="49">BI13</f>
        <v>9339</v>
      </c>
      <c r="BJ34" s="52">
        <f t="shared" si="49"/>
        <v>6552</v>
      </c>
      <c r="BK34" s="52">
        <f t="shared" ref="BK34" si="50">BK13</f>
        <v>9378</v>
      </c>
      <c r="BL34" s="52">
        <f t="shared" ref="BL34:BM34" si="51">BL13</f>
        <v>9096</v>
      </c>
      <c r="BM34" s="52">
        <f t="shared" si="51"/>
        <v>17429</v>
      </c>
      <c r="BN34" s="52">
        <f t="shared" ref="BN34:BO34" si="52">BN13</f>
        <v>4143</v>
      </c>
      <c r="BO34" s="52">
        <f t="shared" si="52"/>
        <v>6153</v>
      </c>
      <c r="BP34" s="52">
        <f t="shared" ref="BP34:BQ34" si="53">BP13</f>
        <v>6216</v>
      </c>
      <c r="BQ34" s="52">
        <f t="shared" si="53"/>
        <v>10218</v>
      </c>
      <c r="BR34" s="52">
        <f t="shared" ref="BR34:BS34" si="54">BR13</f>
        <v>11044</v>
      </c>
      <c r="BS34" s="52">
        <f t="shared" si="54"/>
        <v>12925</v>
      </c>
      <c r="BT34" s="52">
        <f t="shared" ref="BT34:BU34" si="55">BT13</f>
        <v>16234</v>
      </c>
      <c r="BU34" s="52">
        <f t="shared" si="55"/>
        <v>12912</v>
      </c>
      <c r="BV34" s="52">
        <f t="shared" ref="BV34" si="56">BV13</f>
        <v>10454</v>
      </c>
      <c r="BW34" s="52">
        <v>13097</v>
      </c>
      <c r="BX34" s="52">
        <v>11978</v>
      </c>
      <c r="BY34" s="52">
        <v>15649</v>
      </c>
      <c r="BZ34" s="52">
        <v>13331</v>
      </c>
      <c r="CA34" s="52">
        <v>13041</v>
      </c>
      <c r="CB34" s="52">
        <f t="shared" ref="CB34:CC34" si="57">CB13</f>
        <v>14708</v>
      </c>
      <c r="CC34" s="52">
        <f t="shared" si="57"/>
        <v>16437</v>
      </c>
      <c r="CD34" s="52">
        <f t="shared" ref="CD34:CE34" si="58">CD13</f>
        <v>18120</v>
      </c>
      <c r="CE34" s="52">
        <f t="shared" si="58"/>
        <v>18411</v>
      </c>
      <c r="CF34" s="52">
        <f t="shared" ref="CF34:CG34" si="59">CF13</f>
        <v>28507</v>
      </c>
      <c r="CG34" s="52">
        <f t="shared" si="59"/>
        <v>20550</v>
      </c>
      <c r="CH34" s="52">
        <f t="shared" ref="CH34:CI34" si="60">CH13</f>
        <v>17191</v>
      </c>
      <c r="CI34" s="52">
        <f t="shared" si="60"/>
        <v>22112</v>
      </c>
      <c r="CJ34" s="52">
        <f t="shared" ref="CJ34:CT34" si="61">CJ13</f>
        <v>19974.695652173912</v>
      </c>
      <c r="CK34" s="52">
        <f t="shared" si="61"/>
        <v>0</v>
      </c>
      <c r="CL34" s="52">
        <f t="shared" si="61"/>
        <v>0</v>
      </c>
      <c r="CM34" s="52">
        <f t="shared" si="61"/>
        <v>0</v>
      </c>
      <c r="CN34" s="52">
        <f t="shared" si="61"/>
        <v>0</v>
      </c>
      <c r="CO34" s="52">
        <f t="shared" si="61"/>
        <v>0</v>
      </c>
      <c r="CP34" s="52">
        <f t="shared" si="61"/>
        <v>0</v>
      </c>
      <c r="CQ34" s="52">
        <f t="shared" si="61"/>
        <v>0</v>
      </c>
      <c r="CR34" s="52">
        <f t="shared" si="61"/>
        <v>0</v>
      </c>
      <c r="CS34" s="52">
        <f t="shared" si="61"/>
        <v>0</v>
      </c>
      <c r="CT34" s="52">
        <f t="shared" si="61"/>
        <v>0</v>
      </c>
      <c r="CW34" s="52"/>
      <c r="CY34" s="52">
        <f t="shared" ref="CY34" ca="1" si="62">CY13</f>
        <v>57928.695652173912</v>
      </c>
    </row>
    <row r="35" spans="2:103" x14ac:dyDescent="0.2">
      <c r="B35" s="9" t="s">
        <v>24</v>
      </c>
      <c r="C35" s="52">
        <f>C4+C5</f>
        <v>0</v>
      </c>
      <c r="D35" s="52">
        <f t="shared" ref="D35:BD35" si="63">D4+D5</f>
        <v>0</v>
      </c>
      <c r="E35" s="52">
        <f t="shared" si="63"/>
        <v>2</v>
      </c>
      <c r="F35" s="52">
        <f t="shared" si="63"/>
        <v>2</v>
      </c>
      <c r="G35" s="52">
        <f t="shared" si="63"/>
        <v>0</v>
      </c>
      <c r="H35" s="52">
        <f t="shared" si="63"/>
        <v>0</v>
      </c>
      <c r="I35" s="52">
        <f t="shared" si="63"/>
        <v>0</v>
      </c>
      <c r="J35" s="52">
        <f t="shared" si="63"/>
        <v>1</v>
      </c>
      <c r="K35" s="52">
        <f t="shared" si="63"/>
        <v>0</v>
      </c>
      <c r="L35" s="52">
        <f t="shared" si="63"/>
        <v>0</v>
      </c>
      <c r="M35" s="52">
        <f t="shared" si="63"/>
        <v>2</v>
      </c>
      <c r="N35" s="52">
        <f t="shared" si="63"/>
        <v>0</v>
      </c>
      <c r="O35" s="52">
        <f t="shared" si="63"/>
        <v>12</v>
      </c>
      <c r="P35" s="52">
        <f t="shared" si="63"/>
        <v>25</v>
      </c>
      <c r="Q35" s="52">
        <f t="shared" si="63"/>
        <v>93</v>
      </c>
      <c r="R35" s="52">
        <f t="shared" si="63"/>
        <v>0</v>
      </c>
      <c r="S35" s="52">
        <f t="shared" si="63"/>
        <v>28</v>
      </c>
      <c r="T35" s="52">
        <f t="shared" si="63"/>
        <v>67</v>
      </c>
      <c r="U35" s="52">
        <f t="shared" si="63"/>
        <v>32</v>
      </c>
      <c r="V35" s="52">
        <f t="shared" si="63"/>
        <v>96</v>
      </c>
      <c r="W35" s="52">
        <f t="shared" si="63"/>
        <v>231</v>
      </c>
      <c r="X35" s="52">
        <f t="shared" si="63"/>
        <v>222</v>
      </c>
      <c r="Y35" s="52">
        <f t="shared" si="63"/>
        <v>253</v>
      </c>
      <c r="Z35" s="52">
        <f t="shared" si="63"/>
        <v>184</v>
      </c>
      <c r="AA35" s="52">
        <f t="shared" si="63"/>
        <v>100</v>
      </c>
      <c r="AB35" s="52">
        <f t="shared" si="63"/>
        <v>111</v>
      </c>
      <c r="AC35" s="52">
        <f t="shared" si="63"/>
        <v>146</v>
      </c>
      <c r="AD35" s="52">
        <f t="shared" si="63"/>
        <v>48</v>
      </c>
      <c r="AE35" s="52">
        <f t="shared" si="63"/>
        <v>20</v>
      </c>
      <c r="AF35" s="52">
        <f t="shared" si="63"/>
        <v>176</v>
      </c>
      <c r="AG35" s="52">
        <f t="shared" si="63"/>
        <v>729</v>
      </c>
      <c r="AH35" s="52">
        <f t="shared" si="63"/>
        <v>796</v>
      </c>
      <c r="AI35" s="52">
        <f t="shared" si="63"/>
        <v>381</v>
      </c>
      <c r="AJ35" s="52">
        <f t="shared" si="63"/>
        <v>754</v>
      </c>
      <c r="AK35" s="52">
        <f t="shared" si="63"/>
        <v>728</v>
      </c>
      <c r="AL35" s="52">
        <f t="shared" si="63"/>
        <v>642</v>
      </c>
      <c r="AM35" s="52">
        <f t="shared" si="63"/>
        <v>612</v>
      </c>
      <c r="AN35" s="52">
        <f t="shared" si="63"/>
        <v>1372</v>
      </c>
      <c r="AO35" s="52">
        <f t="shared" si="63"/>
        <v>855</v>
      </c>
      <c r="AP35" s="52">
        <f t="shared" si="63"/>
        <v>1223</v>
      </c>
      <c r="AQ35" s="52">
        <f t="shared" si="63"/>
        <v>1812</v>
      </c>
      <c r="AR35" s="52">
        <f t="shared" si="63"/>
        <v>1824</v>
      </c>
      <c r="AS35" s="52">
        <f t="shared" si="63"/>
        <v>2483</v>
      </c>
      <c r="AT35" s="52">
        <f t="shared" si="63"/>
        <v>2620</v>
      </c>
      <c r="AU35" s="52">
        <f t="shared" si="63"/>
        <v>2623</v>
      </c>
      <c r="AV35" s="52">
        <f t="shared" si="63"/>
        <v>3496</v>
      </c>
      <c r="AW35" s="52">
        <f t="shared" si="63"/>
        <v>3034</v>
      </c>
      <c r="AX35" s="52">
        <f t="shared" si="63"/>
        <v>3232</v>
      </c>
      <c r="AY35" s="52">
        <f t="shared" si="63"/>
        <v>3259</v>
      </c>
      <c r="AZ35" s="52">
        <f t="shared" si="63"/>
        <v>2538</v>
      </c>
      <c r="BA35" s="52">
        <f t="shared" si="63"/>
        <v>4553</v>
      </c>
      <c r="BB35" s="52">
        <f t="shared" si="63"/>
        <v>4093</v>
      </c>
      <c r="BC35" s="52">
        <f t="shared" ref="BC35" si="64">BC4+BC5</f>
        <v>10098</v>
      </c>
      <c r="BD35" s="52">
        <f t="shared" si="63"/>
        <v>3011</v>
      </c>
      <c r="BE35" s="52">
        <f t="shared" ref="BE35:BF35" si="65">BE4+BE5</f>
        <v>4131</v>
      </c>
      <c r="BF35" s="52">
        <f t="shared" si="65"/>
        <v>6588</v>
      </c>
      <c r="BG35" s="52">
        <f t="shared" ref="BG35:BH35" si="66">BG4+BG5</f>
        <v>7105</v>
      </c>
      <c r="BH35" s="52">
        <f t="shared" si="66"/>
        <v>9071</v>
      </c>
      <c r="BI35" s="52">
        <f t="shared" ref="BI35:BJ35" si="67">BI4+BI5</f>
        <v>11914</v>
      </c>
      <c r="BJ35" s="52">
        <f t="shared" si="67"/>
        <v>10419</v>
      </c>
      <c r="BK35" s="52">
        <f t="shared" ref="BK35" si="68">BK4+BK5</f>
        <v>10892</v>
      </c>
      <c r="BL35" s="52">
        <f t="shared" ref="BL35:BM35" si="69">BL4+BL5</f>
        <v>11764</v>
      </c>
      <c r="BM35" s="52">
        <f t="shared" si="69"/>
        <v>18090</v>
      </c>
      <c r="BN35" s="52">
        <f t="shared" ref="BN35:BO35" si="70">BN4+BN5</f>
        <v>7559</v>
      </c>
      <c r="BO35" s="52">
        <f t="shared" si="70"/>
        <v>9249</v>
      </c>
      <c r="BP35" s="52">
        <f t="shared" ref="BP35:BQ35" si="71">BP4+BP5</f>
        <v>9050</v>
      </c>
      <c r="BQ35" s="52">
        <f t="shared" si="71"/>
        <v>17765</v>
      </c>
      <c r="BR35" s="52">
        <f t="shared" ref="BR35:BS35" si="72">BR4+BR5</f>
        <v>16814</v>
      </c>
      <c r="BS35" s="52">
        <f t="shared" si="72"/>
        <v>19213</v>
      </c>
      <c r="BT35" s="52">
        <f t="shared" ref="BT35:BU35" si="73">BT4+BT5</f>
        <v>28417</v>
      </c>
      <c r="BU35" s="52">
        <f t="shared" si="73"/>
        <v>26363</v>
      </c>
      <c r="BV35" s="52">
        <f t="shared" ref="BV35" si="74">BV4+BV5</f>
        <v>18311</v>
      </c>
      <c r="BW35" s="52">
        <v>21470</v>
      </c>
      <c r="BX35" s="52">
        <v>21570</v>
      </c>
      <c r="BY35" s="52">
        <v>35213</v>
      </c>
      <c r="BZ35" s="52">
        <v>19156</v>
      </c>
      <c r="CA35" s="52">
        <v>21961</v>
      </c>
      <c r="CB35" s="52">
        <f t="shared" ref="CB35:CC35" si="75">CB4+CB5</f>
        <v>23173</v>
      </c>
      <c r="CC35" s="52">
        <f t="shared" si="75"/>
        <v>19787</v>
      </c>
      <c r="CD35" s="52">
        <f t="shared" ref="CD35:CE35" si="76">CD4+CD5</f>
        <v>11831</v>
      </c>
      <c r="CE35" s="52">
        <f t="shared" si="76"/>
        <v>19720</v>
      </c>
      <c r="CF35" s="52">
        <f t="shared" ref="CF35:CG35" si="77">CF4+CF5</f>
        <v>31455</v>
      </c>
      <c r="CG35" s="52">
        <f t="shared" si="77"/>
        <v>25757</v>
      </c>
      <c r="CH35" s="52">
        <f t="shared" ref="CH35:CI35" si="78">CH4+CH5</f>
        <v>18934</v>
      </c>
      <c r="CI35" s="52">
        <f t="shared" si="78"/>
        <v>25701</v>
      </c>
      <c r="CJ35" s="52">
        <f t="shared" ref="CJ35:CT35" si="79">CJ4+CJ5</f>
        <v>24598.304347826088</v>
      </c>
      <c r="CK35" s="52">
        <f t="shared" si="79"/>
        <v>0</v>
      </c>
      <c r="CL35" s="52">
        <f t="shared" si="79"/>
        <v>0</v>
      </c>
      <c r="CM35" s="52">
        <f t="shared" si="79"/>
        <v>0</v>
      </c>
      <c r="CN35" s="52">
        <f t="shared" si="79"/>
        <v>0</v>
      </c>
      <c r="CO35" s="52">
        <f t="shared" si="79"/>
        <v>0</v>
      </c>
      <c r="CP35" s="52">
        <f t="shared" si="79"/>
        <v>0</v>
      </c>
      <c r="CQ35" s="52">
        <f t="shared" si="79"/>
        <v>0</v>
      </c>
      <c r="CR35" s="52">
        <f t="shared" si="79"/>
        <v>0</v>
      </c>
      <c r="CS35" s="52">
        <f t="shared" si="79"/>
        <v>0</v>
      </c>
      <c r="CT35" s="52">
        <f t="shared" si="79"/>
        <v>0</v>
      </c>
      <c r="CY35" s="52">
        <f t="shared" ref="CY35" ca="1" si="80">CY4+CY5</f>
        <v>69808.304347826081</v>
      </c>
    </row>
    <row r="36" spans="2:103" x14ac:dyDescent="0.2">
      <c r="B36" s="9" t="s">
        <v>41</v>
      </c>
      <c r="C36" s="52">
        <f>C8+C9</f>
        <v>1270</v>
      </c>
      <c r="D36" s="52">
        <f t="shared" ref="D36:BD36" si="81">D8+D9</f>
        <v>1545</v>
      </c>
      <c r="E36" s="52">
        <f t="shared" si="81"/>
        <v>3858</v>
      </c>
      <c r="F36" s="52">
        <f t="shared" si="81"/>
        <v>1776</v>
      </c>
      <c r="G36" s="52">
        <f t="shared" si="81"/>
        <v>455</v>
      </c>
      <c r="H36" s="52">
        <f t="shared" si="81"/>
        <v>329</v>
      </c>
      <c r="I36" s="52">
        <f t="shared" si="81"/>
        <v>260</v>
      </c>
      <c r="J36" s="52">
        <f t="shared" si="81"/>
        <v>249</v>
      </c>
      <c r="K36" s="52">
        <f t="shared" si="81"/>
        <v>245</v>
      </c>
      <c r="L36" s="52">
        <f t="shared" si="81"/>
        <v>541</v>
      </c>
      <c r="M36" s="52">
        <f t="shared" si="81"/>
        <v>859</v>
      </c>
      <c r="N36" s="52">
        <f t="shared" si="81"/>
        <v>459</v>
      </c>
      <c r="O36" s="52">
        <f t="shared" si="81"/>
        <v>616</v>
      </c>
      <c r="P36" s="52">
        <f t="shared" si="81"/>
        <v>648</v>
      </c>
      <c r="Q36" s="52">
        <f t="shared" si="81"/>
        <v>1428</v>
      </c>
      <c r="R36" s="52">
        <f t="shared" si="81"/>
        <v>39</v>
      </c>
      <c r="S36" s="52">
        <f t="shared" si="81"/>
        <v>200</v>
      </c>
      <c r="T36" s="52">
        <f t="shared" si="81"/>
        <v>530</v>
      </c>
      <c r="U36" s="52">
        <f t="shared" si="81"/>
        <v>421</v>
      </c>
      <c r="V36" s="52">
        <f t="shared" si="81"/>
        <v>581</v>
      </c>
      <c r="W36" s="52">
        <f t="shared" si="81"/>
        <v>1102</v>
      </c>
      <c r="X36" s="52">
        <f t="shared" si="81"/>
        <v>355</v>
      </c>
      <c r="Y36" s="52">
        <f t="shared" si="81"/>
        <v>1219</v>
      </c>
      <c r="Z36" s="52">
        <f t="shared" si="81"/>
        <v>1701</v>
      </c>
      <c r="AA36" s="52">
        <f t="shared" si="81"/>
        <v>1788</v>
      </c>
      <c r="AB36" s="52">
        <f t="shared" si="81"/>
        <v>2308</v>
      </c>
      <c r="AC36" s="52">
        <f t="shared" si="81"/>
        <v>5712</v>
      </c>
      <c r="AD36" s="52">
        <f t="shared" si="81"/>
        <v>759</v>
      </c>
      <c r="AE36" s="52">
        <f t="shared" si="81"/>
        <v>170</v>
      </c>
      <c r="AF36" s="52">
        <f t="shared" si="81"/>
        <v>1337</v>
      </c>
      <c r="AG36" s="52">
        <f t="shared" si="81"/>
        <v>4572</v>
      </c>
      <c r="AH36" s="52">
        <f t="shared" si="81"/>
        <v>5475</v>
      </c>
      <c r="AI36" s="52">
        <f t="shared" si="81"/>
        <v>6652</v>
      </c>
      <c r="AJ36" s="52">
        <f t="shared" si="81"/>
        <v>6687</v>
      </c>
      <c r="AK36" s="52">
        <f t="shared" si="81"/>
        <v>7457</v>
      </c>
      <c r="AL36" s="52">
        <f t="shared" si="81"/>
        <v>6407</v>
      </c>
      <c r="AM36" s="52">
        <f t="shared" si="81"/>
        <v>8153</v>
      </c>
      <c r="AN36" s="52">
        <f t="shared" si="81"/>
        <v>7704</v>
      </c>
      <c r="AO36" s="52">
        <f t="shared" si="81"/>
        <v>13562</v>
      </c>
      <c r="AP36" s="52">
        <f t="shared" si="81"/>
        <v>6804</v>
      </c>
      <c r="AQ36" s="52">
        <f t="shared" si="81"/>
        <v>2971</v>
      </c>
      <c r="AR36" s="52">
        <f t="shared" si="81"/>
        <v>6837</v>
      </c>
      <c r="AS36" s="52">
        <f t="shared" si="81"/>
        <v>9306</v>
      </c>
      <c r="AT36" s="52">
        <f t="shared" si="81"/>
        <v>10820</v>
      </c>
      <c r="AU36" s="52">
        <f t="shared" si="81"/>
        <v>8210</v>
      </c>
      <c r="AV36" s="52">
        <f t="shared" si="81"/>
        <v>8869</v>
      </c>
      <c r="AW36" s="52">
        <f t="shared" si="81"/>
        <v>9028</v>
      </c>
      <c r="AX36" s="52">
        <f t="shared" si="81"/>
        <v>8102</v>
      </c>
      <c r="AY36" s="52">
        <f t="shared" si="81"/>
        <v>6400</v>
      </c>
      <c r="AZ36" s="52">
        <f t="shared" si="81"/>
        <v>5864</v>
      </c>
      <c r="BA36" s="52">
        <f t="shared" si="81"/>
        <v>6670</v>
      </c>
      <c r="BB36" s="52">
        <f t="shared" si="81"/>
        <v>3333</v>
      </c>
      <c r="BC36" s="52">
        <f t="shared" ref="BC36" si="82">BC8+BC9</f>
        <v>2110</v>
      </c>
      <c r="BD36" s="52">
        <f t="shared" si="81"/>
        <v>1137</v>
      </c>
      <c r="BE36" s="52">
        <f t="shared" ref="BE36:BF36" si="83">BE8+BE9</f>
        <v>779</v>
      </c>
      <c r="BF36" s="52">
        <f t="shared" si="83"/>
        <v>783</v>
      </c>
      <c r="BG36" s="52">
        <f t="shared" ref="BG36:BH36" si="84">BG8+BG9</f>
        <v>845</v>
      </c>
      <c r="BH36" s="52">
        <f t="shared" si="84"/>
        <v>666</v>
      </c>
      <c r="BI36" s="52">
        <f t="shared" ref="BI36:BJ36" si="85">BI8+BI9</f>
        <v>824</v>
      </c>
      <c r="BJ36" s="52">
        <f t="shared" si="85"/>
        <v>552</v>
      </c>
      <c r="BK36" s="52">
        <f t="shared" ref="BK36" si="86">BK8+BK9</f>
        <v>419</v>
      </c>
      <c r="BL36" s="52">
        <f t="shared" ref="BL36:BM36" si="87">BL8+BL9</f>
        <v>327</v>
      </c>
      <c r="BM36" s="52">
        <f t="shared" si="87"/>
        <v>321</v>
      </c>
      <c r="BN36" s="52">
        <f t="shared" ref="BN36:BO36" si="88">BN8+BN9</f>
        <v>279</v>
      </c>
      <c r="BO36" s="52">
        <f t="shared" si="88"/>
        <v>279</v>
      </c>
      <c r="BP36" s="52">
        <f t="shared" ref="BP36:BQ36" si="89">BP8+BP9</f>
        <v>283</v>
      </c>
      <c r="BQ36" s="52">
        <f t="shared" si="89"/>
        <v>286</v>
      </c>
      <c r="BR36" s="52">
        <f t="shared" ref="BR36:BS36" si="90">BR8+BR9</f>
        <v>194</v>
      </c>
      <c r="BS36" s="52">
        <f t="shared" si="90"/>
        <v>160</v>
      </c>
      <c r="BT36" s="52">
        <f t="shared" ref="BT36:BU36" si="91">BT8+BT9</f>
        <v>151</v>
      </c>
      <c r="BU36" s="52">
        <f t="shared" si="91"/>
        <v>159</v>
      </c>
      <c r="BV36" s="52">
        <f t="shared" ref="BV36" si="92">BV8+BV9</f>
        <v>58</v>
      </c>
      <c r="BW36" s="52">
        <v>82</v>
      </c>
      <c r="BX36" s="52">
        <v>49</v>
      </c>
      <c r="BY36" s="52">
        <v>74</v>
      </c>
      <c r="BZ36" s="52">
        <v>55</v>
      </c>
      <c r="CA36" s="52">
        <v>67</v>
      </c>
      <c r="CB36" s="52">
        <f t="shared" ref="CB36:CC36" si="93">CB8+CB9</f>
        <v>41</v>
      </c>
      <c r="CC36" s="52">
        <f t="shared" si="93"/>
        <v>38</v>
      </c>
      <c r="CD36" s="52">
        <f t="shared" ref="CD36:CE36" si="94">CD8+CD9</f>
        <v>23</v>
      </c>
      <c r="CE36" s="52">
        <f t="shared" si="94"/>
        <v>54</v>
      </c>
      <c r="CF36" s="52">
        <f t="shared" ref="CF36:CG36" si="95">CF8+CF9</f>
        <v>12</v>
      </c>
      <c r="CG36" s="52">
        <f t="shared" si="95"/>
        <v>12</v>
      </c>
      <c r="CH36" s="52">
        <f t="shared" ref="CH36:CI36" si="96">CH8+CH9</f>
        <v>12</v>
      </c>
      <c r="CI36" s="52">
        <f t="shared" si="96"/>
        <v>9</v>
      </c>
      <c r="CJ36" s="52">
        <f t="shared" ref="CJ36:CT36" si="97">CJ8+CJ9</f>
        <v>3.7826086956521738</v>
      </c>
      <c r="CK36" s="52">
        <f t="shared" si="97"/>
        <v>0</v>
      </c>
      <c r="CL36" s="52">
        <f t="shared" si="97"/>
        <v>0</v>
      </c>
      <c r="CM36" s="52">
        <f t="shared" si="97"/>
        <v>0</v>
      </c>
      <c r="CN36" s="52">
        <f t="shared" si="97"/>
        <v>0</v>
      </c>
      <c r="CO36" s="52">
        <f t="shared" si="97"/>
        <v>0</v>
      </c>
      <c r="CP36" s="52">
        <f t="shared" si="97"/>
        <v>0</v>
      </c>
      <c r="CQ36" s="52">
        <f t="shared" si="97"/>
        <v>0</v>
      </c>
      <c r="CR36" s="52">
        <f t="shared" si="97"/>
        <v>0</v>
      </c>
      <c r="CS36" s="52">
        <f t="shared" si="97"/>
        <v>0</v>
      </c>
      <c r="CT36" s="52">
        <f t="shared" si="97"/>
        <v>0</v>
      </c>
      <c r="CU36" s="52"/>
      <c r="CY36" s="52">
        <f t="shared" ref="CY36" ca="1" si="98">CY8+CY9</f>
        <v>15.782608695652174</v>
      </c>
    </row>
    <row r="37" spans="2:103" x14ac:dyDescent="0.2">
      <c r="B37" s="9" t="s">
        <v>42</v>
      </c>
      <c r="C37" s="52">
        <f>C6</f>
        <v>1004</v>
      </c>
      <c r="D37" s="52">
        <f t="shared" ref="D37:BD37" si="99">D6</f>
        <v>1171</v>
      </c>
      <c r="E37" s="52">
        <f t="shared" si="99"/>
        <v>876</v>
      </c>
      <c r="F37" s="52">
        <f t="shared" si="99"/>
        <v>928</v>
      </c>
      <c r="G37" s="52">
        <f t="shared" si="99"/>
        <v>847</v>
      </c>
      <c r="H37" s="52">
        <f t="shared" si="99"/>
        <v>688</v>
      </c>
      <c r="I37" s="52">
        <f t="shared" si="99"/>
        <v>824</v>
      </c>
      <c r="J37" s="52">
        <f t="shared" si="99"/>
        <v>818</v>
      </c>
      <c r="K37" s="52">
        <f t="shared" si="99"/>
        <v>914</v>
      </c>
      <c r="L37" s="52">
        <f t="shared" si="99"/>
        <v>1006</v>
      </c>
      <c r="M37" s="52">
        <f t="shared" si="99"/>
        <v>1394</v>
      </c>
      <c r="N37" s="52">
        <f t="shared" si="99"/>
        <v>762</v>
      </c>
      <c r="O37" s="52">
        <f t="shared" si="99"/>
        <v>715</v>
      </c>
      <c r="P37" s="52">
        <f t="shared" si="99"/>
        <v>664</v>
      </c>
      <c r="Q37" s="52">
        <f t="shared" si="99"/>
        <v>575</v>
      </c>
      <c r="R37" s="52">
        <f t="shared" si="99"/>
        <v>27</v>
      </c>
      <c r="S37" s="52">
        <f t="shared" si="99"/>
        <v>90</v>
      </c>
      <c r="T37" s="52">
        <f t="shared" si="99"/>
        <v>356</v>
      </c>
      <c r="U37" s="52">
        <f t="shared" si="99"/>
        <v>409</v>
      </c>
      <c r="V37" s="52">
        <f t="shared" si="99"/>
        <v>413</v>
      </c>
      <c r="W37" s="52">
        <f t="shared" si="99"/>
        <v>552</v>
      </c>
      <c r="X37" s="52">
        <f t="shared" si="99"/>
        <v>548</v>
      </c>
      <c r="Y37" s="52">
        <f t="shared" si="99"/>
        <v>642</v>
      </c>
      <c r="Z37" s="52">
        <f t="shared" si="99"/>
        <v>613</v>
      </c>
      <c r="AA37" s="52">
        <f t="shared" si="99"/>
        <v>725</v>
      </c>
      <c r="AB37" s="52">
        <f t="shared" si="99"/>
        <v>1067</v>
      </c>
      <c r="AC37" s="52">
        <f t="shared" si="99"/>
        <v>1530</v>
      </c>
      <c r="AD37" s="52">
        <f t="shared" si="99"/>
        <v>1193</v>
      </c>
      <c r="AE37" s="52">
        <f t="shared" si="99"/>
        <v>217</v>
      </c>
      <c r="AF37" s="52">
        <f t="shared" si="99"/>
        <v>959</v>
      </c>
      <c r="AG37" s="52">
        <f t="shared" si="99"/>
        <v>2580</v>
      </c>
      <c r="AH37" s="52">
        <f t="shared" si="99"/>
        <v>2855</v>
      </c>
      <c r="AI37" s="52">
        <f t="shared" si="99"/>
        <v>3266</v>
      </c>
      <c r="AJ37" s="52">
        <f t="shared" si="99"/>
        <v>4085</v>
      </c>
      <c r="AK37" s="52">
        <f t="shared" si="99"/>
        <v>5371</v>
      </c>
      <c r="AL37" s="52">
        <f t="shared" si="99"/>
        <v>6101</v>
      </c>
      <c r="AM37" s="52">
        <f t="shared" si="99"/>
        <v>5614</v>
      </c>
      <c r="AN37" s="52">
        <f t="shared" si="99"/>
        <v>5924</v>
      </c>
      <c r="AO37" s="52">
        <f t="shared" si="99"/>
        <v>8285</v>
      </c>
      <c r="AP37" s="52">
        <f t="shared" si="99"/>
        <v>11010</v>
      </c>
      <c r="AQ37" s="52">
        <f t="shared" si="99"/>
        <v>9305</v>
      </c>
      <c r="AR37" s="52">
        <f t="shared" si="99"/>
        <v>6984</v>
      </c>
      <c r="AS37" s="52">
        <f t="shared" si="99"/>
        <v>8098</v>
      </c>
      <c r="AT37" s="52">
        <f t="shared" si="99"/>
        <v>8679</v>
      </c>
      <c r="AU37" s="52">
        <f t="shared" si="99"/>
        <v>8498</v>
      </c>
      <c r="AV37" s="52">
        <f t="shared" si="99"/>
        <v>14946</v>
      </c>
      <c r="AW37" s="52">
        <f t="shared" si="99"/>
        <v>9065</v>
      </c>
      <c r="AX37" s="52">
        <f t="shared" si="99"/>
        <v>5282</v>
      </c>
      <c r="AY37" s="52">
        <f t="shared" si="99"/>
        <v>4408</v>
      </c>
      <c r="AZ37" s="52">
        <f t="shared" si="99"/>
        <v>3850</v>
      </c>
      <c r="BA37" s="52">
        <f t="shared" si="99"/>
        <v>4511</v>
      </c>
      <c r="BB37" s="52">
        <f t="shared" si="99"/>
        <v>3218</v>
      </c>
      <c r="BC37" s="52">
        <f t="shared" ref="BC37" si="100">BC6</f>
        <v>2908</v>
      </c>
      <c r="BD37" s="52">
        <f t="shared" si="99"/>
        <v>2620</v>
      </c>
      <c r="BE37" s="52">
        <f t="shared" ref="BE37:BF37" si="101">BE6</f>
        <v>2265</v>
      </c>
      <c r="BF37" s="52">
        <f t="shared" si="101"/>
        <v>2001</v>
      </c>
      <c r="BG37" s="52">
        <f t="shared" ref="BG37:BH37" si="102">BG6</f>
        <v>1791</v>
      </c>
      <c r="BH37" s="52">
        <f t="shared" si="102"/>
        <v>1475</v>
      </c>
      <c r="BI37" s="52">
        <f t="shared" ref="BI37:BJ37" si="103">BI6</f>
        <v>1606</v>
      </c>
      <c r="BJ37" s="52">
        <f t="shared" si="103"/>
        <v>965</v>
      </c>
      <c r="BK37" s="52">
        <f t="shared" ref="BK37" si="104">BK6</f>
        <v>683</v>
      </c>
      <c r="BL37" s="52">
        <f t="shared" ref="BL37:BM37" si="105">BL6</f>
        <v>660</v>
      </c>
      <c r="BM37" s="52">
        <f t="shared" si="105"/>
        <v>680</v>
      </c>
      <c r="BN37" s="52">
        <f t="shared" ref="BN37:BO37" si="106">BN6</f>
        <v>593</v>
      </c>
      <c r="BO37" s="52">
        <f t="shared" si="106"/>
        <v>491</v>
      </c>
      <c r="BP37" s="52">
        <f t="shared" ref="BP37:BQ37" si="107">BP6</f>
        <v>374</v>
      </c>
      <c r="BQ37" s="52">
        <f t="shared" si="107"/>
        <v>374</v>
      </c>
      <c r="BR37" s="52">
        <f t="shared" ref="BR37:BS37" si="108">BR6</f>
        <v>203</v>
      </c>
      <c r="BS37" s="52">
        <f t="shared" si="108"/>
        <v>146</v>
      </c>
      <c r="BT37" s="52">
        <f t="shared" ref="BT37:BU37" si="109">BT6</f>
        <v>232</v>
      </c>
      <c r="BU37" s="52">
        <f t="shared" si="109"/>
        <v>235</v>
      </c>
      <c r="BV37" s="52">
        <f t="shared" ref="BV37" si="110">BV6</f>
        <v>184</v>
      </c>
      <c r="BW37" s="52">
        <v>255</v>
      </c>
      <c r="BX37" s="52">
        <v>197</v>
      </c>
      <c r="BY37" s="52">
        <v>264</v>
      </c>
      <c r="BZ37" s="52">
        <v>219</v>
      </c>
      <c r="CA37" s="52">
        <v>246</v>
      </c>
      <c r="CB37" s="52">
        <f t="shared" ref="CB37:CC37" si="111">CB6</f>
        <v>159</v>
      </c>
      <c r="CC37" s="52">
        <f t="shared" si="111"/>
        <v>183</v>
      </c>
      <c r="CD37" s="52">
        <f t="shared" ref="CD37:CE37" si="112">CD6</f>
        <v>168</v>
      </c>
      <c r="CE37" s="52">
        <f t="shared" si="112"/>
        <v>105</v>
      </c>
      <c r="CF37" s="52">
        <f t="shared" ref="CF37:CG37" si="113">CF6</f>
        <v>178</v>
      </c>
      <c r="CG37" s="52">
        <f t="shared" si="113"/>
        <v>150</v>
      </c>
      <c r="CH37" s="52">
        <f t="shared" ref="CH37:CI37" si="114">CH6</f>
        <v>97</v>
      </c>
      <c r="CI37" s="52">
        <f t="shared" si="114"/>
        <v>128</v>
      </c>
      <c r="CJ37" s="52">
        <f t="shared" ref="CJ37:CT37" si="115">CJ6</f>
        <v>117.26086956521739</v>
      </c>
      <c r="CK37" s="52">
        <f t="shared" si="115"/>
        <v>0</v>
      </c>
      <c r="CL37" s="52">
        <f t="shared" si="115"/>
        <v>0</v>
      </c>
      <c r="CM37" s="52">
        <f t="shared" si="115"/>
        <v>0</v>
      </c>
      <c r="CN37" s="52">
        <f t="shared" si="115"/>
        <v>0</v>
      </c>
      <c r="CO37" s="52">
        <f t="shared" si="115"/>
        <v>0</v>
      </c>
      <c r="CP37" s="52">
        <f t="shared" si="115"/>
        <v>0</v>
      </c>
      <c r="CQ37" s="52">
        <f t="shared" si="115"/>
        <v>0</v>
      </c>
      <c r="CR37" s="52">
        <f t="shared" si="115"/>
        <v>0</v>
      </c>
      <c r="CS37" s="52">
        <f t="shared" si="115"/>
        <v>0</v>
      </c>
      <c r="CT37" s="52">
        <f t="shared" si="115"/>
        <v>0</v>
      </c>
      <c r="CU37" s="52"/>
      <c r="CY37" s="52">
        <f ca="1">CY6</f>
        <v>338.26086956521738</v>
      </c>
    </row>
    <row r="38" spans="2:103" x14ac:dyDescent="0.2">
      <c r="B38" s="9" t="s">
        <v>43</v>
      </c>
      <c r="C38" s="52">
        <f>C12</f>
        <v>0</v>
      </c>
      <c r="D38" s="52">
        <f t="shared" ref="D38:BD38" si="116">D12</f>
        <v>0</v>
      </c>
      <c r="E38" s="52">
        <f t="shared" si="116"/>
        <v>0</v>
      </c>
      <c r="F38" s="52">
        <f t="shared" si="116"/>
        <v>0</v>
      </c>
      <c r="G38" s="52">
        <f t="shared" si="116"/>
        <v>0</v>
      </c>
      <c r="H38" s="52">
        <f t="shared" si="116"/>
        <v>0</v>
      </c>
      <c r="I38" s="52">
        <f t="shared" si="116"/>
        <v>0</v>
      </c>
      <c r="J38" s="52">
        <f t="shared" si="116"/>
        <v>0</v>
      </c>
      <c r="K38" s="52">
        <f t="shared" si="116"/>
        <v>0</v>
      </c>
      <c r="L38" s="52">
        <f t="shared" si="116"/>
        <v>0</v>
      </c>
      <c r="M38" s="52">
        <f t="shared" si="116"/>
        <v>0</v>
      </c>
      <c r="N38" s="52">
        <f t="shared" si="116"/>
        <v>0</v>
      </c>
      <c r="O38" s="52">
        <f t="shared" si="116"/>
        <v>0</v>
      </c>
      <c r="P38" s="52">
        <f t="shared" si="116"/>
        <v>0</v>
      </c>
      <c r="Q38" s="52">
        <f t="shared" si="116"/>
        <v>0</v>
      </c>
      <c r="R38" s="52">
        <f t="shared" si="116"/>
        <v>0</v>
      </c>
      <c r="S38" s="52">
        <f t="shared" si="116"/>
        <v>0</v>
      </c>
      <c r="T38" s="52">
        <f t="shared" si="116"/>
        <v>0</v>
      </c>
      <c r="U38" s="52">
        <f t="shared" si="116"/>
        <v>0</v>
      </c>
      <c r="V38" s="52">
        <f t="shared" si="116"/>
        <v>0</v>
      </c>
      <c r="W38" s="52">
        <f t="shared" si="116"/>
        <v>0</v>
      </c>
      <c r="X38" s="52">
        <f t="shared" si="116"/>
        <v>0</v>
      </c>
      <c r="Y38" s="52">
        <f t="shared" si="116"/>
        <v>0</v>
      </c>
      <c r="Z38" s="52">
        <f t="shared" si="116"/>
        <v>0</v>
      </c>
      <c r="AA38" s="52">
        <f t="shared" si="116"/>
        <v>0</v>
      </c>
      <c r="AB38" s="52">
        <f t="shared" si="116"/>
        <v>0</v>
      </c>
      <c r="AC38" s="52">
        <f t="shared" si="116"/>
        <v>0</v>
      </c>
      <c r="AD38" s="52">
        <f t="shared" si="116"/>
        <v>0</v>
      </c>
      <c r="AE38" s="52">
        <f t="shared" si="116"/>
        <v>0</v>
      </c>
      <c r="AF38" s="52">
        <f t="shared" si="116"/>
        <v>0</v>
      </c>
      <c r="AG38" s="52">
        <f t="shared" si="116"/>
        <v>0</v>
      </c>
      <c r="AH38" s="52">
        <f t="shared" si="116"/>
        <v>0</v>
      </c>
      <c r="AI38" s="52">
        <f t="shared" si="116"/>
        <v>0</v>
      </c>
      <c r="AJ38" s="52">
        <f t="shared" si="116"/>
        <v>0</v>
      </c>
      <c r="AK38" s="52">
        <f t="shared" si="116"/>
        <v>0</v>
      </c>
      <c r="AL38" s="52">
        <f t="shared" si="116"/>
        <v>240</v>
      </c>
      <c r="AM38" s="52">
        <f t="shared" si="116"/>
        <v>1106</v>
      </c>
      <c r="AN38" s="52">
        <f t="shared" si="116"/>
        <v>3911</v>
      </c>
      <c r="AO38" s="52">
        <f t="shared" si="116"/>
        <v>9145</v>
      </c>
      <c r="AP38" s="52">
        <f t="shared" si="116"/>
        <v>12708</v>
      </c>
      <c r="AQ38" s="52">
        <f t="shared" si="116"/>
        <v>9268</v>
      </c>
      <c r="AR38" s="52">
        <f t="shared" si="116"/>
        <v>5898</v>
      </c>
      <c r="AS38" s="52">
        <f t="shared" si="116"/>
        <v>3864</v>
      </c>
      <c r="AT38" s="52">
        <f t="shared" si="116"/>
        <v>3476</v>
      </c>
      <c r="AU38" s="52">
        <f t="shared" si="116"/>
        <v>9896</v>
      </c>
      <c r="AV38" s="52">
        <f t="shared" si="116"/>
        <v>16354</v>
      </c>
      <c r="AW38" s="52">
        <f t="shared" si="116"/>
        <v>16385</v>
      </c>
      <c r="AX38" s="52">
        <f t="shared" si="116"/>
        <v>17365</v>
      </c>
      <c r="AY38" s="52">
        <f t="shared" si="116"/>
        <v>18354</v>
      </c>
      <c r="AZ38" s="52">
        <f t="shared" si="116"/>
        <v>17773</v>
      </c>
      <c r="BA38" s="52">
        <f t="shared" si="116"/>
        <v>21436</v>
      </c>
      <c r="BB38" s="52">
        <f t="shared" si="116"/>
        <v>22068</v>
      </c>
      <c r="BC38" s="52">
        <f t="shared" ref="BC38" si="117">BC12</f>
        <v>28743</v>
      </c>
      <c r="BD38" s="52">
        <f t="shared" si="116"/>
        <v>17688</v>
      </c>
      <c r="BE38" s="52">
        <f t="shared" ref="BE38:BF38" si="118">BE12</f>
        <v>19405</v>
      </c>
      <c r="BF38" s="52">
        <f t="shared" si="118"/>
        <v>18745</v>
      </c>
      <c r="BG38" s="52">
        <f t="shared" ref="BG38:BH38" si="119">BG12</f>
        <v>18709</v>
      </c>
      <c r="BH38" s="52">
        <f t="shared" si="119"/>
        <v>23875</v>
      </c>
      <c r="BI38" s="52">
        <f t="shared" ref="BI38:BJ38" si="120">BI12</f>
        <v>30031</v>
      </c>
      <c r="BJ38" s="52">
        <f t="shared" si="120"/>
        <v>30421</v>
      </c>
      <c r="BK38" s="52">
        <f t="shared" ref="BK38" si="121">BK12</f>
        <v>32424</v>
      </c>
      <c r="BL38" s="52">
        <f t="shared" ref="BL38:BM38" si="122">BL12</f>
        <v>34063</v>
      </c>
      <c r="BM38" s="52">
        <f t="shared" si="122"/>
        <v>53643</v>
      </c>
      <c r="BN38" s="52">
        <f t="shared" ref="BN38:BO38" si="123">BN12</f>
        <v>34162</v>
      </c>
      <c r="BO38" s="52">
        <f t="shared" si="123"/>
        <v>37387</v>
      </c>
      <c r="BP38" s="52">
        <f t="shared" ref="BP38:BQ38" si="124">BP12</f>
        <v>36858</v>
      </c>
      <c r="BQ38" s="52">
        <f t="shared" si="124"/>
        <v>41800</v>
      </c>
      <c r="BR38" s="52">
        <f t="shared" ref="BR38:BS38" si="125">BR12</f>
        <v>27623</v>
      </c>
      <c r="BS38" s="52">
        <f t="shared" si="125"/>
        <v>24748</v>
      </c>
      <c r="BT38" s="52">
        <f t="shared" ref="BT38:BU38" si="126">BT12</f>
        <v>41821</v>
      </c>
      <c r="BU38" s="52">
        <f t="shared" si="126"/>
        <v>29270</v>
      </c>
      <c r="BV38" s="52">
        <f t="shared" ref="BV38" si="127">BV12</f>
        <v>13773</v>
      </c>
      <c r="BW38" s="52">
        <v>24409</v>
      </c>
      <c r="BX38" s="52">
        <v>8668</v>
      </c>
      <c r="BY38" s="52">
        <v>23597</v>
      </c>
      <c r="BZ38" s="52">
        <v>19808</v>
      </c>
      <c r="CA38" s="52">
        <v>18558</v>
      </c>
      <c r="CB38" s="52">
        <f t="shared" ref="CB38:CC38" si="128">CB12</f>
        <v>20284</v>
      </c>
      <c r="CC38" s="52">
        <f t="shared" si="128"/>
        <v>17911</v>
      </c>
      <c r="CD38" s="52">
        <f t="shared" ref="CD38:CE38" si="129">CD12</f>
        <v>19057</v>
      </c>
      <c r="CE38" s="52">
        <f t="shared" si="129"/>
        <v>13438</v>
      </c>
      <c r="CF38" s="52">
        <f t="shared" ref="CF38:CG38" si="130">CF12</f>
        <v>16059</v>
      </c>
      <c r="CG38" s="52">
        <f t="shared" si="130"/>
        <v>8441</v>
      </c>
      <c r="CH38" s="52">
        <f t="shared" ref="CH38:CI38" si="131">CH12</f>
        <v>9026</v>
      </c>
      <c r="CI38" s="52">
        <f t="shared" si="131"/>
        <v>7526</v>
      </c>
      <c r="CJ38" s="52">
        <f t="shared" ref="CJ38:CT38" si="132">CJ12</f>
        <v>4305.869565217391</v>
      </c>
      <c r="CK38" s="52">
        <f t="shared" si="132"/>
        <v>0</v>
      </c>
      <c r="CL38" s="52">
        <f t="shared" si="132"/>
        <v>0</v>
      </c>
      <c r="CM38" s="52">
        <f t="shared" si="132"/>
        <v>0</v>
      </c>
      <c r="CN38" s="52">
        <f t="shared" si="132"/>
        <v>0</v>
      </c>
      <c r="CO38" s="52">
        <f t="shared" si="132"/>
        <v>0</v>
      </c>
      <c r="CP38" s="52">
        <f t="shared" si="132"/>
        <v>0</v>
      </c>
      <c r="CQ38" s="52">
        <f t="shared" si="132"/>
        <v>0</v>
      </c>
      <c r="CR38" s="52">
        <f t="shared" si="132"/>
        <v>0</v>
      </c>
      <c r="CS38" s="52">
        <f t="shared" si="132"/>
        <v>0</v>
      </c>
      <c r="CT38" s="52">
        <f t="shared" si="132"/>
        <v>0</v>
      </c>
      <c r="CU38" s="52"/>
      <c r="CY38" s="52">
        <f t="shared" ref="CY38" ca="1" si="133">CY12</f>
        <v>15246.869565217392</v>
      </c>
    </row>
    <row r="39" spans="2:103" x14ac:dyDescent="0.2">
      <c r="B39" s="9" t="s">
        <v>26</v>
      </c>
      <c r="C39" s="52">
        <f>C15</f>
        <v>0</v>
      </c>
      <c r="D39" s="52">
        <f t="shared" ref="D39:BD39" si="134">D15</f>
        <v>5</v>
      </c>
      <c r="E39" s="52">
        <f t="shared" si="134"/>
        <v>4</v>
      </c>
      <c r="F39" s="52">
        <f t="shared" si="134"/>
        <v>0</v>
      </c>
      <c r="G39" s="52">
        <f t="shared" si="134"/>
        <v>1</v>
      </c>
      <c r="H39" s="52">
        <f t="shared" si="134"/>
        <v>0</v>
      </c>
      <c r="I39" s="52">
        <f t="shared" si="134"/>
        <v>2</v>
      </c>
      <c r="J39" s="52">
        <f t="shared" si="134"/>
        <v>7</v>
      </c>
      <c r="K39" s="52">
        <f t="shared" si="134"/>
        <v>1</v>
      </c>
      <c r="L39" s="52">
        <f t="shared" si="134"/>
        <v>6</v>
      </c>
      <c r="M39" s="52">
        <f t="shared" si="134"/>
        <v>2</v>
      </c>
      <c r="N39" s="52">
        <f t="shared" si="134"/>
        <v>1</v>
      </c>
      <c r="O39" s="52">
        <f t="shared" si="134"/>
        <v>0</v>
      </c>
      <c r="P39" s="52">
        <f t="shared" si="134"/>
        <v>0</v>
      </c>
      <c r="Q39" s="52">
        <f t="shared" si="134"/>
        <v>19</v>
      </c>
      <c r="R39" s="52">
        <f t="shared" si="134"/>
        <v>0</v>
      </c>
      <c r="S39" s="52">
        <f t="shared" si="134"/>
        <v>19</v>
      </c>
      <c r="T39" s="52">
        <f t="shared" si="134"/>
        <v>28</v>
      </c>
      <c r="U39" s="52">
        <f t="shared" si="134"/>
        <v>26</v>
      </c>
      <c r="V39" s="52">
        <f t="shared" si="134"/>
        <v>22</v>
      </c>
      <c r="W39" s="52">
        <f t="shared" si="134"/>
        <v>25</v>
      </c>
      <c r="X39" s="52">
        <f t="shared" si="134"/>
        <v>26</v>
      </c>
      <c r="Y39" s="52">
        <f t="shared" si="134"/>
        <v>26</v>
      </c>
      <c r="Z39" s="52">
        <f t="shared" si="134"/>
        <v>42</v>
      </c>
      <c r="AA39" s="52">
        <f t="shared" si="134"/>
        <v>149</v>
      </c>
      <c r="AB39" s="52">
        <f t="shared" si="134"/>
        <v>208</v>
      </c>
      <c r="AC39" s="52">
        <f t="shared" si="134"/>
        <v>267</v>
      </c>
      <c r="AD39" s="52">
        <f t="shared" si="134"/>
        <v>302</v>
      </c>
      <c r="AE39" s="52">
        <f t="shared" si="134"/>
        <v>9</v>
      </c>
      <c r="AF39" s="52">
        <f t="shared" si="134"/>
        <v>208</v>
      </c>
      <c r="AG39" s="52">
        <f t="shared" si="134"/>
        <v>648</v>
      </c>
      <c r="AH39" s="52">
        <f t="shared" si="134"/>
        <v>651</v>
      </c>
      <c r="AI39" s="52">
        <f t="shared" si="134"/>
        <v>688</v>
      </c>
      <c r="AJ39" s="52">
        <f t="shared" si="134"/>
        <v>486</v>
      </c>
      <c r="AK39" s="52">
        <f t="shared" si="134"/>
        <v>522</v>
      </c>
      <c r="AL39" s="52">
        <f t="shared" si="134"/>
        <v>1119</v>
      </c>
      <c r="AM39" s="52">
        <f t="shared" si="134"/>
        <v>1157</v>
      </c>
      <c r="AN39" s="52">
        <f t="shared" si="134"/>
        <v>1555</v>
      </c>
      <c r="AO39" s="52">
        <f t="shared" si="134"/>
        <v>2392</v>
      </c>
      <c r="AP39" s="52">
        <f t="shared" si="134"/>
        <v>1498</v>
      </c>
      <c r="AQ39" s="52">
        <f t="shared" si="134"/>
        <v>481</v>
      </c>
      <c r="AR39" s="52">
        <f t="shared" si="134"/>
        <v>1980</v>
      </c>
      <c r="AS39" s="52">
        <f t="shared" si="134"/>
        <v>4349</v>
      </c>
      <c r="AT39" s="52">
        <f t="shared" si="134"/>
        <v>6428</v>
      </c>
      <c r="AU39" s="52">
        <f t="shared" si="134"/>
        <v>4000</v>
      </c>
      <c r="AV39" s="52">
        <f t="shared" si="134"/>
        <v>5816</v>
      </c>
      <c r="AW39" s="52">
        <f t="shared" si="134"/>
        <v>8138</v>
      </c>
      <c r="AX39" s="52">
        <f t="shared" si="134"/>
        <v>9360</v>
      </c>
      <c r="AY39" s="52">
        <f t="shared" si="134"/>
        <v>10464</v>
      </c>
      <c r="AZ39" s="52">
        <f t="shared" si="134"/>
        <v>12675</v>
      </c>
      <c r="BA39" s="52">
        <f t="shared" si="134"/>
        <v>16901</v>
      </c>
      <c r="BB39" s="52">
        <f t="shared" si="134"/>
        <v>8760</v>
      </c>
      <c r="BC39" s="52">
        <f t="shared" ref="BC39" si="135">BC15</f>
        <v>20435</v>
      </c>
      <c r="BD39" s="52">
        <f t="shared" si="134"/>
        <v>7867</v>
      </c>
      <c r="BE39" s="52">
        <f t="shared" ref="BE39:BF39" si="136">BE15</f>
        <v>10398</v>
      </c>
      <c r="BF39" s="52">
        <f t="shared" si="136"/>
        <v>15484</v>
      </c>
      <c r="BG39" s="52">
        <f t="shared" ref="BG39:BH39" si="137">BG15</f>
        <v>15616</v>
      </c>
      <c r="BH39" s="52">
        <f t="shared" si="137"/>
        <v>16508</v>
      </c>
      <c r="BI39" s="52">
        <f t="shared" ref="BI39:BJ39" si="138">BI15</f>
        <v>19161</v>
      </c>
      <c r="BJ39" s="52">
        <f t="shared" si="138"/>
        <v>12326</v>
      </c>
      <c r="BK39" s="52">
        <f t="shared" ref="BK39" si="139">BK15</f>
        <v>15358</v>
      </c>
      <c r="BL39" s="52">
        <f t="shared" ref="BL39:BM39" si="140">BL15</f>
        <v>14639</v>
      </c>
      <c r="BM39" s="52">
        <f t="shared" si="140"/>
        <v>26645</v>
      </c>
      <c r="BN39" s="52">
        <f t="shared" ref="BN39:BO39" si="141">BN15</f>
        <v>7762</v>
      </c>
      <c r="BO39" s="52">
        <f t="shared" si="141"/>
        <v>11868</v>
      </c>
      <c r="BP39" s="52">
        <f t="shared" ref="BP39:BQ39" si="142">BP15</f>
        <v>14030</v>
      </c>
      <c r="BQ39" s="52">
        <f t="shared" si="142"/>
        <v>19655</v>
      </c>
      <c r="BR39" s="52">
        <f t="shared" ref="BR39:BS39" si="143">BR15</f>
        <v>17667</v>
      </c>
      <c r="BS39" s="52">
        <f t="shared" si="143"/>
        <v>18255</v>
      </c>
      <c r="BT39" s="52">
        <f t="shared" ref="BT39:BU39" si="144">BT15</f>
        <v>30199</v>
      </c>
      <c r="BU39" s="52">
        <f t="shared" si="144"/>
        <v>27234</v>
      </c>
      <c r="BV39" s="52">
        <f t="shared" ref="BV39" si="145">BV15</f>
        <v>17250</v>
      </c>
      <c r="BW39" s="52">
        <v>24028</v>
      </c>
      <c r="BX39" s="52">
        <v>18955</v>
      </c>
      <c r="BY39" s="52">
        <v>30768</v>
      </c>
      <c r="BZ39" s="52">
        <v>19975</v>
      </c>
      <c r="CA39" s="52">
        <v>24774</v>
      </c>
      <c r="CB39" s="52">
        <f t="shared" ref="CB39:CC39" si="146">CB15</f>
        <v>25502</v>
      </c>
      <c r="CC39" s="52">
        <f t="shared" si="146"/>
        <v>22441</v>
      </c>
      <c r="CD39" s="52">
        <f t="shared" ref="CD39:CE39" si="147">CD15</f>
        <v>24317</v>
      </c>
      <c r="CE39" s="52">
        <f t="shared" si="147"/>
        <v>22730</v>
      </c>
      <c r="CF39" s="52">
        <f t="shared" ref="CF39:CG39" si="148">CF15</f>
        <v>29787</v>
      </c>
      <c r="CG39" s="52">
        <f t="shared" si="148"/>
        <v>30663</v>
      </c>
      <c r="CH39" s="52">
        <f t="shared" ref="CH39:CI39" si="149">CH15</f>
        <v>25212</v>
      </c>
      <c r="CI39" s="52">
        <f t="shared" si="149"/>
        <v>34709</v>
      </c>
      <c r="CJ39" s="52">
        <f t="shared" ref="CJ39:CT39" si="150">CJ15</f>
        <v>31791.565217391304</v>
      </c>
      <c r="CK39" s="52">
        <f t="shared" si="150"/>
        <v>0</v>
      </c>
      <c r="CL39" s="52">
        <f t="shared" si="150"/>
        <v>0</v>
      </c>
      <c r="CM39" s="52">
        <f t="shared" si="150"/>
        <v>0</v>
      </c>
      <c r="CN39" s="52">
        <f t="shared" si="150"/>
        <v>0</v>
      </c>
      <c r="CO39" s="52">
        <f t="shared" si="150"/>
        <v>0</v>
      </c>
      <c r="CP39" s="52">
        <f t="shared" si="150"/>
        <v>0</v>
      </c>
      <c r="CQ39" s="52">
        <f t="shared" si="150"/>
        <v>0</v>
      </c>
      <c r="CR39" s="52">
        <f t="shared" si="150"/>
        <v>0</v>
      </c>
      <c r="CS39" s="52">
        <f t="shared" si="150"/>
        <v>0</v>
      </c>
      <c r="CT39" s="52">
        <f t="shared" si="150"/>
        <v>0</v>
      </c>
      <c r="CU39" s="52"/>
      <c r="CY39" s="52">
        <f t="shared" ref="CY39" ca="1" si="151">CY15</f>
        <v>91714.565217391297</v>
      </c>
    </row>
    <row r="40" spans="2:103" x14ac:dyDescent="0.2">
      <c r="B40" s="9" t="s">
        <v>56</v>
      </c>
      <c r="C40" s="52">
        <f>C10</f>
        <v>5</v>
      </c>
      <c r="D40" s="52">
        <f t="shared" ref="D40:BK40" si="152">D10</f>
        <v>3</v>
      </c>
      <c r="E40" s="52">
        <f t="shared" si="152"/>
        <v>2</v>
      </c>
      <c r="F40" s="52">
        <f t="shared" si="152"/>
        <v>5</v>
      </c>
      <c r="G40" s="52">
        <f t="shared" si="152"/>
        <v>1</v>
      </c>
      <c r="H40" s="52">
        <f t="shared" si="152"/>
        <v>4</v>
      </c>
      <c r="I40" s="52">
        <f t="shared" si="152"/>
        <v>1</v>
      </c>
      <c r="J40" s="52">
        <f t="shared" si="152"/>
        <v>1</v>
      </c>
      <c r="K40" s="52">
        <f t="shared" si="152"/>
        <v>1</v>
      </c>
      <c r="L40" s="52">
        <f t="shared" si="152"/>
        <v>3</v>
      </c>
      <c r="M40" s="52">
        <f t="shared" si="152"/>
        <v>4</v>
      </c>
      <c r="N40" s="52">
        <f t="shared" si="152"/>
        <v>3</v>
      </c>
      <c r="O40" s="52">
        <f t="shared" si="152"/>
        <v>0</v>
      </c>
      <c r="P40" s="52">
        <f t="shared" si="152"/>
        <v>0</v>
      </c>
      <c r="Q40" s="52">
        <f t="shared" si="152"/>
        <v>0</v>
      </c>
      <c r="R40" s="52">
        <f t="shared" si="152"/>
        <v>0</v>
      </c>
      <c r="S40" s="52">
        <f t="shared" si="152"/>
        <v>0</v>
      </c>
      <c r="T40" s="52">
        <f t="shared" si="152"/>
        <v>0</v>
      </c>
      <c r="U40" s="52">
        <f t="shared" si="152"/>
        <v>0</v>
      </c>
      <c r="V40" s="52">
        <f t="shared" si="152"/>
        <v>0</v>
      </c>
      <c r="W40" s="52">
        <f t="shared" si="152"/>
        <v>0</v>
      </c>
      <c r="X40" s="52">
        <f t="shared" si="152"/>
        <v>0</v>
      </c>
      <c r="Y40" s="52">
        <f t="shared" si="152"/>
        <v>0</v>
      </c>
      <c r="Z40" s="52">
        <f t="shared" si="152"/>
        <v>0</v>
      </c>
      <c r="AA40" s="52">
        <f t="shared" si="152"/>
        <v>0</v>
      </c>
      <c r="AB40" s="52">
        <f t="shared" si="152"/>
        <v>0</v>
      </c>
      <c r="AC40" s="52">
        <f t="shared" si="152"/>
        <v>0</v>
      </c>
      <c r="AD40" s="52">
        <f t="shared" si="152"/>
        <v>0</v>
      </c>
      <c r="AE40" s="52">
        <f t="shared" si="152"/>
        <v>0</v>
      </c>
      <c r="AF40" s="52">
        <f t="shared" si="152"/>
        <v>0</v>
      </c>
      <c r="AG40" s="52">
        <f t="shared" si="152"/>
        <v>0</v>
      </c>
      <c r="AH40" s="52">
        <f t="shared" si="152"/>
        <v>0</v>
      </c>
      <c r="AI40" s="52">
        <f t="shared" si="152"/>
        <v>0</v>
      </c>
      <c r="AJ40" s="52">
        <f t="shared" si="152"/>
        <v>0</v>
      </c>
      <c r="AK40" s="52">
        <f t="shared" si="152"/>
        <v>0</v>
      </c>
      <c r="AL40" s="52">
        <f t="shared" si="152"/>
        <v>0</v>
      </c>
      <c r="AM40" s="52">
        <f t="shared" si="152"/>
        <v>0</v>
      </c>
      <c r="AN40" s="52">
        <f t="shared" si="152"/>
        <v>0</v>
      </c>
      <c r="AO40" s="52">
        <f t="shared" si="152"/>
        <v>0</v>
      </c>
      <c r="AP40" s="52">
        <f t="shared" si="152"/>
        <v>0</v>
      </c>
      <c r="AQ40" s="52">
        <f t="shared" si="152"/>
        <v>0</v>
      </c>
      <c r="AR40" s="52">
        <f t="shared" si="152"/>
        <v>0</v>
      </c>
      <c r="AS40" s="52">
        <f t="shared" si="152"/>
        <v>0</v>
      </c>
      <c r="AT40" s="52">
        <f t="shared" si="152"/>
        <v>0</v>
      </c>
      <c r="AU40" s="52">
        <f t="shared" si="152"/>
        <v>0</v>
      </c>
      <c r="AV40" s="52">
        <f t="shared" si="152"/>
        <v>0</v>
      </c>
      <c r="AW40" s="52">
        <f t="shared" si="152"/>
        <v>52</v>
      </c>
      <c r="AX40" s="52">
        <f t="shared" si="152"/>
        <v>130</v>
      </c>
      <c r="AY40" s="52">
        <f t="shared" si="152"/>
        <v>157</v>
      </c>
      <c r="AZ40" s="52">
        <f t="shared" si="152"/>
        <v>304</v>
      </c>
      <c r="BA40" s="52">
        <f t="shared" si="152"/>
        <v>298</v>
      </c>
      <c r="BB40" s="52">
        <f t="shared" si="152"/>
        <v>145</v>
      </c>
      <c r="BC40" s="52">
        <f t="shared" si="152"/>
        <v>751</v>
      </c>
      <c r="BD40" s="52">
        <f t="shared" si="152"/>
        <v>465</v>
      </c>
      <c r="BE40" s="52">
        <f t="shared" si="152"/>
        <v>990</v>
      </c>
      <c r="BF40" s="52">
        <f t="shared" si="152"/>
        <v>915</v>
      </c>
      <c r="BG40" s="52">
        <f t="shared" si="152"/>
        <v>534</v>
      </c>
      <c r="BH40" s="52">
        <f t="shared" si="152"/>
        <v>1937</v>
      </c>
      <c r="BI40" s="52">
        <f t="shared" si="152"/>
        <v>3046</v>
      </c>
      <c r="BJ40" s="52">
        <f t="shared" si="152"/>
        <v>1599</v>
      </c>
      <c r="BK40" s="52">
        <f t="shared" si="152"/>
        <v>1496</v>
      </c>
      <c r="BL40" s="52">
        <f t="shared" ref="BL40:BM40" si="153">BL10</f>
        <v>1757</v>
      </c>
      <c r="BM40" s="52">
        <f t="shared" si="153"/>
        <v>4084</v>
      </c>
      <c r="BN40" s="52">
        <f t="shared" ref="BN40:BO40" si="154">BN10</f>
        <v>956</v>
      </c>
      <c r="BO40" s="52">
        <f t="shared" si="154"/>
        <v>2460</v>
      </c>
      <c r="BP40" s="52">
        <f t="shared" ref="BP40:BQ40" si="155">BP10</f>
        <v>3081</v>
      </c>
      <c r="BQ40" s="52">
        <f t="shared" si="155"/>
        <v>5066</v>
      </c>
      <c r="BR40" s="52">
        <f t="shared" ref="BR40:BS40" si="156">BR10</f>
        <v>4760</v>
      </c>
      <c r="BS40" s="52">
        <f t="shared" si="156"/>
        <v>4320</v>
      </c>
      <c r="BT40" s="52">
        <f t="shared" ref="BT40:BU40" si="157">BT10</f>
        <v>7352</v>
      </c>
      <c r="BU40" s="52">
        <f t="shared" si="157"/>
        <v>7344</v>
      </c>
      <c r="BV40" s="52">
        <f t="shared" ref="BV40:CC41" si="158">BV10</f>
        <v>1020</v>
      </c>
      <c r="BW40" s="52">
        <v>1626</v>
      </c>
      <c r="BX40" s="52">
        <v>2696</v>
      </c>
      <c r="BY40" s="52">
        <v>8046</v>
      </c>
      <c r="BZ40" s="52">
        <v>6151</v>
      </c>
      <c r="CA40" s="52">
        <v>7188</v>
      </c>
      <c r="CB40" s="52">
        <f t="shared" ref="CB40:CC40" si="159">CB10</f>
        <v>7704</v>
      </c>
      <c r="CC40" s="52">
        <f t="shared" si="159"/>
        <v>10548</v>
      </c>
      <c r="CD40" s="52">
        <f t="shared" ref="CD40:CE40" si="160">CD10</f>
        <v>13381</v>
      </c>
      <c r="CE40" s="52">
        <f t="shared" si="160"/>
        <v>12833</v>
      </c>
      <c r="CF40" s="52">
        <f t="shared" ref="CF40:CG40" si="161">CF10</f>
        <v>16031</v>
      </c>
      <c r="CG40" s="52">
        <f t="shared" si="161"/>
        <v>12287</v>
      </c>
      <c r="CH40" s="52">
        <f t="shared" ref="CH40:CI40" si="162">CH10</f>
        <v>10759</v>
      </c>
      <c r="CI40" s="52">
        <f t="shared" si="162"/>
        <v>13338</v>
      </c>
      <c r="CJ40" s="52">
        <f t="shared" ref="CJ40:CT41" si="163">CJ10</f>
        <v>12217.826086956522</v>
      </c>
      <c r="CK40" s="52">
        <f t="shared" si="163"/>
        <v>0</v>
      </c>
      <c r="CL40" s="52">
        <f t="shared" si="163"/>
        <v>0</v>
      </c>
      <c r="CM40" s="52">
        <f t="shared" si="163"/>
        <v>0</v>
      </c>
      <c r="CN40" s="52">
        <f t="shared" si="163"/>
        <v>0</v>
      </c>
      <c r="CO40" s="52">
        <f t="shared" si="163"/>
        <v>0</v>
      </c>
      <c r="CP40" s="52">
        <f t="shared" si="163"/>
        <v>0</v>
      </c>
      <c r="CQ40" s="52">
        <f t="shared" si="163"/>
        <v>0</v>
      </c>
      <c r="CR40" s="52">
        <f t="shared" si="163"/>
        <v>0</v>
      </c>
      <c r="CS40" s="52">
        <f t="shared" si="163"/>
        <v>0</v>
      </c>
      <c r="CT40" s="52">
        <f t="shared" si="163"/>
        <v>0</v>
      </c>
      <c r="CU40" s="52"/>
      <c r="CY40" s="52">
        <f t="shared" ref="CY40" ca="1" si="164">CY10</f>
        <v>35245.82608695652</v>
      </c>
    </row>
    <row r="41" spans="2:103" x14ac:dyDescent="0.2">
      <c r="B41" s="67" t="s">
        <v>8</v>
      </c>
      <c r="C41" s="52">
        <f>C11</f>
        <v>0</v>
      </c>
      <c r="D41" s="52">
        <f t="shared" ref="D41:BO41" si="165">D11</f>
        <v>0</v>
      </c>
      <c r="E41" s="52">
        <f t="shared" si="165"/>
        <v>0</v>
      </c>
      <c r="F41" s="52">
        <f t="shared" si="165"/>
        <v>0</v>
      </c>
      <c r="G41" s="52">
        <f t="shared" si="165"/>
        <v>0</v>
      </c>
      <c r="H41" s="52">
        <f t="shared" si="165"/>
        <v>0</v>
      </c>
      <c r="I41" s="52">
        <f t="shared" si="165"/>
        <v>0</v>
      </c>
      <c r="J41" s="52">
        <f t="shared" si="165"/>
        <v>0</v>
      </c>
      <c r="K41" s="52">
        <f t="shared" si="165"/>
        <v>0</v>
      </c>
      <c r="L41" s="52">
        <f t="shared" si="165"/>
        <v>0</v>
      </c>
      <c r="M41" s="52">
        <f t="shared" si="165"/>
        <v>0</v>
      </c>
      <c r="N41" s="52">
        <f t="shared" si="165"/>
        <v>0</v>
      </c>
      <c r="O41" s="52">
        <f t="shared" si="165"/>
        <v>0</v>
      </c>
      <c r="P41" s="52">
        <f t="shared" si="165"/>
        <v>0</v>
      </c>
      <c r="Q41" s="52">
        <f t="shared" si="165"/>
        <v>0</v>
      </c>
      <c r="R41" s="52">
        <f t="shared" si="165"/>
        <v>0</v>
      </c>
      <c r="S41" s="52">
        <f t="shared" si="165"/>
        <v>0</v>
      </c>
      <c r="T41" s="52">
        <f t="shared" si="165"/>
        <v>0</v>
      </c>
      <c r="U41" s="52">
        <f t="shared" si="165"/>
        <v>0</v>
      </c>
      <c r="V41" s="52">
        <f t="shared" si="165"/>
        <v>0</v>
      </c>
      <c r="W41" s="52">
        <f t="shared" si="165"/>
        <v>0</v>
      </c>
      <c r="X41" s="52">
        <f t="shared" si="165"/>
        <v>0</v>
      </c>
      <c r="Y41" s="52">
        <f t="shared" si="165"/>
        <v>0</v>
      </c>
      <c r="Z41" s="52">
        <f t="shared" si="165"/>
        <v>0</v>
      </c>
      <c r="AA41" s="52">
        <f t="shared" si="165"/>
        <v>0</v>
      </c>
      <c r="AB41" s="52">
        <f t="shared" si="165"/>
        <v>0</v>
      </c>
      <c r="AC41" s="52">
        <f t="shared" si="165"/>
        <v>0</v>
      </c>
      <c r="AD41" s="52">
        <f t="shared" si="165"/>
        <v>0</v>
      </c>
      <c r="AE41" s="52">
        <f t="shared" si="165"/>
        <v>0</v>
      </c>
      <c r="AF41" s="52">
        <f t="shared" si="165"/>
        <v>0</v>
      </c>
      <c r="AG41" s="52">
        <f t="shared" si="165"/>
        <v>0</v>
      </c>
      <c r="AH41" s="52">
        <f t="shared" si="165"/>
        <v>0</v>
      </c>
      <c r="AI41" s="52">
        <f t="shared" si="165"/>
        <v>0</v>
      </c>
      <c r="AJ41" s="52">
        <f t="shared" si="165"/>
        <v>0</v>
      </c>
      <c r="AK41" s="52">
        <f t="shared" si="165"/>
        <v>0</v>
      </c>
      <c r="AL41" s="52">
        <f t="shared" si="165"/>
        <v>0</v>
      </c>
      <c r="AM41" s="52">
        <f t="shared" si="165"/>
        <v>0</v>
      </c>
      <c r="AN41" s="52">
        <f t="shared" si="165"/>
        <v>0</v>
      </c>
      <c r="AO41" s="52">
        <f t="shared" si="165"/>
        <v>0</v>
      </c>
      <c r="AP41" s="52">
        <f t="shared" si="165"/>
        <v>0</v>
      </c>
      <c r="AQ41" s="52">
        <f t="shared" si="165"/>
        <v>0</v>
      </c>
      <c r="AR41" s="52">
        <f t="shared" si="165"/>
        <v>0</v>
      </c>
      <c r="AS41" s="52">
        <f t="shared" si="165"/>
        <v>0</v>
      </c>
      <c r="AT41" s="52">
        <f t="shared" si="165"/>
        <v>0</v>
      </c>
      <c r="AU41" s="52">
        <f t="shared" si="165"/>
        <v>0</v>
      </c>
      <c r="AV41" s="52">
        <f t="shared" si="165"/>
        <v>0</v>
      </c>
      <c r="AW41" s="52">
        <f t="shared" si="165"/>
        <v>0</v>
      </c>
      <c r="AX41" s="52">
        <f t="shared" si="165"/>
        <v>0</v>
      </c>
      <c r="AY41" s="52">
        <f t="shared" si="165"/>
        <v>0</v>
      </c>
      <c r="AZ41" s="52">
        <f t="shared" si="165"/>
        <v>0</v>
      </c>
      <c r="BA41" s="52">
        <f t="shared" si="165"/>
        <v>0</v>
      </c>
      <c r="BB41" s="52">
        <f t="shared" si="165"/>
        <v>0</v>
      </c>
      <c r="BC41" s="52">
        <f t="shared" si="165"/>
        <v>0</v>
      </c>
      <c r="BD41" s="52">
        <f t="shared" si="165"/>
        <v>0</v>
      </c>
      <c r="BE41" s="52">
        <f t="shared" si="165"/>
        <v>0</v>
      </c>
      <c r="BF41" s="52">
        <f t="shared" si="165"/>
        <v>0</v>
      </c>
      <c r="BG41" s="52">
        <f t="shared" si="165"/>
        <v>0</v>
      </c>
      <c r="BH41" s="52">
        <f t="shared" si="165"/>
        <v>0</v>
      </c>
      <c r="BI41" s="52">
        <f t="shared" si="165"/>
        <v>0</v>
      </c>
      <c r="BJ41" s="52">
        <f t="shared" si="165"/>
        <v>0</v>
      </c>
      <c r="BK41" s="52">
        <f t="shared" si="165"/>
        <v>0</v>
      </c>
      <c r="BL41" s="52">
        <f t="shared" si="165"/>
        <v>0</v>
      </c>
      <c r="BM41" s="52">
        <f t="shared" si="165"/>
        <v>0</v>
      </c>
      <c r="BN41" s="52">
        <f t="shared" si="165"/>
        <v>0</v>
      </c>
      <c r="BO41" s="52">
        <f t="shared" si="165"/>
        <v>0</v>
      </c>
      <c r="BP41" s="52">
        <f t="shared" ref="BP41:BU41" si="166">BP11</f>
        <v>0</v>
      </c>
      <c r="BQ41" s="52">
        <f t="shared" si="166"/>
        <v>0</v>
      </c>
      <c r="BR41" s="52">
        <f t="shared" si="166"/>
        <v>0</v>
      </c>
      <c r="BS41" s="52">
        <f t="shared" si="166"/>
        <v>0</v>
      </c>
      <c r="BT41" s="52">
        <f t="shared" si="166"/>
        <v>0</v>
      </c>
      <c r="BU41" s="52">
        <f t="shared" si="166"/>
        <v>0</v>
      </c>
      <c r="BV41" s="52">
        <f t="shared" si="158"/>
        <v>0</v>
      </c>
      <c r="BW41" s="52">
        <f t="shared" si="158"/>
        <v>0</v>
      </c>
      <c r="BX41" s="52">
        <f t="shared" si="158"/>
        <v>6</v>
      </c>
      <c r="BY41" s="52">
        <f t="shared" si="158"/>
        <v>195</v>
      </c>
      <c r="BZ41" s="52">
        <f t="shared" si="158"/>
        <v>317</v>
      </c>
      <c r="CA41" s="52">
        <f t="shared" si="158"/>
        <v>336</v>
      </c>
      <c r="CB41" s="52">
        <f t="shared" si="158"/>
        <v>400</v>
      </c>
      <c r="CC41" s="52">
        <f t="shared" si="158"/>
        <v>411</v>
      </c>
      <c r="CD41" s="52">
        <f t="shared" ref="CD41:CE41" si="167">CD11</f>
        <v>378</v>
      </c>
      <c r="CE41" s="52">
        <f t="shared" si="167"/>
        <v>351</v>
      </c>
      <c r="CF41" s="52">
        <f t="shared" ref="CF41:CG41" si="168">CF11</f>
        <v>402</v>
      </c>
      <c r="CG41" s="52">
        <f t="shared" si="168"/>
        <v>382</v>
      </c>
      <c r="CH41" s="52">
        <f t="shared" ref="CH41:CI41" si="169">CH11</f>
        <v>271</v>
      </c>
      <c r="CI41" s="52">
        <f t="shared" si="169"/>
        <v>272</v>
      </c>
      <c r="CJ41" s="52">
        <f t="shared" si="163"/>
        <v>219.39130434782609</v>
      </c>
      <c r="CK41" s="52">
        <f t="shared" si="163"/>
        <v>0</v>
      </c>
      <c r="CL41" s="52">
        <f t="shared" si="163"/>
        <v>0</v>
      </c>
      <c r="CM41" s="52">
        <f t="shared" si="163"/>
        <v>0</v>
      </c>
      <c r="CN41" s="52">
        <f t="shared" si="163"/>
        <v>0</v>
      </c>
      <c r="CO41" s="52">
        <f t="shared" si="163"/>
        <v>0</v>
      </c>
      <c r="CP41" s="52">
        <f t="shared" si="163"/>
        <v>0</v>
      </c>
      <c r="CQ41" s="52">
        <f t="shared" si="163"/>
        <v>0</v>
      </c>
      <c r="CR41" s="52">
        <f t="shared" si="163"/>
        <v>0</v>
      </c>
      <c r="CS41" s="52">
        <f t="shared" si="163"/>
        <v>0</v>
      </c>
      <c r="CT41" s="52">
        <f t="shared" si="163"/>
        <v>0</v>
      </c>
      <c r="CU41" s="52"/>
    </row>
    <row r="42" spans="2:103" x14ac:dyDescent="0.2">
      <c r="CU42" s="52"/>
    </row>
    <row r="48" spans="2:103" x14ac:dyDescent="0.2">
      <c r="B48" s="1"/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F42B-F303-404D-B998-2283DCE42636}">
  <dimension ref="B1:CX4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77" width="9.140625" style="9"/>
    <col min="78" max="82" width="10.42578125" style="9" bestFit="1" customWidth="1"/>
    <col min="83" max="87" width="10.42578125" style="9" customWidth="1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2" ht="15" x14ac:dyDescent="0.25">
      <c r="CW1" s="66">
        <f ca="1">PV!CW1</f>
        <v>32</v>
      </c>
      <c r="CX1" s="9" t="s">
        <v>95</v>
      </c>
    </row>
    <row r="2" spans="2:102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>BK2+1</f>
        <v>17</v>
      </c>
      <c r="BM2" s="67">
        <f t="shared" ref="BM2:BV2" si="1">BL2+1</f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9">
        <f ca="1">PV!CW2</f>
        <v>4</v>
      </c>
    </row>
    <row r="3" spans="2:102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>EOMONTH(BK3,1)</f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</row>
    <row r="4" spans="2:102" x14ac:dyDescent="0.2">
      <c r="B4" s="9" t="s">
        <v>132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2</v>
      </c>
      <c r="Y4" s="52">
        <v>1</v>
      </c>
      <c r="Z4" s="52">
        <v>0</v>
      </c>
      <c r="AA4" s="52">
        <v>0</v>
      </c>
      <c r="AB4" s="52">
        <v>6</v>
      </c>
      <c r="AC4" s="52">
        <v>3</v>
      </c>
      <c r="AD4" s="52">
        <v>9</v>
      </c>
      <c r="AE4" s="52">
        <v>0</v>
      </c>
      <c r="AF4" s="52">
        <v>4</v>
      </c>
      <c r="AG4" s="52">
        <v>29</v>
      </c>
      <c r="AH4" s="52">
        <v>12</v>
      </c>
      <c r="AI4" s="52">
        <v>26</v>
      </c>
      <c r="AJ4" s="52">
        <v>27</v>
      </c>
      <c r="AK4" s="52">
        <v>16</v>
      </c>
      <c r="AL4" s="52">
        <v>12</v>
      </c>
      <c r="AM4" s="52">
        <v>15</v>
      </c>
      <c r="AN4" s="52">
        <v>11</v>
      </c>
      <c r="AO4" s="52">
        <v>0</v>
      </c>
      <c r="AP4" s="52">
        <v>26</v>
      </c>
      <c r="AQ4" s="52">
        <v>25</v>
      </c>
      <c r="AR4" s="52">
        <v>34</v>
      </c>
      <c r="AS4" s="52">
        <v>22</v>
      </c>
      <c r="AT4" s="52">
        <v>68</v>
      </c>
      <c r="AU4" s="52">
        <v>42</v>
      </c>
      <c r="AV4" s="52">
        <v>101</v>
      </c>
      <c r="AW4" s="52">
        <v>187</v>
      </c>
      <c r="AX4" s="52">
        <v>160</v>
      </c>
      <c r="AY4" s="52">
        <v>85</v>
      </c>
      <c r="AZ4" s="52">
        <v>118</v>
      </c>
      <c r="BA4" s="52">
        <v>239</v>
      </c>
      <c r="BB4" s="52">
        <v>192</v>
      </c>
      <c r="BC4" s="52">
        <v>146</v>
      </c>
      <c r="BD4" s="52">
        <v>168</v>
      </c>
      <c r="BE4" s="52">
        <v>172</v>
      </c>
      <c r="BF4" s="52">
        <v>326</v>
      </c>
      <c r="BG4" s="52">
        <v>288</v>
      </c>
      <c r="BH4" s="52">
        <v>285</v>
      </c>
      <c r="BI4" s="52">
        <v>205</v>
      </c>
      <c r="BJ4" s="52">
        <v>243</v>
      </c>
      <c r="BK4" s="52">
        <v>145</v>
      </c>
      <c r="BL4" s="52">
        <v>149</v>
      </c>
      <c r="BM4" s="52">
        <v>460</v>
      </c>
      <c r="BN4" s="52">
        <v>16</v>
      </c>
      <c r="BO4" s="52">
        <v>13</v>
      </c>
      <c r="BP4" s="52">
        <v>91</v>
      </c>
      <c r="BQ4" s="52">
        <v>60</v>
      </c>
      <c r="BR4" s="52">
        <v>34</v>
      </c>
      <c r="BS4" s="52">
        <v>38</v>
      </c>
      <c r="BT4" s="52">
        <v>49</v>
      </c>
      <c r="BU4" s="52">
        <v>17</v>
      </c>
      <c r="BV4" s="52">
        <v>12</v>
      </c>
      <c r="BW4" s="52">
        <v>10</v>
      </c>
      <c r="BX4" s="52">
        <v>16</v>
      </c>
      <c r="BY4" s="52">
        <v>18</v>
      </c>
      <c r="BZ4" s="52">
        <v>2</v>
      </c>
      <c r="CA4" s="52">
        <v>0</v>
      </c>
      <c r="CB4" s="52">
        <v>0</v>
      </c>
      <c r="CC4" s="52">
        <v>3</v>
      </c>
      <c r="CD4" s="52">
        <v>0</v>
      </c>
      <c r="CE4" s="52">
        <v>14</v>
      </c>
      <c r="CF4" s="52">
        <v>1</v>
      </c>
      <c r="CG4" s="52">
        <v>0</v>
      </c>
      <c r="CH4" s="52">
        <v>0</v>
      </c>
      <c r="CI4" s="52">
        <v>0</v>
      </c>
      <c r="CJ4" s="52">
        <v>0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0</v>
      </c>
    </row>
    <row r="5" spans="2:102" x14ac:dyDescent="0.2">
      <c r="B5" s="9" t="s">
        <v>133</v>
      </c>
      <c r="C5" s="52">
        <v>3977</v>
      </c>
      <c r="D5" s="52">
        <v>3429</v>
      </c>
      <c r="E5" s="52">
        <v>3534</v>
      </c>
      <c r="F5" s="52">
        <v>2921</v>
      </c>
      <c r="G5" s="52">
        <v>3361</v>
      </c>
      <c r="H5" s="52">
        <v>3075</v>
      </c>
      <c r="I5" s="52">
        <v>3683</v>
      </c>
      <c r="J5" s="52">
        <v>3274</v>
      </c>
      <c r="K5" s="52">
        <v>3289</v>
      </c>
      <c r="L5" s="52">
        <v>3713</v>
      </c>
      <c r="M5" s="52">
        <v>4417</v>
      </c>
      <c r="N5" s="52">
        <v>4470</v>
      </c>
      <c r="O5" s="52">
        <v>3967</v>
      </c>
      <c r="P5" s="52">
        <v>4731</v>
      </c>
      <c r="Q5" s="52">
        <v>11289</v>
      </c>
      <c r="R5" s="52">
        <v>2144</v>
      </c>
      <c r="S5" s="52">
        <v>0</v>
      </c>
      <c r="T5" s="52">
        <v>88</v>
      </c>
      <c r="U5" s="52">
        <v>349</v>
      </c>
      <c r="V5" s="52">
        <v>665</v>
      </c>
      <c r="W5" s="52">
        <v>1026</v>
      </c>
      <c r="X5" s="52">
        <v>968</v>
      </c>
      <c r="Y5" s="52">
        <v>1160</v>
      </c>
      <c r="Z5" s="52">
        <v>1374</v>
      </c>
      <c r="AA5" s="52">
        <v>1467</v>
      </c>
      <c r="AB5" s="52">
        <v>1431</v>
      </c>
      <c r="AC5" s="52">
        <v>1437</v>
      </c>
      <c r="AD5" s="52">
        <v>853</v>
      </c>
      <c r="AE5" s="52">
        <v>280</v>
      </c>
      <c r="AF5" s="52">
        <v>622</v>
      </c>
      <c r="AG5" s="52">
        <v>1125</v>
      </c>
      <c r="AH5" s="52">
        <v>1178</v>
      </c>
      <c r="AI5" s="52">
        <v>1331</v>
      </c>
      <c r="AJ5" s="52">
        <v>1461</v>
      </c>
      <c r="AK5" s="52">
        <v>1425</v>
      </c>
      <c r="AL5" s="52">
        <v>1573</v>
      </c>
      <c r="AM5" s="52">
        <v>1246</v>
      </c>
      <c r="AN5" s="52">
        <v>1271</v>
      </c>
      <c r="AO5" s="52">
        <v>1438</v>
      </c>
      <c r="AP5" s="52">
        <v>1358</v>
      </c>
      <c r="AQ5" s="52">
        <v>1183</v>
      </c>
      <c r="AR5" s="52">
        <v>1218</v>
      </c>
      <c r="AS5" s="52">
        <v>1338</v>
      </c>
      <c r="AT5" s="52">
        <v>1405</v>
      </c>
      <c r="AU5" s="52">
        <v>1350</v>
      </c>
      <c r="AV5" s="52">
        <v>1536</v>
      </c>
      <c r="AW5" s="52">
        <v>1832</v>
      </c>
      <c r="AX5" s="52">
        <v>1451</v>
      </c>
      <c r="AY5" s="52">
        <v>1561</v>
      </c>
      <c r="AZ5" s="52">
        <v>1740</v>
      </c>
      <c r="BA5" s="52">
        <v>2156</v>
      </c>
      <c r="BB5" s="52">
        <v>1363</v>
      </c>
      <c r="BC5" s="52">
        <v>1331</v>
      </c>
      <c r="BD5" s="52">
        <v>1348</v>
      </c>
      <c r="BE5" s="52">
        <v>1147</v>
      </c>
      <c r="BF5" s="52">
        <v>1321</v>
      </c>
      <c r="BG5" s="52">
        <v>1761</v>
      </c>
      <c r="BH5" s="52">
        <v>1840</v>
      </c>
      <c r="BI5" s="52">
        <v>1748</v>
      </c>
      <c r="BJ5" s="52">
        <v>1614</v>
      </c>
      <c r="BK5" s="52">
        <v>1747</v>
      </c>
      <c r="BL5" s="52">
        <v>1660</v>
      </c>
      <c r="BM5" s="52">
        <v>1767</v>
      </c>
      <c r="BN5" s="52">
        <v>1486</v>
      </c>
      <c r="BO5" s="52">
        <v>2023</v>
      </c>
      <c r="BP5" s="52">
        <v>1666</v>
      </c>
      <c r="BQ5" s="52">
        <v>1943</v>
      </c>
      <c r="BR5" s="52">
        <v>1724</v>
      </c>
      <c r="BS5" s="52">
        <v>1780</v>
      </c>
      <c r="BT5" s="52">
        <v>2707</v>
      </c>
      <c r="BU5" s="52">
        <v>2031</v>
      </c>
      <c r="BV5" s="52">
        <v>1588</v>
      </c>
      <c r="BW5" s="52">
        <v>2223</v>
      </c>
      <c r="BX5" s="52">
        <v>1858</v>
      </c>
      <c r="BY5" s="52">
        <v>1883</v>
      </c>
      <c r="BZ5" s="52">
        <v>1668</v>
      </c>
      <c r="CA5" s="52">
        <v>1745</v>
      </c>
      <c r="CB5" s="52">
        <v>1771</v>
      </c>
      <c r="CC5" s="52">
        <v>2051</v>
      </c>
      <c r="CD5" s="52">
        <v>1831</v>
      </c>
      <c r="CE5" s="52">
        <v>2009</v>
      </c>
      <c r="CF5" s="52">
        <v>3126</v>
      </c>
      <c r="CG5" s="52">
        <v>3093</v>
      </c>
      <c r="CH5" s="52">
        <v>2340</v>
      </c>
      <c r="CI5" s="52">
        <v>2924</v>
      </c>
      <c r="CJ5" s="52">
        <v>2828.130434782609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2243</v>
      </c>
    </row>
    <row r="6" spans="2:102" x14ac:dyDescent="0.2">
      <c r="B6" s="9" t="s">
        <v>199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0</v>
      </c>
      <c r="AK6" s="52">
        <v>0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52">
        <v>0</v>
      </c>
      <c r="AT6" s="52">
        <v>0</v>
      </c>
      <c r="AU6" s="52">
        <v>0</v>
      </c>
      <c r="AV6" s="52">
        <v>0</v>
      </c>
      <c r="AW6" s="52">
        <v>0</v>
      </c>
      <c r="AX6" s="52">
        <v>0</v>
      </c>
      <c r="AY6" s="52">
        <v>0</v>
      </c>
      <c r="AZ6" s="52">
        <v>0</v>
      </c>
      <c r="BA6" s="52">
        <v>0</v>
      </c>
      <c r="BB6" s="52">
        <v>0</v>
      </c>
      <c r="BC6" s="52">
        <v>0</v>
      </c>
      <c r="BD6" s="52">
        <v>0</v>
      </c>
      <c r="BE6" s="52">
        <v>0</v>
      </c>
      <c r="BF6" s="52">
        <v>0</v>
      </c>
      <c r="BG6" s="52">
        <v>30</v>
      </c>
      <c r="BH6" s="52">
        <v>32</v>
      </c>
      <c r="BI6" s="52">
        <v>30</v>
      </c>
      <c r="BJ6" s="52">
        <v>31</v>
      </c>
      <c r="BK6" s="52">
        <v>24</v>
      </c>
      <c r="BL6" s="52">
        <v>41</v>
      </c>
      <c r="BM6" s="52">
        <v>79</v>
      </c>
      <c r="BN6" s="52">
        <v>44</v>
      </c>
      <c r="BO6" s="52">
        <v>24</v>
      </c>
      <c r="BP6" s="52">
        <v>36</v>
      </c>
      <c r="BQ6" s="52">
        <v>59</v>
      </c>
      <c r="BR6" s="52">
        <v>53</v>
      </c>
      <c r="BS6" s="52">
        <v>75</v>
      </c>
      <c r="BT6" s="52">
        <v>87</v>
      </c>
      <c r="BU6" s="52">
        <v>115</v>
      </c>
      <c r="BV6" s="52">
        <v>130</v>
      </c>
      <c r="BW6" s="52">
        <v>152</v>
      </c>
      <c r="BX6" s="52">
        <v>146</v>
      </c>
      <c r="BY6" s="52">
        <v>221</v>
      </c>
      <c r="BZ6" s="52">
        <v>131</v>
      </c>
      <c r="CA6" s="52">
        <v>127</v>
      </c>
      <c r="CB6" s="52">
        <v>69</v>
      </c>
      <c r="CC6" s="52">
        <v>75</v>
      </c>
      <c r="CD6" s="52">
        <v>178</v>
      </c>
      <c r="CE6" s="52">
        <v>113</v>
      </c>
      <c r="CF6" s="52">
        <v>185</v>
      </c>
      <c r="CG6" s="52">
        <v>208</v>
      </c>
      <c r="CH6" s="52">
        <v>146</v>
      </c>
      <c r="CI6" s="52">
        <v>143</v>
      </c>
      <c r="CJ6" s="52">
        <v>94.565217391304358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75</v>
      </c>
    </row>
    <row r="7" spans="2:102" x14ac:dyDescent="0.2">
      <c r="B7" s="9" t="s">
        <v>70</v>
      </c>
      <c r="C7" s="52">
        <v>28270</v>
      </c>
      <c r="D7" s="52">
        <v>29420</v>
      </c>
      <c r="E7" s="52">
        <v>30872</v>
      </c>
      <c r="F7" s="52">
        <v>26793</v>
      </c>
      <c r="G7" s="52">
        <v>27971</v>
      </c>
      <c r="H7" s="52">
        <v>26137</v>
      </c>
      <c r="I7" s="52">
        <v>31492</v>
      </c>
      <c r="J7" s="52">
        <v>29237</v>
      </c>
      <c r="K7" s="52">
        <v>28337</v>
      </c>
      <c r="L7" s="52">
        <v>34283</v>
      </c>
      <c r="M7" s="52">
        <v>34482</v>
      </c>
      <c r="N7" s="52">
        <v>27004</v>
      </c>
      <c r="O7" s="52">
        <v>31429</v>
      </c>
      <c r="P7" s="52">
        <v>31043</v>
      </c>
      <c r="Q7" s="52">
        <v>27750</v>
      </c>
      <c r="R7" s="52">
        <v>3552</v>
      </c>
      <c r="S7" s="52">
        <v>1015</v>
      </c>
      <c r="T7" s="52">
        <v>5549</v>
      </c>
      <c r="U7" s="52">
        <v>6228</v>
      </c>
      <c r="V7" s="52">
        <v>7065</v>
      </c>
      <c r="W7" s="52">
        <v>10266</v>
      </c>
      <c r="X7" s="52">
        <v>10397</v>
      </c>
      <c r="Y7" s="52">
        <v>10279</v>
      </c>
      <c r="Z7" s="52">
        <v>10809</v>
      </c>
      <c r="AA7" s="52">
        <v>13108</v>
      </c>
      <c r="AB7" s="52">
        <v>13680</v>
      </c>
      <c r="AC7" s="52">
        <v>14871</v>
      </c>
      <c r="AD7" s="52">
        <v>8565</v>
      </c>
      <c r="AE7" s="52">
        <v>2017</v>
      </c>
      <c r="AF7" s="52">
        <v>5444</v>
      </c>
      <c r="AG7" s="52">
        <v>10813</v>
      </c>
      <c r="AH7" s="52">
        <v>11940</v>
      </c>
      <c r="AI7" s="52">
        <v>14500</v>
      </c>
      <c r="AJ7" s="52">
        <v>15725</v>
      </c>
      <c r="AK7" s="52">
        <v>15882</v>
      </c>
      <c r="AL7" s="52">
        <v>15074</v>
      </c>
      <c r="AM7" s="52">
        <v>16078</v>
      </c>
      <c r="AN7" s="52">
        <v>14508</v>
      </c>
      <c r="AO7" s="52">
        <v>17282</v>
      </c>
      <c r="AP7" s="52">
        <v>14590</v>
      </c>
      <c r="AQ7" s="52">
        <v>11698</v>
      </c>
      <c r="AR7" s="52">
        <v>12741</v>
      </c>
      <c r="AS7" s="52">
        <v>14618</v>
      </c>
      <c r="AT7" s="52">
        <v>18493</v>
      </c>
      <c r="AU7" s="52">
        <v>21625</v>
      </c>
      <c r="AV7" s="52">
        <v>26268</v>
      </c>
      <c r="AW7" s="52">
        <v>29258</v>
      </c>
      <c r="AX7" s="52">
        <v>23918</v>
      </c>
      <c r="AY7" s="52">
        <v>26984</v>
      </c>
      <c r="AZ7" s="52">
        <v>29760</v>
      </c>
      <c r="BA7" s="52">
        <v>32287</v>
      </c>
      <c r="BB7" s="52">
        <v>26558</v>
      </c>
      <c r="BC7" s="52">
        <v>29277</v>
      </c>
      <c r="BD7" s="52">
        <v>33305</v>
      </c>
      <c r="BE7" s="52">
        <v>34073</v>
      </c>
      <c r="BF7" s="52">
        <v>36267</v>
      </c>
      <c r="BG7" s="52">
        <v>37970</v>
      </c>
      <c r="BH7" s="52">
        <v>41908</v>
      </c>
      <c r="BI7" s="52">
        <v>39379</v>
      </c>
      <c r="BJ7" s="52">
        <v>31511</v>
      </c>
      <c r="BK7" s="52">
        <v>37122</v>
      </c>
      <c r="BL7" s="52">
        <v>35396</v>
      </c>
      <c r="BM7" s="52">
        <v>36629</v>
      </c>
      <c r="BN7" s="52">
        <v>29911</v>
      </c>
      <c r="BO7" s="52">
        <v>35504</v>
      </c>
      <c r="BP7" s="52">
        <v>34184</v>
      </c>
      <c r="BQ7" s="52">
        <v>38707</v>
      </c>
      <c r="BR7" s="52">
        <v>37717</v>
      </c>
      <c r="BS7" s="52">
        <v>37388</v>
      </c>
      <c r="BT7" s="52">
        <v>47946</v>
      </c>
      <c r="BU7" s="52">
        <v>39023</v>
      </c>
      <c r="BV7" s="52">
        <v>28973</v>
      </c>
      <c r="BW7" s="52">
        <v>39450</v>
      </c>
      <c r="BX7" s="52">
        <v>34629</v>
      </c>
      <c r="BY7" s="52">
        <v>33805</v>
      </c>
      <c r="BZ7" s="52">
        <v>32609</v>
      </c>
      <c r="CA7" s="52">
        <v>34552</v>
      </c>
      <c r="CB7" s="52">
        <v>36082</v>
      </c>
      <c r="CC7" s="52">
        <v>38657</v>
      </c>
      <c r="CD7" s="52">
        <v>35116</v>
      </c>
      <c r="CE7" s="52">
        <v>34721</v>
      </c>
      <c r="CF7" s="52">
        <v>50862</v>
      </c>
      <c r="CG7" s="52">
        <v>44197</v>
      </c>
      <c r="CH7" s="52">
        <v>35025</v>
      </c>
      <c r="CI7" s="52">
        <v>44744</v>
      </c>
      <c r="CJ7" s="52">
        <v>42855.695652173912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33989</v>
      </c>
    </row>
    <row r="8" spans="2:102" x14ac:dyDescent="0.2">
      <c r="B8" s="9" t="s">
        <v>134</v>
      </c>
      <c r="C8" s="52">
        <v>749</v>
      </c>
      <c r="D8" s="52">
        <v>615</v>
      </c>
      <c r="E8" s="52">
        <v>623</v>
      </c>
      <c r="F8" s="52">
        <v>611</v>
      </c>
      <c r="G8" s="52">
        <v>591</v>
      </c>
      <c r="H8" s="52">
        <v>427</v>
      </c>
      <c r="I8" s="52">
        <v>689</v>
      </c>
      <c r="J8" s="52">
        <v>622</v>
      </c>
      <c r="K8" s="52">
        <v>741</v>
      </c>
      <c r="L8" s="52">
        <v>779</v>
      </c>
      <c r="M8" s="52">
        <v>965</v>
      </c>
      <c r="N8" s="52">
        <v>721</v>
      </c>
      <c r="O8" s="52">
        <v>896</v>
      </c>
      <c r="P8" s="52">
        <v>945</v>
      </c>
      <c r="Q8" s="52">
        <v>1748</v>
      </c>
      <c r="R8" s="52">
        <v>615</v>
      </c>
      <c r="S8" s="52">
        <v>0</v>
      </c>
      <c r="T8" s="52">
        <v>2</v>
      </c>
      <c r="U8" s="52">
        <v>0</v>
      </c>
      <c r="V8" s="52">
        <v>7</v>
      </c>
      <c r="W8" s="52">
        <v>162</v>
      </c>
      <c r="X8" s="52">
        <v>149</v>
      </c>
      <c r="Y8" s="52">
        <v>194</v>
      </c>
      <c r="Z8" s="52">
        <v>311</v>
      </c>
      <c r="AA8" s="52">
        <v>354</v>
      </c>
      <c r="AB8" s="52">
        <v>284</v>
      </c>
      <c r="AC8" s="52">
        <v>424</v>
      </c>
      <c r="AD8" s="52">
        <v>152</v>
      </c>
      <c r="AE8" s="52">
        <v>43</v>
      </c>
      <c r="AF8" s="52">
        <v>185</v>
      </c>
      <c r="AG8" s="52">
        <v>264</v>
      </c>
      <c r="AH8" s="52">
        <v>214</v>
      </c>
      <c r="AI8" s="52">
        <v>258</v>
      </c>
      <c r="AJ8" s="52">
        <v>267</v>
      </c>
      <c r="AK8" s="52">
        <v>321</v>
      </c>
      <c r="AL8" s="52">
        <v>406</v>
      </c>
      <c r="AM8" s="52">
        <v>384</v>
      </c>
      <c r="AN8" s="52">
        <v>375</v>
      </c>
      <c r="AO8" s="52">
        <v>433</v>
      </c>
      <c r="AP8" s="52">
        <v>445</v>
      </c>
      <c r="AQ8" s="52">
        <v>378</v>
      </c>
      <c r="AR8" s="52">
        <v>410</v>
      </c>
      <c r="AS8" s="52">
        <v>467</v>
      </c>
      <c r="AT8" s="52">
        <v>399</v>
      </c>
      <c r="AU8" s="52">
        <v>471</v>
      </c>
      <c r="AV8" s="52">
        <v>372</v>
      </c>
      <c r="AW8" s="52">
        <v>522</v>
      </c>
      <c r="AX8" s="52">
        <v>362</v>
      </c>
      <c r="AY8" s="52">
        <v>309</v>
      </c>
      <c r="AZ8" s="52">
        <v>322</v>
      </c>
      <c r="BA8" s="52">
        <v>314</v>
      </c>
      <c r="BB8" s="52">
        <v>199</v>
      </c>
      <c r="BC8" s="52">
        <v>283</v>
      </c>
      <c r="BD8" s="52">
        <v>225</v>
      </c>
      <c r="BE8" s="52">
        <v>282</v>
      </c>
      <c r="BF8" s="52">
        <v>226</v>
      </c>
      <c r="BG8" s="52">
        <v>133</v>
      </c>
      <c r="BH8" s="52">
        <v>128</v>
      </c>
      <c r="BI8" s="52">
        <v>167</v>
      </c>
      <c r="BJ8" s="52">
        <v>133</v>
      </c>
      <c r="BK8" s="52">
        <v>77</v>
      </c>
      <c r="BL8" s="52">
        <v>65</v>
      </c>
      <c r="BM8" s="52">
        <v>44</v>
      </c>
      <c r="BN8" s="52">
        <v>22</v>
      </c>
      <c r="BO8" s="52">
        <v>19</v>
      </c>
      <c r="BP8" s="52">
        <v>8</v>
      </c>
      <c r="BQ8" s="52">
        <v>7</v>
      </c>
      <c r="BR8" s="52">
        <v>17</v>
      </c>
      <c r="BS8" s="52">
        <v>3</v>
      </c>
      <c r="BT8" s="52">
        <v>7</v>
      </c>
      <c r="BU8" s="52">
        <v>6</v>
      </c>
      <c r="BV8" s="52">
        <v>14</v>
      </c>
      <c r="BW8" s="52">
        <v>6</v>
      </c>
      <c r="BX8" s="52">
        <v>4</v>
      </c>
      <c r="BY8" s="52">
        <v>1</v>
      </c>
      <c r="BZ8" s="52">
        <v>1</v>
      </c>
      <c r="CA8" s="52">
        <v>5</v>
      </c>
      <c r="CB8" s="52">
        <v>1</v>
      </c>
      <c r="CC8" s="52">
        <v>3</v>
      </c>
      <c r="CD8" s="52">
        <v>1</v>
      </c>
      <c r="CE8" s="52">
        <v>1</v>
      </c>
      <c r="CF8" s="52">
        <v>2</v>
      </c>
      <c r="CG8" s="52">
        <v>3</v>
      </c>
      <c r="CH8" s="52">
        <v>1</v>
      </c>
      <c r="CI8" s="52">
        <v>4</v>
      </c>
      <c r="CJ8" s="52">
        <v>2.5217391304347827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2</v>
      </c>
    </row>
    <row r="9" spans="2:102" x14ac:dyDescent="0.2">
      <c r="B9" s="9" t="s">
        <v>198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52">
        <v>0</v>
      </c>
      <c r="AJ9" s="52">
        <v>0</v>
      </c>
      <c r="AK9" s="52">
        <v>0</v>
      </c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2">
        <v>0</v>
      </c>
      <c r="AR9" s="52">
        <v>0</v>
      </c>
      <c r="AS9" s="52">
        <v>0</v>
      </c>
      <c r="AT9" s="52">
        <v>0</v>
      </c>
      <c r="AU9" s="52">
        <v>0</v>
      </c>
      <c r="AV9" s="52">
        <v>0</v>
      </c>
      <c r="AW9" s="52">
        <v>0</v>
      </c>
      <c r="AX9" s="52">
        <v>0</v>
      </c>
      <c r="AY9" s="52">
        <v>0</v>
      </c>
      <c r="AZ9" s="52">
        <v>0</v>
      </c>
      <c r="BA9" s="52">
        <v>0</v>
      </c>
      <c r="BB9" s="52">
        <v>0</v>
      </c>
      <c r="BC9" s="52">
        <v>0</v>
      </c>
      <c r="BD9" s="52">
        <v>0</v>
      </c>
      <c r="BE9" s="52">
        <v>0</v>
      </c>
      <c r="BF9" s="52">
        <v>0</v>
      </c>
      <c r="BG9" s="52">
        <v>49</v>
      </c>
      <c r="BH9" s="52">
        <v>1949</v>
      </c>
      <c r="BI9" s="52">
        <v>3638</v>
      </c>
      <c r="BJ9" s="52">
        <v>3765</v>
      </c>
      <c r="BK9" s="52">
        <v>3774</v>
      </c>
      <c r="BL9" s="52">
        <v>4531</v>
      </c>
      <c r="BM9" s="52">
        <v>6938</v>
      </c>
      <c r="BN9" s="52">
        <v>2919</v>
      </c>
      <c r="BO9" s="52">
        <v>4189</v>
      </c>
      <c r="BP9" s="52">
        <v>4455</v>
      </c>
      <c r="BQ9" s="52">
        <v>6555</v>
      </c>
      <c r="BR9" s="52">
        <v>4727</v>
      </c>
      <c r="BS9" s="52">
        <v>5671</v>
      </c>
      <c r="BT9" s="52">
        <v>7305</v>
      </c>
      <c r="BU9" s="52">
        <v>7023</v>
      </c>
      <c r="BV9" s="52">
        <v>5321</v>
      </c>
      <c r="BW9" s="52">
        <v>6205</v>
      </c>
      <c r="BX9" s="52">
        <v>5938</v>
      </c>
      <c r="BY9" s="52">
        <v>6683</v>
      </c>
      <c r="BZ9" s="52">
        <v>5708</v>
      </c>
      <c r="CA9" s="52">
        <v>6606</v>
      </c>
      <c r="CB9" s="52">
        <v>7376</v>
      </c>
      <c r="CC9" s="52">
        <v>9773</v>
      </c>
      <c r="CD9" s="52">
        <v>8288</v>
      </c>
      <c r="CE9" s="52">
        <v>8270</v>
      </c>
      <c r="CF9" s="52">
        <v>11763</v>
      </c>
      <c r="CG9" s="52">
        <v>10662</v>
      </c>
      <c r="CH9" s="52">
        <v>7759</v>
      </c>
      <c r="CI9" s="52">
        <v>7499</v>
      </c>
      <c r="CJ9" s="52">
        <v>7522.347826086957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5966</v>
      </c>
    </row>
    <row r="10" spans="2:102" x14ac:dyDescent="0.2">
      <c r="B10" s="9" t="s">
        <v>101</v>
      </c>
      <c r="C10" s="52">
        <v>3604</v>
      </c>
      <c r="D10" s="52">
        <v>3323</v>
      </c>
      <c r="E10" s="52">
        <v>3263</v>
      </c>
      <c r="F10" s="52">
        <v>2520</v>
      </c>
      <c r="G10" s="52">
        <v>2838</v>
      </c>
      <c r="H10" s="52">
        <v>2780</v>
      </c>
      <c r="I10" s="52">
        <v>3193</v>
      </c>
      <c r="J10" s="52">
        <v>2772</v>
      </c>
      <c r="K10" s="52">
        <v>2830</v>
      </c>
      <c r="L10" s="52">
        <v>3571</v>
      </c>
      <c r="M10" s="52">
        <v>3801</v>
      </c>
      <c r="N10" s="52">
        <v>3317</v>
      </c>
      <c r="O10" s="52">
        <v>3790</v>
      </c>
      <c r="P10" s="52">
        <v>4112</v>
      </c>
      <c r="Q10" s="52">
        <v>7871</v>
      </c>
      <c r="R10" s="52">
        <v>1385</v>
      </c>
      <c r="S10" s="52">
        <v>3</v>
      </c>
      <c r="T10" s="52">
        <v>0</v>
      </c>
      <c r="U10" s="52">
        <v>2</v>
      </c>
      <c r="V10" s="52">
        <v>6</v>
      </c>
      <c r="W10" s="52">
        <v>118</v>
      </c>
      <c r="X10" s="52">
        <v>155</v>
      </c>
      <c r="Y10" s="52">
        <v>696</v>
      </c>
      <c r="Z10" s="52">
        <v>980</v>
      </c>
      <c r="AA10" s="52">
        <v>1153</v>
      </c>
      <c r="AB10" s="52">
        <v>1120</v>
      </c>
      <c r="AC10" s="52">
        <v>1657</v>
      </c>
      <c r="AD10" s="52">
        <v>1173</v>
      </c>
      <c r="AE10" s="52">
        <v>283</v>
      </c>
      <c r="AF10" s="52">
        <v>591</v>
      </c>
      <c r="AG10" s="52">
        <v>911</v>
      </c>
      <c r="AH10" s="52">
        <v>937</v>
      </c>
      <c r="AI10" s="52">
        <v>889</v>
      </c>
      <c r="AJ10" s="52">
        <v>900</v>
      </c>
      <c r="AK10" s="52">
        <v>1156</v>
      </c>
      <c r="AL10" s="52">
        <v>1044</v>
      </c>
      <c r="AM10" s="52">
        <v>946</v>
      </c>
      <c r="AN10" s="52">
        <v>817</v>
      </c>
      <c r="AO10" s="52">
        <v>1152</v>
      </c>
      <c r="AP10" s="52">
        <v>1102</v>
      </c>
      <c r="AQ10" s="52">
        <v>1096</v>
      </c>
      <c r="AR10" s="52">
        <v>1100</v>
      </c>
      <c r="AS10" s="52">
        <v>1186</v>
      </c>
      <c r="AT10" s="52">
        <v>1202</v>
      </c>
      <c r="AU10" s="52">
        <v>1143</v>
      </c>
      <c r="AV10" s="52">
        <v>1225</v>
      </c>
      <c r="AW10" s="52">
        <v>1392</v>
      </c>
      <c r="AX10" s="52">
        <v>1197</v>
      </c>
      <c r="AY10" s="52">
        <v>1175</v>
      </c>
      <c r="AZ10" s="52">
        <v>1393</v>
      </c>
      <c r="BA10" s="52">
        <v>2105</v>
      </c>
      <c r="BB10" s="52">
        <v>1834</v>
      </c>
      <c r="BC10" s="52">
        <v>2472</v>
      </c>
      <c r="BD10" s="52">
        <v>3359</v>
      </c>
      <c r="BE10" s="52">
        <v>3968</v>
      </c>
      <c r="BF10" s="52">
        <v>4110</v>
      </c>
      <c r="BG10" s="52">
        <v>3880</v>
      </c>
      <c r="BH10" s="52">
        <v>2147</v>
      </c>
      <c r="BI10" s="52">
        <v>985</v>
      </c>
      <c r="BJ10" s="52">
        <v>482</v>
      </c>
      <c r="BK10" s="52">
        <v>343</v>
      </c>
      <c r="BL10" s="52">
        <v>274</v>
      </c>
      <c r="BM10" s="52">
        <v>211</v>
      </c>
      <c r="BN10" s="52">
        <v>79</v>
      </c>
      <c r="BO10" s="52">
        <v>73</v>
      </c>
      <c r="BP10" s="52">
        <v>54</v>
      </c>
      <c r="BQ10" s="52">
        <v>62</v>
      </c>
      <c r="BR10" s="52">
        <v>39</v>
      </c>
      <c r="BS10" s="52">
        <v>54</v>
      </c>
      <c r="BT10" s="52">
        <v>28</v>
      </c>
      <c r="BU10" s="52">
        <v>31</v>
      </c>
      <c r="BV10" s="52">
        <v>13</v>
      </c>
      <c r="BW10" s="52">
        <v>28</v>
      </c>
      <c r="BX10" s="52">
        <v>12</v>
      </c>
      <c r="BY10" s="52">
        <v>26</v>
      </c>
      <c r="BZ10" s="52">
        <v>13</v>
      </c>
      <c r="CA10" s="52">
        <v>19</v>
      </c>
      <c r="CB10" s="52">
        <v>12</v>
      </c>
      <c r="CC10" s="52">
        <v>7</v>
      </c>
      <c r="CD10" s="52">
        <v>12</v>
      </c>
      <c r="CE10" s="52">
        <v>8</v>
      </c>
      <c r="CF10" s="52">
        <v>4</v>
      </c>
      <c r="CG10" s="52">
        <v>4</v>
      </c>
      <c r="CH10" s="52">
        <v>1</v>
      </c>
      <c r="CI10" s="52">
        <v>7</v>
      </c>
      <c r="CJ10" s="52">
        <v>10.086956521739131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8</v>
      </c>
    </row>
    <row r="11" spans="2:102" x14ac:dyDescent="0.2">
      <c r="B11" s="9" t="s">
        <v>204</v>
      </c>
      <c r="C11" s="52">
        <v>2</v>
      </c>
      <c r="D11" s="52">
        <v>1</v>
      </c>
      <c r="E11" s="52">
        <v>1</v>
      </c>
      <c r="F11" s="52">
        <v>0</v>
      </c>
      <c r="G11" s="52">
        <v>2</v>
      </c>
      <c r="H11" s="52">
        <v>6</v>
      </c>
      <c r="I11" s="52">
        <v>3</v>
      </c>
      <c r="J11" s="52">
        <v>4</v>
      </c>
      <c r="K11" s="52">
        <v>21</v>
      </c>
      <c r="L11" s="52">
        <v>25</v>
      </c>
      <c r="M11" s="52">
        <v>43</v>
      </c>
      <c r="N11" s="52">
        <v>50</v>
      </c>
      <c r="O11" s="52">
        <v>95</v>
      </c>
      <c r="P11" s="52">
        <v>98</v>
      </c>
      <c r="Q11" s="52">
        <v>87</v>
      </c>
      <c r="R11" s="52">
        <v>3</v>
      </c>
      <c r="S11" s="52">
        <v>21</v>
      </c>
      <c r="T11" s="52">
        <v>27</v>
      </c>
      <c r="U11" s="52">
        <v>35</v>
      </c>
      <c r="V11" s="52">
        <v>28</v>
      </c>
      <c r="W11" s="52">
        <v>29</v>
      </c>
      <c r="X11" s="52">
        <v>58</v>
      </c>
      <c r="Y11" s="52">
        <v>37</v>
      </c>
      <c r="Z11" s="52">
        <v>110</v>
      </c>
      <c r="AA11" s="52">
        <v>104</v>
      </c>
      <c r="AB11" s="52">
        <v>165</v>
      </c>
      <c r="AC11" s="52">
        <v>286</v>
      </c>
      <c r="AD11" s="52">
        <v>148</v>
      </c>
      <c r="AE11" s="52">
        <v>47</v>
      </c>
      <c r="AF11" s="52">
        <v>117</v>
      </c>
      <c r="AG11" s="52">
        <v>240</v>
      </c>
      <c r="AH11" s="52">
        <v>213</v>
      </c>
      <c r="AI11" s="52">
        <v>287</v>
      </c>
      <c r="AJ11" s="52">
        <v>271</v>
      </c>
      <c r="AK11" s="52">
        <v>320</v>
      </c>
      <c r="AL11" s="52">
        <v>288</v>
      </c>
      <c r="AM11" s="52">
        <v>382</v>
      </c>
      <c r="AN11" s="52">
        <v>317</v>
      </c>
      <c r="AO11" s="52">
        <v>490</v>
      </c>
      <c r="AP11" s="52">
        <v>449</v>
      </c>
      <c r="AQ11" s="52">
        <v>482</v>
      </c>
      <c r="AR11" s="52">
        <v>664</v>
      </c>
      <c r="AS11" s="52">
        <v>601</v>
      </c>
      <c r="AT11" s="52">
        <v>647</v>
      </c>
      <c r="AU11" s="52">
        <v>839</v>
      </c>
      <c r="AV11" s="52">
        <v>748</v>
      </c>
      <c r="AW11" s="52">
        <v>794</v>
      </c>
      <c r="AX11" s="52">
        <v>827</v>
      </c>
      <c r="AY11" s="52">
        <v>677</v>
      </c>
      <c r="AZ11" s="52">
        <v>690</v>
      </c>
      <c r="BA11" s="52">
        <v>441</v>
      </c>
      <c r="BB11" s="52">
        <v>140</v>
      </c>
      <c r="BC11" s="52">
        <v>107</v>
      </c>
      <c r="BD11" s="52">
        <v>59</v>
      </c>
      <c r="BE11" s="52">
        <v>47</v>
      </c>
      <c r="BF11" s="52">
        <v>30</v>
      </c>
      <c r="BG11" s="52">
        <v>31</v>
      </c>
      <c r="BH11" s="52">
        <v>8</v>
      </c>
      <c r="BI11" s="52">
        <v>7</v>
      </c>
      <c r="BJ11" s="52">
        <v>5</v>
      </c>
      <c r="BK11" s="52">
        <v>0</v>
      </c>
      <c r="BL11" s="52">
        <v>0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0</v>
      </c>
      <c r="BT11" s="52">
        <v>0</v>
      </c>
      <c r="BU11" s="52">
        <v>0</v>
      </c>
      <c r="BV11" s="52">
        <v>0</v>
      </c>
      <c r="BW11" s="52">
        <v>0</v>
      </c>
      <c r="BX11" s="52">
        <v>0</v>
      </c>
      <c r="BY11" s="52">
        <v>0</v>
      </c>
      <c r="BZ11" s="52">
        <v>0</v>
      </c>
      <c r="CA11" s="52">
        <v>0</v>
      </c>
      <c r="CB11" s="52">
        <v>0</v>
      </c>
      <c r="CC11" s="52">
        <v>0</v>
      </c>
      <c r="CD11" s="52">
        <v>0</v>
      </c>
      <c r="CE11" s="52">
        <v>0</v>
      </c>
      <c r="CF11" s="52">
        <v>0</v>
      </c>
      <c r="CG11" s="52">
        <v>0</v>
      </c>
      <c r="CH11" s="52">
        <v>0</v>
      </c>
      <c r="CI11" s="52">
        <v>0</v>
      </c>
      <c r="CJ11" s="52">
        <v>0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0</v>
      </c>
    </row>
    <row r="12" spans="2:102" x14ac:dyDescent="0.2">
      <c r="B12" s="9" t="s">
        <v>135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52">
        <v>0</v>
      </c>
      <c r="AD12" s="52">
        <v>0</v>
      </c>
      <c r="AE12" s="52">
        <v>0</v>
      </c>
      <c r="AF12" s="52">
        <v>35</v>
      </c>
      <c r="AG12" s="52">
        <v>55</v>
      </c>
      <c r="AH12" s="52">
        <v>42</v>
      </c>
      <c r="AI12" s="52">
        <v>45</v>
      </c>
      <c r="AJ12" s="52">
        <v>22</v>
      </c>
      <c r="AK12" s="52">
        <v>2</v>
      </c>
      <c r="AL12" s="52">
        <v>98</v>
      </c>
      <c r="AM12" s="52">
        <v>159</v>
      </c>
      <c r="AN12" s="52">
        <v>75</v>
      </c>
      <c r="AO12" s="52">
        <v>282</v>
      </c>
      <c r="AP12" s="52">
        <v>174</v>
      </c>
      <c r="AQ12" s="52">
        <v>209</v>
      </c>
      <c r="AR12" s="52">
        <v>89</v>
      </c>
      <c r="AS12" s="52">
        <v>191</v>
      </c>
      <c r="AT12" s="52">
        <v>96</v>
      </c>
      <c r="AU12" s="52">
        <v>133</v>
      </c>
      <c r="AV12" s="52">
        <v>162</v>
      </c>
      <c r="AW12" s="52">
        <v>454</v>
      </c>
      <c r="AX12" s="52">
        <v>584</v>
      </c>
      <c r="AY12" s="52">
        <v>283</v>
      </c>
      <c r="AZ12" s="52">
        <v>211</v>
      </c>
      <c r="BA12" s="52">
        <v>646</v>
      </c>
      <c r="BB12" s="52">
        <v>194</v>
      </c>
      <c r="BC12" s="52">
        <v>184</v>
      </c>
      <c r="BD12" s="52">
        <v>203</v>
      </c>
      <c r="BE12" s="52">
        <v>345</v>
      </c>
      <c r="BF12" s="52">
        <v>267</v>
      </c>
      <c r="BG12" s="52">
        <v>346</v>
      </c>
      <c r="BH12" s="52">
        <v>286</v>
      </c>
      <c r="BI12" s="52">
        <v>248</v>
      </c>
      <c r="BJ12" s="52">
        <v>301</v>
      </c>
      <c r="BK12" s="52">
        <v>367</v>
      </c>
      <c r="BL12" s="52">
        <v>497</v>
      </c>
      <c r="BM12" s="52">
        <v>2246</v>
      </c>
      <c r="BN12" s="52">
        <v>306</v>
      </c>
      <c r="BO12" s="52">
        <v>316</v>
      </c>
      <c r="BP12" s="52">
        <v>363</v>
      </c>
      <c r="BQ12" s="52">
        <v>534</v>
      </c>
      <c r="BR12" s="52">
        <v>445</v>
      </c>
      <c r="BS12" s="52">
        <v>513</v>
      </c>
      <c r="BT12" s="52">
        <v>455</v>
      </c>
      <c r="BU12" s="52">
        <v>475</v>
      </c>
      <c r="BV12" s="52">
        <v>383</v>
      </c>
      <c r="BW12" s="52">
        <v>605</v>
      </c>
      <c r="BX12" s="52">
        <v>1105</v>
      </c>
      <c r="BY12" s="52">
        <v>517</v>
      </c>
      <c r="BZ12" s="52">
        <v>471</v>
      </c>
      <c r="CA12" s="52">
        <v>453</v>
      </c>
      <c r="CB12" s="52">
        <v>459</v>
      </c>
      <c r="CC12" s="52">
        <v>468</v>
      </c>
      <c r="CD12" s="52">
        <v>403</v>
      </c>
      <c r="CE12" s="52">
        <v>481</v>
      </c>
      <c r="CF12" s="52">
        <v>467</v>
      </c>
      <c r="CG12" s="52">
        <v>503</v>
      </c>
      <c r="CH12" s="52">
        <v>757</v>
      </c>
      <c r="CI12" s="52">
        <v>875</v>
      </c>
      <c r="CJ12" s="52">
        <v>606.47826086956525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481</v>
      </c>
    </row>
    <row r="13" spans="2:102" x14ac:dyDescent="0.2">
      <c r="B13" s="9" t="s">
        <v>77</v>
      </c>
      <c r="C13" s="52">
        <v>13447</v>
      </c>
      <c r="D13" s="52">
        <v>12084</v>
      </c>
      <c r="E13" s="52">
        <v>12896</v>
      </c>
      <c r="F13" s="52">
        <v>10373</v>
      </c>
      <c r="G13" s="52">
        <v>11135</v>
      </c>
      <c r="H13" s="52">
        <v>10929</v>
      </c>
      <c r="I13" s="52">
        <v>13418</v>
      </c>
      <c r="J13" s="52">
        <v>11330</v>
      </c>
      <c r="K13" s="52">
        <v>12019</v>
      </c>
      <c r="L13" s="52">
        <v>13301</v>
      </c>
      <c r="M13" s="52">
        <v>14291</v>
      </c>
      <c r="N13" s="52">
        <v>11993</v>
      </c>
      <c r="O13" s="52">
        <v>13831</v>
      </c>
      <c r="P13" s="52">
        <v>14969</v>
      </c>
      <c r="Q13" s="52">
        <v>19348</v>
      </c>
      <c r="R13" s="52">
        <v>3086</v>
      </c>
      <c r="S13" s="52">
        <v>347</v>
      </c>
      <c r="T13" s="52">
        <v>2540</v>
      </c>
      <c r="U13" s="52">
        <v>3324</v>
      </c>
      <c r="V13" s="52">
        <v>3952</v>
      </c>
      <c r="W13" s="52">
        <v>5941</v>
      </c>
      <c r="X13" s="52">
        <v>4958</v>
      </c>
      <c r="Y13" s="52">
        <v>5072</v>
      </c>
      <c r="Z13" s="52">
        <v>5634</v>
      </c>
      <c r="AA13" s="52">
        <v>6020</v>
      </c>
      <c r="AB13" s="52">
        <v>5734</v>
      </c>
      <c r="AC13" s="52">
        <v>6260</v>
      </c>
      <c r="AD13" s="52">
        <v>3721</v>
      </c>
      <c r="AE13" s="52">
        <v>721</v>
      </c>
      <c r="AF13" s="52">
        <v>2499</v>
      </c>
      <c r="AG13" s="52">
        <v>4283</v>
      </c>
      <c r="AH13" s="52">
        <v>4179</v>
      </c>
      <c r="AI13" s="52">
        <v>4532</v>
      </c>
      <c r="AJ13" s="52">
        <v>4552</v>
      </c>
      <c r="AK13" s="52">
        <v>5168</v>
      </c>
      <c r="AL13" s="52">
        <v>4439</v>
      </c>
      <c r="AM13" s="52">
        <v>4167</v>
      </c>
      <c r="AN13" s="52">
        <v>4237</v>
      </c>
      <c r="AO13" s="52">
        <v>4997</v>
      </c>
      <c r="AP13" s="52">
        <v>4657</v>
      </c>
      <c r="AQ13" s="52">
        <v>4443</v>
      </c>
      <c r="AR13" s="52">
        <v>4489</v>
      </c>
      <c r="AS13" s="52">
        <v>4510</v>
      </c>
      <c r="AT13" s="52">
        <v>5137</v>
      </c>
      <c r="AU13" s="52">
        <v>5417</v>
      </c>
      <c r="AV13" s="52">
        <v>5217</v>
      </c>
      <c r="AW13" s="52">
        <v>5970</v>
      </c>
      <c r="AX13" s="52">
        <v>5465</v>
      </c>
      <c r="AY13" s="52">
        <v>5910</v>
      </c>
      <c r="AZ13" s="52">
        <v>6615</v>
      </c>
      <c r="BA13" s="52">
        <v>7890</v>
      </c>
      <c r="BB13" s="52">
        <v>5934</v>
      </c>
      <c r="BC13" s="52">
        <v>5696</v>
      </c>
      <c r="BD13" s="52">
        <v>6219</v>
      </c>
      <c r="BE13" s="52">
        <v>7935</v>
      </c>
      <c r="BF13" s="52">
        <v>8335</v>
      </c>
      <c r="BG13" s="52">
        <v>8263</v>
      </c>
      <c r="BH13" s="52">
        <v>9355</v>
      </c>
      <c r="BI13" s="52">
        <v>8944</v>
      </c>
      <c r="BJ13" s="52">
        <v>7857</v>
      </c>
      <c r="BK13" s="52">
        <v>8266</v>
      </c>
      <c r="BL13" s="52">
        <v>8254</v>
      </c>
      <c r="BM13" s="52">
        <v>9448</v>
      </c>
      <c r="BN13" s="52">
        <v>5879</v>
      </c>
      <c r="BO13" s="52">
        <v>7005</v>
      </c>
      <c r="BP13" s="52">
        <v>6842</v>
      </c>
      <c r="BQ13" s="52">
        <v>8429</v>
      </c>
      <c r="BR13" s="52">
        <v>7375</v>
      </c>
      <c r="BS13" s="52">
        <v>7764</v>
      </c>
      <c r="BT13" s="52">
        <v>9031</v>
      </c>
      <c r="BU13" s="52">
        <v>8837</v>
      </c>
      <c r="BV13" s="52">
        <v>6447</v>
      </c>
      <c r="BW13" s="52">
        <v>7887</v>
      </c>
      <c r="BX13" s="52">
        <v>6642</v>
      </c>
      <c r="BY13" s="52">
        <v>7062</v>
      </c>
      <c r="BZ13" s="52">
        <v>6347</v>
      </c>
      <c r="CA13" s="52">
        <v>6201</v>
      </c>
      <c r="CB13" s="52">
        <v>6402</v>
      </c>
      <c r="CC13" s="52">
        <v>6891</v>
      </c>
      <c r="CD13" s="52">
        <v>6709</v>
      </c>
      <c r="CE13" s="52">
        <v>5798</v>
      </c>
      <c r="CF13" s="52">
        <v>9769</v>
      </c>
      <c r="CG13" s="52">
        <v>9076</v>
      </c>
      <c r="CH13" s="52">
        <v>7522</v>
      </c>
      <c r="CI13" s="52">
        <v>8520</v>
      </c>
      <c r="CJ13" s="52">
        <v>8749.173913043478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52">
        <v>6939</v>
      </c>
    </row>
    <row r="14" spans="2:102" x14ac:dyDescent="0.2">
      <c r="B14" s="9" t="s">
        <v>69</v>
      </c>
      <c r="C14" s="52">
        <v>1200</v>
      </c>
      <c r="D14" s="52">
        <v>1288</v>
      </c>
      <c r="E14" s="52">
        <v>1249</v>
      </c>
      <c r="F14" s="52">
        <v>1104</v>
      </c>
      <c r="G14" s="52">
        <v>990</v>
      </c>
      <c r="H14" s="52">
        <v>827</v>
      </c>
      <c r="I14" s="52">
        <v>1044</v>
      </c>
      <c r="J14" s="52">
        <v>909</v>
      </c>
      <c r="K14" s="52">
        <v>1101</v>
      </c>
      <c r="L14" s="52">
        <v>1003</v>
      </c>
      <c r="M14" s="52">
        <v>1127</v>
      </c>
      <c r="N14" s="52">
        <v>1044</v>
      </c>
      <c r="O14" s="52">
        <v>1063</v>
      </c>
      <c r="P14" s="52">
        <v>1171</v>
      </c>
      <c r="Q14" s="52">
        <v>1483</v>
      </c>
      <c r="R14" s="52">
        <v>246</v>
      </c>
      <c r="S14" s="52">
        <v>51</v>
      </c>
      <c r="T14" s="52">
        <v>138</v>
      </c>
      <c r="U14" s="52">
        <v>389</v>
      </c>
      <c r="V14" s="52">
        <v>407</v>
      </c>
      <c r="W14" s="52">
        <v>709</v>
      </c>
      <c r="X14" s="52">
        <v>727</v>
      </c>
      <c r="Y14" s="52">
        <v>658</v>
      </c>
      <c r="Z14" s="52">
        <v>796</v>
      </c>
      <c r="AA14" s="52">
        <v>808</v>
      </c>
      <c r="AB14" s="52">
        <v>864</v>
      </c>
      <c r="AC14" s="52">
        <v>1033</v>
      </c>
      <c r="AD14" s="52">
        <v>490</v>
      </c>
      <c r="AE14" s="52">
        <v>131</v>
      </c>
      <c r="AF14" s="52">
        <v>228</v>
      </c>
      <c r="AG14" s="52">
        <v>461</v>
      </c>
      <c r="AH14" s="52">
        <v>615</v>
      </c>
      <c r="AI14" s="52">
        <v>773</v>
      </c>
      <c r="AJ14" s="52">
        <v>731</v>
      </c>
      <c r="AK14" s="52">
        <v>865</v>
      </c>
      <c r="AL14" s="52">
        <v>787</v>
      </c>
      <c r="AM14" s="52">
        <v>911</v>
      </c>
      <c r="AN14" s="52">
        <v>742</v>
      </c>
      <c r="AO14" s="52">
        <v>1226</v>
      </c>
      <c r="AP14" s="52">
        <v>1115</v>
      </c>
      <c r="AQ14" s="52">
        <v>1226</v>
      </c>
      <c r="AR14" s="52">
        <v>1157</v>
      </c>
      <c r="AS14" s="52">
        <v>994</v>
      </c>
      <c r="AT14" s="52">
        <v>803</v>
      </c>
      <c r="AU14" s="52">
        <v>1234</v>
      </c>
      <c r="AV14" s="52">
        <v>1173</v>
      </c>
      <c r="AW14" s="52">
        <v>1228</v>
      </c>
      <c r="AX14" s="52">
        <v>1111</v>
      </c>
      <c r="AY14" s="52">
        <v>1358</v>
      </c>
      <c r="AZ14" s="52">
        <v>1326</v>
      </c>
      <c r="BA14" s="52">
        <v>1513</v>
      </c>
      <c r="BB14" s="52">
        <v>1134</v>
      </c>
      <c r="BC14" s="52">
        <v>1276</v>
      </c>
      <c r="BD14" s="52">
        <v>1414</v>
      </c>
      <c r="BE14" s="52">
        <v>1369</v>
      </c>
      <c r="BF14" s="52">
        <v>1530</v>
      </c>
      <c r="BG14" s="52">
        <v>1419</v>
      </c>
      <c r="BH14" s="52">
        <v>1578</v>
      </c>
      <c r="BI14" s="52">
        <v>1581</v>
      </c>
      <c r="BJ14" s="52">
        <v>1601</v>
      </c>
      <c r="BK14" s="52">
        <v>1835</v>
      </c>
      <c r="BL14" s="52">
        <v>1935</v>
      </c>
      <c r="BM14" s="52">
        <v>1800</v>
      </c>
      <c r="BN14" s="52">
        <v>1581</v>
      </c>
      <c r="BO14" s="52">
        <v>1705</v>
      </c>
      <c r="BP14" s="52">
        <v>1742</v>
      </c>
      <c r="BQ14" s="52">
        <v>1973</v>
      </c>
      <c r="BR14" s="52">
        <v>2240</v>
      </c>
      <c r="BS14" s="52">
        <v>2006</v>
      </c>
      <c r="BT14" s="52">
        <v>2446</v>
      </c>
      <c r="BU14" s="52">
        <v>2132</v>
      </c>
      <c r="BV14" s="52">
        <v>1904</v>
      </c>
      <c r="BW14" s="52">
        <v>2700</v>
      </c>
      <c r="BX14" s="52">
        <v>2422</v>
      </c>
      <c r="BY14" s="52">
        <v>2947</v>
      </c>
      <c r="BZ14" s="52">
        <v>3137</v>
      </c>
      <c r="CA14" s="52">
        <v>3440</v>
      </c>
      <c r="CB14" s="52">
        <v>3670</v>
      </c>
      <c r="CC14" s="52">
        <v>4270</v>
      </c>
      <c r="CD14" s="52">
        <v>4369</v>
      </c>
      <c r="CE14" s="52">
        <v>4306</v>
      </c>
      <c r="CF14" s="52">
        <v>5545</v>
      </c>
      <c r="CG14" s="52">
        <v>5311</v>
      </c>
      <c r="CH14" s="52">
        <v>5072</v>
      </c>
      <c r="CI14" s="52">
        <v>5507</v>
      </c>
      <c r="CJ14" s="52">
        <v>4633.695652173913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52">
        <v>3675</v>
      </c>
    </row>
    <row r="15" spans="2:102" x14ac:dyDescent="0.2">
      <c r="B15" s="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W15" s="52"/>
    </row>
    <row r="16" spans="2:102" x14ac:dyDescent="0.2">
      <c r="B16" s="1" t="s">
        <v>13</v>
      </c>
      <c r="C16" s="52">
        <f t="shared" ref="C16:AH16" si="6">C18-SUM(C4:C14)</f>
        <v>2170</v>
      </c>
      <c r="D16" s="52">
        <f t="shared" si="6"/>
        <v>2287</v>
      </c>
      <c r="E16" s="52">
        <f t="shared" si="6"/>
        <v>2239</v>
      </c>
      <c r="F16" s="52">
        <f t="shared" si="6"/>
        <v>1967</v>
      </c>
      <c r="G16" s="52">
        <f t="shared" si="6"/>
        <v>2065</v>
      </c>
      <c r="H16" s="52">
        <f t="shared" si="6"/>
        <v>2163</v>
      </c>
      <c r="I16" s="52">
        <f t="shared" si="6"/>
        <v>2017</v>
      </c>
      <c r="J16" s="52">
        <f t="shared" si="6"/>
        <v>2164</v>
      </c>
      <c r="K16" s="52">
        <f t="shared" si="6"/>
        <v>2297</v>
      </c>
      <c r="L16" s="52">
        <f t="shared" si="6"/>
        <v>3473</v>
      </c>
      <c r="M16" s="52">
        <f t="shared" si="6"/>
        <v>2487</v>
      </c>
      <c r="N16" s="52">
        <f t="shared" si="6"/>
        <v>2171</v>
      </c>
      <c r="O16" s="52">
        <f t="shared" si="6"/>
        <v>2526</v>
      </c>
      <c r="P16" s="52">
        <f t="shared" si="6"/>
        <v>3028</v>
      </c>
      <c r="Q16" s="52">
        <f t="shared" si="6"/>
        <v>4433</v>
      </c>
      <c r="R16" s="52">
        <f t="shared" si="6"/>
        <v>1408</v>
      </c>
      <c r="S16" s="52">
        <f t="shared" si="6"/>
        <v>15</v>
      </c>
      <c r="T16" s="52">
        <f t="shared" si="6"/>
        <v>23</v>
      </c>
      <c r="U16" s="52">
        <f t="shared" si="6"/>
        <v>40</v>
      </c>
      <c r="V16" s="52">
        <f t="shared" si="6"/>
        <v>86</v>
      </c>
      <c r="W16" s="52">
        <f t="shared" si="6"/>
        <v>214</v>
      </c>
      <c r="X16" s="52">
        <f t="shared" si="6"/>
        <v>398</v>
      </c>
      <c r="Y16" s="52">
        <f t="shared" si="6"/>
        <v>419</v>
      </c>
      <c r="Z16" s="52">
        <f t="shared" si="6"/>
        <v>459</v>
      </c>
      <c r="AA16" s="52">
        <f t="shared" si="6"/>
        <v>544</v>
      </c>
      <c r="AB16" s="52">
        <f t="shared" si="6"/>
        <v>624</v>
      </c>
      <c r="AC16" s="52">
        <f t="shared" si="6"/>
        <v>834</v>
      </c>
      <c r="AD16" s="52">
        <f t="shared" si="6"/>
        <v>539</v>
      </c>
      <c r="AE16" s="52">
        <f t="shared" si="6"/>
        <v>107</v>
      </c>
      <c r="AF16" s="52">
        <f t="shared" si="6"/>
        <v>257</v>
      </c>
      <c r="AG16" s="52">
        <f t="shared" si="6"/>
        <v>487</v>
      </c>
      <c r="AH16" s="52">
        <f t="shared" si="6"/>
        <v>770</v>
      </c>
      <c r="AI16" s="52">
        <f t="shared" ref="AI16:BB16" si="7">AI18-SUM(AI4:AI14)</f>
        <v>571</v>
      </c>
      <c r="AJ16" s="52">
        <f t="shared" si="7"/>
        <v>617</v>
      </c>
      <c r="AK16" s="52">
        <f t="shared" si="7"/>
        <v>543</v>
      </c>
      <c r="AL16" s="52">
        <f t="shared" si="7"/>
        <v>674</v>
      </c>
      <c r="AM16" s="52">
        <f t="shared" si="7"/>
        <v>526</v>
      </c>
      <c r="AN16" s="52">
        <f t="shared" si="7"/>
        <v>757</v>
      </c>
      <c r="AO16" s="52">
        <f t="shared" si="7"/>
        <v>998</v>
      </c>
      <c r="AP16" s="52">
        <f t="shared" si="7"/>
        <v>1014</v>
      </c>
      <c r="AQ16" s="52">
        <f t="shared" si="7"/>
        <v>825</v>
      </c>
      <c r="AR16" s="52">
        <f t="shared" si="7"/>
        <v>1189</v>
      </c>
      <c r="AS16" s="52">
        <f t="shared" si="7"/>
        <v>914</v>
      </c>
      <c r="AT16" s="52">
        <f t="shared" si="7"/>
        <v>1048</v>
      </c>
      <c r="AU16" s="52">
        <f t="shared" si="7"/>
        <v>895</v>
      </c>
      <c r="AV16" s="52">
        <f t="shared" si="7"/>
        <v>891</v>
      </c>
      <c r="AW16" s="52">
        <f t="shared" si="7"/>
        <v>996</v>
      </c>
      <c r="AX16" s="52">
        <f t="shared" si="7"/>
        <v>927</v>
      </c>
      <c r="AY16" s="52">
        <f t="shared" si="7"/>
        <v>972</v>
      </c>
      <c r="AZ16" s="52">
        <f t="shared" si="7"/>
        <v>1141</v>
      </c>
      <c r="BA16" s="52">
        <f t="shared" si="7"/>
        <v>1618</v>
      </c>
      <c r="BB16" s="52">
        <f t="shared" si="7"/>
        <v>1416</v>
      </c>
      <c r="BC16" s="52">
        <f t="shared" ref="BC16:BD16" si="8">BC18-SUM(BC4:BC14)</f>
        <v>1679</v>
      </c>
      <c r="BD16" s="52">
        <f t="shared" si="8"/>
        <v>1611</v>
      </c>
      <c r="BE16" s="52">
        <f t="shared" ref="BE16:BF16" si="9">BE18-SUM(BE4:BE14)</f>
        <v>2182</v>
      </c>
      <c r="BF16" s="52">
        <f t="shared" si="9"/>
        <v>2006</v>
      </c>
      <c r="BG16" s="52">
        <f t="shared" ref="BG16:BH16" si="10">BG18-SUM(BG4:BG14)</f>
        <v>1820</v>
      </c>
      <c r="BH16" s="52">
        <f t="shared" si="10"/>
        <v>1853</v>
      </c>
      <c r="BI16" s="52">
        <f t="shared" ref="BI16:BJ16" si="11">BI18-SUM(BI4:BI14)</f>
        <v>1887</v>
      </c>
      <c r="BJ16" s="52">
        <f t="shared" si="11"/>
        <v>1973</v>
      </c>
      <c r="BK16" s="52">
        <f t="shared" ref="BK16" si="12">BK18-SUM(BK4:BK14)</f>
        <v>2131</v>
      </c>
      <c r="BL16" s="52">
        <f t="shared" ref="BL16:BM16" si="13">BL18-SUM(BL4:BL14)</f>
        <v>2160</v>
      </c>
      <c r="BM16" s="52">
        <f t="shared" si="13"/>
        <v>3147</v>
      </c>
      <c r="BN16" s="52">
        <f t="shared" ref="BN16:BO16" si="14">BN18-SUM(BN4:BN14)</f>
        <v>1788</v>
      </c>
      <c r="BO16" s="52">
        <f t="shared" si="14"/>
        <v>2293</v>
      </c>
      <c r="BP16" s="52">
        <f t="shared" ref="BP16:BQ16" si="15">BP18-SUM(BP4:BP14)</f>
        <v>2216</v>
      </c>
      <c r="BQ16" s="52">
        <f t="shared" si="15"/>
        <v>2461</v>
      </c>
      <c r="BR16" s="52">
        <f t="shared" ref="BR16:BS16" si="16">BR18-SUM(BR4:BR14)</f>
        <v>2294</v>
      </c>
      <c r="BS16" s="52">
        <f t="shared" si="16"/>
        <v>2547</v>
      </c>
      <c r="BT16" s="52">
        <f t="shared" ref="BT16:BU16" si="17">BT18-SUM(BT4:BT14)</f>
        <v>2849</v>
      </c>
      <c r="BU16" s="52">
        <f t="shared" si="17"/>
        <v>2730</v>
      </c>
      <c r="BV16" s="52">
        <f t="shared" ref="BV16" si="18">BV18-SUM(BV4:BV14)</f>
        <v>2373</v>
      </c>
      <c r="BW16" s="52">
        <v>3095</v>
      </c>
      <c r="BX16" s="52">
        <v>2598</v>
      </c>
      <c r="BY16" s="52">
        <v>2822</v>
      </c>
      <c r="BZ16" s="52">
        <v>2564</v>
      </c>
      <c r="CA16" s="52">
        <v>2564</v>
      </c>
      <c r="CB16" s="52">
        <f t="shared" ref="CB16:CC16" si="19">CB18-SUM(CB4:CB14)</f>
        <v>2454</v>
      </c>
      <c r="CC16" s="52">
        <f t="shared" si="19"/>
        <v>2521</v>
      </c>
      <c r="CD16" s="52">
        <f t="shared" ref="CD16:CE16" si="20">CD18-SUM(CD4:CD14)</f>
        <v>2892</v>
      </c>
      <c r="CE16" s="52">
        <f t="shared" si="20"/>
        <v>2908</v>
      </c>
      <c r="CF16" s="52">
        <f t="shared" ref="CF16:CG16" si="21">CF18-SUM(CF4:CF14)</f>
        <v>3474</v>
      </c>
      <c r="CG16" s="52">
        <f t="shared" si="21"/>
        <v>3768</v>
      </c>
      <c r="CH16" s="52">
        <f t="shared" ref="CH16" si="22">CH18-SUM(CH4:CH14)</f>
        <v>3977</v>
      </c>
      <c r="CI16" s="52">
        <f t="shared" ref="CI16:CT16" ca="1" si="23">IF(ISNUMBER(CI$2),CI18-SUM(CI4:CI14),$CW16*$CW$1)</f>
        <v>4699</v>
      </c>
      <c r="CJ16" s="52">
        <f t="shared" ca="1" si="23"/>
        <v>4313.4347826086887</v>
      </c>
      <c r="CK16" s="52">
        <f t="shared" ca="1" si="23"/>
        <v>109472</v>
      </c>
      <c r="CL16" s="52">
        <f t="shared" ca="1" si="23"/>
        <v>0</v>
      </c>
      <c r="CM16" s="52">
        <f t="shared" ca="1" si="23"/>
        <v>0</v>
      </c>
      <c r="CN16" s="52">
        <f t="shared" ca="1" si="23"/>
        <v>0</v>
      </c>
      <c r="CO16" s="52">
        <f t="shared" ca="1" si="23"/>
        <v>0</v>
      </c>
      <c r="CP16" s="52">
        <f t="shared" ca="1" si="23"/>
        <v>0</v>
      </c>
      <c r="CQ16" s="52">
        <f t="shared" ca="1" si="23"/>
        <v>0</v>
      </c>
      <c r="CR16" s="52">
        <f t="shared" ca="1" si="23"/>
        <v>0</v>
      </c>
      <c r="CS16" s="52">
        <f t="shared" ca="1" si="23"/>
        <v>0</v>
      </c>
      <c r="CT16" s="52">
        <f t="shared" ca="1" si="23"/>
        <v>0</v>
      </c>
      <c r="CU16" s="52"/>
      <c r="CW16" s="52">
        <f t="shared" ref="CW16" si="24">CW18-SUM(CW4:CW14)</f>
        <v>3421</v>
      </c>
    </row>
    <row r="17" spans="2:101" x14ac:dyDescent="0.2">
      <c r="B17" s="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W17" s="52"/>
    </row>
    <row r="18" spans="2:101" ht="15" x14ac:dyDescent="0.25">
      <c r="B18" s="2" t="s">
        <v>82</v>
      </c>
      <c r="C18" s="53">
        <v>53419</v>
      </c>
      <c r="D18" s="53">
        <v>52447</v>
      </c>
      <c r="E18" s="53">
        <v>54677</v>
      </c>
      <c r="F18" s="53">
        <v>46289</v>
      </c>
      <c r="G18" s="53">
        <v>48953</v>
      </c>
      <c r="H18" s="53">
        <v>46344</v>
      </c>
      <c r="I18" s="53">
        <v>55539</v>
      </c>
      <c r="J18" s="53">
        <v>50312</v>
      </c>
      <c r="K18" s="53">
        <v>50635</v>
      </c>
      <c r="L18" s="53">
        <v>60148</v>
      </c>
      <c r="M18" s="53">
        <v>61613</v>
      </c>
      <c r="N18" s="53">
        <v>50770</v>
      </c>
      <c r="O18" s="53">
        <v>57597</v>
      </c>
      <c r="P18" s="53">
        <v>60097</v>
      </c>
      <c r="Q18" s="53">
        <v>74009</v>
      </c>
      <c r="R18" s="53">
        <v>12439</v>
      </c>
      <c r="S18" s="53">
        <v>1452</v>
      </c>
      <c r="T18" s="53">
        <v>8367</v>
      </c>
      <c r="U18" s="53">
        <v>10367</v>
      </c>
      <c r="V18" s="53">
        <v>12216</v>
      </c>
      <c r="W18" s="53">
        <v>18465</v>
      </c>
      <c r="X18" s="53">
        <v>17812</v>
      </c>
      <c r="Y18" s="53">
        <v>18516</v>
      </c>
      <c r="Z18" s="53">
        <v>20473</v>
      </c>
      <c r="AA18" s="53">
        <v>23558</v>
      </c>
      <c r="AB18" s="53">
        <v>23908</v>
      </c>
      <c r="AC18" s="53">
        <v>26805</v>
      </c>
      <c r="AD18" s="53">
        <v>15650</v>
      </c>
      <c r="AE18" s="53">
        <v>3629</v>
      </c>
      <c r="AF18" s="53">
        <v>9982</v>
      </c>
      <c r="AG18" s="53">
        <v>18668</v>
      </c>
      <c r="AH18" s="53">
        <v>20100</v>
      </c>
      <c r="AI18" s="53">
        <v>23212</v>
      </c>
      <c r="AJ18" s="53">
        <v>24573</v>
      </c>
      <c r="AK18" s="53">
        <v>25698</v>
      </c>
      <c r="AL18" s="53">
        <v>24395</v>
      </c>
      <c r="AM18" s="53">
        <v>24814</v>
      </c>
      <c r="AN18" s="53">
        <v>23110</v>
      </c>
      <c r="AO18" s="53">
        <v>28298</v>
      </c>
      <c r="AP18" s="53">
        <v>24930</v>
      </c>
      <c r="AQ18" s="53">
        <v>21565</v>
      </c>
      <c r="AR18" s="53">
        <v>23091</v>
      </c>
      <c r="AS18" s="53">
        <v>24841</v>
      </c>
      <c r="AT18" s="53">
        <v>29298</v>
      </c>
      <c r="AU18" s="53">
        <v>33149</v>
      </c>
      <c r="AV18" s="53">
        <v>37693</v>
      </c>
      <c r="AW18" s="53">
        <v>42633</v>
      </c>
      <c r="AX18" s="53">
        <v>36002</v>
      </c>
      <c r="AY18" s="53">
        <v>39314</v>
      </c>
      <c r="AZ18" s="53">
        <v>43316</v>
      </c>
      <c r="BA18" s="53">
        <v>49209</v>
      </c>
      <c r="BB18" s="53">
        <v>38964</v>
      </c>
      <c r="BC18" s="53">
        <v>42451</v>
      </c>
      <c r="BD18" s="53">
        <v>47911</v>
      </c>
      <c r="BE18" s="53">
        <v>51520</v>
      </c>
      <c r="BF18" s="53">
        <v>54418</v>
      </c>
      <c r="BG18" s="53">
        <v>55990</v>
      </c>
      <c r="BH18" s="53">
        <v>61369</v>
      </c>
      <c r="BI18" s="53">
        <v>58819</v>
      </c>
      <c r="BJ18" s="53">
        <v>49516</v>
      </c>
      <c r="BK18" s="53">
        <v>55831</v>
      </c>
      <c r="BL18" s="53">
        <v>54962</v>
      </c>
      <c r="BM18" s="53">
        <v>62769</v>
      </c>
      <c r="BN18" s="53">
        <v>44031</v>
      </c>
      <c r="BO18" s="53">
        <v>53164</v>
      </c>
      <c r="BP18" s="53">
        <v>51657</v>
      </c>
      <c r="BQ18" s="53">
        <v>60790</v>
      </c>
      <c r="BR18" s="53">
        <v>56665</v>
      </c>
      <c r="BS18" s="53">
        <v>57839</v>
      </c>
      <c r="BT18" s="53">
        <v>72910</v>
      </c>
      <c r="BU18" s="53">
        <v>62420</v>
      </c>
      <c r="BV18" s="53">
        <v>47158</v>
      </c>
      <c r="BW18" s="53">
        <v>62361</v>
      </c>
      <c r="BX18" s="53">
        <v>55370</v>
      </c>
      <c r="BY18" s="53">
        <v>55985</v>
      </c>
      <c r="BZ18" s="53">
        <v>52651</v>
      </c>
      <c r="CA18" s="53">
        <v>55712</v>
      </c>
      <c r="CB18" s="53">
        <v>58296</v>
      </c>
      <c r="CC18" s="53">
        <v>64719</v>
      </c>
      <c r="CD18" s="53">
        <v>59799</v>
      </c>
      <c r="CE18" s="53">
        <v>58629</v>
      </c>
      <c r="CF18" s="53">
        <v>85198</v>
      </c>
      <c r="CG18" s="53">
        <v>76825</v>
      </c>
      <c r="CH18" s="53">
        <v>62600</v>
      </c>
      <c r="CI18" s="53">
        <v>74922</v>
      </c>
      <c r="CJ18" s="53">
        <v>71616.130434782608</v>
      </c>
      <c r="CK18" s="53">
        <v>0</v>
      </c>
      <c r="CL18" s="53">
        <v>0</v>
      </c>
      <c r="CM18" s="53">
        <v>0</v>
      </c>
      <c r="CN18" s="53">
        <v>0</v>
      </c>
      <c r="CO18" s="53">
        <v>0</v>
      </c>
      <c r="CP18" s="53">
        <v>0</v>
      </c>
      <c r="CQ18" s="53">
        <v>0</v>
      </c>
      <c r="CR18" s="53">
        <v>0</v>
      </c>
      <c r="CS18" s="53">
        <v>0</v>
      </c>
      <c r="CT18" s="53">
        <v>0</v>
      </c>
      <c r="CU18" s="52"/>
      <c r="CW18" s="53">
        <v>56799</v>
      </c>
    </row>
    <row r="19" spans="2:101" x14ac:dyDescent="0.2">
      <c r="BW19" s="52"/>
      <c r="CU19" s="52"/>
      <c r="CW19" s="52"/>
    </row>
    <row r="20" spans="2:101" x14ac:dyDescent="0.2">
      <c r="BW20" s="52"/>
      <c r="CU20" s="52"/>
      <c r="CW20" s="52"/>
    </row>
    <row r="21" spans="2:101" x14ac:dyDescent="0.2">
      <c r="CU21" s="52"/>
      <c r="CW21" s="52"/>
    </row>
    <row r="22" spans="2:101" x14ac:dyDescent="0.2">
      <c r="B22" s="9" t="s">
        <v>23</v>
      </c>
      <c r="C22" s="52">
        <f>C5+C6</f>
        <v>3977</v>
      </c>
      <c r="D22" s="52">
        <f t="shared" ref="D22:BI22" si="25">D5+D6</f>
        <v>3429</v>
      </c>
      <c r="E22" s="52">
        <f t="shared" si="25"/>
        <v>3534</v>
      </c>
      <c r="F22" s="52">
        <f t="shared" si="25"/>
        <v>2921</v>
      </c>
      <c r="G22" s="52">
        <f t="shared" si="25"/>
        <v>3361</v>
      </c>
      <c r="H22" s="52">
        <f t="shared" si="25"/>
        <v>3075</v>
      </c>
      <c r="I22" s="52">
        <f t="shared" si="25"/>
        <v>3683</v>
      </c>
      <c r="J22" s="52">
        <f t="shared" si="25"/>
        <v>3274</v>
      </c>
      <c r="K22" s="52">
        <f t="shared" si="25"/>
        <v>3289</v>
      </c>
      <c r="L22" s="52">
        <f t="shared" si="25"/>
        <v>3713</v>
      </c>
      <c r="M22" s="52">
        <f t="shared" si="25"/>
        <v>4417</v>
      </c>
      <c r="N22" s="52">
        <f t="shared" si="25"/>
        <v>4470</v>
      </c>
      <c r="O22" s="52">
        <f t="shared" si="25"/>
        <v>3967</v>
      </c>
      <c r="P22" s="52">
        <f t="shared" si="25"/>
        <v>4731</v>
      </c>
      <c r="Q22" s="52">
        <f t="shared" si="25"/>
        <v>11289</v>
      </c>
      <c r="R22" s="52">
        <f t="shared" si="25"/>
        <v>2144</v>
      </c>
      <c r="S22" s="52">
        <f t="shared" si="25"/>
        <v>0</v>
      </c>
      <c r="T22" s="52">
        <f t="shared" si="25"/>
        <v>88</v>
      </c>
      <c r="U22" s="52">
        <f t="shared" si="25"/>
        <v>349</v>
      </c>
      <c r="V22" s="52">
        <f t="shared" si="25"/>
        <v>665</v>
      </c>
      <c r="W22" s="52">
        <f t="shared" si="25"/>
        <v>1026</v>
      </c>
      <c r="X22" s="52">
        <f t="shared" si="25"/>
        <v>968</v>
      </c>
      <c r="Y22" s="52">
        <f t="shared" si="25"/>
        <v>1160</v>
      </c>
      <c r="Z22" s="52">
        <f t="shared" si="25"/>
        <v>1374</v>
      </c>
      <c r="AA22" s="52">
        <f t="shared" si="25"/>
        <v>1467</v>
      </c>
      <c r="AB22" s="52">
        <f t="shared" si="25"/>
        <v>1431</v>
      </c>
      <c r="AC22" s="52">
        <f t="shared" si="25"/>
        <v>1437</v>
      </c>
      <c r="AD22" s="52">
        <f t="shared" si="25"/>
        <v>853</v>
      </c>
      <c r="AE22" s="52">
        <f t="shared" si="25"/>
        <v>280</v>
      </c>
      <c r="AF22" s="52">
        <f t="shared" si="25"/>
        <v>622</v>
      </c>
      <c r="AG22" s="52">
        <f t="shared" si="25"/>
        <v>1125</v>
      </c>
      <c r="AH22" s="52">
        <f t="shared" si="25"/>
        <v>1178</v>
      </c>
      <c r="AI22" s="52">
        <f t="shared" si="25"/>
        <v>1331</v>
      </c>
      <c r="AJ22" s="52">
        <f t="shared" si="25"/>
        <v>1461</v>
      </c>
      <c r="AK22" s="52">
        <f t="shared" si="25"/>
        <v>1425</v>
      </c>
      <c r="AL22" s="52">
        <f t="shared" si="25"/>
        <v>1573</v>
      </c>
      <c r="AM22" s="52">
        <f t="shared" si="25"/>
        <v>1246</v>
      </c>
      <c r="AN22" s="52">
        <f t="shared" si="25"/>
        <v>1271</v>
      </c>
      <c r="AO22" s="52">
        <f t="shared" si="25"/>
        <v>1438</v>
      </c>
      <c r="AP22" s="52">
        <f t="shared" si="25"/>
        <v>1358</v>
      </c>
      <c r="AQ22" s="52">
        <f t="shared" si="25"/>
        <v>1183</v>
      </c>
      <c r="AR22" s="52">
        <f t="shared" si="25"/>
        <v>1218</v>
      </c>
      <c r="AS22" s="52">
        <f t="shared" si="25"/>
        <v>1338</v>
      </c>
      <c r="AT22" s="52">
        <f t="shared" si="25"/>
        <v>1405</v>
      </c>
      <c r="AU22" s="52">
        <f t="shared" si="25"/>
        <v>1350</v>
      </c>
      <c r="AV22" s="52">
        <f t="shared" si="25"/>
        <v>1536</v>
      </c>
      <c r="AW22" s="52">
        <f t="shared" si="25"/>
        <v>1832</v>
      </c>
      <c r="AX22" s="52">
        <f t="shared" si="25"/>
        <v>1451</v>
      </c>
      <c r="AY22" s="52">
        <f t="shared" si="25"/>
        <v>1561</v>
      </c>
      <c r="AZ22" s="52">
        <f t="shared" si="25"/>
        <v>1740</v>
      </c>
      <c r="BA22" s="52">
        <f t="shared" si="25"/>
        <v>2156</v>
      </c>
      <c r="BB22" s="52">
        <f t="shared" si="25"/>
        <v>1363</v>
      </c>
      <c r="BC22" s="52">
        <f t="shared" si="25"/>
        <v>1331</v>
      </c>
      <c r="BD22" s="52">
        <f t="shared" si="25"/>
        <v>1348</v>
      </c>
      <c r="BE22" s="52">
        <f t="shared" si="25"/>
        <v>1147</v>
      </c>
      <c r="BF22" s="52">
        <f t="shared" si="25"/>
        <v>1321</v>
      </c>
      <c r="BG22" s="52">
        <f t="shared" si="25"/>
        <v>1791</v>
      </c>
      <c r="BH22" s="52">
        <f t="shared" si="25"/>
        <v>1872</v>
      </c>
      <c r="BI22" s="52">
        <f t="shared" si="25"/>
        <v>1778</v>
      </c>
      <c r="BJ22" s="52">
        <f t="shared" ref="BJ22" si="26">BJ5+BJ6</f>
        <v>1645</v>
      </c>
      <c r="BK22" s="52">
        <f t="shared" ref="BK22" si="27">BK5+BK6</f>
        <v>1771</v>
      </c>
      <c r="BL22" s="52">
        <f t="shared" ref="BL22:BM22" si="28">BL5+BL6</f>
        <v>1701</v>
      </c>
      <c r="BM22" s="52">
        <f t="shared" si="28"/>
        <v>1846</v>
      </c>
      <c r="BN22" s="52">
        <f t="shared" ref="BN22:BO22" si="29">BN5+BN6</f>
        <v>1530</v>
      </c>
      <c r="BO22" s="52">
        <f t="shared" si="29"/>
        <v>2047</v>
      </c>
      <c r="BP22" s="52">
        <f t="shared" ref="BP22:BQ22" si="30">BP5+BP6</f>
        <v>1702</v>
      </c>
      <c r="BQ22" s="52">
        <f t="shared" si="30"/>
        <v>2002</v>
      </c>
      <c r="BR22" s="52">
        <f t="shared" ref="BR22:BS22" si="31">BR5+BR6</f>
        <v>1777</v>
      </c>
      <c r="BS22" s="52">
        <f t="shared" si="31"/>
        <v>1855</v>
      </c>
      <c r="BT22" s="52">
        <f t="shared" ref="BT22:BU22" si="32">BT5+BT6</f>
        <v>2794</v>
      </c>
      <c r="BU22" s="52">
        <f t="shared" si="32"/>
        <v>2146</v>
      </c>
      <c r="BV22" s="52">
        <f t="shared" ref="BV22" si="33">BV5+BV6</f>
        <v>1718</v>
      </c>
      <c r="BW22" s="52">
        <v>2375</v>
      </c>
      <c r="BX22" s="52">
        <v>2004</v>
      </c>
      <c r="BY22" s="52">
        <v>2104</v>
      </c>
      <c r="BZ22" s="52">
        <v>1799</v>
      </c>
      <c r="CA22" s="52">
        <v>1872</v>
      </c>
      <c r="CB22" s="52">
        <f t="shared" ref="CB22:CC22" si="34">CB5+CB6</f>
        <v>1840</v>
      </c>
      <c r="CC22" s="52">
        <f t="shared" si="34"/>
        <v>2126</v>
      </c>
      <c r="CD22" s="52">
        <f t="shared" ref="CD22:CE22" si="35">CD5+CD6</f>
        <v>2009</v>
      </c>
      <c r="CE22" s="52">
        <f t="shared" si="35"/>
        <v>2122</v>
      </c>
      <c r="CF22" s="52">
        <f t="shared" ref="CF22:CG22" si="36">CF5+CF6</f>
        <v>3311</v>
      </c>
      <c r="CG22" s="52">
        <f t="shared" si="36"/>
        <v>3301</v>
      </c>
      <c r="CH22" s="52">
        <f t="shared" ref="CH22:CI22" si="37">CH5+CH6</f>
        <v>2486</v>
      </c>
      <c r="CI22" s="52">
        <f t="shared" si="37"/>
        <v>3067</v>
      </c>
      <c r="CJ22" s="52">
        <f t="shared" ref="CJ22:CT22" si="38">CJ5+CJ6</f>
        <v>2922.6956521739135</v>
      </c>
      <c r="CK22" s="52">
        <f t="shared" si="38"/>
        <v>0</v>
      </c>
      <c r="CL22" s="52">
        <f t="shared" si="38"/>
        <v>0</v>
      </c>
      <c r="CM22" s="52">
        <f t="shared" si="38"/>
        <v>0</v>
      </c>
      <c r="CN22" s="52">
        <f t="shared" si="38"/>
        <v>0</v>
      </c>
      <c r="CO22" s="52">
        <f t="shared" si="38"/>
        <v>0</v>
      </c>
      <c r="CP22" s="52">
        <f t="shared" si="38"/>
        <v>0</v>
      </c>
      <c r="CQ22" s="52">
        <f t="shared" si="38"/>
        <v>0</v>
      </c>
      <c r="CR22" s="52">
        <f t="shared" si="38"/>
        <v>0</v>
      </c>
      <c r="CS22" s="52">
        <f t="shared" si="38"/>
        <v>0</v>
      </c>
      <c r="CT22" s="52">
        <f t="shared" si="38"/>
        <v>0</v>
      </c>
      <c r="CU22" s="52"/>
      <c r="CW22" s="52"/>
    </row>
    <row r="23" spans="2:101" x14ac:dyDescent="0.2">
      <c r="B23" s="9" t="s">
        <v>24</v>
      </c>
      <c r="C23" s="52">
        <f>C7</f>
        <v>28270</v>
      </c>
      <c r="D23" s="52">
        <f t="shared" ref="D23:BD23" si="39">D7</f>
        <v>29420</v>
      </c>
      <c r="E23" s="52">
        <f t="shared" si="39"/>
        <v>30872</v>
      </c>
      <c r="F23" s="52">
        <f t="shared" si="39"/>
        <v>26793</v>
      </c>
      <c r="G23" s="52">
        <f t="shared" si="39"/>
        <v>27971</v>
      </c>
      <c r="H23" s="52">
        <f t="shared" si="39"/>
        <v>26137</v>
      </c>
      <c r="I23" s="52">
        <f t="shared" si="39"/>
        <v>31492</v>
      </c>
      <c r="J23" s="52">
        <f t="shared" si="39"/>
        <v>29237</v>
      </c>
      <c r="K23" s="52">
        <f t="shared" si="39"/>
        <v>28337</v>
      </c>
      <c r="L23" s="52">
        <f t="shared" si="39"/>
        <v>34283</v>
      </c>
      <c r="M23" s="52">
        <f t="shared" si="39"/>
        <v>34482</v>
      </c>
      <c r="N23" s="52">
        <f t="shared" si="39"/>
        <v>27004</v>
      </c>
      <c r="O23" s="52">
        <f t="shared" si="39"/>
        <v>31429</v>
      </c>
      <c r="P23" s="52">
        <f t="shared" si="39"/>
        <v>31043</v>
      </c>
      <c r="Q23" s="52">
        <f t="shared" si="39"/>
        <v>27750</v>
      </c>
      <c r="R23" s="52">
        <f t="shared" si="39"/>
        <v>3552</v>
      </c>
      <c r="S23" s="52">
        <f t="shared" si="39"/>
        <v>1015</v>
      </c>
      <c r="T23" s="52">
        <f t="shared" si="39"/>
        <v>5549</v>
      </c>
      <c r="U23" s="52">
        <f t="shared" si="39"/>
        <v>6228</v>
      </c>
      <c r="V23" s="52">
        <f t="shared" si="39"/>
        <v>7065</v>
      </c>
      <c r="W23" s="52">
        <f t="shared" si="39"/>
        <v>10266</v>
      </c>
      <c r="X23" s="52">
        <f t="shared" si="39"/>
        <v>10397</v>
      </c>
      <c r="Y23" s="52">
        <f t="shared" si="39"/>
        <v>10279</v>
      </c>
      <c r="Z23" s="52">
        <f t="shared" si="39"/>
        <v>10809</v>
      </c>
      <c r="AA23" s="52">
        <f t="shared" si="39"/>
        <v>13108</v>
      </c>
      <c r="AB23" s="52">
        <f t="shared" si="39"/>
        <v>13680</v>
      </c>
      <c r="AC23" s="52">
        <f t="shared" si="39"/>
        <v>14871</v>
      </c>
      <c r="AD23" s="52">
        <f t="shared" si="39"/>
        <v>8565</v>
      </c>
      <c r="AE23" s="52">
        <f t="shared" si="39"/>
        <v>2017</v>
      </c>
      <c r="AF23" s="52">
        <f t="shared" si="39"/>
        <v>5444</v>
      </c>
      <c r="AG23" s="52">
        <f t="shared" si="39"/>
        <v>10813</v>
      </c>
      <c r="AH23" s="52">
        <f t="shared" si="39"/>
        <v>11940</v>
      </c>
      <c r="AI23" s="52">
        <f t="shared" si="39"/>
        <v>14500</v>
      </c>
      <c r="AJ23" s="52">
        <f t="shared" si="39"/>
        <v>15725</v>
      </c>
      <c r="AK23" s="52">
        <f t="shared" si="39"/>
        <v>15882</v>
      </c>
      <c r="AL23" s="52">
        <f t="shared" si="39"/>
        <v>15074</v>
      </c>
      <c r="AM23" s="52">
        <f t="shared" si="39"/>
        <v>16078</v>
      </c>
      <c r="AN23" s="52">
        <f t="shared" si="39"/>
        <v>14508</v>
      </c>
      <c r="AO23" s="52">
        <f t="shared" si="39"/>
        <v>17282</v>
      </c>
      <c r="AP23" s="52">
        <f t="shared" si="39"/>
        <v>14590</v>
      </c>
      <c r="AQ23" s="52">
        <f t="shared" si="39"/>
        <v>11698</v>
      </c>
      <c r="AR23" s="52">
        <f t="shared" si="39"/>
        <v>12741</v>
      </c>
      <c r="AS23" s="52">
        <f t="shared" si="39"/>
        <v>14618</v>
      </c>
      <c r="AT23" s="52">
        <f t="shared" si="39"/>
        <v>18493</v>
      </c>
      <c r="AU23" s="52">
        <f t="shared" si="39"/>
        <v>21625</v>
      </c>
      <c r="AV23" s="52">
        <f t="shared" si="39"/>
        <v>26268</v>
      </c>
      <c r="AW23" s="52">
        <f t="shared" si="39"/>
        <v>29258</v>
      </c>
      <c r="AX23" s="52">
        <f t="shared" si="39"/>
        <v>23918</v>
      </c>
      <c r="AY23" s="52">
        <f t="shared" si="39"/>
        <v>26984</v>
      </c>
      <c r="AZ23" s="52">
        <f t="shared" si="39"/>
        <v>29760</v>
      </c>
      <c r="BA23" s="52">
        <f t="shared" si="39"/>
        <v>32287</v>
      </c>
      <c r="BB23" s="52">
        <f t="shared" si="39"/>
        <v>26558</v>
      </c>
      <c r="BC23" s="52">
        <f t="shared" ref="BC23" si="40">BC7</f>
        <v>29277</v>
      </c>
      <c r="BD23" s="52">
        <f t="shared" si="39"/>
        <v>33305</v>
      </c>
      <c r="BE23" s="52">
        <f t="shared" ref="BE23:BF23" si="41">BE7</f>
        <v>34073</v>
      </c>
      <c r="BF23" s="52">
        <f t="shared" si="41"/>
        <v>36267</v>
      </c>
      <c r="BG23" s="52">
        <f t="shared" ref="BG23:BH23" si="42">BG7</f>
        <v>37970</v>
      </c>
      <c r="BH23" s="52">
        <f t="shared" si="42"/>
        <v>41908</v>
      </c>
      <c r="BI23" s="52">
        <f t="shared" ref="BI23:BJ23" si="43">BI7</f>
        <v>39379</v>
      </c>
      <c r="BJ23" s="52">
        <f t="shared" si="43"/>
        <v>31511</v>
      </c>
      <c r="BK23" s="52">
        <f t="shared" ref="BK23" si="44">BK7</f>
        <v>37122</v>
      </c>
      <c r="BL23" s="52">
        <f t="shared" ref="BL23:BM23" si="45">BL7</f>
        <v>35396</v>
      </c>
      <c r="BM23" s="52">
        <f t="shared" si="45"/>
        <v>36629</v>
      </c>
      <c r="BN23" s="52">
        <f t="shared" ref="BN23:BO23" si="46">BN7</f>
        <v>29911</v>
      </c>
      <c r="BO23" s="52">
        <f t="shared" si="46"/>
        <v>35504</v>
      </c>
      <c r="BP23" s="52">
        <f t="shared" ref="BP23:BQ23" si="47">BP7</f>
        <v>34184</v>
      </c>
      <c r="BQ23" s="52">
        <f t="shared" si="47"/>
        <v>38707</v>
      </c>
      <c r="BR23" s="52">
        <f t="shared" ref="BR23:BS23" si="48">BR7</f>
        <v>37717</v>
      </c>
      <c r="BS23" s="52">
        <f t="shared" si="48"/>
        <v>37388</v>
      </c>
      <c r="BT23" s="52">
        <f t="shared" ref="BT23:BU23" si="49">BT7</f>
        <v>47946</v>
      </c>
      <c r="BU23" s="52">
        <f t="shared" si="49"/>
        <v>39023</v>
      </c>
      <c r="BV23" s="52">
        <f t="shared" ref="BV23" si="50">BV7</f>
        <v>28973</v>
      </c>
      <c r="BW23" s="52">
        <v>39450</v>
      </c>
      <c r="BX23" s="52">
        <v>34629</v>
      </c>
      <c r="BY23" s="52">
        <v>33805</v>
      </c>
      <c r="BZ23" s="52">
        <v>32609</v>
      </c>
      <c r="CA23" s="52">
        <v>34552</v>
      </c>
      <c r="CB23" s="52">
        <f t="shared" ref="CB23:CC23" si="51">CB7</f>
        <v>36082</v>
      </c>
      <c r="CC23" s="52">
        <f t="shared" si="51"/>
        <v>38657</v>
      </c>
      <c r="CD23" s="52">
        <f t="shared" ref="CD23:CE23" si="52">CD7</f>
        <v>35116</v>
      </c>
      <c r="CE23" s="52">
        <f t="shared" si="52"/>
        <v>34721</v>
      </c>
      <c r="CF23" s="52">
        <f t="shared" ref="CF23:CG23" si="53">CF7</f>
        <v>50862</v>
      </c>
      <c r="CG23" s="52">
        <f t="shared" si="53"/>
        <v>44197</v>
      </c>
      <c r="CH23" s="52">
        <f t="shared" ref="CH23:CI23" si="54">CH7</f>
        <v>35025</v>
      </c>
      <c r="CI23" s="52">
        <f t="shared" si="54"/>
        <v>44744</v>
      </c>
      <c r="CJ23" s="52">
        <f t="shared" ref="CJ23:CT23" si="55">CJ7</f>
        <v>42855.695652173912</v>
      </c>
      <c r="CK23" s="52">
        <f t="shared" si="55"/>
        <v>0</v>
      </c>
      <c r="CL23" s="52">
        <f t="shared" si="55"/>
        <v>0</v>
      </c>
      <c r="CM23" s="52">
        <f t="shared" si="55"/>
        <v>0</v>
      </c>
      <c r="CN23" s="52">
        <f t="shared" si="55"/>
        <v>0</v>
      </c>
      <c r="CO23" s="52">
        <f t="shared" si="55"/>
        <v>0</v>
      </c>
      <c r="CP23" s="52">
        <f t="shared" si="55"/>
        <v>0</v>
      </c>
      <c r="CQ23" s="52">
        <f t="shared" si="55"/>
        <v>0</v>
      </c>
      <c r="CR23" s="52">
        <f t="shared" si="55"/>
        <v>0</v>
      </c>
      <c r="CS23" s="52">
        <f t="shared" si="55"/>
        <v>0</v>
      </c>
      <c r="CT23" s="52">
        <f t="shared" si="55"/>
        <v>0</v>
      </c>
      <c r="CU23" s="52"/>
      <c r="CW23" s="52"/>
    </row>
    <row r="24" spans="2:101" x14ac:dyDescent="0.2">
      <c r="B24" s="9" t="s">
        <v>10</v>
      </c>
      <c r="C24" s="52">
        <f>C9+C10+C11</f>
        <v>3606</v>
      </c>
      <c r="D24" s="52">
        <f t="shared" ref="D24:BI24" si="56">D9+D10+D11</f>
        <v>3324</v>
      </c>
      <c r="E24" s="52">
        <f t="shared" si="56"/>
        <v>3264</v>
      </c>
      <c r="F24" s="52">
        <f t="shared" si="56"/>
        <v>2520</v>
      </c>
      <c r="G24" s="52">
        <f t="shared" si="56"/>
        <v>2840</v>
      </c>
      <c r="H24" s="52">
        <f t="shared" si="56"/>
        <v>2786</v>
      </c>
      <c r="I24" s="52">
        <f t="shared" si="56"/>
        <v>3196</v>
      </c>
      <c r="J24" s="52">
        <f t="shared" si="56"/>
        <v>2776</v>
      </c>
      <c r="K24" s="52">
        <f t="shared" si="56"/>
        <v>2851</v>
      </c>
      <c r="L24" s="52">
        <f t="shared" si="56"/>
        <v>3596</v>
      </c>
      <c r="M24" s="52">
        <f t="shared" si="56"/>
        <v>3844</v>
      </c>
      <c r="N24" s="52">
        <f t="shared" si="56"/>
        <v>3367</v>
      </c>
      <c r="O24" s="52">
        <f t="shared" si="56"/>
        <v>3885</v>
      </c>
      <c r="P24" s="52">
        <f t="shared" si="56"/>
        <v>4210</v>
      </c>
      <c r="Q24" s="52">
        <f t="shared" si="56"/>
        <v>7958</v>
      </c>
      <c r="R24" s="52">
        <f t="shared" si="56"/>
        <v>1388</v>
      </c>
      <c r="S24" s="52">
        <f t="shared" si="56"/>
        <v>24</v>
      </c>
      <c r="T24" s="52">
        <f t="shared" si="56"/>
        <v>27</v>
      </c>
      <c r="U24" s="52">
        <f t="shared" si="56"/>
        <v>37</v>
      </c>
      <c r="V24" s="52">
        <f t="shared" si="56"/>
        <v>34</v>
      </c>
      <c r="W24" s="52">
        <f t="shared" si="56"/>
        <v>147</v>
      </c>
      <c r="X24" s="52">
        <f t="shared" si="56"/>
        <v>213</v>
      </c>
      <c r="Y24" s="52">
        <f t="shared" si="56"/>
        <v>733</v>
      </c>
      <c r="Z24" s="52">
        <f t="shared" si="56"/>
        <v>1090</v>
      </c>
      <c r="AA24" s="52">
        <f t="shared" si="56"/>
        <v>1257</v>
      </c>
      <c r="AB24" s="52">
        <f t="shared" si="56"/>
        <v>1285</v>
      </c>
      <c r="AC24" s="52">
        <f t="shared" si="56"/>
        <v>1943</v>
      </c>
      <c r="AD24" s="52">
        <f t="shared" si="56"/>
        <v>1321</v>
      </c>
      <c r="AE24" s="52">
        <f t="shared" si="56"/>
        <v>330</v>
      </c>
      <c r="AF24" s="52">
        <f t="shared" si="56"/>
        <v>708</v>
      </c>
      <c r="AG24" s="52">
        <f t="shared" si="56"/>
        <v>1151</v>
      </c>
      <c r="AH24" s="52">
        <f t="shared" si="56"/>
        <v>1150</v>
      </c>
      <c r="AI24" s="52">
        <f t="shared" si="56"/>
        <v>1176</v>
      </c>
      <c r="AJ24" s="52">
        <f t="shared" si="56"/>
        <v>1171</v>
      </c>
      <c r="AK24" s="52">
        <f t="shared" si="56"/>
        <v>1476</v>
      </c>
      <c r="AL24" s="52">
        <f t="shared" si="56"/>
        <v>1332</v>
      </c>
      <c r="AM24" s="52">
        <f t="shared" si="56"/>
        <v>1328</v>
      </c>
      <c r="AN24" s="52">
        <f t="shared" si="56"/>
        <v>1134</v>
      </c>
      <c r="AO24" s="52">
        <f t="shared" si="56"/>
        <v>1642</v>
      </c>
      <c r="AP24" s="52">
        <f t="shared" si="56"/>
        <v>1551</v>
      </c>
      <c r="AQ24" s="52">
        <f t="shared" si="56"/>
        <v>1578</v>
      </c>
      <c r="AR24" s="52">
        <f t="shared" si="56"/>
        <v>1764</v>
      </c>
      <c r="AS24" s="52">
        <f t="shared" si="56"/>
        <v>1787</v>
      </c>
      <c r="AT24" s="52">
        <f t="shared" si="56"/>
        <v>1849</v>
      </c>
      <c r="AU24" s="52">
        <f t="shared" si="56"/>
        <v>1982</v>
      </c>
      <c r="AV24" s="52">
        <f t="shared" si="56"/>
        <v>1973</v>
      </c>
      <c r="AW24" s="52">
        <f t="shared" si="56"/>
        <v>2186</v>
      </c>
      <c r="AX24" s="52">
        <f t="shared" si="56"/>
        <v>2024</v>
      </c>
      <c r="AY24" s="52">
        <f t="shared" si="56"/>
        <v>1852</v>
      </c>
      <c r="AZ24" s="52">
        <f t="shared" si="56"/>
        <v>2083</v>
      </c>
      <c r="BA24" s="52">
        <f t="shared" si="56"/>
        <v>2546</v>
      </c>
      <c r="BB24" s="52">
        <f t="shared" si="56"/>
        <v>1974</v>
      </c>
      <c r="BC24" s="52">
        <f t="shared" si="56"/>
        <v>2579</v>
      </c>
      <c r="BD24" s="52">
        <f t="shared" si="56"/>
        <v>3418</v>
      </c>
      <c r="BE24" s="52">
        <f t="shared" si="56"/>
        <v>4015</v>
      </c>
      <c r="BF24" s="52">
        <f t="shared" si="56"/>
        <v>4140</v>
      </c>
      <c r="BG24" s="52">
        <f t="shared" si="56"/>
        <v>3960</v>
      </c>
      <c r="BH24" s="52">
        <f t="shared" si="56"/>
        <v>4104</v>
      </c>
      <c r="BI24" s="52">
        <f t="shared" si="56"/>
        <v>4630</v>
      </c>
      <c r="BJ24" s="52">
        <f t="shared" ref="BJ24" si="57">BJ9+BJ10+BJ11</f>
        <v>4252</v>
      </c>
      <c r="BK24" s="52">
        <f t="shared" ref="BK24" si="58">BK9+BK10+BK11</f>
        <v>4117</v>
      </c>
      <c r="BL24" s="52">
        <f t="shared" ref="BL24:BM24" si="59">BL9+BL10+BL11</f>
        <v>4805</v>
      </c>
      <c r="BM24" s="52">
        <f t="shared" si="59"/>
        <v>7149</v>
      </c>
      <c r="BN24" s="52">
        <f t="shared" ref="BN24:BO24" si="60">BN9+BN10+BN11</f>
        <v>2998</v>
      </c>
      <c r="BO24" s="52">
        <f t="shared" si="60"/>
        <v>4262</v>
      </c>
      <c r="BP24" s="52">
        <f t="shared" ref="BP24:BQ24" si="61">BP9+BP10+BP11</f>
        <v>4509</v>
      </c>
      <c r="BQ24" s="52">
        <f t="shared" si="61"/>
        <v>6617</v>
      </c>
      <c r="BR24" s="52">
        <f t="shared" ref="BR24:BS24" si="62">BR9+BR10+BR11</f>
        <v>4766</v>
      </c>
      <c r="BS24" s="52">
        <f t="shared" si="62"/>
        <v>5725</v>
      </c>
      <c r="BT24" s="52">
        <f t="shared" ref="BT24:BU24" si="63">BT9+BT10+BT11</f>
        <v>7333</v>
      </c>
      <c r="BU24" s="52">
        <f t="shared" si="63"/>
        <v>7054</v>
      </c>
      <c r="BV24" s="52">
        <f t="shared" ref="BV24" si="64">BV9+BV10+BV11</f>
        <v>5334</v>
      </c>
      <c r="BW24" s="52">
        <v>6233</v>
      </c>
      <c r="BX24" s="52">
        <v>5950</v>
      </c>
      <c r="BY24" s="52">
        <v>6709</v>
      </c>
      <c r="BZ24" s="52">
        <v>5721</v>
      </c>
      <c r="CA24" s="52">
        <v>6625</v>
      </c>
      <c r="CB24" s="52">
        <f t="shared" ref="CB24:CC24" si="65">CB9+CB10+CB11</f>
        <v>7388</v>
      </c>
      <c r="CC24" s="52">
        <f t="shared" si="65"/>
        <v>9780</v>
      </c>
      <c r="CD24" s="52">
        <f t="shared" ref="CD24:CE24" si="66">CD9+CD10+CD11</f>
        <v>8300</v>
      </c>
      <c r="CE24" s="52">
        <f t="shared" si="66"/>
        <v>8278</v>
      </c>
      <c r="CF24" s="52">
        <f t="shared" ref="CF24:CG24" si="67">CF9+CF10+CF11</f>
        <v>11767</v>
      </c>
      <c r="CG24" s="52">
        <f t="shared" si="67"/>
        <v>10666</v>
      </c>
      <c r="CH24" s="52">
        <f t="shared" ref="CH24:CI24" si="68">CH9+CH10+CH11</f>
        <v>7760</v>
      </c>
      <c r="CI24" s="52">
        <f t="shared" si="68"/>
        <v>7506</v>
      </c>
      <c r="CJ24" s="52">
        <f t="shared" ref="CJ24:CT24" si="69">CJ9+CJ10+CJ11</f>
        <v>7532.434782608696</v>
      </c>
      <c r="CK24" s="52">
        <f t="shared" si="69"/>
        <v>0</v>
      </c>
      <c r="CL24" s="52">
        <f t="shared" si="69"/>
        <v>0</v>
      </c>
      <c r="CM24" s="52">
        <f t="shared" si="69"/>
        <v>0</v>
      </c>
      <c r="CN24" s="52">
        <f t="shared" si="69"/>
        <v>0</v>
      </c>
      <c r="CO24" s="52">
        <f t="shared" si="69"/>
        <v>0</v>
      </c>
      <c r="CP24" s="52">
        <f t="shared" si="69"/>
        <v>0</v>
      </c>
      <c r="CQ24" s="52">
        <f t="shared" si="69"/>
        <v>0</v>
      </c>
      <c r="CR24" s="52">
        <f t="shared" si="69"/>
        <v>0</v>
      </c>
      <c r="CS24" s="52">
        <f t="shared" si="69"/>
        <v>0</v>
      </c>
      <c r="CT24" s="52">
        <f t="shared" si="69"/>
        <v>0</v>
      </c>
      <c r="CU24" s="52"/>
    </row>
    <row r="25" spans="2:101" x14ac:dyDescent="0.2">
      <c r="B25" s="9" t="s">
        <v>25</v>
      </c>
      <c r="C25" s="52">
        <f>C13</f>
        <v>13447</v>
      </c>
      <c r="D25" s="52">
        <f t="shared" ref="D25:BD25" si="70">D13</f>
        <v>12084</v>
      </c>
      <c r="E25" s="52">
        <f t="shared" si="70"/>
        <v>12896</v>
      </c>
      <c r="F25" s="52">
        <f t="shared" si="70"/>
        <v>10373</v>
      </c>
      <c r="G25" s="52">
        <f t="shared" si="70"/>
        <v>11135</v>
      </c>
      <c r="H25" s="52">
        <f t="shared" si="70"/>
        <v>10929</v>
      </c>
      <c r="I25" s="52">
        <f t="shared" si="70"/>
        <v>13418</v>
      </c>
      <c r="J25" s="52">
        <f t="shared" si="70"/>
        <v>11330</v>
      </c>
      <c r="K25" s="52">
        <f t="shared" si="70"/>
        <v>12019</v>
      </c>
      <c r="L25" s="52">
        <f t="shared" si="70"/>
        <v>13301</v>
      </c>
      <c r="M25" s="52">
        <f t="shared" si="70"/>
        <v>14291</v>
      </c>
      <c r="N25" s="52">
        <f t="shared" si="70"/>
        <v>11993</v>
      </c>
      <c r="O25" s="52">
        <f t="shared" si="70"/>
        <v>13831</v>
      </c>
      <c r="P25" s="52">
        <f t="shared" si="70"/>
        <v>14969</v>
      </c>
      <c r="Q25" s="52">
        <f t="shared" si="70"/>
        <v>19348</v>
      </c>
      <c r="R25" s="52">
        <f t="shared" si="70"/>
        <v>3086</v>
      </c>
      <c r="S25" s="52">
        <f t="shared" si="70"/>
        <v>347</v>
      </c>
      <c r="T25" s="52">
        <f t="shared" si="70"/>
        <v>2540</v>
      </c>
      <c r="U25" s="52">
        <f t="shared" si="70"/>
        <v>3324</v>
      </c>
      <c r="V25" s="52">
        <f t="shared" si="70"/>
        <v>3952</v>
      </c>
      <c r="W25" s="52">
        <f t="shared" si="70"/>
        <v>5941</v>
      </c>
      <c r="X25" s="52">
        <f t="shared" si="70"/>
        <v>4958</v>
      </c>
      <c r="Y25" s="52">
        <f t="shared" si="70"/>
        <v>5072</v>
      </c>
      <c r="Z25" s="52">
        <f t="shared" si="70"/>
        <v>5634</v>
      </c>
      <c r="AA25" s="52">
        <f t="shared" si="70"/>
        <v>6020</v>
      </c>
      <c r="AB25" s="52">
        <f t="shared" si="70"/>
        <v>5734</v>
      </c>
      <c r="AC25" s="52">
        <f t="shared" si="70"/>
        <v>6260</v>
      </c>
      <c r="AD25" s="52">
        <f t="shared" si="70"/>
        <v>3721</v>
      </c>
      <c r="AE25" s="52">
        <f t="shared" si="70"/>
        <v>721</v>
      </c>
      <c r="AF25" s="52">
        <f t="shared" si="70"/>
        <v>2499</v>
      </c>
      <c r="AG25" s="52">
        <f t="shared" si="70"/>
        <v>4283</v>
      </c>
      <c r="AH25" s="52">
        <f t="shared" si="70"/>
        <v>4179</v>
      </c>
      <c r="AI25" s="52">
        <f t="shared" si="70"/>
        <v>4532</v>
      </c>
      <c r="AJ25" s="52">
        <f t="shared" si="70"/>
        <v>4552</v>
      </c>
      <c r="AK25" s="52">
        <f t="shared" si="70"/>
        <v>5168</v>
      </c>
      <c r="AL25" s="52">
        <f t="shared" si="70"/>
        <v>4439</v>
      </c>
      <c r="AM25" s="52">
        <f t="shared" si="70"/>
        <v>4167</v>
      </c>
      <c r="AN25" s="52">
        <f t="shared" si="70"/>
        <v>4237</v>
      </c>
      <c r="AO25" s="52">
        <f t="shared" si="70"/>
        <v>4997</v>
      </c>
      <c r="AP25" s="52">
        <f t="shared" si="70"/>
        <v>4657</v>
      </c>
      <c r="AQ25" s="52">
        <f t="shared" si="70"/>
        <v>4443</v>
      </c>
      <c r="AR25" s="52">
        <f t="shared" si="70"/>
        <v>4489</v>
      </c>
      <c r="AS25" s="52">
        <f t="shared" si="70"/>
        <v>4510</v>
      </c>
      <c r="AT25" s="52">
        <f t="shared" si="70"/>
        <v>5137</v>
      </c>
      <c r="AU25" s="52">
        <f t="shared" si="70"/>
        <v>5417</v>
      </c>
      <c r="AV25" s="52">
        <f t="shared" si="70"/>
        <v>5217</v>
      </c>
      <c r="AW25" s="52">
        <f t="shared" si="70"/>
        <v>5970</v>
      </c>
      <c r="AX25" s="52">
        <f t="shared" si="70"/>
        <v>5465</v>
      </c>
      <c r="AY25" s="52">
        <f t="shared" si="70"/>
        <v>5910</v>
      </c>
      <c r="AZ25" s="52">
        <f t="shared" si="70"/>
        <v>6615</v>
      </c>
      <c r="BA25" s="52">
        <f t="shared" si="70"/>
        <v>7890</v>
      </c>
      <c r="BB25" s="52">
        <f t="shared" si="70"/>
        <v>5934</v>
      </c>
      <c r="BC25" s="52">
        <f t="shared" ref="BC25" si="71">BC13</f>
        <v>5696</v>
      </c>
      <c r="BD25" s="52">
        <f t="shared" si="70"/>
        <v>6219</v>
      </c>
      <c r="BE25" s="52">
        <f t="shared" ref="BE25" si="72">BE13</f>
        <v>7935</v>
      </c>
      <c r="BF25" s="52">
        <f t="shared" ref="BF25:BG25" si="73">BF13</f>
        <v>8335</v>
      </c>
      <c r="BG25" s="52">
        <f t="shared" si="73"/>
        <v>8263</v>
      </c>
      <c r="BH25" s="52">
        <f t="shared" ref="BH25:BI25" si="74">BH13</f>
        <v>9355</v>
      </c>
      <c r="BI25" s="52">
        <f t="shared" si="74"/>
        <v>8944</v>
      </c>
      <c r="BJ25" s="52">
        <f t="shared" ref="BJ25" si="75">BJ13</f>
        <v>7857</v>
      </c>
      <c r="BK25" s="52">
        <f t="shared" ref="BK25" si="76">BK13</f>
        <v>8266</v>
      </c>
      <c r="BL25" s="52">
        <f t="shared" ref="BL25:BM25" si="77">BL13</f>
        <v>8254</v>
      </c>
      <c r="BM25" s="52">
        <f t="shared" si="77"/>
        <v>9448</v>
      </c>
      <c r="BN25" s="52">
        <f t="shared" ref="BN25:BO25" si="78">BN13</f>
        <v>5879</v>
      </c>
      <c r="BO25" s="52">
        <f t="shared" si="78"/>
        <v>7005</v>
      </c>
      <c r="BP25" s="52">
        <f t="shared" ref="BP25:BQ25" si="79">BP13</f>
        <v>6842</v>
      </c>
      <c r="BQ25" s="52">
        <f t="shared" si="79"/>
        <v>8429</v>
      </c>
      <c r="BR25" s="52">
        <f t="shared" ref="BR25:BS25" si="80">BR13</f>
        <v>7375</v>
      </c>
      <c r="BS25" s="52">
        <f t="shared" si="80"/>
        <v>7764</v>
      </c>
      <c r="BT25" s="52">
        <f t="shared" ref="BT25:BU25" si="81">BT13</f>
        <v>9031</v>
      </c>
      <c r="BU25" s="52">
        <f t="shared" si="81"/>
        <v>8837</v>
      </c>
      <c r="BV25" s="52">
        <f t="shared" ref="BV25" si="82">BV13</f>
        <v>6447</v>
      </c>
      <c r="BW25" s="52">
        <v>7887</v>
      </c>
      <c r="BX25" s="52">
        <v>6642</v>
      </c>
      <c r="BY25" s="52">
        <v>7062</v>
      </c>
      <c r="BZ25" s="52">
        <v>6347</v>
      </c>
      <c r="CA25" s="52">
        <v>6201</v>
      </c>
      <c r="CB25" s="52">
        <f t="shared" ref="CB25:CC25" si="83">CB13</f>
        <v>6402</v>
      </c>
      <c r="CC25" s="52">
        <f t="shared" si="83"/>
        <v>6891</v>
      </c>
      <c r="CD25" s="52">
        <f t="shared" ref="CD25:CE25" si="84">CD13</f>
        <v>6709</v>
      </c>
      <c r="CE25" s="52">
        <f t="shared" si="84"/>
        <v>5798</v>
      </c>
      <c r="CF25" s="52">
        <f t="shared" ref="CF25:CG25" si="85">CF13</f>
        <v>9769</v>
      </c>
      <c r="CG25" s="52">
        <f t="shared" si="85"/>
        <v>9076</v>
      </c>
      <c r="CH25" s="52">
        <f t="shared" ref="CH25:CI25" si="86">CH13</f>
        <v>7522</v>
      </c>
      <c r="CI25" s="52">
        <f t="shared" si="86"/>
        <v>8520</v>
      </c>
      <c r="CJ25" s="52">
        <f t="shared" ref="CJ25:CT25" si="87">CJ13</f>
        <v>8749.173913043478</v>
      </c>
      <c r="CK25" s="52">
        <f t="shared" si="87"/>
        <v>0</v>
      </c>
      <c r="CL25" s="52">
        <f t="shared" si="87"/>
        <v>0</v>
      </c>
      <c r="CM25" s="52">
        <f t="shared" si="87"/>
        <v>0</v>
      </c>
      <c r="CN25" s="52">
        <f t="shared" si="87"/>
        <v>0</v>
      </c>
      <c r="CO25" s="52">
        <f t="shared" si="87"/>
        <v>0</v>
      </c>
      <c r="CP25" s="52">
        <f t="shared" si="87"/>
        <v>0</v>
      </c>
      <c r="CQ25" s="52">
        <f t="shared" si="87"/>
        <v>0</v>
      </c>
      <c r="CR25" s="52">
        <f t="shared" si="87"/>
        <v>0</v>
      </c>
      <c r="CS25" s="52">
        <f t="shared" si="87"/>
        <v>0</v>
      </c>
      <c r="CT25" s="52">
        <f t="shared" si="87"/>
        <v>0</v>
      </c>
      <c r="CU25" s="52"/>
    </row>
    <row r="26" spans="2:101" x14ac:dyDescent="0.2">
      <c r="B26" s="9" t="s">
        <v>26</v>
      </c>
      <c r="C26" s="52">
        <f>C14</f>
        <v>1200</v>
      </c>
      <c r="D26" s="52">
        <f t="shared" ref="D26:BD26" si="88">D14</f>
        <v>1288</v>
      </c>
      <c r="E26" s="52">
        <f t="shared" si="88"/>
        <v>1249</v>
      </c>
      <c r="F26" s="52">
        <f t="shared" si="88"/>
        <v>1104</v>
      </c>
      <c r="G26" s="52">
        <f t="shared" si="88"/>
        <v>990</v>
      </c>
      <c r="H26" s="52">
        <f t="shared" si="88"/>
        <v>827</v>
      </c>
      <c r="I26" s="52">
        <f t="shared" si="88"/>
        <v>1044</v>
      </c>
      <c r="J26" s="52">
        <f t="shared" si="88"/>
        <v>909</v>
      </c>
      <c r="K26" s="52">
        <f t="shared" si="88"/>
        <v>1101</v>
      </c>
      <c r="L26" s="52">
        <f t="shared" si="88"/>
        <v>1003</v>
      </c>
      <c r="M26" s="52">
        <f t="shared" si="88"/>
        <v>1127</v>
      </c>
      <c r="N26" s="52">
        <f t="shared" si="88"/>
        <v>1044</v>
      </c>
      <c r="O26" s="52">
        <f t="shared" si="88"/>
        <v>1063</v>
      </c>
      <c r="P26" s="52">
        <f t="shared" si="88"/>
        <v>1171</v>
      </c>
      <c r="Q26" s="52">
        <f t="shared" si="88"/>
        <v>1483</v>
      </c>
      <c r="R26" s="52">
        <f t="shared" si="88"/>
        <v>246</v>
      </c>
      <c r="S26" s="52">
        <f t="shared" si="88"/>
        <v>51</v>
      </c>
      <c r="T26" s="52">
        <f t="shared" si="88"/>
        <v>138</v>
      </c>
      <c r="U26" s="52">
        <f t="shared" si="88"/>
        <v>389</v>
      </c>
      <c r="V26" s="52">
        <f t="shared" si="88"/>
        <v>407</v>
      </c>
      <c r="W26" s="52">
        <f t="shared" si="88"/>
        <v>709</v>
      </c>
      <c r="X26" s="52">
        <f t="shared" si="88"/>
        <v>727</v>
      </c>
      <c r="Y26" s="52">
        <f t="shared" si="88"/>
        <v>658</v>
      </c>
      <c r="Z26" s="52">
        <f t="shared" si="88"/>
        <v>796</v>
      </c>
      <c r="AA26" s="52">
        <f t="shared" si="88"/>
        <v>808</v>
      </c>
      <c r="AB26" s="52">
        <f t="shared" si="88"/>
        <v>864</v>
      </c>
      <c r="AC26" s="52">
        <f t="shared" si="88"/>
        <v>1033</v>
      </c>
      <c r="AD26" s="52">
        <f t="shared" si="88"/>
        <v>490</v>
      </c>
      <c r="AE26" s="52">
        <f t="shared" si="88"/>
        <v>131</v>
      </c>
      <c r="AF26" s="52">
        <f t="shared" si="88"/>
        <v>228</v>
      </c>
      <c r="AG26" s="52">
        <f t="shared" si="88"/>
        <v>461</v>
      </c>
      <c r="AH26" s="52">
        <f t="shared" si="88"/>
        <v>615</v>
      </c>
      <c r="AI26" s="52">
        <f t="shared" si="88"/>
        <v>773</v>
      </c>
      <c r="AJ26" s="52">
        <f t="shared" si="88"/>
        <v>731</v>
      </c>
      <c r="AK26" s="52">
        <f t="shared" si="88"/>
        <v>865</v>
      </c>
      <c r="AL26" s="52">
        <f t="shared" si="88"/>
        <v>787</v>
      </c>
      <c r="AM26" s="52">
        <f t="shared" si="88"/>
        <v>911</v>
      </c>
      <c r="AN26" s="52">
        <f t="shared" si="88"/>
        <v>742</v>
      </c>
      <c r="AO26" s="52">
        <f t="shared" si="88"/>
        <v>1226</v>
      </c>
      <c r="AP26" s="52">
        <f t="shared" si="88"/>
        <v>1115</v>
      </c>
      <c r="AQ26" s="52">
        <f t="shared" si="88"/>
        <v>1226</v>
      </c>
      <c r="AR26" s="52">
        <f t="shared" si="88"/>
        <v>1157</v>
      </c>
      <c r="AS26" s="52">
        <f t="shared" si="88"/>
        <v>994</v>
      </c>
      <c r="AT26" s="52">
        <f t="shared" si="88"/>
        <v>803</v>
      </c>
      <c r="AU26" s="52">
        <f t="shared" si="88"/>
        <v>1234</v>
      </c>
      <c r="AV26" s="52">
        <f t="shared" si="88"/>
        <v>1173</v>
      </c>
      <c r="AW26" s="52">
        <f t="shared" si="88"/>
        <v>1228</v>
      </c>
      <c r="AX26" s="52">
        <f t="shared" si="88"/>
        <v>1111</v>
      </c>
      <c r="AY26" s="52">
        <f t="shared" si="88"/>
        <v>1358</v>
      </c>
      <c r="AZ26" s="52">
        <f t="shared" si="88"/>
        <v>1326</v>
      </c>
      <c r="BA26" s="52">
        <f t="shared" si="88"/>
        <v>1513</v>
      </c>
      <c r="BB26" s="52">
        <f t="shared" si="88"/>
        <v>1134</v>
      </c>
      <c r="BC26" s="52">
        <f t="shared" ref="BC26" si="89">BC14</f>
        <v>1276</v>
      </c>
      <c r="BD26" s="52">
        <f t="shared" si="88"/>
        <v>1414</v>
      </c>
      <c r="BE26" s="52">
        <f t="shared" ref="BE26" si="90">BE14</f>
        <v>1369</v>
      </c>
      <c r="BF26" s="52">
        <f t="shared" ref="BF26:BG26" si="91">BF14</f>
        <v>1530</v>
      </c>
      <c r="BG26" s="52">
        <f t="shared" si="91"/>
        <v>1419</v>
      </c>
      <c r="BH26" s="52">
        <f t="shared" ref="BH26:BI26" si="92">BH14</f>
        <v>1578</v>
      </c>
      <c r="BI26" s="52">
        <f t="shared" si="92"/>
        <v>1581</v>
      </c>
      <c r="BJ26" s="52">
        <f t="shared" ref="BJ26" si="93">BJ14</f>
        <v>1601</v>
      </c>
      <c r="BK26" s="52">
        <f t="shared" ref="BK26" si="94">BK14</f>
        <v>1835</v>
      </c>
      <c r="BL26" s="52">
        <f t="shared" ref="BL26:BM26" si="95">BL14</f>
        <v>1935</v>
      </c>
      <c r="BM26" s="52">
        <f t="shared" si="95"/>
        <v>1800</v>
      </c>
      <c r="BN26" s="52">
        <f t="shared" ref="BN26:BO26" si="96">BN14</f>
        <v>1581</v>
      </c>
      <c r="BO26" s="52">
        <f t="shared" si="96"/>
        <v>1705</v>
      </c>
      <c r="BP26" s="52">
        <f t="shared" ref="BP26:BQ26" si="97">BP14</f>
        <v>1742</v>
      </c>
      <c r="BQ26" s="52">
        <f t="shared" si="97"/>
        <v>1973</v>
      </c>
      <c r="BR26" s="52">
        <f t="shared" ref="BR26:BS26" si="98">BR14</f>
        <v>2240</v>
      </c>
      <c r="BS26" s="52">
        <f t="shared" si="98"/>
        <v>2006</v>
      </c>
      <c r="BT26" s="52">
        <f t="shared" ref="BT26:BU26" si="99">BT14</f>
        <v>2446</v>
      </c>
      <c r="BU26" s="52">
        <f t="shared" si="99"/>
        <v>2132</v>
      </c>
      <c r="BV26" s="52">
        <f t="shared" ref="BV26" si="100">BV14</f>
        <v>1904</v>
      </c>
      <c r="BW26" s="52">
        <v>2700</v>
      </c>
      <c r="BX26" s="52">
        <v>2422</v>
      </c>
      <c r="BY26" s="52">
        <v>2947</v>
      </c>
      <c r="BZ26" s="52">
        <v>3137</v>
      </c>
      <c r="CA26" s="52">
        <v>3440</v>
      </c>
      <c r="CB26" s="52">
        <f t="shared" ref="CB26:CC26" si="101">CB14</f>
        <v>3670</v>
      </c>
      <c r="CC26" s="52">
        <f t="shared" si="101"/>
        <v>4270</v>
      </c>
      <c r="CD26" s="52">
        <f t="shared" ref="CD26:CE26" si="102">CD14</f>
        <v>4369</v>
      </c>
      <c r="CE26" s="52">
        <f t="shared" si="102"/>
        <v>4306</v>
      </c>
      <c r="CF26" s="52">
        <f t="shared" ref="CF26:CG26" si="103">CF14</f>
        <v>5545</v>
      </c>
      <c r="CG26" s="52">
        <f t="shared" si="103"/>
        <v>5311</v>
      </c>
      <c r="CH26" s="52">
        <f t="shared" ref="CH26:CI26" si="104">CH14</f>
        <v>5072</v>
      </c>
      <c r="CI26" s="52">
        <f t="shared" si="104"/>
        <v>5507</v>
      </c>
      <c r="CJ26" s="52">
        <f t="shared" ref="CJ26:CT26" si="105">CJ14</f>
        <v>4633.695652173913</v>
      </c>
      <c r="CK26" s="52">
        <f t="shared" si="105"/>
        <v>0</v>
      </c>
      <c r="CL26" s="52">
        <f t="shared" si="105"/>
        <v>0</v>
      </c>
      <c r="CM26" s="52">
        <f t="shared" si="105"/>
        <v>0</v>
      </c>
      <c r="CN26" s="52">
        <f t="shared" si="105"/>
        <v>0</v>
      </c>
      <c r="CO26" s="52">
        <f t="shared" si="105"/>
        <v>0</v>
      </c>
      <c r="CP26" s="52">
        <f t="shared" si="105"/>
        <v>0</v>
      </c>
      <c r="CQ26" s="52">
        <f t="shared" si="105"/>
        <v>0</v>
      </c>
      <c r="CR26" s="52">
        <f t="shared" si="105"/>
        <v>0</v>
      </c>
      <c r="CS26" s="52">
        <f t="shared" si="105"/>
        <v>0</v>
      </c>
      <c r="CT26" s="52">
        <f t="shared" si="105"/>
        <v>0</v>
      </c>
      <c r="CU26" s="52"/>
    </row>
    <row r="27" spans="2:101" x14ac:dyDescent="0.2"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</row>
    <row r="28" spans="2:101" x14ac:dyDescent="0.2"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</row>
    <row r="29" spans="2:101" x14ac:dyDescent="0.2">
      <c r="CU29" s="52"/>
    </row>
    <row r="30" spans="2:101" x14ac:dyDescent="0.2">
      <c r="CU30" s="52"/>
    </row>
    <row r="31" spans="2:101" x14ac:dyDescent="0.2">
      <c r="CU31" s="52"/>
    </row>
    <row r="32" spans="2:101" ht="15" x14ac:dyDescent="0.25">
      <c r="CU32" s="53"/>
    </row>
    <row r="36" spans="99:99" x14ac:dyDescent="0.2">
      <c r="CU36" s="52"/>
    </row>
    <row r="37" spans="99:99" x14ac:dyDescent="0.2">
      <c r="CU37" s="52"/>
    </row>
    <row r="38" spans="99:99" x14ac:dyDescent="0.2">
      <c r="CU38" s="52"/>
    </row>
    <row r="39" spans="99:99" x14ac:dyDescent="0.2">
      <c r="CU39" s="52"/>
    </row>
    <row r="40" spans="99:99" x14ac:dyDescent="0.2">
      <c r="CU40" s="52"/>
    </row>
    <row r="41" spans="99:99" x14ac:dyDescent="0.2">
      <c r="CU41" s="52"/>
    </row>
    <row r="42" spans="99:99" x14ac:dyDescent="0.2">
      <c r="CU42" s="52"/>
    </row>
  </sheetData>
  <conditionalFormatting sqref="B1:B5 B7:B1048576">
    <cfRule type="duplicateValues" dxfId="16" priority="9"/>
  </conditionalFormatting>
  <conditionalFormatting sqref="B6">
    <cfRule type="duplicateValues" dxfId="15" priority="1"/>
  </conditionalFormatting>
  <pageMargins left="0.7" right="0.7" top="0.75" bottom="0.75" header="0.3" footer="0.3"/>
  <customProperties>
    <customPr name="Qube.Worksheet.Visibility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F170-C406-48FA-9A2A-ABCD4190532F}">
  <dimension ref="B1:CX4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87" width="9.140625" style="9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2" ht="15" x14ac:dyDescent="0.25">
      <c r="CW1" s="66">
        <f ca="1">PV!CW1</f>
        <v>32</v>
      </c>
      <c r="CX1" s="9" t="s">
        <v>95</v>
      </c>
    </row>
    <row r="2" spans="2:102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>BK2+1</f>
        <v>17</v>
      </c>
      <c r="BM2" s="67">
        <f t="shared" ref="BM2:BV2" si="1">BL2+1</f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9">
        <f ca="1">PV!CW2</f>
        <v>4</v>
      </c>
    </row>
    <row r="3" spans="2:102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>EOMONTH(BK3,1)</f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</row>
    <row r="4" spans="2:102" x14ac:dyDescent="0.2">
      <c r="B4" s="9" t="s">
        <v>132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H4" s="52">
        <v>0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2</v>
      </c>
      <c r="Y4" s="52">
        <v>1</v>
      </c>
      <c r="Z4" s="52">
        <v>0</v>
      </c>
      <c r="AA4" s="52">
        <v>0</v>
      </c>
      <c r="AB4" s="52">
        <v>6</v>
      </c>
      <c r="AC4" s="52">
        <v>3</v>
      </c>
      <c r="AD4" s="52">
        <v>9</v>
      </c>
      <c r="AE4" s="52">
        <v>0</v>
      </c>
      <c r="AF4" s="52">
        <v>4</v>
      </c>
      <c r="AG4" s="52">
        <v>29</v>
      </c>
      <c r="AH4" s="52">
        <v>12</v>
      </c>
      <c r="AI4" s="52">
        <v>26</v>
      </c>
      <c r="AJ4" s="52">
        <v>27</v>
      </c>
      <c r="AK4" s="52">
        <v>16</v>
      </c>
      <c r="AL4" s="52">
        <v>12</v>
      </c>
      <c r="AM4" s="52">
        <v>15</v>
      </c>
      <c r="AN4" s="52">
        <v>11</v>
      </c>
      <c r="AO4" s="52">
        <v>0</v>
      </c>
      <c r="AP4" s="52">
        <v>26</v>
      </c>
      <c r="AQ4" s="52">
        <v>25</v>
      </c>
      <c r="AR4" s="52">
        <v>34</v>
      </c>
      <c r="AS4" s="52">
        <v>22</v>
      </c>
      <c r="AT4" s="52">
        <v>68</v>
      </c>
      <c r="AU4" s="52">
        <v>42</v>
      </c>
      <c r="AV4" s="52">
        <v>101</v>
      </c>
      <c r="AW4" s="52">
        <v>187</v>
      </c>
      <c r="AX4" s="52">
        <v>160</v>
      </c>
      <c r="AY4" s="52">
        <v>85</v>
      </c>
      <c r="AZ4" s="52">
        <v>118</v>
      </c>
      <c r="BA4" s="52">
        <v>239</v>
      </c>
      <c r="BB4" s="52">
        <v>192</v>
      </c>
      <c r="BC4" s="52">
        <v>146</v>
      </c>
      <c r="BD4" s="52">
        <v>168</v>
      </c>
      <c r="BE4" s="52">
        <v>172</v>
      </c>
      <c r="BF4" s="52">
        <v>326</v>
      </c>
      <c r="BG4" s="52">
        <v>288</v>
      </c>
      <c r="BH4" s="52">
        <v>285</v>
      </c>
      <c r="BI4" s="52">
        <v>205</v>
      </c>
      <c r="BJ4" s="52">
        <v>243</v>
      </c>
      <c r="BK4" s="52">
        <v>145</v>
      </c>
      <c r="BL4" s="52">
        <v>149</v>
      </c>
      <c r="BM4" s="52">
        <v>460</v>
      </c>
      <c r="BN4" s="52">
        <v>16</v>
      </c>
      <c r="BO4" s="52">
        <v>13</v>
      </c>
      <c r="BP4" s="52">
        <v>91</v>
      </c>
      <c r="BQ4" s="52">
        <v>60</v>
      </c>
      <c r="BR4" s="52">
        <v>34</v>
      </c>
      <c r="BS4" s="52">
        <v>38</v>
      </c>
      <c r="BT4" s="52">
        <v>49</v>
      </c>
      <c r="BU4" s="52">
        <v>17</v>
      </c>
      <c r="BV4" s="52">
        <v>12</v>
      </c>
      <c r="BW4" s="52">
        <v>10</v>
      </c>
      <c r="BX4" s="52">
        <v>16</v>
      </c>
      <c r="BY4" s="52">
        <v>18</v>
      </c>
      <c r="BZ4" s="52">
        <v>2</v>
      </c>
      <c r="CA4" s="52">
        <v>0</v>
      </c>
      <c r="CB4" s="52">
        <v>0</v>
      </c>
      <c r="CC4" s="52">
        <v>3</v>
      </c>
      <c r="CD4" s="52">
        <v>0</v>
      </c>
      <c r="CE4" s="52">
        <v>14</v>
      </c>
      <c r="CF4" s="52">
        <v>1</v>
      </c>
      <c r="CG4" s="52">
        <v>0</v>
      </c>
      <c r="CH4" s="52">
        <v>0</v>
      </c>
      <c r="CI4" s="52">
        <v>0</v>
      </c>
      <c r="CJ4" s="52">
        <v>0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0</v>
      </c>
    </row>
    <row r="5" spans="2:102" x14ac:dyDescent="0.2">
      <c r="B5" s="9" t="s">
        <v>133</v>
      </c>
      <c r="C5" s="52">
        <v>11</v>
      </c>
      <c r="D5" s="52">
        <v>25</v>
      </c>
      <c r="E5" s="52">
        <v>26</v>
      </c>
      <c r="F5" s="52">
        <v>9</v>
      </c>
      <c r="G5" s="52">
        <v>8</v>
      </c>
      <c r="H5" s="52">
        <v>58</v>
      </c>
      <c r="I5" s="52">
        <v>21</v>
      </c>
      <c r="J5" s="52">
        <v>10</v>
      </c>
      <c r="K5" s="52">
        <v>24</v>
      </c>
      <c r="L5" s="52">
        <v>19</v>
      </c>
      <c r="M5" s="52">
        <v>26</v>
      </c>
      <c r="N5" s="52">
        <v>25</v>
      </c>
      <c r="O5" s="52">
        <v>17</v>
      </c>
      <c r="P5" s="52">
        <v>16</v>
      </c>
      <c r="Q5" s="52">
        <v>34</v>
      </c>
      <c r="R5" s="52">
        <v>3</v>
      </c>
      <c r="S5" s="52">
        <v>0</v>
      </c>
      <c r="T5" s="52">
        <v>17</v>
      </c>
      <c r="U5" s="52">
        <v>19</v>
      </c>
      <c r="V5" s="52">
        <v>80</v>
      </c>
      <c r="W5" s="52">
        <v>12</v>
      </c>
      <c r="X5" s="52">
        <v>5</v>
      </c>
      <c r="Y5" s="52">
        <v>14</v>
      </c>
      <c r="Z5" s="52">
        <v>16</v>
      </c>
      <c r="AA5" s="52">
        <v>38</v>
      </c>
      <c r="AB5" s="52">
        <v>47</v>
      </c>
      <c r="AC5" s="52">
        <v>49</v>
      </c>
      <c r="AD5" s="52">
        <v>8</v>
      </c>
      <c r="AE5" s="52">
        <v>9</v>
      </c>
      <c r="AF5" s="52">
        <v>18</v>
      </c>
      <c r="AG5" s="52">
        <v>20</v>
      </c>
      <c r="AH5" s="52">
        <v>38</v>
      </c>
      <c r="AI5" s="52">
        <v>13</v>
      </c>
      <c r="AJ5" s="52">
        <v>31</v>
      </c>
      <c r="AK5" s="52">
        <v>21</v>
      </c>
      <c r="AL5" s="52">
        <v>82</v>
      </c>
      <c r="AM5" s="52">
        <v>40</v>
      </c>
      <c r="AN5" s="52">
        <v>57</v>
      </c>
      <c r="AO5" s="52">
        <v>59</v>
      </c>
      <c r="AP5" s="52">
        <v>82</v>
      </c>
      <c r="AQ5" s="52">
        <v>46</v>
      </c>
      <c r="AR5" s="52">
        <v>39</v>
      </c>
      <c r="AS5" s="52">
        <v>95</v>
      </c>
      <c r="AT5" s="52">
        <v>142</v>
      </c>
      <c r="AU5" s="52">
        <v>77</v>
      </c>
      <c r="AV5" s="52">
        <v>84</v>
      </c>
      <c r="AW5" s="52">
        <v>59</v>
      </c>
      <c r="AX5" s="52">
        <v>92</v>
      </c>
      <c r="AY5" s="52">
        <v>117</v>
      </c>
      <c r="AZ5" s="52">
        <v>93</v>
      </c>
      <c r="BA5" s="52">
        <v>180</v>
      </c>
      <c r="BB5" s="52">
        <v>140</v>
      </c>
      <c r="BC5" s="52">
        <v>174</v>
      </c>
      <c r="BD5" s="52">
        <v>258</v>
      </c>
      <c r="BE5" s="52">
        <v>150</v>
      </c>
      <c r="BF5" s="52">
        <v>232</v>
      </c>
      <c r="BG5" s="52">
        <v>185</v>
      </c>
      <c r="BH5" s="52">
        <v>127</v>
      </c>
      <c r="BI5" s="52">
        <v>109</v>
      </c>
      <c r="BJ5" s="52">
        <v>149</v>
      </c>
      <c r="BK5" s="52">
        <v>102</v>
      </c>
      <c r="BL5" s="52">
        <v>102</v>
      </c>
      <c r="BM5" s="52">
        <v>175</v>
      </c>
      <c r="BN5" s="52">
        <v>164</v>
      </c>
      <c r="BO5" s="52">
        <v>513</v>
      </c>
      <c r="BP5" s="52">
        <v>127</v>
      </c>
      <c r="BQ5" s="52">
        <v>161</v>
      </c>
      <c r="BR5" s="52">
        <v>148</v>
      </c>
      <c r="BS5" s="52">
        <v>103</v>
      </c>
      <c r="BT5" s="52">
        <v>142</v>
      </c>
      <c r="BU5" s="52">
        <v>115</v>
      </c>
      <c r="BV5" s="52">
        <v>103</v>
      </c>
      <c r="BW5" s="52">
        <v>109</v>
      </c>
      <c r="BX5" s="52">
        <v>122</v>
      </c>
      <c r="BY5" s="52">
        <v>104</v>
      </c>
      <c r="BZ5" s="52">
        <v>98</v>
      </c>
      <c r="CA5" s="52">
        <v>87</v>
      </c>
      <c r="CB5" s="52">
        <v>110</v>
      </c>
      <c r="CC5" s="52">
        <v>108</v>
      </c>
      <c r="CD5" s="52">
        <v>96</v>
      </c>
      <c r="CE5" s="52">
        <v>114</v>
      </c>
      <c r="CF5" s="52">
        <v>225</v>
      </c>
      <c r="CG5" s="52">
        <v>383</v>
      </c>
      <c r="CH5" s="52">
        <v>295</v>
      </c>
      <c r="CI5" s="52">
        <v>340</v>
      </c>
      <c r="CJ5" s="52">
        <v>348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276</v>
      </c>
    </row>
    <row r="6" spans="2:102" x14ac:dyDescent="0.2">
      <c r="B6" s="9" t="s">
        <v>199</v>
      </c>
      <c r="C6" s="52">
        <v>0</v>
      </c>
      <c r="D6" s="52">
        <v>0</v>
      </c>
      <c r="E6" s="52">
        <v>0</v>
      </c>
      <c r="F6" s="52">
        <v>0</v>
      </c>
      <c r="G6" s="52">
        <v>0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52">
        <v>0</v>
      </c>
      <c r="P6" s="52">
        <v>0</v>
      </c>
      <c r="Q6" s="52">
        <v>0</v>
      </c>
      <c r="R6" s="52">
        <v>0</v>
      </c>
      <c r="S6" s="52">
        <v>0</v>
      </c>
      <c r="T6" s="52">
        <v>0</v>
      </c>
      <c r="U6" s="52">
        <v>0</v>
      </c>
      <c r="V6" s="52">
        <v>0</v>
      </c>
      <c r="W6" s="52">
        <v>0</v>
      </c>
      <c r="X6" s="52">
        <v>0</v>
      </c>
      <c r="Y6" s="52">
        <v>0</v>
      </c>
      <c r="Z6" s="52">
        <v>0</v>
      </c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52">
        <v>0</v>
      </c>
      <c r="AJ6" s="52">
        <v>0</v>
      </c>
      <c r="AK6" s="52">
        <v>0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52">
        <v>0</v>
      </c>
      <c r="AT6" s="52">
        <v>0</v>
      </c>
      <c r="AU6" s="52">
        <v>0</v>
      </c>
      <c r="AV6" s="52">
        <v>0</v>
      </c>
      <c r="AW6" s="52">
        <v>0</v>
      </c>
      <c r="AX6" s="52">
        <v>0</v>
      </c>
      <c r="AY6" s="52">
        <v>0</v>
      </c>
      <c r="AZ6" s="52">
        <v>0</v>
      </c>
      <c r="BA6" s="52">
        <v>0</v>
      </c>
      <c r="BB6" s="52">
        <v>0</v>
      </c>
      <c r="BC6" s="52">
        <v>0</v>
      </c>
      <c r="BD6" s="52">
        <v>0</v>
      </c>
      <c r="BE6" s="52">
        <v>0</v>
      </c>
      <c r="BF6" s="52">
        <v>0</v>
      </c>
      <c r="BG6" s="52">
        <v>30</v>
      </c>
      <c r="BH6" s="52">
        <v>32</v>
      </c>
      <c r="BI6" s="52">
        <v>30</v>
      </c>
      <c r="BJ6" s="52">
        <v>31</v>
      </c>
      <c r="BK6" s="52">
        <v>24</v>
      </c>
      <c r="BL6" s="52">
        <v>41</v>
      </c>
      <c r="BM6" s="52">
        <v>79</v>
      </c>
      <c r="BN6" s="52">
        <v>44</v>
      </c>
      <c r="BO6" s="52">
        <v>24</v>
      </c>
      <c r="BP6" s="52">
        <v>36</v>
      </c>
      <c r="BQ6" s="52">
        <v>59</v>
      </c>
      <c r="BR6" s="52">
        <v>53</v>
      </c>
      <c r="BS6" s="52">
        <v>75</v>
      </c>
      <c r="BT6" s="52">
        <v>87</v>
      </c>
      <c r="BU6" s="52">
        <v>115</v>
      </c>
      <c r="BV6" s="52">
        <v>130</v>
      </c>
      <c r="BW6" s="52">
        <v>152</v>
      </c>
      <c r="BX6" s="52">
        <v>146</v>
      </c>
      <c r="BY6" s="52">
        <v>221</v>
      </c>
      <c r="BZ6" s="52">
        <v>131</v>
      </c>
      <c r="CA6" s="52">
        <v>127</v>
      </c>
      <c r="CB6" s="52">
        <v>69</v>
      </c>
      <c r="CC6" s="52">
        <v>75</v>
      </c>
      <c r="CD6" s="52">
        <v>178</v>
      </c>
      <c r="CE6" s="52">
        <v>113</v>
      </c>
      <c r="CF6" s="52">
        <v>185</v>
      </c>
      <c r="CG6" s="52">
        <v>208</v>
      </c>
      <c r="CH6" s="52">
        <v>146</v>
      </c>
      <c r="CI6" s="52">
        <v>143</v>
      </c>
      <c r="CJ6" s="52">
        <v>94.565217391304358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75</v>
      </c>
    </row>
    <row r="7" spans="2:102" x14ac:dyDescent="0.2">
      <c r="B7" s="9" t="s">
        <v>70</v>
      </c>
      <c r="C7" s="52">
        <v>13</v>
      </c>
      <c r="D7" s="52">
        <v>0</v>
      </c>
      <c r="E7" s="52">
        <v>5</v>
      </c>
      <c r="F7" s="52">
        <v>0</v>
      </c>
      <c r="G7" s="52">
        <v>1</v>
      </c>
      <c r="H7" s="52">
        <v>0</v>
      </c>
      <c r="I7" s="52">
        <v>2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19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</v>
      </c>
      <c r="AG7" s="52">
        <v>0</v>
      </c>
      <c r="AH7" s="52">
        <v>0</v>
      </c>
      <c r="AI7" s="52">
        <v>0</v>
      </c>
      <c r="AJ7" s="52">
        <v>0</v>
      </c>
      <c r="AK7" s="52">
        <v>0</v>
      </c>
      <c r="AL7" s="52">
        <v>0</v>
      </c>
      <c r="AM7" s="52">
        <v>0</v>
      </c>
      <c r="AN7" s="52">
        <v>0</v>
      </c>
      <c r="AO7" s="52">
        <v>0</v>
      </c>
      <c r="AP7" s="52">
        <v>0</v>
      </c>
      <c r="AQ7" s="52">
        <v>0</v>
      </c>
      <c r="AR7" s="52">
        <v>0</v>
      </c>
      <c r="AS7" s="52">
        <v>0</v>
      </c>
      <c r="AT7" s="52">
        <v>0</v>
      </c>
      <c r="AU7" s="52">
        <v>0</v>
      </c>
      <c r="AV7" s="52">
        <v>0</v>
      </c>
      <c r="AW7" s="52">
        <v>0</v>
      </c>
      <c r="AX7" s="52">
        <v>0</v>
      </c>
      <c r="AY7" s="52">
        <v>0</v>
      </c>
      <c r="AZ7" s="52">
        <v>0</v>
      </c>
      <c r="BA7" s="52">
        <v>0</v>
      </c>
      <c r="BB7" s="52">
        <v>0</v>
      </c>
      <c r="BC7" s="52">
        <v>0</v>
      </c>
      <c r="BD7" s="52">
        <v>124</v>
      </c>
      <c r="BE7" s="52">
        <v>188</v>
      </c>
      <c r="BF7" s="52">
        <v>224</v>
      </c>
      <c r="BG7" s="52">
        <v>678</v>
      </c>
      <c r="BH7" s="52">
        <v>866</v>
      </c>
      <c r="BI7" s="52">
        <v>1231</v>
      </c>
      <c r="BJ7" s="52">
        <v>1262</v>
      </c>
      <c r="BK7" s="52">
        <v>1578</v>
      </c>
      <c r="BL7" s="52">
        <v>1380</v>
      </c>
      <c r="BM7" s="52">
        <v>3354</v>
      </c>
      <c r="BN7" s="52">
        <v>1281</v>
      </c>
      <c r="BO7" s="52">
        <v>2357</v>
      </c>
      <c r="BP7" s="52">
        <v>2541</v>
      </c>
      <c r="BQ7" s="52">
        <v>3691</v>
      </c>
      <c r="BR7" s="52">
        <v>4029</v>
      </c>
      <c r="BS7" s="52">
        <v>4999</v>
      </c>
      <c r="BT7" s="52">
        <v>6304</v>
      </c>
      <c r="BU7" s="52">
        <v>6125</v>
      </c>
      <c r="BV7" s="52">
        <v>4238</v>
      </c>
      <c r="BW7" s="52">
        <v>5353</v>
      </c>
      <c r="BX7" s="52">
        <v>4586</v>
      </c>
      <c r="BY7" s="52">
        <v>5288</v>
      </c>
      <c r="BZ7" s="52">
        <v>5506</v>
      </c>
      <c r="CA7" s="52">
        <v>6283</v>
      </c>
      <c r="CB7" s="52">
        <v>6473</v>
      </c>
      <c r="CC7" s="52">
        <v>7618</v>
      </c>
      <c r="CD7" s="52">
        <v>6246</v>
      </c>
      <c r="CE7" s="52">
        <v>6788</v>
      </c>
      <c r="CF7" s="52">
        <v>7947</v>
      </c>
      <c r="CG7" s="52">
        <v>8686</v>
      </c>
      <c r="CH7" s="52">
        <v>7369</v>
      </c>
      <c r="CI7" s="52">
        <v>8304</v>
      </c>
      <c r="CJ7" s="52">
        <v>7754.347826086957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6150</v>
      </c>
    </row>
    <row r="8" spans="2:102" x14ac:dyDescent="0.2">
      <c r="B8" s="9" t="s">
        <v>134</v>
      </c>
      <c r="C8" s="52">
        <v>0</v>
      </c>
      <c r="D8" s="52">
        <v>0</v>
      </c>
      <c r="E8" s="52">
        <v>0</v>
      </c>
      <c r="F8" s="52">
        <v>1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Z8" s="52">
        <v>2</v>
      </c>
      <c r="AA8" s="52">
        <v>0</v>
      </c>
      <c r="AB8" s="52">
        <v>0</v>
      </c>
      <c r="AC8" s="52">
        <v>0</v>
      </c>
      <c r="AD8" s="52">
        <v>0</v>
      </c>
      <c r="AE8" s="52">
        <v>0</v>
      </c>
      <c r="AF8" s="52">
        <v>0</v>
      </c>
      <c r="AG8" s="52">
        <v>4</v>
      </c>
      <c r="AH8" s="52">
        <v>2</v>
      </c>
      <c r="AI8" s="52">
        <v>0</v>
      </c>
      <c r="AJ8" s="52">
        <v>0</v>
      </c>
      <c r="AK8" s="52">
        <v>0</v>
      </c>
      <c r="AL8" s="52">
        <v>0</v>
      </c>
      <c r="AM8" s="52">
        <v>0</v>
      </c>
      <c r="AN8" s="52">
        <v>0</v>
      </c>
      <c r="AO8" s="52">
        <v>0</v>
      </c>
      <c r="AP8" s="52">
        <v>2</v>
      </c>
      <c r="AQ8" s="52">
        <v>1</v>
      </c>
      <c r="AR8" s="52">
        <v>2</v>
      </c>
      <c r="AS8" s="52">
        <v>1</v>
      </c>
      <c r="AT8" s="52">
        <v>1</v>
      </c>
      <c r="AU8" s="52">
        <v>5</v>
      </c>
      <c r="AV8" s="52">
        <v>2</v>
      </c>
      <c r="AW8" s="52">
        <v>0</v>
      </c>
      <c r="AX8" s="52">
        <v>0</v>
      </c>
      <c r="AY8" s="52">
        <v>5</v>
      </c>
      <c r="AZ8" s="52">
        <v>17</v>
      </c>
      <c r="BA8" s="52">
        <v>33</v>
      </c>
      <c r="BB8" s="52">
        <v>18</v>
      </c>
      <c r="BC8" s="52">
        <v>10</v>
      </c>
      <c r="BD8" s="52">
        <v>26</v>
      </c>
      <c r="BE8" s="52">
        <v>41</v>
      </c>
      <c r="BF8" s="52">
        <v>37</v>
      </c>
      <c r="BG8" s="52">
        <v>44</v>
      </c>
      <c r="BH8" s="52">
        <v>21</v>
      </c>
      <c r="BI8" s="52">
        <v>27</v>
      </c>
      <c r="BJ8" s="52">
        <v>27</v>
      </c>
      <c r="BK8" s="52">
        <v>8</v>
      </c>
      <c r="BL8" s="52">
        <v>12</v>
      </c>
      <c r="BM8" s="52">
        <v>7</v>
      </c>
      <c r="BN8" s="52">
        <v>3</v>
      </c>
      <c r="BO8" s="52">
        <v>6</v>
      </c>
      <c r="BP8" s="52">
        <v>2</v>
      </c>
      <c r="BQ8" s="52">
        <v>4</v>
      </c>
      <c r="BR8" s="52">
        <v>3</v>
      </c>
      <c r="BS8" s="52">
        <v>1</v>
      </c>
      <c r="BT8" s="52">
        <v>2</v>
      </c>
      <c r="BU8" s="52">
        <v>1</v>
      </c>
      <c r="BV8" s="52">
        <v>5</v>
      </c>
      <c r="BW8" s="52">
        <v>1</v>
      </c>
      <c r="BX8" s="52">
        <v>1</v>
      </c>
      <c r="BY8" s="52">
        <v>0</v>
      </c>
      <c r="BZ8" s="52">
        <v>1</v>
      </c>
      <c r="CA8" s="52">
        <v>4</v>
      </c>
      <c r="CB8" s="52">
        <v>1</v>
      </c>
      <c r="CC8" s="52">
        <v>2</v>
      </c>
      <c r="CD8" s="52">
        <v>0</v>
      </c>
      <c r="CE8" s="52">
        <v>0</v>
      </c>
      <c r="CF8" s="52">
        <v>1</v>
      </c>
      <c r="CG8" s="52">
        <v>1</v>
      </c>
      <c r="CH8" s="52">
        <v>0</v>
      </c>
      <c r="CI8" s="52">
        <v>0</v>
      </c>
      <c r="CJ8" s="52">
        <v>1.2608695652173914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1</v>
      </c>
    </row>
    <row r="9" spans="2:102" x14ac:dyDescent="0.2">
      <c r="B9" s="9" t="s">
        <v>201</v>
      </c>
      <c r="C9" s="52">
        <v>4</v>
      </c>
      <c r="D9" s="52">
        <v>3</v>
      </c>
      <c r="E9" s="52">
        <v>2</v>
      </c>
      <c r="F9" s="52">
        <v>0</v>
      </c>
      <c r="G9" s="52">
        <v>1</v>
      </c>
      <c r="H9" s="52">
        <v>6</v>
      </c>
      <c r="I9" s="52">
        <v>0</v>
      </c>
      <c r="J9" s="52">
        <v>1</v>
      </c>
      <c r="K9" s="52">
        <v>0</v>
      </c>
      <c r="L9" s="52">
        <v>1</v>
      </c>
      <c r="M9" s="52">
        <v>2</v>
      </c>
      <c r="N9" s="52">
        <v>5</v>
      </c>
      <c r="O9" s="52">
        <v>3</v>
      </c>
      <c r="P9" s="52">
        <v>4</v>
      </c>
      <c r="Q9" s="52">
        <v>7</v>
      </c>
      <c r="R9" s="52">
        <v>0</v>
      </c>
      <c r="S9" s="52">
        <v>0</v>
      </c>
      <c r="T9" s="52">
        <v>0</v>
      </c>
      <c r="U9" s="52">
        <v>9</v>
      </c>
      <c r="V9" s="52">
        <v>3</v>
      </c>
      <c r="W9" s="52">
        <v>13</v>
      </c>
      <c r="X9" s="52">
        <v>1</v>
      </c>
      <c r="Y9" s="52">
        <v>11</v>
      </c>
      <c r="Z9" s="52">
        <v>27</v>
      </c>
      <c r="AA9" s="52">
        <v>0</v>
      </c>
      <c r="AB9" s="52">
        <v>11</v>
      </c>
      <c r="AC9" s="52">
        <v>21</v>
      </c>
      <c r="AD9" s="52">
        <v>10</v>
      </c>
      <c r="AE9" s="52">
        <v>0</v>
      </c>
      <c r="AF9" s="52">
        <v>2</v>
      </c>
      <c r="AG9" s="52">
        <v>4</v>
      </c>
      <c r="AH9" s="52">
        <v>28</v>
      </c>
      <c r="AI9" s="52">
        <v>18</v>
      </c>
      <c r="AJ9" s="52">
        <v>42</v>
      </c>
      <c r="AK9" s="52">
        <v>24</v>
      </c>
      <c r="AL9" s="52">
        <v>33</v>
      </c>
      <c r="AM9" s="52">
        <v>33</v>
      </c>
      <c r="AN9" s="52">
        <v>41</v>
      </c>
      <c r="AO9" s="52">
        <v>38</v>
      </c>
      <c r="AP9" s="52">
        <v>36</v>
      </c>
      <c r="AQ9" s="52">
        <v>40</v>
      </c>
      <c r="AR9" s="52">
        <v>40</v>
      </c>
      <c r="AS9" s="52">
        <v>58</v>
      </c>
      <c r="AT9" s="52">
        <v>99</v>
      </c>
      <c r="AU9" s="52">
        <v>97</v>
      </c>
      <c r="AV9" s="52">
        <v>135</v>
      </c>
      <c r="AW9" s="52">
        <v>131</v>
      </c>
      <c r="AX9" s="52">
        <v>99</v>
      </c>
      <c r="AY9" s="52">
        <v>70</v>
      </c>
      <c r="AZ9" s="52">
        <v>85</v>
      </c>
      <c r="BA9" s="52">
        <v>138</v>
      </c>
      <c r="BB9" s="52">
        <v>77</v>
      </c>
      <c r="BC9" s="52">
        <v>148</v>
      </c>
      <c r="BD9" s="52">
        <v>72</v>
      </c>
      <c r="BE9" s="52">
        <v>153</v>
      </c>
      <c r="BF9" s="52">
        <v>151</v>
      </c>
      <c r="BG9" s="52">
        <v>111</v>
      </c>
      <c r="BH9" s="52">
        <v>33</v>
      </c>
      <c r="BI9" s="52">
        <v>26</v>
      </c>
      <c r="BJ9" s="52">
        <v>34</v>
      </c>
      <c r="BK9" s="52">
        <v>58</v>
      </c>
      <c r="BL9" s="52">
        <v>109</v>
      </c>
      <c r="BM9" s="52">
        <v>367</v>
      </c>
      <c r="BN9" s="52">
        <v>50</v>
      </c>
      <c r="BO9" s="52">
        <v>197</v>
      </c>
      <c r="BP9" s="52">
        <v>79</v>
      </c>
      <c r="BQ9" s="52">
        <v>84</v>
      </c>
      <c r="BR9" s="52">
        <v>92</v>
      </c>
      <c r="BS9" s="52">
        <v>132</v>
      </c>
      <c r="BT9" s="52">
        <v>113</v>
      </c>
      <c r="BU9" s="52">
        <v>114</v>
      </c>
      <c r="BV9" s="52">
        <v>54</v>
      </c>
      <c r="BW9" s="52">
        <v>103</v>
      </c>
      <c r="BX9" s="52">
        <v>65</v>
      </c>
      <c r="BY9" s="52">
        <v>106</v>
      </c>
      <c r="BZ9" s="52">
        <v>78</v>
      </c>
      <c r="CA9" s="52">
        <v>66</v>
      </c>
      <c r="CB9" s="52">
        <v>66</v>
      </c>
      <c r="CC9" s="52">
        <v>145</v>
      </c>
      <c r="CD9" s="52">
        <v>144</v>
      </c>
      <c r="CE9" s="52">
        <v>170</v>
      </c>
      <c r="CF9" s="52">
        <v>145</v>
      </c>
      <c r="CG9" s="52">
        <v>160</v>
      </c>
      <c r="CH9" s="52">
        <v>211</v>
      </c>
      <c r="CI9" s="52">
        <v>328</v>
      </c>
      <c r="CJ9" s="52">
        <v>363.13043478260869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288</v>
      </c>
    </row>
    <row r="10" spans="2:102" x14ac:dyDescent="0.2">
      <c r="B10" s="9" t="s">
        <v>202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Z10" s="52">
        <v>0</v>
      </c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2</v>
      </c>
      <c r="AH10" s="52">
        <v>213</v>
      </c>
      <c r="AI10" s="52">
        <v>112</v>
      </c>
      <c r="AJ10" s="52">
        <v>6</v>
      </c>
      <c r="AK10" s="52">
        <v>2</v>
      </c>
      <c r="AL10" s="52">
        <v>110</v>
      </c>
      <c r="AM10" s="52">
        <v>0</v>
      </c>
      <c r="AN10" s="52">
        <v>121</v>
      </c>
      <c r="AO10" s="52">
        <v>123</v>
      </c>
      <c r="AP10" s="52">
        <v>110</v>
      </c>
      <c r="AQ10" s="52">
        <v>2</v>
      </c>
      <c r="AR10" s="52">
        <v>505</v>
      </c>
      <c r="AS10" s="52">
        <v>141</v>
      </c>
      <c r="AT10" s="52">
        <v>227</v>
      </c>
      <c r="AU10" s="52">
        <v>78</v>
      </c>
      <c r="AV10" s="52">
        <v>10</v>
      </c>
      <c r="AW10" s="52">
        <v>50</v>
      </c>
      <c r="AX10" s="52">
        <v>3</v>
      </c>
      <c r="AY10" s="52">
        <v>1</v>
      </c>
      <c r="AZ10" s="52">
        <v>15</v>
      </c>
      <c r="BA10" s="52">
        <v>19</v>
      </c>
      <c r="BB10" s="52">
        <v>92</v>
      </c>
      <c r="BC10" s="52">
        <v>160</v>
      </c>
      <c r="BD10" s="52">
        <v>267</v>
      </c>
      <c r="BE10" s="52">
        <v>316</v>
      </c>
      <c r="BF10" s="52">
        <v>154</v>
      </c>
      <c r="BG10" s="52">
        <v>110</v>
      </c>
      <c r="BH10" s="52">
        <v>3</v>
      </c>
      <c r="BI10" s="52">
        <v>2</v>
      </c>
      <c r="BJ10" s="52">
        <v>0</v>
      </c>
      <c r="BK10" s="52">
        <v>5</v>
      </c>
      <c r="BL10" s="52">
        <v>0</v>
      </c>
      <c r="BM10" s="52">
        <v>0</v>
      </c>
      <c r="BN10" s="52">
        <v>230</v>
      </c>
      <c r="BO10" s="52">
        <v>0</v>
      </c>
      <c r="BP10" s="52">
        <v>120</v>
      </c>
      <c r="BQ10" s="52">
        <v>1</v>
      </c>
      <c r="BR10" s="52">
        <v>3</v>
      </c>
      <c r="BS10" s="52">
        <v>0</v>
      </c>
      <c r="BT10" s="52">
        <v>0</v>
      </c>
      <c r="BU10" s="52">
        <v>126</v>
      </c>
      <c r="BV10" s="52">
        <v>322</v>
      </c>
      <c r="BW10" s="52">
        <v>127</v>
      </c>
      <c r="BX10" s="52">
        <v>55</v>
      </c>
      <c r="BY10" s="52">
        <v>76</v>
      </c>
      <c r="BZ10" s="52">
        <v>405</v>
      </c>
      <c r="CA10" s="52">
        <v>143</v>
      </c>
      <c r="CB10" s="52">
        <v>154</v>
      </c>
      <c r="CC10" s="52">
        <v>85</v>
      </c>
      <c r="CD10" s="52">
        <v>265</v>
      </c>
      <c r="CE10" s="52">
        <v>393</v>
      </c>
      <c r="CF10" s="52">
        <v>43</v>
      </c>
      <c r="CG10" s="52">
        <v>133</v>
      </c>
      <c r="CH10" s="52">
        <v>87</v>
      </c>
      <c r="CI10" s="52">
        <v>69</v>
      </c>
      <c r="CJ10" s="52">
        <v>3.7826086956521738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3</v>
      </c>
    </row>
    <row r="11" spans="2:102" x14ac:dyDescent="0.2">
      <c r="B11" s="9" t="s">
        <v>200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19</v>
      </c>
      <c r="Y11" s="52">
        <v>13</v>
      </c>
      <c r="Z11" s="52">
        <v>7</v>
      </c>
      <c r="AA11" s="52">
        <v>2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25</v>
      </c>
      <c r="AI11" s="52">
        <v>1</v>
      </c>
      <c r="AJ11" s="52">
        <v>10</v>
      </c>
      <c r="AK11" s="52">
        <v>35</v>
      </c>
      <c r="AL11" s="52">
        <v>17</v>
      </c>
      <c r="AM11" s="52">
        <v>13</v>
      </c>
      <c r="AN11" s="52">
        <v>143</v>
      </c>
      <c r="AO11" s="52">
        <v>61</v>
      </c>
      <c r="AP11" s="52">
        <v>34</v>
      </c>
      <c r="AQ11" s="52">
        <v>72</v>
      </c>
      <c r="AR11" s="52">
        <v>36</v>
      </c>
      <c r="AS11" s="52">
        <v>48</v>
      </c>
      <c r="AT11" s="52">
        <v>0</v>
      </c>
      <c r="AU11" s="52">
        <v>0</v>
      </c>
      <c r="AV11" s="52">
        <v>58</v>
      </c>
      <c r="AW11" s="52">
        <v>35</v>
      </c>
      <c r="AX11" s="52">
        <v>69</v>
      </c>
      <c r="AY11" s="52">
        <v>54</v>
      </c>
      <c r="AZ11" s="52">
        <v>93</v>
      </c>
      <c r="BA11" s="52">
        <v>221</v>
      </c>
      <c r="BB11" s="52">
        <v>175</v>
      </c>
      <c r="BC11" s="52">
        <v>141</v>
      </c>
      <c r="BD11" s="52">
        <v>194</v>
      </c>
      <c r="BE11" s="52">
        <v>282</v>
      </c>
      <c r="BF11" s="52">
        <v>245</v>
      </c>
      <c r="BG11" s="52">
        <v>186</v>
      </c>
      <c r="BH11" s="52">
        <v>276</v>
      </c>
      <c r="BI11" s="52">
        <v>255</v>
      </c>
      <c r="BJ11" s="52">
        <v>337</v>
      </c>
      <c r="BK11" s="52">
        <v>321</v>
      </c>
      <c r="BL11" s="52">
        <v>373</v>
      </c>
      <c r="BM11" s="52">
        <v>554</v>
      </c>
      <c r="BN11" s="52">
        <v>165</v>
      </c>
      <c r="BO11" s="52">
        <v>244</v>
      </c>
      <c r="BP11" s="52">
        <v>209</v>
      </c>
      <c r="BQ11" s="52">
        <v>230</v>
      </c>
      <c r="BR11" s="52">
        <v>253</v>
      </c>
      <c r="BS11" s="52">
        <v>235</v>
      </c>
      <c r="BT11" s="52">
        <v>421</v>
      </c>
      <c r="BU11" s="52">
        <v>282</v>
      </c>
      <c r="BV11" s="52">
        <v>233</v>
      </c>
      <c r="BW11" s="52">
        <v>316</v>
      </c>
      <c r="BX11" s="52">
        <v>240</v>
      </c>
      <c r="BY11" s="52">
        <v>395</v>
      </c>
      <c r="BZ11" s="52">
        <v>353</v>
      </c>
      <c r="CA11" s="52">
        <v>350</v>
      </c>
      <c r="CB11" s="52">
        <v>254</v>
      </c>
      <c r="CC11" s="52">
        <v>354</v>
      </c>
      <c r="CD11" s="52">
        <v>295</v>
      </c>
      <c r="CE11" s="52">
        <v>296</v>
      </c>
      <c r="CF11" s="52">
        <v>371</v>
      </c>
      <c r="CG11" s="52">
        <v>368</v>
      </c>
      <c r="CH11" s="52">
        <v>400</v>
      </c>
      <c r="CI11" s="52">
        <v>394</v>
      </c>
      <c r="CJ11" s="52">
        <v>307.6521739130435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244</v>
      </c>
    </row>
    <row r="12" spans="2:102" x14ac:dyDescent="0.2">
      <c r="B12" s="9" t="s">
        <v>206</v>
      </c>
      <c r="C12" s="52">
        <v>0</v>
      </c>
      <c r="D12" s="52">
        <v>2</v>
      </c>
      <c r="E12" s="52">
        <v>2</v>
      </c>
      <c r="F12" s="52">
        <v>0</v>
      </c>
      <c r="G12" s="52">
        <v>1</v>
      </c>
      <c r="H12" s="52">
        <v>2</v>
      </c>
      <c r="I12" s="52">
        <v>2</v>
      </c>
      <c r="J12" s="52">
        <v>0</v>
      </c>
      <c r="K12" s="52">
        <v>0</v>
      </c>
      <c r="L12" s="52">
        <v>0</v>
      </c>
      <c r="M12" s="52">
        <v>0</v>
      </c>
      <c r="N12" s="52">
        <v>25</v>
      </c>
      <c r="O12" s="52">
        <v>20</v>
      </c>
      <c r="P12" s="52">
        <v>0</v>
      </c>
      <c r="Q12" s="52">
        <v>21</v>
      </c>
      <c r="R12" s="52">
        <v>0</v>
      </c>
      <c r="S12" s="52">
        <v>0</v>
      </c>
      <c r="T12" s="52">
        <v>8</v>
      </c>
      <c r="U12" s="52">
        <v>3</v>
      </c>
      <c r="V12" s="52">
        <v>0</v>
      </c>
      <c r="W12" s="52">
        <v>6</v>
      </c>
      <c r="X12" s="52">
        <v>12</v>
      </c>
      <c r="Y12" s="52">
        <v>26</v>
      </c>
      <c r="Z12" s="52">
        <v>5</v>
      </c>
      <c r="AA12" s="52">
        <v>15</v>
      </c>
      <c r="AB12" s="52">
        <v>24</v>
      </c>
      <c r="AC12" s="52">
        <v>26</v>
      </c>
      <c r="AD12" s="52">
        <v>5</v>
      </c>
      <c r="AE12" s="52">
        <v>0</v>
      </c>
      <c r="AF12" s="52">
        <v>13</v>
      </c>
      <c r="AG12" s="52">
        <v>19</v>
      </c>
      <c r="AH12" s="52">
        <v>26</v>
      </c>
      <c r="AI12" s="52">
        <v>19</v>
      </c>
      <c r="AJ12" s="52">
        <v>29</v>
      </c>
      <c r="AK12" s="52">
        <v>22</v>
      </c>
      <c r="AL12" s="52">
        <v>58</v>
      </c>
      <c r="AM12" s="52">
        <v>38</v>
      </c>
      <c r="AN12" s="52">
        <v>43</v>
      </c>
      <c r="AO12" s="52">
        <v>54</v>
      </c>
      <c r="AP12" s="52">
        <v>39</v>
      </c>
      <c r="AQ12" s="52">
        <v>11</v>
      </c>
      <c r="AR12" s="52">
        <v>6</v>
      </c>
      <c r="AS12" s="52">
        <v>9</v>
      </c>
      <c r="AT12" s="52">
        <v>13</v>
      </c>
      <c r="AU12" s="52">
        <v>6</v>
      </c>
      <c r="AV12" s="52">
        <v>8</v>
      </c>
      <c r="AW12" s="52">
        <v>9</v>
      </c>
      <c r="AX12" s="52">
        <v>25</v>
      </c>
      <c r="AY12" s="52">
        <v>5</v>
      </c>
      <c r="AZ12" s="52">
        <v>7</v>
      </c>
      <c r="BA12" s="52">
        <v>17</v>
      </c>
      <c r="BB12" s="52">
        <v>13</v>
      </c>
      <c r="BC12" s="52">
        <v>16</v>
      </c>
      <c r="BD12" s="52">
        <v>29</v>
      </c>
      <c r="BE12" s="52">
        <v>41</v>
      </c>
      <c r="BF12" s="52">
        <v>231</v>
      </c>
      <c r="BG12" s="52">
        <v>57</v>
      </c>
      <c r="BH12" s="52">
        <v>22</v>
      </c>
      <c r="BI12" s="52">
        <v>11</v>
      </c>
      <c r="BJ12" s="52">
        <v>34</v>
      </c>
      <c r="BK12" s="52">
        <v>44</v>
      </c>
      <c r="BL12" s="52">
        <v>27</v>
      </c>
      <c r="BM12" s="52">
        <v>111</v>
      </c>
      <c r="BN12" s="52">
        <v>12</v>
      </c>
      <c r="BO12" s="52">
        <v>20</v>
      </c>
      <c r="BP12" s="52">
        <v>39</v>
      </c>
      <c r="BQ12" s="52">
        <v>29</v>
      </c>
      <c r="BR12" s="52">
        <v>9</v>
      </c>
      <c r="BS12" s="52">
        <v>9</v>
      </c>
      <c r="BT12" s="52">
        <v>8</v>
      </c>
      <c r="BU12" s="52">
        <v>7</v>
      </c>
      <c r="BV12" s="52">
        <v>5</v>
      </c>
      <c r="BW12" s="52">
        <v>8</v>
      </c>
      <c r="BX12" s="52">
        <v>9</v>
      </c>
      <c r="BY12" s="52">
        <v>156</v>
      </c>
      <c r="BZ12" s="52">
        <v>15</v>
      </c>
      <c r="CA12" s="52">
        <v>124</v>
      </c>
      <c r="CB12" s="52">
        <v>27</v>
      </c>
      <c r="CC12" s="52">
        <v>56</v>
      </c>
      <c r="CD12" s="52">
        <v>133</v>
      </c>
      <c r="CE12" s="52">
        <v>15</v>
      </c>
      <c r="CF12" s="52">
        <v>68</v>
      </c>
      <c r="CG12" s="52">
        <v>7</v>
      </c>
      <c r="CH12" s="52">
        <v>13</v>
      </c>
      <c r="CI12" s="52">
        <v>4</v>
      </c>
      <c r="CJ12" s="52">
        <v>12.608695652173914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10</v>
      </c>
    </row>
    <row r="13" spans="2:102" x14ac:dyDescent="0.2">
      <c r="B13" s="9" t="s">
        <v>198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Z13" s="52">
        <v>0</v>
      </c>
      <c r="AA13" s="52">
        <v>0</v>
      </c>
      <c r="AB13" s="52">
        <v>0</v>
      </c>
      <c r="AC13" s="52">
        <v>0</v>
      </c>
      <c r="AD13" s="52">
        <v>0</v>
      </c>
      <c r="AE13" s="52">
        <v>0</v>
      </c>
      <c r="AF13" s="52">
        <v>0</v>
      </c>
      <c r="AG13" s="52">
        <v>0</v>
      </c>
      <c r="AH13" s="52">
        <v>0</v>
      </c>
      <c r="AI13" s="52">
        <v>0</v>
      </c>
      <c r="AJ13" s="52">
        <v>0</v>
      </c>
      <c r="AK13" s="52">
        <v>0</v>
      </c>
      <c r="AL13" s="52">
        <v>0</v>
      </c>
      <c r="AM13" s="52">
        <v>0</v>
      </c>
      <c r="AN13" s="52">
        <v>0</v>
      </c>
      <c r="AO13" s="52">
        <v>0</v>
      </c>
      <c r="AP13" s="52">
        <v>0</v>
      </c>
      <c r="AQ13" s="52">
        <v>0</v>
      </c>
      <c r="AR13" s="52">
        <v>0</v>
      </c>
      <c r="AS13" s="52">
        <v>0</v>
      </c>
      <c r="AT13" s="52">
        <v>0</v>
      </c>
      <c r="AU13" s="52">
        <v>0</v>
      </c>
      <c r="AV13" s="52">
        <v>0</v>
      </c>
      <c r="AW13" s="52">
        <v>0</v>
      </c>
      <c r="AX13" s="52">
        <v>0</v>
      </c>
      <c r="AY13" s="52">
        <v>0</v>
      </c>
      <c r="AZ13" s="52">
        <v>0</v>
      </c>
      <c r="BA13" s="52">
        <v>0</v>
      </c>
      <c r="BB13" s="52">
        <v>0</v>
      </c>
      <c r="BC13" s="52">
        <v>0</v>
      </c>
      <c r="BD13" s="52">
        <v>0</v>
      </c>
      <c r="BE13" s="52">
        <v>0</v>
      </c>
      <c r="BF13" s="52">
        <v>0</v>
      </c>
      <c r="BG13" s="52">
        <v>45</v>
      </c>
      <c r="BH13" s="52">
        <v>1693</v>
      </c>
      <c r="BI13" s="52">
        <v>3022</v>
      </c>
      <c r="BJ13" s="52">
        <v>3097</v>
      </c>
      <c r="BK13" s="52">
        <v>3233</v>
      </c>
      <c r="BL13" s="52">
        <v>3778</v>
      </c>
      <c r="BM13" s="52">
        <v>6163</v>
      </c>
      <c r="BN13" s="52">
        <v>2285</v>
      </c>
      <c r="BO13" s="52">
        <v>3469</v>
      </c>
      <c r="BP13" s="52">
        <v>3816</v>
      </c>
      <c r="BQ13" s="52">
        <v>5909</v>
      </c>
      <c r="BR13" s="52">
        <v>4163</v>
      </c>
      <c r="BS13" s="52">
        <v>5124</v>
      </c>
      <c r="BT13" s="52">
        <v>6503</v>
      </c>
      <c r="BU13" s="52">
        <v>6301</v>
      </c>
      <c r="BV13" s="52">
        <v>4701</v>
      </c>
      <c r="BW13" s="52">
        <v>5438</v>
      </c>
      <c r="BX13" s="52">
        <v>5319</v>
      </c>
      <c r="BY13" s="52">
        <v>6009</v>
      </c>
      <c r="BZ13" s="52">
        <v>5068</v>
      </c>
      <c r="CA13" s="52">
        <v>5996</v>
      </c>
      <c r="CB13" s="52">
        <v>6765</v>
      </c>
      <c r="CC13" s="52">
        <v>9048</v>
      </c>
      <c r="CD13" s="52">
        <v>7731</v>
      </c>
      <c r="CE13" s="52">
        <v>7731</v>
      </c>
      <c r="CF13" s="52">
        <v>10845</v>
      </c>
      <c r="CG13" s="52">
        <v>9829</v>
      </c>
      <c r="CH13" s="52">
        <v>7189</v>
      </c>
      <c r="CI13" s="52">
        <v>6768</v>
      </c>
      <c r="CJ13" s="52">
        <v>6792.304347826087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52">
        <v>5387</v>
      </c>
    </row>
    <row r="14" spans="2:102" x14ac:dyDescent="0.2">
      <c r="B14" s="9" t="s">
        <v>101</v>
      </c>
      <c r="C14" s="52">
        <v>1</v>
      </c>
      <c r="D14" s="52">
        <v>1</v>
      </c>
      <c r="E14" s="52">
        <v>6</v>
      </c>
      <c r="F14" s="52">
        <v>2</v>
      </c>
      <c r="G14" s="52">
        <v>1</v>
      </c>
      <c r="H14" s="52">
        <v>11</v>
      </c>
      <c r="I14" s="52">
        <v>10</v>
      </c>
      <c r="J14" s="52">
        <v>10</v>
      </c>
      <c r="K14" s="52">
        <v>7</v>
      </c>
      <c r="L14" s="52">
        <v>5</v>
      </c>
      <c r="M14" s="52">
        <v>6</v>
      </c>
      <c r="N14" s="52">
        <v>7</v>
      </c>
      <c r="O14" s="52">
        <v>8</v>
      </c>
      <c r="P14" s="52">
        <v>5</v>
      </c>
      <c r="Q14" s="52">
        <v>6</v>
      </c>
      <c r="R14" s="52">
        <v>2</v>
      </c>
      <c r="S14" s="52">
        <v>0</v>
      </c>
      <c r="T14" s="52">
        <v>0</v>
      </c>
      <c r="U14" s="52">
        <v>2</v>
      </c>
      <c r="V14" s="52">
        <v>6</v>
      </c>
      <c r="W14" s="52">
        <v>4</v>
      </c>
      <c r="X14" s="52">
        <v>4</v>
      </c>
      <c r="Y14" s="52">
        <v>10</v>
      </c>
      <c r="Z14" s="52">
        <v>10</v>
      </c>
      <c r="AA14" s="52">
        <v>2</v>
      </c>
      <c r="AB14" s="52">
        <v>6</v>
      </c>
      <c r="AC14" s="52">
        <v>4</v>
      </c>
      <c r="AD14" s="52">
        <v>1</v>
      </c>
      <c r="AE14" s="52">
        <v>0</v>
      </c>
      <c r="AF14" s="52">
        <v>0</v>
      </c>
      <c r="AG14" s="52">
        <v>2</v>
      </c>
      <c r="AH14" s="52">
        <v>6</v>
      </c>
      <c r="AI14" s="52">
        <v>4</v>
      </c>
      <c r="AJ14" s="52">
        <v>11</v>
      </c>
      <c r="AK14" s="52">
        <v>19</v>
      </c>
      <c r="AL14" s="52">
        <v>12</v>
      </c>
      <c r="AM14" s="52">
        <v>32</v>
      </c>
      <c r="AN14" s="52">
        <v>39</v>
      </c>
      <c r="AO14" s="52">
        <v>67</v>
      </c>
      <c r="AP14" s="52">
        <v>70</v>
      </c>
      <c r="AQ14" s="52">
        <v>82</v>
      </c>
      <c r="AR14" s="52">
        <v>95</v>
      </c>
      <c r="AS14" s="52">
        <v>132</v>
      </c>
      <c r="AT14" s="52">
        <v>171</v>
      </c>
      <c r="AU14" s="52">
        <v>110</v>
      </c>
      <c r="AV14" s="52">
        <v>133</v>
      </c>
      <c r="AW14" s="52">
        <v>148</v>
      </c>
      <c r="AX14" s="52">
        <v>241</v>
      </c>
      <c r="AY14" s="52">
        <v>144</v>
      </c>
      <c r="AZ14" s="52">
        <v>477</v>
      </c>
      <c r="BA14" s="52">
        <v>1179</v>
      </c>
      <c r="BB14" s="52">
        <v>1131</v>
      </c>
      <c r="BC14" s="52">
        <v>1695</v>
      </c>
      <c r="BD14" s="52">
        <v>2528</v>
      </c>
      <c r="BE14" s="52">
        <v>3065</v>
      </c>
      <c r="BF14" s="52">
        <v>3202</v>
      </c>
      <c r="BG14" s="52">
        <v>3029</v>
      </c>
      <c r="BH14" s="52">
        <v>1590</v>
      </c>
      <c r="BI14" s="52">
        <v>728</v>
      </c>
      <c r="BJ14" s="52">
        <v>344</v>
      </c>
      <c r="BK14" s="52">
        <v>239</v>
      </c>
      <c r="BL14" s="52">
        <v>183</v>
      </c>
      <c r="BM14" s="52">
        <v>148</v>
      </c>
      <c r="BN14" s="52">
        <v>42</v>
      </c>
      <c r="BO14" s="52">
        <v>43</v>
      </c>
      <c r="BP14" s="52">
        <v>31</v>
      </c>
      <c r="BQ14" s="52">
        <v>34</v>
      </c>
      <c r="BR14" s="52">
        <v>24</v>
      </c>
      <c r="BS14" s="52">
        <v>24</v>
      </c>
      <c r="BT14" s="52">
        <v>15</v>
      </c>
      <c r="BU14" s="52">
        <v>17</v>
      </c>
      <c r="BV14" s="52">
        <v>7</v>
      </c>
      <c r="BW14" s="52">
        <v>12</v>
      </c>
      <c r="BX14" s="52">
        <v>4</v>
      </c>
      <c r="BY14" s="52">
        <v>17</v>
      </c>
      <c r="BZ14" s="52">
        <v>6</v>
      </c>
      <c r="CA14" s="52">
        <v>14</v>
      </c>
      <c r="CB14" s="52">
        <v>5</v>
      </c>
      <c r="CC14" s="52">
        <v>5</v>
      </c>
      <c r="CD14" s="52">
        <v>6</v>
      </c>
      <c r="CE14" s="52">
        <v>5</v>
      </c>
      <c r="CF14" s="52">
        <v>4</v>
      </c>
      <c r="CG14" s="52">
        <v>2</v>
      </c>
      <c r="CH14" s="52">
        <v>0</v>
      </c>
      <c r="CI14" s="52">
        <v>2</v>
      </c>
      <c r="CJ14" s="52">
        <v>3.7826086956521738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52">
        <v>3</v>
      </c>
    </row>
    <row r="15" spans="2:102" x14ac:dyDescent="0.2">
      <c r="B15" s="9" t="s">
        <v>204</v>
      </c>
      <c r="C15" s="52">
        <v>2</v>
      </c>
      <c r="D15" s="52">
        <v>1</v>
      </c>
      <c r="E15" s="52">
        <v>1</v>
      </c>
      <c r="F15" s="52">
        <v>0</v>
      </c>
      <c r="G15" s="52">
        <v>2</v>
      </c>
      <c r="H15" s="52">
        <v>8</v>
      </c>
      <c r="I15" s="52">
        <v>4</v>
      </c>
      <c r="J15" s="52">
        <v>6</v>
      </c>
      <c r="K15" s="52">
        <v>24</v>
      </c>
      <c r="L15" s="52">
        <v>28</v>
      </c>
      <c r="M15" s="52">
        <v>53</v>
      </c>
      <c r="N15" s="52">
        <v>75</v>
      </c>
      <c r="O15" s="52">
        <v>134</v>
      </c>
      <c r="P15" s="52">
        <v>152</v>
      </c>
      <c r="Q15" s="52">
        <v>121</v>
      </c>
      <c r="R15" s="52">
        <v>3</v>
      </c>
      <c r="S15" s="52">
        <v>30</v>
      </c>
      <c r="T15" s="52">
        <v>41</v>
      </c>
      <c r="U15" s="52">
        <v>52</v>
      </c>
      <c r="V15" s="52">
        <v>55</v>
      </c>
      <c r="W15" s="52">
        <v>55</v>
      </c>
      <c r="X15" s="52">
        <v>84</v>
      </c>
      <c r="Y15" s="52">
        <v>63</v>
      </c>
      <c r="Z15" s="52">
        <v>137</v>
      </c>
      <c r="AA15" s="52">
        <v>147</v>
      </c>
      <c r="AB15" s="52">
        <v>212</v>
      </c>
      <c r="AC15" s="52">
        <v>347</v>
      </c>
      <c r="AD15" s="52">
        <v>201</v>
      </c>
      <c r="AE15" s="52">
        <v>64</v>
      </c>
      <c r="AF15" s="52">
        <v>132</v>
      </c>
      <c r="AG15" s="52">
        <v>269</v>
      </c>
      <c r="AH15" s="52">
        <v>235</v>
      </c>
      <c r="AI15" s="52">
        <v>315</v>
      </c>
      <c r="AJ15" s="52">
        <v>305</v>
      </c>
      <c r="AK15" s="52">
        <v>360</v>
      </c>
      <c r="AL15" s="52">
        <v>314</v>
      </c>
      <c r="AM15" s="52">
        <v>406</v>
      </c>
      <c r="AN15" s="52">
        <v>350</v>
      </c>
      <c r="AO15" s="52">
        <v>532</v>
      </c>
      <c r="AP15" s="52">
        <v>494</v>
      </c>
      <c r="AQ15" s="52">
        <v>517</v>
      </c>
      <c r="AR15" s="52">
        <v>685</v>
      </c>
      <c r="AS15" s="52">
        <v>631</v>
      </c>
      <c r="AT15" s="52">
        <v>665</v>
      </c>
      <c r="AU15" s="52">
        <v>841</v>
      </c>
      <c r="AV15" s="52">
        <v>749</v>
      </c>
      <c r="AW15" s="52">
        <v>802</v>
      </c>
      <c r="AX15" s="52">
        <v>829</v>
      </c>
      <c r="AY15" s="52">
        <v>677</v>
      </c>
      <c r="AZ15" s="52">
        <v>690</v>
      </c>
      <c r="BA15" s="52">
        <v>441</v>
      </c>
      <c r="BB15" s="52">
        <v>140</v>
      </c>
      <c r="BC15" s="52">
        <v>107</v>
      </c>
      <c r="BD15" s="52">
        <v>59</v>
      </c>
      <c r="BE15" s="52">
        <v>47</v>
      </c>
      <c r="BF15" s="52">
        <v>30</v>
      </c>
      <c r="BG15" s="52">
        <v>31</v>
      </c>
      <c r="BH15" s="52">
        <v>8</v>
      </c>
      <c r="BI15" s="52">
        <v>7</v>
      </c>
      <c r="BJ15" s="52">
        <v>5</v>
      </c>
      <c r="BK15" s="52">
        <v>0</v>
      </c>
      <c r="BL15" s="52">
        <v>0</v>
      </c>
      <c r="BM15" s="52">
        <v>0</v>
      </c>
      <c r="BN15" s="52">
        <v>0</v>
      </c>
      <c r="BO15" s="52">
        <v>0</v>
      </c>
      <c r="BP15" s="52">
        <v>0</v>
      </c>
      <c r="BQ15" s="52">
        <v>0</v>
      </c>
      <c r="BR15" s="52">
        <v>0</v>
      </c>
      <c r="BS15" s="52">
        <v>0</v>
      </c>
      <c r="BT15" s="52">
        <v>0</v>
      </c>
      <c r="BU15" s="52">
        <v>0</v>
      </c>
      <c r="BV15" s="52">
        <v>0</v>
      </c>
      <c r="BW15" s="52">
        <v>0</v>
      </c>
      <c r="BX15" s="52">
        <v>0</v>
      </c>
      <c r="BY15" s="52">
        <v>0</v>
      </c>
      <c r="BZ15" s="52">
        <v>0</v>
      </c>
      <c r="CA15" s="52">
        <v>0</v>
      </c>
      <c r="CB15" s="52">
        <v>0</v>
      </c>
      <c r="CC15" s="52">
        <v>0</v>
      </c>
      <c r="CD15" s="52">
        <v>0</v>
      </c>
      <c r="CE15" s="52">
        <v>0</v>
      </c>
      <c r="CF15" s="52">
        <v>0</v>
      </c>
      <c r="CG15" s="52">
        <v>0</v>
      </c>
      <c r="CH15" s="52">
        <v>0</v>
      </c>
      <c r="CI15" s="52">
        <v>0</v>
      </c>
      <c r="CJ15" s="52">
        <v>0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/>
      <c r="CW15" s="52">
        <v>0</v>
      </c>
    </row>
    <row r="16" spans="2:102" x14ac:dyDescent="0.2">
      <c r="B16" s="9" t="s">
        <v>135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35</v>
      </c>
      <c r="AG16" s="52">
        <v>55</v>
      </c>
      <c r="AH16" s="52">
        <v>42</v>
      </c>
      <c r="AI16" s="52">
        <v>45</v>
      </c>
      <c r="AJ16" s="52">
        <v>22</v>
      </c>
      <c r="AK16" s="52">
        <v>2</v>
      </c>
      <c r="AL16" s="52">
        <v>98</v>
      </c>
      <c r="AM16" s="52">
        <v>159</v>
      </c>
      <c r="AN16" s="52">
        <v>75</v>
      </c>
      <c r="AO16" s="52">
        <v>282</v>
      </c>
      <c r="AP16" s="52">
        <v>174</v>
      </c>
      <c r="AQ16" s="52">
        <v>209</v>
      </c>
      <c r="AR16" s="52">
        <v>89</v>
      </c>
      <c r="AS16" s="52">
        <v>191</v>
      </c>
      <c r="AT16" s="52">
        <v>96</v>
      </c>
      <c r="AU16" s="52">
        <v>133</v>
      </c>
      <c r="AV16" s="52">
        <v>162</v>
      </c>
      <c r="AW16" s="52">
        <v>454</v>
      </c>
      <c r="AX16" s="52">
        <v>584</v>
      </c>
      <c r="AY16" s="52">
        <v>283</v>
      </c>
      <c r="AZ16" s="52">
        <v>211</v>
      </c>
      <c r="BA16" s="52">
        <v>646</v>
      </c>
      <c r="BB16" s="52">
        <v>194</v>
      </c>
      <c r="BC16" s="52">
        <v>184</v>
      </c>
      <c r="BD16" s="52">
        <v>203</v>
      </c>
      <c r="BE16" s="52">
        <v>345</v>
      </c>
      <c r="BF16" s="52">
        <v>267</v>
      </c>
      <c r="BG16" s="52">
        <v>346</v>
      </c>
      <c r="BH16" s="52">
        <v>286</v>
      </c>
      <c r="BI16" s="52">
        <v>248</v>
      </c>
      <c r="BJ16" s="52">
        <v>301</v>
      </c>
      <c r="BK16" s="52">
        <v>367</v>
      </c>
      <c r="BL16" s="52">
        <v>497</v>
      </c>
      <c r="BM16" s="52">
        <v>2246</v>
      </c>
      <c r="BN16" s="52">
        <v>306</v>
      </c>
      <c r="BO16" s="52">
        <v>316</v>
      </c>
      <c r="BP16" s="52">
        <v>363</v>
      </c>
      <c r="BQ16" s="52">
        <v>534</v>
      </c>
      <c r="BR16" s="52">
        <v>445</v>
      </c>
      <c r="BS16" s="52">
        <v>513</v>
      </c>
      <c r="BT16" s="52">
        <v>455</v>
      </c>
      <c r="BU16" s="52">
        <v>475</v>
      </c>
      <c r="BV16" s="52">
        <v>383</v>
      </c>
      <c r="BW16" s="52">
        <v>605</v>
      </c>
      <c r="BX16" s="52">
        <v>1105</v>
      </c>
      <c r="BY16" s="52">
        <v>517</v>
      </c>
      <c r="BZ16" s="52">
        <v>471</v>
      </c>
      <c r="CA16" s="52">
        <v>453</v>
      </c>
      <c r="CB16" s="52">
        <v>459</v>
      </c>
      <c r="CC16" s="52">
        <v>468</v>
      </c>
      <c r="CD16" s="52">
        <v>403</v>
      </c>
      <c r="CE16" s="52">
        <v>481</v>
      </c>
      <c r="CF16" s="52">
        <v>467</v>
      </c>
      <c r="CG16" s="52">
        <v>503</v>
      </c>
      <c r="CH16" s="52">
        <v>757</v>
      </c>
      <c r="CI16" s="52">
        <v>875</v>
      </c>
      <c r="CJ16" s="52">
        <v>606.47826086956525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/>
      <c r="CW16" s="52">
        <v>481</v>
      </c>
    </row>
    <row r="17" spans="2:101" x14ac:dyDescent="0.2">
      <c r="B17" s="9" t="s">
        <v>77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1</v>
      </c>
      <c r="O17" s="52">
        <v>3</v>
      </c>
      <c r="P17" s="52">
        <v>6</v>
      </c>
      <c r="Q17" s="52">
        <v>6</v>
      </c>
      <c r="R17" s="52">
        <v>6</v>
      </c>
      <c r="S17" s="52">
        <v>0</v>
      </c>
      <c r="T17" s="52">
        <v>1</v>
      </c>
      <c r="U17" s="52">
        <v>9</v>
      </c>
      <c r="V17" s="52">
        <v>3</v>
      </c>
      <c r="W17" s="52">
        <v>11</v>
      </c>
      <c r="X17" s="52">
        <v>7</v>
      </c>
      <c r="Y17" s="52">
        <v>10</v>
      </c>
      <c r="Z17" s="52">
        <v>17</v>
      </c>
      <c r="AA17" s="52">
        <v>13</v>
      </c>
      <c r="AB17" s="52">
        <v>17</v>
      </c>
      <c r="AC17" s="52">
        <v>29</v>
      </c>
      <c r="AD17" s="52">
        <v>40</v>
      </c>
      <c r="AE17" s="52">
        <v>11</v>
      </c>
      <c r="AF17" s="52">
        <v>73</v>
      </c>
      <c r="AG17" s="52">
        <v>183</v>
      </c>
      <c r="AH17" s="52">
        <v>136</v>
      </c>
      <c r="AI17" s="52">
        <v>329</v>
      </c>
      <c r="AJ17" s="52">
        <v>317</v>
      </c>
      <c r="AK17" s="52">
        <v>499</v>
      </c>
      <c r="AL17" s="52">
        <v>412</v>
      </c>
      <c r="AM17" s="52">
        <v>370</v>
      </c>
      <c r="AN17" s="52">
        <v>327</v>
      </c>
      <c r="AO17" s="52">
        <v>426</v>
      </c>
      <c r="AP17" s="52">
        <v>507</v>
      </c>
      <c r="AQ17" s="52">
        <v>343</v>
      </c>
      <c r="AR17" s="52">
        <v>273</v>
      </c>
      <c r="AS17" s="52">
        <v>122</v>
      </c>
      <c r="AT17" s="52">
        <v>772</v>
      </c>
      <c r="AU17" s="52">
        <v>776</v>
      </c>
      <c r="AV17" s="52">
        <v>770</v>
      </c>
      <c r="AW17" s="52">
        <v>838</v>
      </c>
      <c r="AX17" s="52">
        <v>939</v>
      </c>
      <c r="AY17" s="52">
        <v>967</v>
      </c>
      <c r="AZ17" s="52">
        <v>915</v>
      </c>
      <c r="BA17" s="52">
        <v>1256</v>
      </c>
      <c r="BB17" s="52">
        <v>1233</v>
      </c>
      <c r="BC17" s="52">
        <v>1587</v>
      </c>
      <c r="BD17" s="52">
        <v>1800</v>
      </c>
      <c r="BE17" s="52">
        <v>1996</v>
      </c>
      <c r="BF17" s="52">
        <v>1940</v>
      </c>
      <c r="BG17" s="52">
        <v>2005</v>
      </c>
      <c r="BH17" s="52">
        <v>2254</v>
      </c>
      <c r="BI17" s="52">
        <v>2258</v>
      </c>
      <c r="BJ17" s="52">
        <v>2094</v>
      </c>
      <c r="BK17" s="52">
        <v>2134</v>
      </c>
      <c r="BL17" s="52">
        <v>2004</v>
      </c>
      <c r="BM17" s="52">
        <v>3309</v>
      </c>
      <c r="BN17" s="52">
        <v>696</v>
      </c>
      <c r="BO17" s="52">
        <v>1376</v>
      </c>
      <c r="BP17" s="52">
        <v>1284</v>
      </c>
      <c r="BQ17" s="52">
        <v>1956</v>
      </c>
      <c r="BR17" s="52">
        <v>1559</v>
      </c>
      <c r="BS17" s="52">
        <v>1683</v>
      </c>
      <c r="BT17" s="52">
        <v>1941</v>
      </c>
      <c r="BU17" s="52">
        <v>2464</v>
      </c>
      <c r="BV17" s="52">
        <v>1357</v>
      </c>
      <c r="BW17" s="52">
        <v>1583</v>
      </c>
      <c r="BX17" s="52">
        <v>1171</v>
      </c>
      <c r="BY17" s="52">
        <v>1387</v>
      </c>
      <c r="BZ17" s="52">
        <v>1141</v>
      </c>
      <c r="CA17" s="52">
        <v>1036</v>
      </c>
      <c r="CB17" s="52">
        <v>1029</v>
      </c>
      <c r="CC17" s="52">
        <v>1193</v>
      </c>
      <c r="CD17" s="52">
        <v>1198</v>
      </c>
      <c r="CE17" s="52">
        <v>1042</v>
      </c>
      <c r="CF17" s="52">
        <v>1404</v>
      </c>
      <c r="CG17" s="52">
        <v>1311</v>
      </c>
      <c r="CH17" s="52">
        <v>1322</v>
      </c>
      <c r="CI17" s="52">
        <v>925</v>
      </c>
      <c r="CJ17" s="52">
        <v>936.82608695652175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52">
        <v>743</v>
      </c>
    </row>
    <row r="18" spans="2:101" x14ac:dyDescent="0.2">
      <c r="B18" s="9" t="s">
        <v>205</v>
      </c>
      <c r="C18" s="52">
        <v>0</v>
      </c>
      <c r="D18" s="52">
        <v>4</v>
      </c>
      <c r="E18" s="52">
        <v>1</v>
      </c>
      <c r="F18" s="52">
        <v>0</v>
      </c>
      <c r="G18" s="52">
        <v>0</v>
      </c>
      <c r="H18" s="52">
        <v>1</v>
      </c>
      <c r="I18" s="52">
        <v>0</v>
      </c>
      <c r="J18" s="52">
        <v>0</v>
      </c>
      <c r="K18" s="52">
        <v>0</v>
      </c>
      <c r="L18" s="52">
        <v>0</v>
      </c>
      <c r="M18" s="52">
        <v>3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1</v>
      </c>
      <c r="Z18" s="52">
        <v>1</v>
      </c>
      <c r="AA18" s="52">
        <v>0</v>
      </c>
      <c r="AB18" s="52">
        <v>0</v>
      </c>
      <c r="AC18" s="52">
        <v>0</v>
      </c>
      <c r="AD18" s="52">
        <v>0</v>
      </c>
      <c r="AE18" s="52">
        <v>1</v>
      </c>
      <c r="AF18" s="52">
        <v>2</v>
      </c>
      <c r="AG18" s="52">
        <v>0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2">
        <v>0</v>
      </c>
      <c r="AN18" s="52">
        <v>1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1</v>
      </c>
      <c r="AU18" s="52">
        <v>4</v>
      </c>
      <c r="AV18" s="52">
        <v>1</v>
      </c>
      <c r="AW18" s="52">
        <v>6</v>
      </c>
      <c r="AX18" s="52">
        <v>1</v>
      </c>
      <c r="AY18" s="52">
        <v>0</v>
      </c>
      <c r="AZ18" s="52">
        <v>17</v>
      </c>
      <c r="BA18" s="52">
        <v>80</v>
      </c>
      <c r="BB18" s="52">
        <v>70</v>
      </c>
      <c r="BC18" s="52">
        <v>95</v>
      </c>
      <c r="BD18" s="52">
        <v>151</v>
      </c>
      <c r="BE18" s="52">
        <v>105</v>
      </c>
      <c r="BF18" s="52">
        <v>1</v>
      </c>
      <c r="BG18" s="52">
        <v>0</v>
      </c>
      <c r="BH18" s="52">
        <v>0</v>
      </c>
      <c r="BI18" s="52">
        <v>32</v>
      </c>
      <c r="BJ18" s="52">
        <v>0</v>
      </c>
      <c r="BK18" s="52">
        <v>0</v>
      </c>
      <c r="BL18" s="52">
        <v>0</v>
      </c>
      <c r="BM18" s="52">
        <v>1</v>
      </c>
      <c r="BN18" s="52">
        <v>0</v>
      </c>
      <c r="BO18" s="52">
        <v>1</v>
      </c>
      <c r="BP18" s="52">
        <v>2</v>
      </c>
      <c r="BQ18" s="52">
        <v>0</v>
      </c>
      <c r="BR18" s="52">
        <v>1</v>
      </c>
      <c r="BS18" s="52">
        <v>0</v>
      </c>
      <c r="BT18" s="52">
        <v>0</v>
      </c>
      <c r="BU18" s="52">
        <v>0</v>
      </c>
      <c r="BV18" s="52">
        <v>2</v>
      </c>
      <c r="BW18" s="52">
        <v>0</v>
      </c>
      <c r="BX18" s="52">
        <v>1</v>
      </c>
      <c r="BY18" s="52">
        <v>1</v>
      </c>
      <c r="BZ18" s="52">
        <v>0</v>
      </c>
      <c r="CA18" s="52">
        <v>0</v>
      </c>
      <c r="CB18" s="52">
        <v>0</v>
      </c>
      <c r="CC18" s="52">
        <v>0</v>
      </c>
      <c r="CD18" s="52">
        <v>0</v>
      </c>
      <c r="CE18" s="52">
        <v>0</v>
      </c>
      <c r="CF18" s="52">
        <v>0</v>
      </c>
      <c r="CG18" s="52">
        <v>0</v>
      </c>
      <c r="CH18" s="52">
        <v>0</v>
      </c>
      <c r="CI18" s="52">
        <v>0</v>
      </c>
      <c r="CJ18" s="52">
        <v>0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52">
        <v>0</v>
      </c>
    </row>
    <row r="19" spans="2:101" x14ac:dyDescent="0.2">
      <c r="B19" s="9" t="s">
        <v>203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0</v>
      </c>
      <c r="AW19" s="52">
        <v>0</v>
      </c>
      <c r="AX19" s="52">
        <v>1</v>
      </c>
      <c r="AY19" s="52">
        <v>0</v>
      </c>
      <c r="AZ19" s="52">
        <v>2</v>
      </c>
      <c r="BA19" s="52">
        <v>0</v>
      </c>
      <c r="BB19" s="52">
        <v>12</v>
      </c>
      <c r="BC19" s="52">
        <v>20</v>
      </c>
      <c r="BD19" s="52">
        <v>9</v>
      </c>
      <c r="BE19" s="52">
        <v>62</v>
      </c>
      <c r="BF19" s="52">
        <v>130</v>
      </c>
      <c r="BG19" s="52">
        <v>216</v>
      </c>
      <c r="BH19" s="52">
        <v>210</v>
      </c>
      <c r="BI19" s="52">
        <v>276</v>
      </c>
      <c r="BJ19" s="52">
        <v>326</v>
      </c>
      <c r="BK19" s="52">
        <v>366</v>
      </c>
      <c r="BL19" s="52">
        <v>459</v>
      </c>
      <c r="BM19" s="52">
        <v>745</v>
      </c>
      <c r="BN19" s="52">
        <v>193</v>
      </c>
      <c r="BO19" s="52">
        <v>327</v>
      </c>
      <c r="BP19" s="52">
        <v>385</v>
      </c>
      <c r="BQ19" s="52">
        <v>579</v>
      </c>
      <c r="BR19" s="52">
        <v>596</v>
      </c>
      <c r="BS19" s="52">
        <v>600</v>
      </c>
      <c r="BT19" s="52">
        <v>633</v>
      </c>
      <c r="BU19" s="52">
        <v>703</v>
      </c>
      <c r="BV19" s="52">
        <v>448</v>
      </c>
      <c r="BW19" s="52">
        <v>559</v>
      </c>
      <c r="BX19" s="52">
        <v>531</v>
      </c>
      <c r="BY19" s="52">
        <v>538</v>
      </c>
      <c r="BZ19" s="52">
        <v>500</v>
      </c>
      <c r="CA19" s="52">
        <v>496</v>
      </c>
      <c r="CB19" s="52">
        <v>483</v>
      </c>
      <c r="CC19" s="52">
        <v>592</v>
      </c>
      <c r="CD19" s="52">
        <v>579</v>
      </c>
      <c r="CE19" s="52">
        <v>522</v>
      </c>
      <c r="CF19" s="52">
        <v>612</v>
      </c>
      <c r="CG19" s="52">
        <v>637</v>
      </c>
      <c r="CH19" s="52">
        <v>717</v>
      </c>
      <c r="CI19" s="52">
        <v>629</v>
      </c>
      <c r="CJ19" s="52">
        <v>479.13043478260869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52">
        <v>380</v>
      </c>
    </row>
    <row r="20" spans="2:101" x14ac:dyDescent="0.2">
      <c r="B20" s="9" t="s">
        <v>69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2">
        <v>0</v>
      </c>
      <c r="AG20" s="52">
        <v>0</v>
      </c>
      <c r="AH20" s="52">
        <v>0</v>
      </c>
      <c r="AI20" s="52">
        <v>0</v>
      </c>
      <c r="AJ20" s="52">
        <v>0</v>
      </c>
      <c r="AK20" s="52">
        <v>0</v>
      </c>
      <c r="AL20" s="52">
        <v>0</v>
      </c>
      <c r="AM20" s="52">
        <v>0</v>
      </c>
      <c r="AN20" s="52">
        <v>0</v>
      </c>
      <c r="AO20" s="52">
        <v>0</v>
      </c>
      <c r="AP20" s="52">
        <v>0</v>
      </c>
      <c r="AQ20" s="52">
        <v>0</v>
      </c>
      <c r="AR20" s="52">
        <v>0</v>
      </c>
      <c r="AS20" s="52">
        <v>0</v>
      </c>
      <c r="AT20" s="52">
        <v>0</v>
      </c>
      <c r="AU20" s="52">
        <v>0</v>
      </c>
      <c r="AV20" s="52">
        <v>0</v>
      </c>
      <c r="AW20" s="52">
        <v>3</v>
      </c>
      <c r="AX20" s="52">
        <v>1</v>
      </c>
      <c r="AY20" s="52">
        <v>2</v>
      </c>
      <c r="AZ20" s="52">
        <v>0</v>
      </c>
      <c r="BA20" s="52">
        <v>0</v>
      </c>
      <c r="BB20" s="52">
        <v>0</v>
      </c>
      <c r="BC20" s="52">
        <v>0</v>
      </c>
      <c r="BD20" s="52">
        <v>0</v>
      </c>
      <c r="BE20" s="52">
        <v>0</v>
      </c>
      <c r="BF20" s="52">
        <v>0</v>
      </c>
      <c r="BG20" s="52">
        <v>0</v>
      </c>
      <c r="BH20" s="52">
        <v>21</v>
      </c>
      <c r="BI20" s="52">
        <v>43</v>
      </c>
      <c r="BJ20" s="52">
        <v>31</v>
      </c>
      <c r="BK20" s="52">
        <v>26</v>
      </c>
      <c r="BL20" s="52">
        <v>1</v>
      </c>
      <c r="BM20" s="52">
        <v>15</v>
      </c>
      <c r="BN20" s="52">
        <v>36</v>
      </c>
      <c r="BO20" s="52">
        <v>17</v>
      </c>
      <c r="BP20" s="52">
        <v>20</v>
      </c>
      <c r="BQ20" s="52">
        <v>40</v>
      </c>
      <c r="BR20" s="52">
        <v>69</v>
      </c>
      <c r="BS20" s="52">
        <v>58</v>
      </c>
      <c r="BT20" s="52">
        <v>73</v>
      </c>
      <c r="BU20" s="52">
        <v>100</v>
      </c>
      <c r="BV20" s="52">
        <v>103</v>
      </c>
      <c r="BW20" s="52">
        <v>133</v>
      </c>
      <c r="BX20" s="52">
        <v>308</v>
      </c>
      <c r="BY20" s="52">
        <v>735</v>
      </c>
      <c r="BZ20" s="52">
        <v>1197</v>
      </c>
      <c r="CA20" s="52">
        <v>1578</v>
      </c>
      <c r="CB20" s="52">
        <v>1648</v>
      </c>
      <c r="CC20" s="52">
        <v>2204</v>
      </c>
      <c r="CD20" s="52">
        <v>2203</v>
      </c>
      <c r="CE20" s="52">
        <v>2328</v>
      </c>
      <c r="CF20" s="52">
        <v>2853</v>
      </c>
      <c r="CG20" s="52">
        <v>2860</v>
      </c>
      <c r="CH20" s="52">
        <v>2882</v>
      </c>
      <c r="CI20" s="52">
        <v>2665</v>
      </c>
      <c r="CJ20" s="52">
        <v>2125.826086956522</v>
      </c>
      <c r="CK20" s="52">
        <v>0</v>
      </c>
      <c r="CL20" s="52">
        <v>0</v>
      </c>
      <c r="CM20" s="52">
        <v>0</v>
      </c>
      <c r="CN20" s="52">
        <v>0</v>
      </c>
      <c r="CO20" s="52">
        <v>0</v>
      </c>
      <c r="CP20" s="52">
        <v>0</v>
      </c>
      <c r="CQ20" s="52">
        <v>0</v>
      </c>
      <c r="CR20" s="52">
        <v>0</v>
      </c>
      <c r="CS20" s="52">
        <v>0</v>
      </c>
      <c r="CT20" s="52">
        <v>0</v>
      </c>
      <c r="CU20" s="52"/>
      <c r="CW20" s="52">
        <v>1686</v>
      </c>
    </row>
    <row r="21" spans="2:101" x14ac:dyDescent="0.2">
      <c r="B21" s="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W21" s="52"/>
    </row>
    <row r="22" spans="2:101" x14ac:dyDescent="0.2">
      <c r="B22" s="1" t="s">
        <v>13</v>
      </c>
      <c r="C22" s="52">
        <f t="shared" ref="C22:AX22" si="6">C24-SUM(C4:C20)</f>
        <v>48</v>
      </c>
      <c r="D22" s="52">
        <f t="shared" si="6"/>
        <v>31</v>
      </c>
      <c r="E22" s="52">
        <f t="shared" si="6"/>
        <v>78</v>
      </c>
      <c r="F22" s="52">
        <f t="shared" si="6"/>
        <v>32</v>
      </c>
      <c r="G22" s="52">
        <f t="shared" si="6"/>
        <v>52</v>
      </c>
      <c r="H22" s="52">
        <f t="shared" si="6"/>
        <v>25</v>
      </c>
      <c r="I22" s="52">
        <f t="shared" si="6"/>
        <v>24</v>
      </c>
      <c r="J22" s="52">
        <f t="shared" si="6"/>
        <v>94</v>
      </c>
      <c r="K22" s="52">
        <f t="shared" si="6"/>
        <v>121</v>
      </c>
      <c r="L22" s="52">
        <f t="shared" si="6"/>
        <v>67</v>
      </c>
      <c r="M22" s="52">
        <f t="shared" si="6"/>
        <v>44</v>
      </c>
      <c r="N22" s="52">
        <f t="shared" si="6"/>
        <v>78</v>
      </c>
      <c r="O22" s="52">
        <f t="shared" si="6"/>
        <v>60</v>
      </c>
      <c r="P22" s="52">
        <f t="shared" si="6"/>
        <v>57</v>
      </c>
      <c r="Q22" s="52">
        <f t="shared" si="6"/>
        <v>42</v>
      </c>
      <c r="R22" s="52">
        <f t="shared" si="6"/>
        <v>7</v>
      </c>
      <c r="S22" s="52">
        <f t="shared" si="6"/>
        <v>15</v>
      </c>
      <c r="T22" s="52">
        <f t="shared" si="6"/>
        <v>11</v>
      </c>
      <c r="U22" s="52">
        <f t="shared" si="6"/>
        <v>19</v>
      </c>
      <c r="V22" s="52">
        <f t="shared" si="6"/>
        <v>28</v>
      </c>
      <c r="W22" s="52">
        <f t="shared" si="6"/>
        <v>42</v>
      </c>
      <c r="X22" s="52">
        <f t="shared" si="6"/>
        <v>45</v>
      </c>
      <c r="Y22" s="52">
        <f t="shared" si="6"/>
        <v>32</v>
      </c>
      <c r="Z22" s="52">
        <f t="shared" si="6"/>
        <v>39</v>
      </c>
      <c r="AA22" s="52">
        <f t="shared" si="6"/>
        <v>48</v>
      </c>
      <c r="AB22" s="52">
        <f t="shared" si="6"/>
        <v>63</v>
      </c>
      <c r="AC22" s="52">
        <f t="shared" si="6"/>
        <v>103</v>
      </c>
      <c r="AD22" s="52">
        <f t="shared" si="6"/>
        <v>107</v>
      </c>
      <c r="AE22" s="52">
        <f t="shared" si="6"/>
        <v>11</v>
      </c>
      <c r="AF22" s="52">
        <f t="shared" si="6"/>
        <v>59</v>
      </c>
      <c r="AG22" s="52">
        <f t="shared" si="6"/>
        <v>167</v>
      </c>
      <c r="AH22" s="52">
        <f t="shared" si="6"/>
        <v>165</v>
      </c>
      <c r="AI22" s="52">
        <f t="shared" si="6"/>
        <v>151</v>
      </c>
      <c r="AJ22" s="52">
        <f t="shared" si="6"/>
        <v>152</v>
      </c>
      <c r="AK22" s="52">
        <f t="shared" si="6"/>
        <v>150</v>
      </c>
      <c r="AL22" s="52">
        <f t="shared" si="6"/>
        <v>150</v>
      </c>
      <c r="AM22" s="52">
        <f t="shared" si="6"/>
        <v>131</v>
      </c>
      <c r="AN22" s="52">
        <f t="shared" si="6"/>
        <v>112</v>
      </c>
      <c r="AO22" s="52">
        <f t="shared" si="6"/>
        <v>149</v>
      </c>
      <c r="AP22" s="52">
        <f t="shared" si="6"/>
        <v>137</v>
      </c>
      <c r="AQ22" s="52">
        <f t="shared" si="6"/>
        <v>209</v>
      </c>
      <c r="AR22" s="52">
        <f t="shared" si="6"/>
        <v>149</v>
      </c>
      <c r="AS22" s="52">
        <f t="shared" si="6"/>
        <v>147</v>
      </c>
      <c r="AT22" s="52">
        <f t="shared" si="6"/>
        <v>182</v>
      </c>
      <c r="AU22" s="52">
        <f t="shared" si="6"/>
        <v>196</v>
      </c>
      <c r="AV22" s="52">
        <f t="shared" si="6"/>
        <v>196</v>
      </c>
      <c r="AW22" s="52">
        <f t="shared" si="6"/>
        <v>312</v>
      </c>
      <c r="AX22" s="52">
        <f t="shared" si="6"/>
        <v>310</v>
      </c>
      <c r="AY22" s="52">
        <f t="shared" ref="AY22:BB22" si="7">AY24-SUM(AY4:AY20)</f>
        <v>203</v>
      </c>
      <c r="AZ22" s="52">
        <f t="shared" si="7"/>
        <v>259</v>
      </c>
      <c r="BA22" s="52">
        <f t="shared" si="7"/>
        <v>371</v>
      </c>
      <c r="BB22" s="52">
        <f t="shared" si="7"/>
        <v>324</v>
      </c>
      <c r="BC22" s="52">
        <f t="shared" ref="BC22:BI22" si="8">BC24-SUM(BC4:BC20)</f>
        <v>514</v>
      </c>
      <c r="BD22" s="52">
        <f t="shared" si="8"/>
        <v>352</v>
      </c>
      <c r="BE22" s="52">
        <f t="shared" si="8"/>
        <v>630</v>
      </c>
      <c r="BF22" s="52">
        <f t="shared" si="8"/>
        <v>450</v>
      </c>
      <c r="BG22" s="52">
        <f t="shared" si="8"/>
        <v>448</v>
      </c>
      <c r="BH22" s="52">
        <f t="shared" si="8"/>
        <v>549</v>
      </c>
      <c r="BI22" s="52">
        <f t="shared" si="8"/>
        <v>532</v>
      </c>
      <c r="BJ22" s="52">
        <f t="shared" ref="BJ22:BK22" si="9">BJ24-SUM(BJ4:BJ20)</f>
        <v>571</v>
      </c>
      <c r="BK22" s="52">
        <f t="shared" si="9"/>
        <v>547</v>
      </c>
      <c r="BL22" s="52">
        <f t="shared" ref="BL22:BM22" si="10">BL24-SUM(BL4:BL20)</f>
        <v>511</v>
      </c>
      <c r="BM22" s="52">
        <f t="shared" si="10"/>
        <v>581</v>
      </c>
      <c r="BN22" s="52">
        <f t="shared" ref="BN22:BO22" si="11">BN24-SUM(BN4:BN20)</f>
        <v>481</v>
      </c>
      <c r="BO22" s="52">
        <f t="shared" si="11"/>
        <v>775</v>
      </c>
      <c r="BP22" s="52">
        <f t="shared" ref="BP22:BQ22" si="12">BP24-SUM(BP4:BP20)</f>
        <v>573</v>
      </c>
      <c r="BQ22" s="52">
        <f t="shared" si="12"/>
        <v>641</v>
      </c>
      <c r="BR22" s="52">
        <f t="shared" ref="BR22:BS22" si="13">BR24-SUM(BR4:BR20)</f>
        <v>508</v>
      </c>
      <c r="BS22" s="52">
        <f t="shared" si="13"/>
        <v>690</v>
      </c>
      <c r="BT22" s="52">
        <f t="shared" ref="BT22:BU22" si="14">BT24-SUM(BT4:BT20)</f>
        <v>545</v>
      </c>
      <c r="BU22" s="52">
        <f t="shared" si="14"/>
        <v>631</v>
      </c>
      <c r="BV22" s="52">
        <f t="shared" ref="BV22" si="15">BV24-SUM(BV4:BV20)</f>
        <v>648</v>
      </c>
      <c r="BW22" s="52">
        <v>837</v>
      </c>
      <c r="BX22" s="52">
        <v>667</v>
      </c>
      <c r="BY22" s="52">
        <v>646</v>
      </c>
      <c r="BZ22" s="52">
        <v>480</v>
      </c>
      <c r="CA22" s="52">
        <v>585</v>
      </c>
      <c r="CB22" s="52">
        <f t="shared" ref="CB22:CC22" si="16">CB24-SUM(CB4:CB20)</f>
        <v>753</v>
      </c>
      <c r="CC22" s="52">
        <f t="shared" si="16"/>
        <v>544</v>
      </c>
      <c r="CD22" s="52">
        <f t="shared" ref="CD22:CE22" si="17">CD24-SUM(CD4:CD20)</f>
        <v>764</v>
      </c>
      <c r="CE22" s="52">
        <f t="shared" si="17"/>
        <v>832</v>
      </c>
      <c r="CF22" s="52">
        <f t="shared" ref="CF22:CG22" si="18">CF24-SUM(CF4:CF20)</f>
        <v>1170</v>
      </c>
      <c r="CG22" s="52">
        <f t="shared" si="18"/>
        <v>1539</v>
      </c>
      <c r="CH22" s="52">
        <f t="shared" ref="CH22" si="19">CH24-SUM(CH4:CH20)</f>
        <v>1806</v>
      </c>
      <c r="CI22" s="52">
        <f t="shared" ref="CI22:CT22" ca="1" si="20">IF(ISNUMBER(CI$2),CI24-SUM(CI4:CI20),$CW22*$CW$1)</f>
        <v>2183</v>
      </c>
      <c r="CJ22" s="52">
        <f t="shared" ca="1" si="20"/>
        <v>2183.8260869565238</v>
      </c>
      <c r="CK22" s="52">
        <f t="shared" ca="1" si="20"/>
        <v>55424</v>
      </c>
      <c r="CL22" s="52">
        <f t="shared" ca="1" si="20"/>
        <v>0</v>
      </c>
      <c r="CM22" s="52">
        <f t="shared" ca="1" si="20"/>
        <v>0</v>
      </c>
      <c r="CN22" s="52">
        <f t="shared" ca="1" si="20"/>
        <v>0</v>
      </c>
      <c r="CO22" s="52">
        <f t="shared" ca="1" si="20"/>
        <v>0</v>
      </c>
      <c r="CP22" s="52">
        <f t="shared" ca="1" si="20"/>
        <v>0</v>
      </c>
      <c r="CQ22" s="52">
        <f t="shared" ca="1" si="20"/>
        <v>0</v>
      </c>
      <c r="CR22" s="52">
        <f t="shared" ca="1" si="20"/>
        <v>0</v>
      </c>
      <c r="CS22" s="52">
        <f t="shared" ca="1" si="20"/>
        <v>0</v>
      </c>
      <c r="CT22" s="52">
        <f t="shared" ca="1" si="20"/>
        <v>0</v>
      </c>
      <c r="CU22" s="52"/>
      <c r="CW22" s="52">
        <f t="shared" ref="CW22" si="21">CW24-SUM(CW4:CW20)</f>
        <v>1732</v>
      </c>
    </row>
    <row r="23" spans="2:101" x14ac:dyDescent="0.2">
      <c r="B23" s="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W23" s="52"/>
    </row>
    <row r="24" spans="2:101" ht="15" x14ac:dyDescent="0.25">
      <c r="B24" s="2" t="s">
        <v>82</v>
      </c>
      <c r="C24" s="53">
        <v>79</v>
      </c>
      <c r="D24" s="53">
        <v>67</v>
      </c>
      <c r="E24" s="53">
        <v>121</v>
      </c>
      <c r="F24" s="53">
        <v>44</v>
      </c>
      <c r="G24" s="53">
        <v>66</v>
      </c>
      <c r="H24" s="53">
        <v>111</v>
      </c>
      <c r="I24" s="53">
        <v>63</v>
      </c>
      <c r="J24" s="53">
        <v>121</v>
      </c>
      <c r="K24" s="53">
        <v>176</v>
      </c>
      <c r="L24" s="53">
        <v>120</v>
      </c>
      <c r="M24" s="53">
        <v>134</v>
      </c>
      <c r="N24" s="53">
        <v>216</v>
      </c>
      <c r="O24" s="53">
        <v>264</v>
      </c>
      <c r="P24" s="53">
        <v>240</v>
      </c>
      <c r="Q24" s="53">
        <v>237</v>
      </c>
      <c r="R24" s="53">
        <v>21</v>
      </c>
      <c r="S24" s="53">
        <v>45</v>
      </c>
      <c r="T24" s="53">
        <v>78</v>
      </c>
      <c r="U24" s="53">
        <v>113</v>
      </c>
      <c r="V24" s="53">
        <v>175</v>
      </c>
      <c r="W24" s="53">
        <v>143</v>
      </c>
      <c r="X24" s="53">
        <v>179</v>
      </c>
      <c r="Y24" s="53">
        <v>181</v>
      </c>
      <c r="Z24" s="53">
        <v>261</v>
      </c>
      <c r="AA24" s="53">
        <v>265</v>
      </c>
      <c r="AB24" s="53">
        <v>386</v>
      </c>
      <c r="AC24" s="53">
        <v>582</v>
      </c>
      <c r="AD24" s="53">
        <v>381</v>
      </c>
      <c r="AE24" s="53">
        <v>96</v>
      </c>
      <c r="AF24" s="53">
        <v>338</v>
      </c>
      <c r="AG24" s="53">
        <v>754</v>
      </c>
      <c r="AH24" s="53">
        <v>928</v>
      </c>
      <c r="AI24" s="53">
        <v>1033</v>
      </c>
      <c r="AJ24" s="53">
        <v>952</v>
      </c>
      <c r="AK24" s="53">
        <v>1150</v>
      </c>
      <c r="AL24" s="53">
        <v>1298</v>
      </c>
      <c r="AM24" s="53">
        <v>1237</v>
      </c>
      <c r="AN24" s="53">
        <v>1320</v>
      </c>
      <c r="AO24" s="53">
        <v>1791</v>
      </c>
      <c r="AP24" s="53">
        <v>1711</v>
      </c>
      <c r="AQ24" s="53">
        <v>1557</v>
      </c>
      <c r="AR24" s="53">
        <v>1953</v>
      </c>
      <c r="AS24" s="53">
        <v>1597</v>
      </c>
      <c r="AT24" s="53">
        <v>2437</v>
      </c>
      <c r="AU24" s="53">
        <v>2365</v>
      </c>
      <c r="AV24" s="53">
        <v>2409</v>
      </c>
      <c r="AW24" s="53">
        <v>3034</v>
      </c>
      <c r="AX24" s="53">
        <v>3354</v>
      </c>
      <c r="AY24" s="53">
        <v>2613</v>
      </c>
      <c r="AZ24" s="53">
        <v>2999</v>
      </c>
      <c r="BA24" s="53">
        <v>4820</v>
      </c>
      <c r="BB24" s="53">
        <v>3811</v>
      </c>
      <c r="BC24" s="53">
        <v>4997</v>
      </c>
      <c r="BD24" s="53">
        <v>6240</v>
      </c>
      <c r="BE24" s="53">
        <v>7593</v>
      </c>
      <c r="BF24" s="53">
        <v>7620</v>
      </c>
      <c r="BG24" s="53">
        <v>7809</v>
      </c>
      <c r="BH24" s="53">
        <v>8276</v>
      </c>
      <c r="BI24" s="53">
        <v>9042</v>
      </c>
      <c r="BJ24" s="53">
        <v>8886</v>
      </c>
      <c r="BK24" s="53">
        <v>9197</v>
      </c>
      <c r="BL24" s="53">
        <v>9626</v>
      </c>
      <c r="BM24" s="53">
        <v>18315</v>
      </c>
      <c r="BN24" s="53">
        <v>6004</v>
      </c>
      <c r="BO24" s="53">
        <v>9698</v>
      </c>
      <c r="BP24" s="53">
        <v>9718</v>
      </c>
      <c r="BQ24" s="53">
        <v>14012</v>
      </c>
      <c r="BR24" s="53">
        <v>11989</v>
      </c>
      <c r="BS24" s="53">
        <v>14284</v>
      </c>
      <c r="BT24" s="53">
        <v>17291</v>
      </c>
      <c r="BU24" s="53">
        <v>17593</v>
      </c>
      <c r="BV24" s="53">
        <v>12751</v>
      </c>
      <c r="BW24" s="53">
        <v>15346</v>
      </c>
      <c r="BX24" s="53">
        <v>14346</v>
      </c>
      <c r="BY24" s="53">
        <v>16214</v>
      </c>
      <c r="BZ24" s="53">
        <v>15452</v>
      </c>
      <c r="CA24" s="53">
        <v>17342</v>
      </c>
      <c r="CB24" s="53">
        <v>18296</v>
      </c>
      <c r="CC24" s="53">
        <v>22500</v>
      </c>
      <c r="CD24" s="53">
        <v>20241</v>
      </c>
      <c r="CE24" s="53">
        <v>20844</v>
      </c>
      <c r="CF24" s="53">
        <v>26341</v>
      </c>
      <c r="CG24" s="53">
        <v>26627</v>
      </c>
      <c r="CH24" s="53">
        <v>23194</v>
      </c>
      <c r="CI24" s="53">
        <v>23629</v>
      </c>
      <c r="CJ24" s="53">
        <v>22013.521739130436</v>
      </c>
      <c r="CK24" s="53">
        <v>0</v>
      </c>
      <c r="CL24" s="53">
        <v>0</v>
      </c>
      <c r="CM24" s="53">
        <v>0</v>
      </c>
      <c r="CN24" s="53">
        <v>0</v>
      </c>
      <c r="CO24" s="53">
        <v>0</v>
      </c>
      <c r="CP24" s="53">
        <v>0</v>
      </c>
      <c r="CQ24" s="53">
        <v>0</v>
      </c>
      <c r="CR24" s="53">
        <v>0</v>
      </c>
      <c r="CS24" s="53">
        <v>0</v>
      </c>
      <c r="CT24" s="53">
        <v>0</v>
      </c>
      <c r="CU24" s="52"/>
      <c r="CW24" s="53">
        <v>17459</v>
      </c>
    </row>
    <row r="25" spans="2:101" x14ac:dyDescent="0.2"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CU25" s="52"/>
      <c r="CW25" s="52"/>
    </row>
    <row r="26" spans="2:101" x14ac:dyDescent="0.2">
      <c r="CU26" s="52"/>
      <c r="CW26" s="52"/>
    </row>
    <row r="27" spans="2:101" x14ac:dyDescent="0.2">
      <c r="CU27" s="52"/>
      <c r="CW27" s="52"/>
    </row>
    <row r="28" spans="2:101" x14ac:dyDescent="0.2">
      <c r="B28" s="9" t="s">
        <v>23</v>
      </c>
      <c r="C28" s="52">
        <f t="shared" ref="C28:BI28" si="22">C5+C6</f>
        <v>11</v>
      </c>
      <c r="D28" s="52">
        <f t="shared" si="22"/>
        <v>25</v>
      </c>
      <c r="E28" s="52">
        <f t="shared" si="22"/>
        <v>26</v>
      </c>
      <c r="F28" s="52">
        <f t="shared" si="22"/>
        <v>9</v>
      </c>
      <c r="G28" s="52">
        <f t="shared" si="22"/>
        <v>8</v>
      </c>
      <c r="H28" s="52">
        <f t="shared" si="22"/>
        <v>58</v>
      </c>
      <c r="I28" s="52">
        <f t="shared" si="22"/>
        <v>21</v>
      </c>
      <c r="J28" s="52">
        <f t="shared" si="22"/>
        <v>10</v>
      </c>
      <c r="K28" s="52">
        <f t="shared" si="22"/>
        <v>24</v>
      </c>
      <c r="L28" s="52">
        <f t="shared" si="22"/>
        <v>19</v>
      </c>
      <c r="M28" s="52">
        <f t="shared" si="22"/>
        <v>26</v>
      </c>
      <c r="N28" s="52">
        <f t="shared" si="22"/>
        <v>25</v>
      </c>
      <c r="O28" s="52">
        <f t="shared" si="22"/>
        <v>17</v>
      </c>
      <c r="P28" s="52">
        <f t="shared" si="22"/>
        <v>16</v>
      </c>
      <c r="Q28" s="52">
        <f t="shared" si="22"/>
        <v>34</v>
      </c>
      <c r="R28" s="52">
        <f t="shared" si="22"/>
        <v>3</v>
      </c>
      <c r="S28" s="52">
        <f t="shared" si="22"/>
        <v>0</v>
      </c>
      <c r="T28" s="52">
        <f t="shared" si="22"/>
        <v>17</v>
      </c>
      <c r="U28" s="52">
        <f t="shared" si="22"/>
        <v>19</v>
      </c>
      <c r="V28" s="52">
        <f t="shared" si="22"/>
        <v>80</v>
      </c>
      <c r="W28" s="52">
        <f t="shared" si="22"/>
        <v>12</v>
      </c>
      <c r="X28" s="52">
        <f t="shared" si="22"/>
        <v>5</v>
      </c>
      <c r="Y28" s="52">
        <f t="shared" si="22"/>
        <v>14</v>
      </c>
      <c r="Z28" s="52">
        <f t="shared" si="22"/>
        <v>16</v>
      </c>
      <c r="AA28" s="52">
        <f t="shared" si="22"/>
        <v>38</v>
      </c>
      <c r="AB28" s="52">
        <f t="shared" si="22"/>
        <v>47</v>
      </c>
      <c r="AC28" s="52">
        <f t="shared" si="22"/>
        <v>49</v>
      </c>
      <c r="AD28" s="52">
        <f t="shared" si="22"/>
        <v>8</v>
      </c>
      <c r="AE28" s="52">
        <f t="shared" si="22"/>
        <v>9</v>
      </c>
      <c r="AF28" s="52">
        <f t="shared" si="22"/>
        <v>18</v>
      </c>
      <c r="AG28" s="52">
        <f t="shared" si="22"/>
        <v>20</v>
      </c>
      <c r="AH28" s="52">
        <f t="shared" si="22"/>
        <v>38</v>
      </c>
      <c r="AI28" s="52">
        <f t="shared" si="22"/>
        <v>13</v>
      </c>
      <c r="AJ28" s="52">
        <f t="shared" si="22"/>
        <v>31</v>
      </c>
      <c r="AK28" s="52">
        <f t="shared" si="22"/>
        <v>21</v>
      </c>
      <c r="AL28" s="52">
        <f t="shared" si="22"/>
        <v>82</v>
      </c>
      <c r="AM28" s="52">
        <f t="shared" si="22"/>
        <v>40</v>
      </c>
      <c r="AN28" s="52">
        <f t="shared" si="22"/>
        <v>57</v>
      </c>
      <c r="AO28" s="52">
        <f t="shared" si="22"/>
        <v>59</v>
      </c>
      <c r="AP28" s="52">
        <f t="shared" si="22"/>
        <v>82</v>
      </c>
      <c r="AQ28" s="52">
        <f t="shared" si="22"/>
        <v>46</v>
      </c>
      <c r="AR28" s="52">
        <f t="shared" si="22"/>
        <v>39</v>
      </c>
      <c r="AS28" s="52">
        <f t="shared" si="22"/>
        <v>95</v>
      </c>
      <c r="AT28" s="52">
        <f t="shared" si="22"/>
        <v>142</v>
      </c>
      <c r="AU28" s="52">
        <f t="shared" si="22"/>
        <v>77</v>
      </c>
      <c r="AV28" s="52">
        <f t="shared" si="22"/>
        <v>84</v>
      </c>
      <c r="AW28" s="52">
        <f t="shared" si="22"/>
        <v>59</v>
      </c>
      <c r="AX28" s="52">
        <f t="shared" si="22"/>
        <v>92</v>
      </c>
      <c r="AY28" s="52">
        <f t="shared" si="22"/>
        <v>117</v>
      </c>
      <c r="AZ28" s="52">
        <f t="shared" si="22"/>
        <v>93</v>
      </c>
      <c r="BA28" s="52">
        <f t="shared" si="22"/>
        <v>180</v>
      </c>
      <c r="BB28" s="52">
        <f t="shared" si="22"/>
        <v>140</v>
      </c>
      <c r="BC28" s="52">
        <f t="shared" si="22"/>
        <v>174</v>
      </c>
      <c r="BD28" s="52">
        <f t="shared" si="22"/>
        <v>258</v>
      </c>
      <c r="BE28" s="52">
        <f t="shared" si="22"/>
        <v>150</v>
      </c>
      <c r="BF28" s="52">
        <f t="shared" si="22"/>
        <v>232</v>
      </c>
      <c r="BG28" s="52">
        <f t="shared" si="22"/>
        <v>215</v>
      </c>
      <c r="BH28" s="52">
        <f t="shared" si="22"/>
        <v>159</v>
      </c>
      <c r="BI28" s="52">
        <f t="shared" si="22"/>
        <v>139</v>
      </c>
      <c r="BJ28" s="52">
        <f t="shared" ref="BJ28" si="23">BJ5+BJ6</f>
        <v>180</v>
      </c>
      <c r="BK28" s="52">
        <f t="shared" ref="BK28" si="24">BK5+BK6</f>
        <v>126</v>
      </c>
      <c r="BL28" s="52">
        <f t="shared" ref="BL28:BM28" si="25">BL5+BL6</f>
        <v>143</v>
      </c>
      <c r="BM28" s="52">
        <f t="shared" si="25"/>
        <v>254</v>
      </c>
      <c r="BN28" s="52">
        <f t="shared" ref="BN28:BO28" si="26">BN5+BN6</f>
        <v>208</v>
      </c>
      <c r="BO28" s="52">
        <f t="shared" si="26"/>
        <v>537</v>
      </c>
      <c r="BP28" s="52">
        <f t="shared" ref="BP28:BQ28" si="27">BP5+BP6</f>
        <v>163</v>
      </c>
      <c r="BQ28" s="52">
        <f t="shared" si="27"/>
        <v>220</v>
      </c>
      <c r="BR28" s="52">
        <f t="shared" ref="BR28:BS28" si="28">BR5+BR6</f>
        <v>201</v>
      </c>
      <c r="BS28" s="52">
        <f t="shared" si="28"/>
        <v>178</v>
      </c>
      <c r="BT28" s="52">
        <f t="shared" ref="BT28:BU28" si="29">BT5+BT6</f>
        <v>229</v>
      </c>
      <c r="BU28" s="52">
        <f t="shared" si="29"/>
        <v>230</v>
      </c>
      <c r="BV28" s="52">
        <f t="shared" ref="BV28" si="30">BV5+BV6</f>
        <v>233</v>
      </c>
      <c r="BW28" s="52">
        <v>261</v>
      </c>
      <c r="BX28" s="52">
        <v>268</v>
      </c>
      <c r="BY28" s="52">
        <v>325</v>
      </c>
      <c r="BZ28" s="52">
        <v>229</v>
      </c>
      <c r="CA28" s="52">
        <v>214</v>
      </c>
      <c r="CB28" s="52">
        <f t="shared" ref="CB28:CC28" si="31">CB5+CB6</f>
        <v>179</v>
      </c>
      <c r="CC28" s="52">
        <f t="shared" si="31"/>
        <v>183</v>
      </c>
      <c r="CD28" s="52">
        <f t="shared" ref="CD28:CE28" si="32">CD5+CD6</f>
        <v>274</v>
      </c>
      <c r="CE28" s="52">
        <f t="shared" si="32"/>
        <v>227</v>
      </c>
      <c r="CF28" s="52">
        <f t="shared" ref="CF28:CG28" si="33">CF5+CF6</f>
        <v>410</v>
      </c>
      <c r="CG28" s="52">
        <f t="shared" si="33"/>
        <v>591</v>
      </c>
      <c r="CH28" s="52">
        <f t="shared" ref="CH28:CI28" si="34">CH5+CH6</f>
        <v>441</v>
      </c>
      <c r="CI28" s="52">
        <f t="shared" si="34"/>
        <v>483</v>
      </c>
      <c r="CJ28" s="52">
        <f t="shared" ref="CJ28:CT28" si="35">CJ5+CJ6</f>
        <v>442.56521739130437</v>
      </c>
      <c r="CK28" s="52">
        <f t="shared" si="35"/>
        <v>0</v>
      </c>
      <c r="CL28" s="52">
        <f t="shared" si="35"/>
        <v>0</v>
      </c>
      <c r="CM28" s="52">
        <f t="shared" si="35"/>
        <v>0</v>
      </c>
      <c r="CN28" s="52">
        <f t="shared" si="35"/>
        <v>0</v>
      </c>
      <c r="CO28" s="52">
        <f t="shared" si="35"/>
        <v>0</v>
      </c>
      <c r="CP28" s="52">
        <f t="shared" si="35"/>
        <v>0</v>
      </c>
      <c r="CQ28" s="52">
        <f t="shared" si="35"/>
        <v>0</v>
      </c>
      <c r="CR28" s="52">
        <f t="shared" si="35"/>
        <v>0</v>
      </c>
      <c r="CS28" s="52">
        <f t="shared" si="35"/>
        <v>0</v>
      </c>
      <c r="CT28" s="52">
        <f t="shared" si="35"/>
        <v>0</v>
      </c>
      <c r="CU28" s="52"/>
      <c r="CW28" s="52"/>
    </row>
    <row r="29" spans="2:101" x14ac:dyDescent="0.2">
      <c r="B29" s="9" t="s">
        <v>24</v>
      </c>
      <c r="C29" s="52">
        <f t="shared" ref="C29:BI29" si="36">C7</f>
        <v>13</v>
      </c>
      <c r="D29" s="52">
        <f t="shared" si="36"/>
        <v>0</v>
      </c>
      <c r="E29" s="52">
        <f t="shared" si="36"/>
        <v>5</v>
      </c>
      <c r="F29" s="52">
        <f t="shared" si="36"/>
        <v>0</v>
      </c>
      <c r="G29" s="52">
        <f t="shared" si="36"/>
        <v>1</v>
      </c>
      <c r="H29" s="52">
        <f t="shared" si="36"/>
        <v>0</v>
      </c>
      <c r="I29" s="52">
        <f t="shared" si="36"/>
        <v>2</v>
      </c>
      <c r="J29" s="52">
        <f t="shared" si="36"/>
        <v>0</v>
      </c>
      <c r="K29" s="52">
        <f t="shared" si="36"/>
        <v>0</v>
      </c>
      <c r="L29" s="52">
        <f t="shared" si="36"/>
        <v>0</v>
      </c>
      <c r="M29" s="52">
        <f t="shared" si="36"/>
        <v>0</v>
      </c>
      <c r="N29" s="52">
        <f t="shared" si="36"/>
        <v>0</v>
      </c>
      <c r="O29" s="52">
        <f t="shared" si="36"/>
        <v>19</v>
      </c>
      <c r="P29" s="52">
        <f t="shared" si="36"/>
        <v>0</v>
      </c>
      <c r="Q29" s="52">
        <f t="shared" si="36"/>
        <v>0</v>
      </c>
      <c r="R29" s="52">
        <f t="shared" si="36"/>
        <v>0</v>
      </c>
      <c r="S29" s="52">
        <f t="shared" si="36"/>
        <v>0</v>
      </c>
      <c r="T29" s="52">
        <f t="shared" si="36"/>
        <v>0</v>
      </c>
      <c r="U29" s="52">
        <f t="shared" si="36"/>
        <v>0</v>
      </c>
      <c r="V29" s="52">
        <f t="shared" si="36"/>
        <v>0</v>
      </c>
      <c r="W29" s="52">
        <f t="shared" si="36"/>
        <v>0</v>
      </c>
      <c r="X29" s="52">
        <f t="shared" si="36"/>
        <v>0</v>
      </c>
      <c r="Y29" s="52">
        <f t="shared" si="36"/>
        <v>0</v>
      </c>
      <c r="Z29" s="52">
        <f t="shared" si="36"/>
        <v>0</v>
      </c>
      <c r="AA29" s="52">
        <f t="shared" si="36"/>
        <v>0</v>
      </c>
      <c r="AB29" s="52">
        <f t="shared" si="36"/>
        <v>0</v>
      </c>
      <c r="AC29" s="52">
        <f t="shared" si="36"/>
        <v>0</v>
      </c>
      <c r="AD29" s="52">
        <f t="shared" si="36"/>
        <v>0</v>
      </c>
      <c r="AE29" s="52">
        <f t="shared" si="36"/>
        <v>0</v>
      </c>
      <c r="AF29" s="52">
        <f t="shared" si="36"/>
        <v>0</v>
      </c>
      <c r="AG29" s="52">
        <f t="shared" si="36"/>
        <v>0</v>
      </c>
      <c r="AH29" s="52">
        <f t="shared" si="36"/>
        <v>0</v>
      </c>
      <c r="AI29" s="52">
        <f t="shared" si="36"/>
        <v>0</v>
      </c>
      <c r="AJ29" s="52">
        <f t="shared" si="36"/>
        <v>0</v>
      </c>
      <c r="AK29" s="52">
        <f t="shared" si="36"/>
        <v>0</v>
      </c>
      <c r="AL29" s="52">
        <f t="shared" si="36"/>
        <v>0</v>
      </c>
      <c r="AM29" s="52">
        <f t="shared" si="36"/>
        <v>0</v>
      </c>
      <c r="AN29" s="52">
        <f t="shared" si="36"/>
        <v>0</v>
      </c>
      <c r="AO29" s="52">
        <f t="shared" si="36"/>
        <v>0</v>
      </c>
      <c r="AP29" s="52">
        <f t="shared" si="36"/>
        <v>0</v>
      </c>
      <c r="AQ29" s="52">
        <f t="shared" si="36"/>
        <v>0</v>
      </c>
      <c r="AR29" s="52">
        <f t="shared" si="36"/>
        <v>0</v>
      </c>
      <c r="AS29" s="52">
        <f t="shared" si="36"/>
        <v>0</v>
      </c>
      <c r="AT29" s="52">
        <f t="shared" si="36"/>
        <v>0</v>
      </c>
      <c r="AU29" s="52">
        <f t="shared" si="36"/>
        <v>0</v>
      </c>
      <c r="AV29" s="52">
        <f t="shared" si="36"/>
        <v>0</v>
      </c>
      <c r="AW29" s="52">
        <f t="shared" si="36"/>
        <v>0</v>
      </c>
      <c r="AX29" s="52">
        <f t="shared" si="36"/>
        <v>0</v>
      </c>
      <c r="AY29" s="52">
        <f t="shared" si="36"/>
        <v>0</v>
      </c>
      <c r="AZ29" s="52">
        <f t="shared" si="36"/>
        <v>0</v>
      </c>
      <c r="BA29" s="52">
        <f t="shared" si="36"/>
        <v>0</v>
      </c>
      <c r="BB29" s="52">
        <f t="shared" si="36"/>
        <v>0</v>
      </c>
      <c r="BC29" s="52">
        <f t="shared" si="36"/>
        <v>0</v>
      </c>
      <c r="BD29" s="52">
        <f t="shared" si="36"/>
        <v>124</v>
      </c>
      <c r="BE29" s="52">
        <f t="shared" si="36"/>
        <v>188</v>
      </c>
      <c r="BF29" s="52">
        <f t="shared" si="36"/>
        <v>224</v>
      </c>
      <c r="BG29" s="52">
        <f t="shared" si="36"/>
        <v>678</v>
      </c>
      <c r="BH29" s="52">
        <f t="shared" si="36"/>
        <v>866</v>
      </c>
      <c r="BI29" s="52">
        <f t="shared" si="36"/>
        <v>1231</v>
      </c>
      <c r="BJ29" s="52">
        <f t="shared" ref="BJ29" si="37">BJ7</f>
        <v>1262</v>
      </c>
      <c r="BK29" s="52">
        <f t="shared" ref="BK29:BO29" si="38">BK7</f>
        <v>1578</v>
      </c>
      <c r="BL29" s="52">
        <f t="shared" si="38"/>
        <v>1380</v>
      </c>
      <c r="BM29" s="52">
        <f t="shared" si="38"/>
        <v>3354</v>
      </c>
      <c r="BN29" s="52">
        <f t="shared" si="38"/>
        <v>1281</v>
      </c>
      <c r="BO29" s="52">
        <f t="shared" si="38"/>
        <v>2357</v>
      </c>
      <c r="BP29" s="52">
        <f t="shared" ref="BP29:BQ29" si="39">BP7</f>
        <v>2541</v>
      </c>
      <c r="BQ29" s="52">
        <f t="shared" si="39"/>
        <v>3691</v>
      </c>
      <c r="BR29" s="52">
        <f t="shared" ref="BR29:BS29" si="40">BR7</f>
        <v>4029</v>
      </c>
      <c r="BS29" s="52">
        <f t="shared" si="40"/>
        <v>4999</v>
      </c>
      <c r="BT29" s="52">
        <f t="shared" ref="BT29:BU29" si="41">BT7</f>
        <v>6304</v>
      </c>
      <c r="BU29" s="52">
        <f t="shared" si="41"/>
        <v>6125</v>
      </c>
      <c r="BV29" s="52">
        <f t="shared" ref="BV29" si="42">BV7</f>
        <v>4238</v>
      </c>
      <c r="BW29" s="52">
        <v>5353</v>
      </c>
      <c r="BX29" s="52">
        <v>4586</v>
      </c>
      <c r="BY29" s="52">
        <v>5288</v>
      </c>
      <c r="BZ29" s="52">
        <v>5506</v>
      </c>
      <c r="CA29" s="52">
        <v>6283</v>
      </c>
      <c r="CB29" s="52">
        <f t="shared" ref="CB29:CC29" si="43">CB7</f>
        <v>6473</v>
      </c>
      <c r="CC29" s="52">
        <f t="shared" si="43"/>
        <v>7618</v>
      </c>
      <c r="CD29" s="52">
        <f t="shared" ref="CD29:CE29" si="44">CD7</f>
        <v>6246</v>
      </c>
      <c r="CE29" s="52">
        <f t="shared" si="44"/>
        <v>6788</v>
      </c>
      <c r="CF29" s="52">
        <f t="shared" ref="CF29:CG29" si="45">CF7</f>
        <v>7947</v>
      </c>
      <c r="CG29" s="52">
        <f t="shared" si="45"/>
        <v>8686</v>
      </c>
      <c r="CH29" s="52">
        <f t="shared" ref="CH29:CI29" si="46">CH7</f>
        <v>7369</v>
      </c>
      <c r="CI29" s="52">
        <f t="shared" si="46"/>
        <v>8304</v>
      </c>
      <c r="CJ29" s="52">
        <f t="shared" ref="CJ29:CT29" si="47">CJ7</f>
        <v>7754.347826086957</v>
      </c>
      <c r="CK29" s="52">
        <f t="shared" si="47"/>
        <v>0</v>
      </c>
      <c r="CL29" s="52">
        <f t="shared" si="47"/>
        <v>0</v>
      </c>
      <c r="CM29" s="52">
        <f t="shared" si="47"/>
        <v>0</v>
      </c>
      <c r="CN29" s="52">
        <f t="shared" si="47"/>
        <v>0</v>
      </c>
      <c r="CO29" s="52">
        <f t="shared" si="47"/>
        <v>0</v>
      </c>
      <c r="CP29" s="52">
        <f t="shared" si="47"/>
        <v>0</v>
      </c>
      <c r="CQ29" s="52">
        <f t="shared" si="47"/>
        <v>0</v>
      </c>
      <c r="CR29" s="52">
        <f t="shared" si="47"/>
        <v>0</v>
      </c>
      <c r="CS29" s="52">
        <f t="shared" si="47"/>
        <v>0</v>
      </c>
      <c r="CT29" s="52">
        <f t="shared" si="47"/>
        <v>0</v>
      </c>
      <c r="CU29" s="52"/>
      <c r="CW29" s="52"/>
    </row>
    <row r="30" spans="2:101" x14ac:dyDescent="0.2">
      <c r="B30" s="9" t="s">
        <v>10</v>
      </c>
      <c r="C30" s="52">
        <f t="shared" ref="C30:BI30" si="48">C13+C14+C15</f>
        <v>3</v>
      </c>
      <c r="D30" s="52">
        <f t="shared" si="48"/>
        <v>2</v>
      </c>
      <c r="E30" s="52">
        <f t="shared" si="48"/>
        <v>7</v>
      </c>
      <c r="F30" s="52">
        <f t="shared" si="48"/>
        <v>2</v>
      </c>
      <c r="G30" s="52">
        <f t="shared" si="48"/>
        <v>3</v>
      </c>
      <c r="H30" s="52">
        <f t="shared" si="48"/>
        <v>19</v>
      </c>
      <c r="I30" s="52">
        <f t="shared" si="48"/>
        <v>14</v>
      </c>
      <c r="J30" s="52">
        <f t="shared" si="48"/>
        <v>16</v>
      </c>
      <c r="K30" s="52">
        <f t="shared" si="48"/>
        <v>31</v>
      </c>
      <c r="L30" s="52">
        <f t="shared" si="48"/>
        <v>33</v>
      </c>
      <c r="M30" s="52">
        <f t="shared" si="48"/>
        <v>59</v>
      </c>
      <c r="N30" s="52">
        <f t="shared" si="48"/>
        <v>82</v>
      </c>
      <c r="O30" s="52">
        <f t="shared" si="48"/>
        <v>142</v>
      </c>
      <c r="P30" s="52">
        <f t="shared" si="48"/>
        <v>157</v>
      </c>
      <c r="Q30" s="52">
        <f t="shared" si="48"/>
        <v>127</v>
      </c>
      <c r="R30" s="52">
        <f t="shared" si="48"/>
        <v>5</v>
      </c>
      <c r="S30" s="52">
        <f t="shared" si="48"/>
        <v>30</v>
      </c>
      <c r="T30" s="52">
        <f t="shared" si="48"/>
        <v>41</v>
      </c>
      <c r="U30" s="52">
        <f t="shared" si="48"/>
        <v>54</v>
      </c>
      <c r="V30" s="52">
        <f t="shared" si="48"/>
        <v>61</v>
      </c>
      <c r="W30" s="52">
        <f t="shared" si="48"/>
        <v>59</v>
      </c>
      <c r="X30" s="52">
        <f t="shared" si="48"/>
        <v>88</v>
      </c>
      <c r="Y30" s="52">
        <f t="shared" si="48"/>
        <v>73</v>
      </c>
      <c r="Z30" s="52">
        <f t="shared" si="48"/>
        <v>147</v>
      </c>
      <c r="AA30" s="52">
        <f t="shared" si="48"/>
        <v>149</v>
      </c>
      <c r="AB30" s="52">
        <f t="shared" si="48"/>
        <v>218</v>
      </c>
      <c r="AC30" s="52">
        <f t="shared" si="48"/>
        <v>351</v>
      </c>
      <c r="AD30" s="52">
        <f t="shared" si="48"/>
        <v>202</v>
      </c>
      <c r="AE30" s="52">
        <f t="shared" si="48"/>
        <v>64</v>
      </c>
      <c r="AF30" s="52">
        <f t="shared" si="48"/>
        <v>132</v>
      </c>
      <c r="AG30" s="52">
        <f t="shared" si="48"/>
        <v>271</v>
      </c>
      <c r="AH30" s="52">
        <f t="shared" si="48"/>
        <v>241</v>
      </c>
      <c r="AI30" s="52">
        <f t="shared" si="48"/>
        <v>319</v>
      </c>
      <c r="AJ30" s="52">
        <f t="shared" si="48"/>
        <v>316</v>
      </c>
      <c r="AK30" s="52">
        <f t="shared" si="48"/>
        <v>379</v>
      </c>
      <c r="AL30" s="52">
        <f t="shared" si="48"/>
        <v>326</v>
      </c>
      <c r="AM30" s="52">
        <f t="shared" si="48"/>
        <v>438</v>
      </c>
      <c r="AN30" s="52">
        <f t="shared" si="48"/>
        <v>389</v>
      </c>
      <c r="AO30" s="52">
        <f t="shared" si="48"/>
        <v>599</v>
      </c>
      <c r="AP30" s="52">
        <f t="shared" si="48"/>
        <v>564</v>
      </c>
      <c r="AQ30" s="52">
        <f t="shared" si="48"/>
        <v>599</v>
      </c>
      <c r="AR30" s="52">
        <f t="shared" si="48"/>
        <v>780</v>
      </c>
      <c r="AS30" s="52">
        <f t="shared" si="48"/>
        <v>763</v>
      </c>
      <c r="AT30" s="52">
        <f t="shared" si="48"/>
        <v>836</v>
      </c>
      <c r="AU30" s="52">
        <f t="shared" si="48"/>
        <v>951</v>
      </c>
      <c r="AV30" s="52">
        <f t="shared" si="48"/>
        <v>882</v>
      </c>
      <c r="AW30" s="52">
        <f t="shared" si="48"/>
        <v>950</v>
      </c>
      <c r="AX30" s="52">
        <f t="shared" si="48"/>
        <v>1070</v>
      </c>
      <c r="AY30" s="52">
        <f t="shared" si="48"/>
        <v>821</v>
      </c>
      <c r="AZ30" s="52">
        <f t="shared" si="48"/>
        <v>1167</v>
      </c>
      <c r="BA30" s="52">
        <f t="shared" si="48"/>
        <v>1620</v>
      </c>
      <c r="BB30" s="52">
        <f t="shared" si="48"/>
        <v>1271</v>
      </c>
      <c r="BC30" s="52">
        <f t="shared" si="48"/>
        <v>1802</v>
      </c>
      <c r="BD30" s="52">
        <f t="shared" si="48"/>
        <v>2587</v>
      </c>
      <c r="BE30" s="52">
        <f t="shared" si="48"/>
        <v>3112</v>
      </c>
      <c r="BF30" s="52">
        <f t="shared" si="48"/>
        <v>3232</v>
      </c>
      <c r="BG30" s="52">
        <f t="shared" si="48"/>
        <v>3105</v>
      </c>
      <c r="BH30" s="52">
        <f t="shared" si="48"/>
        <v>3291</v>
      </c>
      <c r="BI30" s="52">
        <f t="shared" si="48"/>
        <v>3757</v>
      </c>
      <c r="BJ30" s="52">
        <f t="shared" ref="BJ30" si="49">BJ13+BJ14+BJ15</f>
        <v>3446</v>
      </c>
      <c r="BK30" s="52">
        <f t="shared" ref="BK30" si="50">BK13+BK14+BK15</f>
        <v>3472</v>
      </c>
      <c r="BL30" s="52">
        <f t="shared" ref="BL30:BM30" si="51">BL13+BL14+BL15</f>
        <v>3961</v>
      </c>
      <c r="BM30" s="52">
        <f t="shared" si="51"/>
        <v>6311</v>
      </c>
      <c r="BN30" s="52">
        <f t="shared" ref="BN30:BO30" si="52">BN13+BN14+BN15</f>
        <v>2327</v>
      </c>
      <c r="BO30" s="52">
        <f t="shared" si="52"/>
        <v>3512</v>
      </c>
      <c r="BP30" s="52">
        <f t="shared" ref="BP30:BQ30" si="53">BP13+BP14+BP15</f>
        <v>3847</v>
      </c>
      <c r="BQ30" s="52">
        <f t="shared" si="53"/>
        <v>5943</v>
      </c>
      <c r="BR30" s="52">
        <f t="shared" ref="BR30:BS30" si="54">BR13+BR14+BR15</f>
        <v>4187</v>
      </c>
      <c r="BS30" s="52">
        <f t="shared" si="54"/>
        <v>5148</v>
      </c>
      <c r="BT30" s="52">
        <f t="shared" ref="BT30:BU30" si="55">BT13+BT14+BT15</f>
        <v>6518</v>
      </c>
      <c r="BU30" s="52">
        <f t="shared" si="55"/>
        <v>6318</v>
      </c>
      <c r="BV30" s="52">
        <f t="shared" ref="BV30" si="56">BV13+BV14+BV15</f>
        <v>4708</v>
      </c>
      <c r="BW30" s="52">
        <v>5450</v>
      </c>
      <c r="BX30" s="52">
        <v>5323</v>
      </c>
      <c r="BY30" s="52">
        <v>6026</v>
      </c>
      <c r="BZ30" s="52">
        <v>5074</v>
      </c>
      <c r="CA30" s="52">
        <v>6010</v>
      </c>
      <c r="CB30" s="52">
        <f t="shared" ref="CB30:CC30" si="57">CB13+CB14+CB15</f>
        <v>6770</v>
      </c>
      <c r="CC30" s="52">
        <f t="shared" si="57"/>
        <v>9053</v>
      </c>
      <c r="CD30" s="52">
        <f t="shared" ref="CD30:CE30" si="58">CD13+CD14+CD15</f>
        <v>7737</v>
      </c>
      <c r="CE30" s="52">
        <f t="shared" si="58"/>
        <v>7736</v>
      </c>
      <c r="CF30" s="52">
        <f t="shared" ref="CF30:CG30" si="59">CF13+CF14+CF15</f>
        <v>10849</v>
      </c>
      <c r="CG30" s="52">
        <f t="shared" si="59"/>
        <v>9831</v>
      </c>
      <c r="CH30" s="52">
        <f t="shared" ref="CH30:CI30" si="60">CH13+CH14+CH15</f>
        <v>7189</v>
      </c>
      <c r="CI30" s="52">
        <f t="shared" si="60"/>
        <v>6770</v>
      </c>
      <c r="CJ30" s="52">
        <f t="shared" ref="CJ30:CT30" si="61">CJ13+CJ14+CJ15</f>
        <v>6796.086956521739</v>
      </c>
      <c r="CK30" s="52">
        <f t="shared" si="61"/>
        <v>0</v>
      </c>
      <c r="CL30" s="52">
        <f t="shared" si="61"/>
        <v>0</v>
      </c>
      <c r="CM30" s="52">
        <f t="shared" si="61"/>
        <v>0</v>
      </c>
      <c r="CN30" s="52">
        <f t="shared" si="61"/>
        <v>0</v>
      </c>
      <c r="CO30" s="52">
        <f t="shared" si="61"/>
        <v>0</v>
      </c>
      <c r="CP30" s="52">
        <f t="shared" si="61"/>
        <v>0</v>
      </c>
      <c r="CQ30" s="52">
        <f t="shared" si="61"/>
        <v>0</v>
      </c>
      <c r="CR30" s="52">
        <f t="shared" si="61"/>
        <v>0</v>
      </c>
      <c r="CS30" s="52">
        <f t="shared" si="61"/>
        <v>0</v>
      </c>
      <c r="CT30" s="52">
        <f t="shared" si="61"/>
        <v>0</v>
      </c>
      <c r="CU30" s="52"/>
    </row>
    <row r="31" spans="2:101" x14ac:dyDescent="0.2">
      <c r="B31" s="9" t="s">
        <v>207</v>
      </c>
      <c r="C31" s="52">
        <f t="shared" ref="C31:BI31" si="62">C16</f>
        <v>0</v>
      </c>
      <c r="D31" s="52">
        <f t="shared" si="62"/>
        <v>0</v>
      </c>
      <c r="E31" s="52">
        <f t="shared" si="62"/>
        <v>0</v>
      </c>
      <c r="F31" s="52">
        <f t="shared" si="62"/>
        <v>0</v>
      </c>
      <c r="G31" s="52">
        <f t="shared" si="62"/>
        <v>0</v>
      </c>
      <c r="H31" s="52">
        <f t="shared" si="62"/>
        <v>0</v>
      </c>
      <c r="I31" s="52">
        <f t="shared" si="62"/>
        <v>0</v>
      </c>
      <c r="J31" s="52">
        <f t="shared" si="62"/>
        <v>0</v>
      </c>
      <c r="K31" s="52">
        <f t="shared" si="62"/>
        <v>0</v>
      </c>
      <c r="L31" s="52">
        <f t="shared" si="62"/>
        <v>0</v>
      </c>
      <c r="M31" s="52">
        <f t="shared" si="62"/>
        <v>0</v>
      </c>
      <c r="N31" s="52">
        <f t="shared" si="62"/>
        <v>0</v>
      </c>
      <c r="O31" s="52">
        <f t="shared" si="62"/>
        <v>0</v>
      </c>
      <c r="P31" s="52">
        <f t="shared" si="62"/>
        <v>0</v>
      </c>
      <c r="Q31" s="52">
        <f t="shared" si="62"/>
        <v>0</v>
      </c>
      <c r="R31" s="52">
        <f t="shared" si="62"/>
        <v>0</v>
      </c>
      <c r="S31" s="52">
        <f t="shared" si="62"/>
        <v>0</v>
      </c>
      <c r="T31" s="52">
        <f t="shared" si="62"/>
        <v>0</v>
      </c>
      <c r="U31" s="52">
        <f t="shared" si="62"/>
        <v>0</v>
      </c>
      <c r="V31" s="52">
        <f t="shared" si="62"/>
        <v>0</v>
      </c>
      <c r="W31" s="52">
        <f t="shared" si="62"/>
        <v>0</v>
      </c>
      <c r="X31" s="52">
        <f t="shared" si="62"/>
        <v>0</v>
      </c>
      <c r="Y31" s="52">
        <f t="shared" si="62"/>
        <v>0</v>
      </c>
      <c r="Z31" s="52">
        <f t="shared" si="62"/>
        <v>0</v>
      </c>
      <c r="AA31" s="52">
        <f t="shared" si="62"/>
        <v>0</v>
      </c>
      <c r="AB31" s="52">
        <f t="shared" si="62"/>
        <v>0</v>
      </c>
      <c r="AC31" s="52">
        <f t="shared" si="62"/>
        <v>0</v>
      </c>
      <c r="AD31" s="52">
        <f t="shared" si="62"/>
        <v>0</v>
      </c>
      <c r="AE31" s="52">
        <f t="shared" si="62"/>
        <v>0</v>
      </c>
      <c r="AF31" s="52">
        <f t="shared" si="62"/>
        <v>35</v>
      </c>
      <c r="AG31" s="52">
        <f t="shared" si="62"/>
        <v>55</v>
      </c>
      <c r="AH31" s="52">
        <f t="shared" si="62"/>
        <v>42</v>
      </c>
      <c r="AI31" s="52">
        <f t="shared" si="62"/>
        <v>45</v>
      </c>
      <c r="AJ31" s="52">
        <f t="shared" si="62"/>
        <v>22</v>
      </c>
      <c r="AK31" s="52">
        <f t="shared" si="62"/>
        <v>2</v>
      </c>
      <c r="AL31" s="52">
        <f t="shared" si="62"/>
        <v>98</v>
      </c>
      <c r="AM31" s="52">
        <f t="shared" si="62"/>
        <v>159</v>
      </c>
      <c r="AN31" s="52">
        <f t="shared" si="62"/>
        <v>75</v>
      </c>
      <c r="AO31" s="52">
        <f t="shared" si="62"/>
        <v>282</v>
      </c>
      <c r="AP31" s="52">
        <f t="shared" si="62"/>
        <v>174</v>
      </c>
      <c r="AQ31" s="52">
        <f t="shared" si="62"/>
        <v>209</v>
      </c>
      <c r="AR31" s="52">
        <f t="shared" si="62"/>
        <v>89</v>
      </c>
      <c r="AS31" s="52">
        <f t="shared" si="62"/>
        <v>191</v>
      </c>
      <c r="AT31" s="52">
        <f t="shared" si="62"/>
        <v>96</v>
      </c>
      <c r="AU31" s="52">
        <f t="shared" si="62"/>
        <v>133</v>
      </c>
      <c r="AV31" s="52">
        <f t="shared" si="62"/>
        <v>162</v>
      </c>
      <c r="AW31" s="52">
        <f t="shared" si="62"/>
        <v>454</v>
      </c>
      <c r="AX31" s="52">
        <f t="shared" si="62"/>
        <v>584</v>
      </c>
      <c r="AY31" s="52">
        <f t="shared" si="62"/>
        <v>283</v>
      </c>
      <c r="AZ31" s="52">
        <f t="shared" si="62"/>
        <v>211</v>
      </c>
      <c r="BA31" s="52">
        <f t="shared" si="62"/>
        <v>646</v>
      </c>
      <c r="BB31" s="52">
        <f t="shared" si="62"/>
        <v>194</v>
      </c>
      <c r="BC31" s="52">
        <f t="shared" si="62"/>
        <v>184</v>
      </c>
      <c r="BD31" s="52">
        <f t="shared" si="62"/>
        <v>203</v>
      </c>
      <c r="BE31" s="52">
        <f t="shared" si="62"/>
        <v>345</v>
      </c>
      <c r="BF31" s="52">
        <f t="shared" si="62"/>
        <v>267</v>
      </c>
      <c r="BG31" s="52">
        <f t="shared" si="62"/>
        <v>346</v>
      </c>
      <c r="BH31" s="52">
        <f t="shared" si="62"/>
        <v>286</v>
      </c>
      <c r="BI31" s="52">
        <f t="shared" si="62"/>
        <v>248</v>
      </c>
      <c r="BJ31" s="52">
        <f t="shared" ref="BJ31" si="63">BJ16</f>
        <v>301</v>
      </c>
      <c r="BK31" s="52">
        <f t="shared" ref="BK31:BL32" si="64">BK16</f>
        <v>367</v>
      </c>
      <c r="BL31" s="52">
        <f t="shared" si="64"/>
        <v>497</v>
      </c>
      <c r="BM31" s="52">
        <f t="shared" ref="BM31:BN31" si="65">BM16</f>
        <v>2246</v>
      </c>
      <c r="BN31" s="52">
        <f t="shared" si="65"/>
        <v>306</v>
      </c>
      <c r="BO31" s="52">
        <f t="shared" ref="BO31:BP31" si="66">BO16</f>
        <v>316</v>
      </c>
      <c r="BP31" s="52">
        <f t="shared" si="66"/>
        <v>363</v>
      </c>
      <c r="BQ31" s="52">
        <f t="shared" ref="BQ31:BR31" si="67">BQ16</f>
        <v>534</v>
      </c>
      <c r="BR31" s="52">
        <f t="shared" si="67"/>
        <v>445</v>
      </c>
      <c r="BS31" s="52">
        <f t="shared" ref="BS31:BT31" si="68">BS16</f>
        <v>513</v>
      </c>
      <c r="BT31" s="52">
        <f t="shared" si="68"/>
        <v>455</v>
      </c>
      <c r="BU31" s="52">
        <f t="shared" ref="BU31:BV31" si="69">BU16</f>
        <v>475</v>
      </c>
      <c r="BV31" s="52">
        <f t="shared" si="69"/>
        <v>383</v>
      </c>
      <c r="BW31" s="52">
        <v>605</v>
      </c>
      <c r="BX31" s="52">
        <v>1105</v>
      </c>
      <c r="BY31" s="52">
        <v>517</v>
      </c>
      <c r="BZ31" s="52">
        <v>471</v>
      </c>
      <c r="CA31" s="52">
        <v>453</v>
      </c>
      <c r="CB31" s="52">
        <f t="shared" ref="CB31:CC31" si="70">CB16</f>
        <v>459</v>
      </c>
      <c r="CC31" s="52">
        <f t="shared" si="70"/>
        <v>468</v>
      </c>
      <c r="CD31" s="52">
        <f t="shared" ref="CD31:CE31" si="71">CD16</f>
        <v>403</v>
      </c>
      <c r="CE31" s="52">
        <f t="shared" si="71"/>
        <v>481</v>
      </c>
      <c r="CF31" s="52">
        <f t="shared" ref="CF31:CG31" si="72">CF16</f>
        <v>467</v>
      </c>
      <c r="CG31" s="52">
        <f t="shared" si="72"/>
        <v>503</v>
      </c>
      <c r="CH31" s="52">
        <f t="shared" ref="CH31:CI31" si="73">CH16</f>
        <v>757</v>
      </c>
      <c r="CI31" s="52">
        <f t="shared" si="73"/>
        <v>875</v>
      </c>
      <c r="CJ31" s="52">
        <f t="shared" ref="CJ31:CT31" si="74">CJ16</f>
        <v>606.47826086956525</v>
      </c>
      <c r="CK31" s="52">
        <f t="shared" si="74"/>
        <v>0</v>
      </c>
      <c r="CL31" s="52">
        <f t="shared" si="74"/>
        <v>0</v>
      </c>
      <c r="CM31" s="52">
        <f t="shared" si="74"/>
        <v>0</v>
      </c>
      <c r="CN31" s="52">
        <f t="shared" si="74"/>
        <v>0</v>
      </c>
      <c r="CO31" s="52">
        <f t="shared" si="74"/>
        <v>0</v>
      </c>
      <c r="CP31" s="52">
        <f t="shared" si="74"/>
        <v>0</v>
      </c>
      <c r="CQ31" s="52">
        <f t="shared" si="74"/>
        <v>0</v>
      </c>
      <c r="CR31" s="52">
        <f t="shared" si="74"/>
        <v>0</v>
      </c>
      <c r="CS31" s="52">
        <f t="shared" si="74"/>
        <v>0</v>
      </c>
      <c r="CT31" s="52">
        <f t="shared" si="74"/>
        <v>0</v>
      </c>
      <c r="CU31" s="52"/>
    </row>
    <row r="32" spans="2:101" ht="15" x14ac:dyDescent="0.25">
      <c r="B32" s="9" t="s">
        <v>25</v>
      </c>
      <c r="C32" s="52">
        <f t="shared" ref="C32:BI32" si="75">C17</f>
        <v>0</v>
      </c>
      <c r="D32" s="52">
        <f t="shared" si="75"/>
        <v>0</v>
      </c>
      <c r="E32" s="52">
        <f t="shared" si="75"/>
        <v>0</v>
      </c>
      <c r="F32" s="52">
        <f t="shared" si="75"/>
        <v>0</v>
      </c>
      <c r="G32" s="52">
        <f t="shared" si="75"/>
        <v>0</v>
      </c>
      <c r="H32" s="52">
        <f t="shared" si="75"/>
        <v>0</v>
      </c>
      <c r="I32" s="52">
        <f t="shared" si="75"/>
        <v>0</v>
      </c>
      <c r="J32" s="52">
        <f t="shared" si="75"/>
        <v>0</v>
      </c>
      <c r="K32" s="52">
        <f t="shared" si="75"/>
        <v>0</v>
      </c>
      <c r="L32" s="52">
        <f t="shared" si="75"/>
        <v>0</v>
      </c>
      <c r="M32" s="52">
        <f t="shared" si="75"/>
        <v>0</v>
      </c>
      <c r="N32" s="52">
        <f t="shared" si="75"/>
        <v>1</v>
      </c>
      <c r="O32" s="52">
        <f t="shared" si="75"/>
        <v>3</v>
      </c>
      <c r="P32" s="52">
        <f t="shared" si="75"/>
        <v>6</v>
      </c>
      <c r="Q32" s="52">
        <f t="shared" si="75"/>
        <v>6</v>
      </c>
      <c r="R32" s="52">
        <f t="shared" si="75"/>
        <v>6</v>
      </c>
      <c r="S32" s="52">
        <f t="shared" si="75"/>
        <v>0</v>
      </c>
      <c r="T32" s="52">
        <f t="shared" si="75"/>
        <v>1</v>
      </c>
      <c r="U32" s="52">
        <f t="shared" si="75"/>
        <v>9</v>
      </c>
      <c r="V32" s="52">
        <f t="shared" si="75"/>
        <v>3</v>
      </c>
      <c r="W32" s="52">
        <f t="shared" si="75"/>
        <v>11</v>
      </c>
      <c r="X32" s="52">
        <f t="shared" si="75"/>
        <v>7</v>
      </c>
      <c r="Y32" s="52">
        <f t="shared" si="75"/>
        <v>10</v>
      </c>
      <c r="Z32" s="52">
        <f t="shared" si="75"/>
        <v>17</v>
      </c>
      <c r="AA32" s="52">
        <f t="shared" si="75"/>
        <v>13</v>
      </c>
      <c r="AB32" s="52">
        <f t="shared" si="75"/>
        <v>17</v>
      </c>
      <c r="AC32" s="52">
        <f t="shared" si="75"/>
        <v>29</v>
      </c>
      <c r="AD32" s="52">
        <f t="shared" si="75"/>
        <v>40</v>
      </c>
      <c r="AE32" s="52">
        <f t="shared" si="75"/>
        <v>11</v>
      </c>
      <c r="AF32" s="52">
        <f t="shared" si="75"/>
        <v>73</v>
      </c>
      <c r="AG32" s="52">
        <f t="shared" si="75"/>
        <v>183</v>
      </c>
      <c r="AH32" s="52">
        <f t="shared" si="75"/>
        <v>136</v>
      </c>
      <c r="AI32" s="52">
        <f t="shared" si="75"/>
        <v>329</v>
      </c>
      <c r="AJ32" s="52">
        <f t="shared" si="75"/>
        <v>317</v>
      </c>
      <c r="AK32" s="52">
        <f t="shared" si="75"/>
        <v>499</v>
      </c>
      <c r="AL32" s="52">
        <f t="shared" si="75"/>
        <v>412</v>
      </c>
      <c r="AM32" s="52">
        <f t="shared" si="75"/>
        <v>370</v>
      </c>
      <c r="AN32" s="52">
        <f t="shared" si="75"/>
        <v>327</v>
      </c>
      <c r="AO32" s="52">
        <f t="shared" si="75"/>
        <v>426</v>
      </c>
      <c r="AP32" s="52">
        <f t="shared" si="75"/>
        <v>507</v>
      </c>
      <c r="AQ32" s="52">
        <f t="shared" si="75"/>
        <v>343</v>
      </c>
      <c r="AR32" s="52">
        <f t="shared" si="75"/>
        <v>273</v>
      </c>
      <c r="AS32" s="52">
        <f t="shared" si="75"/>
        <v>122</v>
      </c>
      <c r="AT32" s="52">
        <f t="shared" si="75"/>
        <v>772</v>
      </c>
      <c r="AU32" s="52">
        <f t="shared" si="75"/>
        <v>776</v>
      </c>
      <c r="AV32" s="52">
        <f t="shared" si="75"/>
        <v>770</v>
      </c>
      <c r="AW32" s="52">
        <f t="shared" si="75"/>
        <v>838</v>
      </c>
      <c r="AX32" s="52">
        <f t="shared" si="75"/>
        <v>939</v>
      </c>
      <c r="AY32" s="52">
        <f t="shared" si="75"/>
        <v>967</v>
      </c>
      <c r="AZ32" s="52">
        <f t="shared" si="75"/>
        <v>915</v>
      </c>
      <c r="BA32" s="52">
        <f t="shared" si="75"/>
        <v>1256</v>
      </c>
      <c r="BB32" s="52">
        <f t="shared" si="75"/>
        <v>1233</v>
      </c>
      <c r="BC32" s="52">
        <f t="shared" si="75"/>
        <v>1587</v>
      </c>
      <c r="BD32" s="52">
        <f t="shared" si="75"/>
        <v>1800</v>
      </c>
      <c r="BE32" s="52">
        <f t="shared" si="75"/>
        <v>1996</v>
      </c>
      <c r="BF32" s="52">
        <f t="shared" si="75"/>
        <v>1940</v>
      </c>
      <c r="BG32" s="52">
        <f t="shared" si="75"/>
        <v>2005</v>
      </c>
      <c r="BH32" s="52">
        <f t="shared" si="75"/>
        <v>2254</v>
      </c>
      <c r="BI32" s="52">
        <f t="shared" si="75"/>
        <v>2258</v>
      </c>
      <c r="BJ32" s="52">
        <f t="shared" ref="BJ32" si="76">BJ17</f>
        <v>2094</v>
      </c>
      <c r="BK32" s="52">
        <f t="shared" si="64"/>
        <v>2134</v>
      </c>
      <c r="BL32" s="52">
        <f t="shared" si="64"/>
        <v>2004</v>
      </c>
      <c r="BM32" s="52">
        <f t="shared" ref="BM32:BN32" si="77">BM17</f>
        <v>3309</v>
      </c>
      <c r="BN32" s="52">
        <f t="shared" si="77"/>
        <v>696</v>
      </c>
      <c r="BO32" s="52">
        <f t="shared" ref="BO32:BP32" si="78">BO17</f>
        <v>1376</v>
      </c>
      <c r="BP32" s="52">
        <f t="shared" si="78"/>
        <v>1284</v>
      </c>
      <c r="BQ32" s="52">
        <f t="shared" ref="BQ32:BR32" si="79">BQ17</f>
        <v>1956</v>
      </c>
      <c r="BR32" s="52">
        <f t="shared" si="79"/>
        <v>1559</v>
      </c>
      <c r="BS32" s="52">
        <f t="shared" ref="BS32:BT32" si="80">BS17</f>
        <v>1683</v>
      </c>
      <c r="BT32" s="52">
        <f t="shared" si="80"/>
        <v>1941</v>
      </c>
      <c r="BU32" s="52">
        <f t="shared" ref="BU32:BV32" si="81">BU17</f>
        <v>2464</v>
      </c>
      <c r="BV32" s="52">
        <f t="shared" si="81"/>
        <v>1357</v>
      </c>
      <c r="BW32" s="52">
        <v>1583</v>
      </c>
      <c r="BX32" s="52">
        <v>1171</v>
      </c>
      <c r="BY32" s="52">
        <v>1387</v>
      </c>
      <c r="BZ32" s="52">
        <v>1141</v>
      </c>
      <c r="CA32" s="52">
        <v>1036</v>
      </c>
      <c r="CB32" s="52">
        <f t="shared" ref="CB32:CC32" si="82">CB17</f>
        <v>1029</v>
      </c>
      <c r="CC32" s="52">
        <f t="shared" si="82"/>
        <v>1193</v>
      </c>
      <c r="CD32" s="52">
        <f t="shared" ref="CD32:CE32" si="83">CD17</f>
        <v>1198</v>
      </c>
      <c r="CE32" s="52">
        <f t="shared" si="83"/>
        <v>1042</v>
      </c>
      <c r="CF32" s="52">
        <f t="shared" ref="CF32:CG32" si="84">CF17</f>
        <v>1404</v>
      </c>
      <c r="CG32" s="52">
        <f t="shared" si="84"/>
        <v>1311</v>
      </c>
      <c r="CH32" s="52">
        <f t="shared" ref="CH32:CI32" si="85">CH17</f>
        <v>1322</v>
      </c>
      <c r="CI32" s="52">
        <f t="shared" si="85"/>
        <v>925</v>
      </c>
      <c r="CJ32" s="52">
        <f t="shared" ref="CJ32:CT32" si="86">CJ17</f>
        <v>936.82608695652175</v>
      </c>
      <c r="CK32" s="52">
        <f t="shared" si="86"/>
        <v>0</v>
      </c>
      <c r="CL32" s="52">
        <f t="shared" si="86"/>
        <v>0</v>
      </c>
      <c r="CM32" s="52">
        <f t="shared" si="86"/>
        <v>0</v>
      </c>
      <c r="CN32" s="52">
        <f t="shared" si="86"/>
        <v>0</v>
      </c>
      <c r="CO32" s="52">
        <f t="shared" si="86"/>
        <v>0</v>
      </c>
      <c r="CP32" s="52">
        <f t="shared" si="86"/>
        <v>0</v>
      </c>
      <c r="CQ32" s="52">
        <f t="shared" si="86"/>
        <v>0</v>
      </c>
      <c r="CR32" s="52">
        <f t="shared" si="86"/>
        <v>0</v>
      </c>
      <c r="CS32" s="52">
        <f t="shared" si="86"/>
        <v>0</v>
      </c>
      <c r="CT32" s="52">
        <f t="shared" si="86"/>
        <v>0</v>
      </c>
      <c r="CU32" s="53"/>
    </row>
    <row r="33" spans="2:99" x14ac:dyDescent="0.2">
      <c r="B33" s="9" t="s">
        <v>26</v>
      </c>
      <c r="C33" s="52">
        <f t="shared" ref="C33:BI33" si="87">C20</f>
        <v>0</v>
      </c>
      <c r="D33" s="52">
        <f t="shared" si="87"/>
        <v>0</v>
      </c>
      <c r="E33" s="52">
        <f t="shared" si="87"/>
        <v>0</v>
      </c>
      <c r="F33" s="52">
        <f t="shared" si="87"/>
        <v>0</v>
      </c>
      <c r="G33" s="52">
        <f t="shared" si="87"/>
        <v>0</v>
      </c>
      <c r="H33" s="52">
        <f t="shared" si="87"/>
        <v>0</v>
      </c>
      <c r="I33" s="52">
        <f t="shared" si="87"/>
        <v>0</v>
      </c>
      <c r="J33" s="52">
        <f t="shared" si="87"/>
        <v>0</v>
      </c>
      <c r="K33" s="52">
        <f t="shared" si="87"/>
        <v>0</v>
      </c>
      <c r="L33" s="52">
        <f t="shared" si="87"/>
        <v>0</v>
      </c>
      <c r="M33" s="52">
        <f t="shared" si="87"/>
        <v>0</v>
      </c>
      <c r="N33" s="52">
        <f t="shared" si="87"/>
        <v>0</v>
      </c>
      <c r="O33" s="52">
        <f t="shared" si="87"/>
        <v>0</v>
      </c>
      <c r="P33" s="52">
        <f t="shared" si="87"/>
        <v>0</v>
      </c>
      <c r="Q33" s="52">
        <f t="shared" si="87"/>
        <v>0</v>
      </c>
      <c r="R33" s="52">
        <f t="shared" si="87"/>
        <v>0</v>
      </c>
      <c r="S33" s="52">
        <f t="shared" si="87"/>
        <v>0</v>
      </c>
      <c r="T33" s="52">
        <f t="shared" si="87"/>
        <v>0</v>
      </c>
      <c r="U33" s="52">
        <f t="shared" si="87"/>
        <v>0</v>
      </c>
      <c r="V33" s="52">
        <f t="shared" si="87"/>
        <v>0</v>
      </c>
      <c r="W33" s="52">
        <f t="shared" si="87"/>
        <v>0</v>
      </c>
      <c r="X33" s="52">
        <f t="shared" si="87"/>
        <v>0</v>
      </c>
      <c r="Y33" s="52">
        <f t="shared" si="87"/>
        <v>0</v>
      </c>
      <c r="Z33" s="52">
        <f t="shared" si="87"/>
        <v>0</v>
      </c>
      <c r="AA33" s="52">
        <f t="shared" si="87"/>
        <v>0</v>
      </c>
      <c r="AB33" s="52">
        <f t="shared" si="87"/>
        <v>0</v>
      </c>
      <c r="AC33" s="52">
        <f t="shared" si="87"/>
        <v>0</v>
      </c>
      <c r="AD33" s="52">
        <f t="shared" si="87"/>
        <v>0</v>
      </c>
      <c r="AE33" s="52">
        <f t="shared" si="87"/>
        <v>0</v>
      </c>
      <c r="AF33" s="52">
        <f t="shared" si="87"/>
        <v>0</v>
      </c>
      <c r="AG33" s="52">
        <f t="shared" si="87"/>
        <v>0</v>
      </c>
      <c r="AH33" s="52">
        <f t="shared" si="87"/>
        <v>0</v>
      </c>
      <c r="AI33" s="52">
        <f t="shared" si="87"/>
        <v>0</v>
      </c>
      <c r="AJ33" s="52">
        <f t="shared" si="87"/>
        <v>0</v>
      </c>
      <c r="AK33" s="52">
        <f t="shared" si="87"/>
        <v>0</v>
      </c>
      <c r="AL33" s="52">
        <f t="shared" si="87"/>
        <v>0</v>
      </c>
      <c r="AM33" s="52">
        <f t="shared" si="87"/>
        <v>0</v>
      </c>
      <c r="AN33" s="52">
        <f t="shared" si="87"/>
        <v>0</v>
      </c>
      <c r="AO33" s="52">
        <f t="shared" si="87"/>
        <v>0</v>
      </c>
      <c r="AP33" s="52">
        <f t="shared" si="87"/>
        <v>0</v>
      </c>
      <c r="AQ33" s="52">
        <f t="shared" si="87"/>
        <v>0</v>
      </c>
      <c r="AR33" s="52">
        <f t="shared" si="87"/>
        <v>0</v>
      </c>
      <c r="AS33" s="52">
        <f t="shared" si="87"/>
        <v>0</v>
      </c>
      <c r="AT33" s="52">
        <f t="shared" si="87"/>
        <v>0</v>
      </c>
      <c r="AU33" s="52">
        <f t="shared" si="87"/>
        <v>0</v>
      </c>
      <c r="AV33" s="52">
        <f t="shared" si="87"/>
        <v>0</v>
      </c>
      <c r="AW33" s="52">
        <f t="shared" si="87"/>
        <v>3</v>
      </c>
      <c r="AX33" s="52">
        <f t="shared" si="87"/>
        <v>1</v>
      </c>
      <c r="AY33" s="52">
        <f t="shared" si="87"/>
        <v>2</v>
      </c>
      <c r="AZ33" s="52">
        <f t="shared" si="87"/>
        <v>0</v>
      </c>
      <c r="BA33" s="52">
        <f t="shared" si="87"/>
        <v>0</v>
      </c>
      <c r="BB33" s="52">
        <f t="shared" si="87"/>
        <v>0</v>
      </c>
      <c r="BC33" s="52">
        <f t="shared" si="87"/>
        <v>0</v>
      </c>
      <c r="BD33" s="52">
        <f t="shared" si="87"/>
        <v>0</v>
      </c>
      <c r="BE33" s="52">
        <f t="shared" si="87"/>
        <v>0</v>
      </c>
      <c r="BF33" s="52">
        <f t="shared" si="87"/>
        <v>0</v>
      </c>
      <c r="BG33" s="52">
        <f t="shared" si="87"/>
        <v>0</v>
      </c>
      <c r="BH33" s="52">
        <f t="shared" si="87"/>
        <v>21</v>
      </c>
      <c r="BI33" s="52">
        <f t="shared" si="87"/>
        <v>43</v>
      </c>
      <c r="BJ33" s="52">
        <f t="shared" ref="BJ33" si="88">BJ20</f>
        <v>31</v>
      </c>
      <c r="BK33" s="52">
        <f t="shared" ref="BK33:BO33" si="89">BK20</f>
        <v>26</v>
      </c>
      <c r="BL33" s="52">
        <f t="shared" si="89"/>
        <v>1</v>
      </c>
      <c r="BM33" s="52">
        <f t="shared" si="89"/>
        <v>15</v>
      </c>
      <c r="BN33" s="52">
        <f t="shared" si="89"/>
        <v>36</v>
      </c>
      <c r="BO33" s="52">
        <f t="shared" si="89"/>
        <v>17</v>
      </c>
      <c r="BP33" s="52">
        <f t="shared" ref="BP33:BQ33" si="90">BP20</f>
        <v>20</v>
      </c>
      <c r="BQ33" s="52">
        <f t="shared" si="90"/>
        <v>40</v>
      </c>
      <c r="BR33" s="52">
        <f t="shared" ref="BR33:BS33" si="91">BR20</f>
        <v>69</v>
      </c>
      <c r="BS33" s="52">
        <f t="shared" si="91"/>
        <v>58</v>
      </c>
      <c r="BT33" s="52">
        <f t="shared" ref="BT33:BU33" si="92">BT20</f>
        <v>73</v>
      </c>
      <c r="BU33" s="52">
        <f t="shared" si="92"/>
        <v>100</v>
      </c>
      <c r="BV33" s="52">
        <f t="shared" ref="BV33" si="93">BV20</f>
        <v>103</v>
      </c>
      <c r="BW33" s="52">
        <v>133</v>
      </c>
      <c r="BX33" s="52">
        <v>308</v>
      </c>
      <c r="BY33" s="52">
        <v>735</v>
      </c>
      <c r="BZ33" s="52">
        <v>1197</v>
      </c>
      <c r="CA33" s="52">
        <v>1578</v>
      </c>
      <c r="CB33" s="52">
        <f t="shared" ref="CB33:CC33" si="94">CB20</f>
        <v>1648</v>
      </c>
      <c r="CC33" s="52">
        <f t="shared" si="94"/>
        <v>2204</v>
      </c>
      <c r="CD33" s="52">
        <f t="shared" ref="CD33:CE33" si="95">CD20</f>
        <v>2203</v>
      </c>
      <c r="CE33" s="52">
        <f t="shared" si="95"/>
        <v>2328</v>
      </c>
      <c r="CF33" s="52">
        <f t="shared" ref="CF33:CG33" si="96">CF20</f>
        <v>2853</v>
      </c>
      <c r="CG33" s="52">
        <f t="shared" si="96"/>
        <v>2860</v>
      </c>
      <c r="CH33" s="52">
        <f t="shared" ref="CH33:CI33" si="97">CH20</f>
        <v>2882</v>
      </c>
      <c r="CI33" s="52">
        <f t="shared" si="97"/>
        <v>2665</v>
      </c>
      <c r="CJ33" s="52">
        <f t="shared" ref="CJ33:CT33" si="98">CJ20</f>
        <v>2125.826086956522</v>
      </c>
      <c r="CK33" s="52">
        <f t="shared" si="98"/>
        <v>0</v>
      </c>
      <c r="CL33" s="52">
        <f t="shared" si="98"/>
        <v>0</v>
      </c>
      <c r="CM33" s="52">
        <f t="shared" si="98"/>
        <v>0</v>
      </c>
      <c r="CN33" s="52">
        <f t="shared" si="98"/>
        <v>0</v>
      </c>
      <c r="CO33" s="52">
        <f t="shared" si="98"/>
        <v>0</v>
      </c>
      <c r="CP33" s="52">
        <f t="shared" si="98"/>
        <v>0</v>
      </c>
      <c r="CQ33" s="52">
        <f t="shared" si="98"/>
        <v>0</v>
      </c>
      <c r="CR33" s="52">
        <f t="shared" si="98"/>
        <v>0</v>
      </c>
      <c r="CS33" s="52">
        <f t="shared" si="98"/>
        <v>0</v>
      </c>
      <c r="CT33" s="52">
        <f t="shared" si="98"/>
        <v>0</v>
      </c>
    </row>
    <row r="34" spans="2:99" x14ac:dyDescent="0.2"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</row>
    <row r="36" spans="2:99" x14ac:dyDescent="0.2">
      <c r="CU36" s="52"/>
    </row>
    <row r="37" spans="2:99" x14ac:dyDescent="0.2">
      <c r="CU37" s="52"/>
    </row>
    <row r="38" spans="2:99" x14ac:dyDescent="0.2">
      <c r="CU38" s="52"/>
    </row>
    <row r="39" spans="2:99" x14ac:dyDescent="0.2">
      <c r="CU39" s="52"/>
    </row>
    <row r="40" spans="2:99" x14ac:dyDescent="0.2">
      <c r="CU40" s="52"/>
    </row>
    <row r="41" spans="2:99" x14ac:dyDescent="0.2">
      <c r="CU41" s="52"/>
    </row>
    <row r="42" spans="2:99" x14ac:dyDescent="0.2">
      <c r="CU42" s="52"/>
    </row>
  </sheetData>
  <conditionalFormatting sqref="B1:B1048576">
    <cfRule type="duplicateValues" dxfId="14" priority="1"/>
  </conditionalFormatting>
  <pageMargins left="0.7" right="0.7" top="0.75" bottom="0.75" header="0.3" footer="0.3"/>
  <customProperties>
    <customPr name="Qube.Worksheet.Visibility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111F-8742-4880-8A48-4C64E8C248A4}">
  <dimension ref="B1:CY5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77" width="9.140625" style="9"/>
    <col min="78" max="82" width="10.42578125" style="9" bestFit="1" customWidth="1"/>
    <col min="83" max="87" width="10.42578125" style="9" customWidth="1"/>
    <col min="88" max="88" width="9.28515625" style="9" customWidth="1"/>
    <col min="89" max="98" width="9.28515625" style="9" customWidth="1" outlineLevel="1"/>
    <col min="99" max="99" width="9.28515625" style="9" customWidth="1"/>
    <col min="100" max="16384" width="9.140625" style="9"/>
  </cols>
  <sheetData>
    <row r="1" spans="2:103" ht="15" x14ac:dyDescent="0.25">
      <c r="CW1" s="66">
        <f ca="1">PV!CW1</f>
        <v>32</v>
      </c>
      <c r="CX1" s="9" t="s">
        <v>95</v>
      </c>
    </row>
    <row r="2" spans="2:103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>BK2+1</f>
        <v>17</v>
      </c>
      <c r="BM2" s="67">
        <f t="shared" ref="BM2:BV2" si="1">BL2+1</f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9">
        <f ca="1">PV!CW2</f>
        <v>4</v>
      </c>
    </row>
    <row r="3" spans="2:103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>EOMONTH(BK3,1)</f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</row>
    <row r="4" spans="2:103" ht="15" x14ac:dyDescent="0.25">
      <c r="B4" s="19" t="s">
        <v>36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W4" s="43"/>
    </row>
    <row r="5" spans="2:103" x14ac:dyDescent="0.2">
      <c r="B5" s="9" t="s">
        <v>101</v>
      </c>
      <c r="C5" s="52">
        <v>19099</v>
      </c>
      <c r="D5" s="52">
        <v>17992</v>
      </c>
      <c r="E5" s="52">
        <v>18793</v>
      </c>
      <c r="F5" s="52">
        <v>17611</v>
      </c>
      <c r="G5" s="52">
        <v>17675</v>
      </c>
      <c r="H5" s="52">
        <v>15338</v>
      </c>
      <c r="I5" s="52">
        <v>16661</v>
      </c>
      <c r="J5" s="52">
        <v>14402</v>
      </c>
      <c r="K5" s="52">
        <v>14142</v>
      </c>
      <c r="L5" s="52">
        <v>17594</v>
      </c>
      <c r="M5" s="52">
        <v>21405</v>
      </c>
      <c r="N5" s="52">
        <v>15674</v>
      </c>
      <c r="O5" s="52">
        <v>20019</v>
      </c>
      <c r="P5" s="52">
        <v>21302</v>
      </c>
      <c r="Q5" s="52">
        <v>25431</v>
      </c>
      <c r="R5" s="52">
        <v>4508</v>
      </c>
      <c r="S5" s="52">
        <v>386</v>
      </c>
      <c r="T5" s="52">
        <v>5623</v>
      </c>
      <c r="U5" s="52">
        <v>9435</v>
      </c>
      <c r="V5" s="52">
        <v>11235</v>
      </c>
      <c r="W5" s="52">
        <v>14474</v>
      </c>
      <c r="X5" s="52">
        <v>15506</v>
      </c>
      <c r="Y5" s="52">
        <v>17602</v>
      </c>
      <c r="Z5" s="52">
        <v>15669</v>
      </c>
      <c r="AA5" s="52">
        <v>14146</v>
      </c>
      <c r="AB5" s="52">
        <v>12178</v>
      </c>
      <c r="AC5" s="52">
        <v>11990</v>
      </c>
      <c r="AD5" s="52">
        <v>9505</v>
      </c>
      <c r="AE5" s="52">
        <v>3222</v>
      </c>
      <c r="AF5" s="52">
        <v>9314</v>
      </c>
      <c r="AG5" s="52">
        <v>14474</v>
      </c>
      <c r="AH5" s="52">
        <v>13426</v>
      </c>
      <c r="AI5" s="52">
        <v>11700</v>
      </c>
      <c r="AJ5" s="52">
        <v>10354</v>
      </c>
      <c r="AK5" s="52">
        <v>12215</v>
      </c>
      <c r="AL5" s="52">
        <v>12405</v>
      </c>
      <c r="AM5" s="52">
        <v>14392</v>
      </c>
      <c r="AN5" s="52">
        <v>14263</v>
      </c>
      <c r="AO5" s="52">
        <v>17519</v>
      </c>
      <c r="AP5" s="52">
        <v>17032</v>
      </c>
      <c r="AQ5" s="52">
        <v>14922</v>
      </c>
      <c r="AR5" s="52">
        <v>16026</v>
      </c>
      <c r="AS5" s="52">
        <v>16658</v>
      </c>
      <c r="AT5" s="52">
        <v>16828</v>
      </c>
      <c r="AU5" s="52">
        <v>17820</v>
      </c>
      <c r="AV5" s="52">
        <v>20332</v>
      </c>
      <c r="AW5" s="52">
        <v>20925</v>
      </c>
      <c r="AX5" s="52">
        <v>17283</v>
      </c>
      <c r="AY5" s="52">
        <v>20976</v>
      </c>
      <c r="AZ5" s="52">
        <v>18539</v>
      </c>
      <c r="BA5" s="52">
        <v>19555</v>
      </c>
      <c r="BB5" s="52">
        <v>16011</v>
      </c>
      <c r="BC5" s="52">
        <v>16238</v>
      </c>
      <c r="BD5" s="52">
        <v>15920</v>
      </c>
      <c r="BE5" s="52">
        <v>16696</v>
      </c>
      <c r="BF5" s="52">
        <v>18418</v>
      </c>
      <c r="BG5" s="52">
        <v>19769</v>
      </c>
      <c r="BH5" s="52">
        <v>21062</v>
      </c>
      <c r="BI5" s="52">
        <v>21213</v>
      </c>
      <c r="BJ5" s="52">
        <v>17533</v>
      </c>
      <c r="BK5" s="52">
        <v>21134</v>
      </c>
      <c r="BL5" s="52">
        <v>18681</v>
      </c>
      <c r="BM5" s="52">
        <v>18847</v>
      </c>
      <c r="BN5" s="52">
        <v>17969</v>
      </c>
      <c r="BO5" s="52">
        <v>17399</v>
      </c>
      <c r="BP5" s="52">
        <v>15082</v>
      </c>
      <c r="BQ5" s="52">
        <v>16625</v>
      </c>
      <c r="BR5" s="52">
        <v>16126</v>
      </c>
      <c r="BS5" s="52">
        <v>16417</v>
      </c>
      <c r="BT5" s="52">
        <v>24808</v>
      </c>
      <c r="BU5" s="52">
        <v>20698</v>
      </c>
      <c r="BV5" s="52">
        <v>16665</v>
      </c>
      <c r="BW5" s="52">
        <v>24810</v>
      </c>
      <c r="BX5" s="52">
        <v>18896</v>
      </c>
      <c r="BY5" s="52">
        <v>21519</v>
      </c>
      <c r="BZ5" s="52">
        <v>18602</v>
      </c>
      <c r="CA5" s="52">
        <v>17290</v>
      </c>
      <c r="CB5" s="52">
        <v>17071</v>
      </c>
      <c r="CC5" s="52">
        <v>17604</v>
      </c>
      <c r="CD5" s="52">
        <v>18991</v>
      </c>
      <c r="CE5" s="52">
        <v>18902</v>
      </c>
      <c r="CF5" s="52">
        <v>33655</v>
      </c>
      <c r="CG5" s="52">
        <v>24931</v>
      </c>
      <c r="CH5" s="52">
        <v>20399</v>
      </c>
      <c r="CI5" s="52">
        <v>28933</v>
      </c>
      <c r="CJ5" s="52">
        <v>23285.739130434784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18468</v>
      </c>
    </row>
    <row r="6" spans="2:103" x14ac:dyDescent="0.2">
      <c r="B6" s="9" t="s">
        <v>96</v>
      </c>
      <c r="C6" s="52">
        <v>18699</v>
      </c>
      <c r="D6" s="52">
        <v>18025</v>
      </c>
      <c r="E6" s="52">
        <v>18937</v>
      </c>
      <c r="F6" s="52">
        <v>18148</v>
      </c>
      <c r="G6" s="52">
        <v>16686</v>
      </c>
      <c r="H6" s="52">
        <v>14443</v>
      </c>
      <c r="I6" s="52">
        <v>15593</v>
      </c>
      <c r="J6" s="52">
        <v>15568</v>
      </c>
      <c r="K6" s="52">
        <v>15645</v>
      </c>
      <c r="L6" s="52">
        <v>15916</v>
      </c>
      <c r="M6" s="52">
        <v>19643</v>
      </c>
      <c r="N6" s="52">
        <v>16296</v>
      </c>
      <c r="O6" s="52">
        <v>19863</v>
      </c>
      <c r="P6" s="52">
        <v>22255</v>
      </c>
      <c r="Q6" s="52">
        <v>32014</v>
      </c>
      <c r="R6" s="52">
        <v>6907</v>
      </c>
      <c r="S6" s="52">
        <v>4</v>
      </c>
      <c r="T6" s="52">
        <v>844</v>
      </c>
      <c r="U6" s="52">
        <v>3758</v>
      </c>
      <c r="V6" s="52">
        <v>6174</v>
      </c>
      <c r="W6" s="52">
        <v>9789</v>
      </c>
      <c r="X6" s="52">
        <v>11661</v>
      </c>
      <c r="Y6" s="52">
        <v>13153</v>
      </c>
      <c r="Z6" s="52">
        <v>12844</v>
      </c>
      <c r="AA6" s="52">
        <v>18386</v>
      </c>
      <c r="AB6" s="52">
        <v>15449</v>
      </c>
      <c r="AC6" s="52">
        <v>18049</v>
      </c>
      <c r="AD6" s="52">
        <v>12144</v>
      </c>
      <c r="AE6" s="52">
        <v>3537</v>
      </c>
      <c r="AF6" s="52">
        <v>8146</v>
      </c>
      <c r="AG6" s="52">
        <v>12127</v>
      </c>
      <c r="AH6" s="52">
        <v>13082</v>
      </c>
      <c r="AI6" s="52">
        <v>15640</v>
      </c>
      <c r="AJ6" s="52">
        <v>15908</v>
      </c>
      <c r="AK6" s="52">
        <v>16990</v>
      </c>
      <c r="AL6" s="52">
        <v>16347</v>
      </c>
      <c r="AM6" s="52">
        <v>18473</v>
      </c>
      <c r="AN6" s="52">
        <v>16125</v>
      </c>
      <c r="AO6" s="52">
        <v>19480</v>
      </c>
      <c r="AP6" s="52">
        <v>17739</v>
      </c>
      <c r="AQ6" s="52">
        <v>15618</v>
      </c>
      <c r="AR6" s="52">
        <v>15456</v>
      </c>
      <c r="AS6" s="52">
        <v>15507</v>
      </c>
      <c r="AT6" s="52">
        <v>15421</v>
      </c>
      <c r="AU6" s="52">
        <v>16235</v>
      </c>
      <c r="AV6" s="52">
        <v>15412</v>
      </c>
      <c r="AW6" s="52">
        <v>17178</v>
      </c>
      <c r="AX6" s="52">
        <v>14452</v>
      </c>
      <c r="AY6" s="52">
        <v>17828</v>
      </c>
      <c r="AZ6" s="52">
        <v>16397</v>
      </c>
      <c r="BA6" s="52">
        <v>17792</v>
      </c>
      <c r="BB6" s="52">
        <v>15548</v>
      </c>
      <c r="BC6" s="52">
        <v>13225</v>
      </c>
      <c r="BD6" s="52">
        <v>13130</v>
      </c>
      <c r="BE6" s="52">
        <v>13585</v>
      </c>
      <c r="BF6" s="52">
        <v>13736</v>
      </c>
      <c r="BG6" s="52">
        <v>14149</v>
      </c>
      <c r="BH6" s="52">
        <v>15158</v>
      </c>
      <c r="BI6" s="52">
        <v>14631</v>
      </c>
      <c r="BJ6" s="52">
        <v>13059</v>
      </c>
      <c r="BK6" s="52">
        <v>15170</v>
      </c>
      <c r="BL6" s="52">
        <v>15761</v>
      </c>
      <c r="BM6" s="52">
        <v>16018</v>
      </c>
      <c r="BN6" s="52">
        <v>13728</v>
      </c>
      <c r="BO6" s="52">
        <v>13284</v>
      </c>
      <c r="BP6" s="52">
        <v>11493</v>
      </c>
      <c r="BQ6" s="52">
        <v>12235</v>
      </c>
      <c r="BR6" s="52">
        <v>12043</v>
      </c>
      <c r="BS6" s="52">
        <v>11952</v>
      </c>
      <c r="BT6" s="52">
        <v>14164</v>
      </c>
      <c r="BU6" s="52">
        <v>13228</v>
      </c>
      <c r="BV6" s="52">
        <v>10916</v>
      </c>
      <c r="BW6" s="52">
        <v>14732</v>
      </c>
      <c r="BX6" s="52">
        <v>12362</v>
      </c>
      <c r="BY6" s="52">
        <v>13390</v>
      </c>
      <c r="BZ6" s="52">
        <v>11314</v>
      </c>
      <c r="CA6" s="52">
        <v>10990</v>
      </c>
      <c r="CB6" s="52">
        <v>11002</v>
      </c>
      <c r="CC6" s="52">
        <v>10995</v>
      </c>
      <c r="CD6" s="52">
        <v>11148</v>
      </c>
      <c r="CE6" s="52">
        <v>11219</v>
      </c>
      <c r="CF6" s="52">
        <v>18091</v>
      </c>
      <c r="CG6" s="52">
        <v>14575</v>
      </c>
      <c r="CH6" s="52">
        <v>13057</v>
      </c>
      <c r="CI6" s="52">
        <v>16847</v>
      </c>
      <c r="CJ6" s="52">
        <v>14092.739130434784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11177</v>
      </c>
    </row>
    <row r="7" spans="2:103" x14ac:dyDescent="0.2">
      <c r="B7" s="9" t="s">
        <v>162</v>
      </c>
      <c r="C7" s="52">
        <v>4118</v>
      </c>
      <c r="D7" s="52">
        <v>4018</v>
      </c>
      <c r="E7" s="52">
        <v>4144</v>
      </c>
      <c r="F7" s="52">
        <v>3658</v>
      </c>
      <c r="G7" s="52">
        <v>3667</v>
      </c>
      <c r="H7" s="52">
        <v>3383</v>
      </c>
      <c r="I7" s="52">
        <v>3768</v>
      </c>
      <c r="J7" s="52">
        <v>3148</v>
      </c>
      <c r="K7" s="52">
        <v>3136</v>
      </c>
      <c r="L7" s="52">
        <v>3563</v>
      </c>
      <c r="M7" s="52">
        <v>4118</v>
      </c>
      <c r="N7" s="52">
        <v>3164</v>
      </c>
      <c r="O7" s="52">
        <v>4062</v>
      </c>
      <c r="P7" s="52">
        <v>4263</v>
      </c>
      <c r="Q7" s="52">
        <v>5035</v>
      </c>
      <c r="R7" s="52">
        <v>643</v>
      </c>
      <c r="S7" s="52">
        <v>76</v>
      </c>
      <c r="T7" s="52">
        <v>1246</v>
      </c>
      <c r="U7" s="52">
        <v>1556</v>
      </c>
      <c r="V7" s="52">
        <v>2425</v>
      </c>
      <c r="W7" s="52">
        <v>3347</v>
      </c>
      <c r="X7" s="52">
        <v>3524</v>
      </c>
      <c r="Y7" s="52">
        <v>3953</v>
      </c>
      <c r="Z7" s="52">
        <v>3803</v>
      </c>
      <c r="AA7" s="52">
        <v>4733</v>
      </c>
      <c r="AB7" s="52">
        <v>4661</v>
      </c>
      <c r="AC7" s="52">
        <v>5320</v>
      </c>
      <c r="AD7" s="52">
        <v>3593</v>
      </c>
      <c r="AE7" s="52">
        <v>983</v>
      </c>
      <c r="AF7" s="52">
        <v>2134</v>
      </c>
      <c r="AG7" s="52">
        <v>4305</v>
      </c>
      <c r="AH7" s="52">
        <v>3943</v>
      </c>
      <c r="AI7" s="52">
        <v>4369</v>
      </c>
      <c r="AJ7" s="52">
        <v>4201</v>
      </c>
      <c r="AK7" s="52">
        <v>3821</v>
      </c>
      <c r="AL7" s="52">
        <v>3524</v>
      </c>
      <c r="AM7" s="52">
        <v>3986</v>
      </c>
      <c r="AN7" s="52">
        <v>3749</v>
      </c>
      <c r="AO7" s="52">
        <v>4590</v>
      </c>
      <c r="AP7" s="52">
        <v>4508</v>
      </c>
      <c r="AQ7" s="52">
        <v>3711</v>
      </c>
      <c r="AR7" s="52">
        <v>3906</v>
      </c>
      <c r="AS7" s="52">
        <v>4048</v>
      </c>
      <c r="AT7" s="52">
        <v>4274</v>
      </c>
      <c r="AU7" s="52">
        <v>4638</v>
      </c>
      <c r="AV7" s="52">
        <v>4614</v>
      </c>
      <c r="AW7" s="52">
        <v>4840</v>
      </c>
      <c r="AX7" s="52">
        <v>3738</v>
      </c>
      <c r="AY7" s="52">
        <v>5302</v>
      </c>
      <c r="AZ7" s="52">
        <v>5094</v>
      </c>
      <c r="BA7" s="52">
        <v>5665</v>
      </c>
      <c r="BB7" s="52">
        <v>5205</v>
      </c>
      <c r="BC7" s="52">
        <v>4529</v>
      </c>
      <c r="BD7" s="52">
        <v>4337</v>
      </c>
      <c r="BE7" s="52">
        <v>4539</v>
      </c>
      <c r="BF7" s="52">
        <v>4465</v>
      </c>
      <c r="BG7" s="52">
        <v>4913</v>
      </c>
      <c r="BH7" s="52">
        <v>5286</v>
      </c>
      <c r="BI7" s="52">
        <v>4539</v>
      </c>
      <c r="BJ7" s="52">
        <v>4088</v>
      </c>
      <c r="BK7" s="52">
        <v>4946</v>
      </c>
      <c r="BL7" s="52">
        <v>4852</v>
      </c>
      <c r="BM7" s="52">
        <v>4699</v>
      </c>
      <c r="BN7" s="52">
        <v>4726</v>
      </c>
      <c r="BO7" s="52">
        <v>4317</v>
      </c>
      <c r="BP7" s="52">
        <v>3787</v>
      </c>
      <c r="BQ7" s="52">
        <v>5288</v>
      </c>
      <c r="BR7" s="52">
        <v>4382</v>
      </c>
      <c r="BS7" s="52">
        <v>4285</v>
      </c>
      <c r="BT7" s="52">
        <v>5559</v>
      </c>
      <c r="BU7" s="52">
        <v>4619</v>
      </c>
      <c r="BV7" s="52">
        <v>3897</v>
      </c>
      <c r="BW7" s="52">
        <v>5362</v>
      </c>
      <c r="BX7" s="52">
        <v>4818</v>
      </c>
      <c r="BY7" s="52">
        <v>5560</v>
      </c>
      <c r="BZ7" s="52">
        <v>4517</v>
      </c>
      <c r="CA7" s="52">
        <v>4636</v>
      </c>
      <c r="CB7" s="52">
        <v>4723</v>
      </c>
      <c r="CC7" s="52">
        <v>4829</v>
      </c>
      <c r="CD7" s="52">
        <v>4881</v>
      </c>
      <c r="CE7" s="52">
        <v>5217</v>
      </c>
      <c r="CF7" s="52">
        <v>7375</v>
      </c>
      <c r="CG7" s="52">
        <v>5730</v>
      </c>
      <c r="CH7" s="52">
        <v>5283</v>
      </c>
      <c r="CI7" s="52">
        <v>7058</v>
      </c>
      <c r="CJ7" s="52">
        <v>5821.434782608696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4617</v>
      </c>
    </row>
    <row r="8" spans="2:103" x14ac:dyDescent="0.2">
      <c r="B8" s="9" t="s">
        <v>99</v>
      </c>
      <c r="C8" s="52">
        <v>2324</v>
      </c>
      <c r="D8" s="52">
        <v>2144</v>
      </c>
      <c r="E8" s="52">
        <v>2250</v>
      </c>
      <c r="F8" s="52">
        <v>2194</v>
      </c>
      <c r="G8" s="52">
        <v>2365</v>
      </c>
      <c r="H8" s="52">
        <v>2071</v>
      </c>
      <c r="I8" s="52">
        <v>2242</v>
      </c>
      <c r="J8" s="52">
        <v>2095</v>
      </c>
      <c r="K8" s="52">
        <v>2077</v>
      </c>
      <c r="L8" s="52">
        <v>2352</v>
      </c>
      <c r="M8" s="52">
        <v>2722</v>
      </c>
      <c r="N8" s="52">
        <v>2276</v>
      </c>
      <c r="O8" s="52">
        <v>3012</v>
      </c>
      <c r="P8" s="52">
        <v>2385</v>
      </c>
      <c r="Q8" s="52">
        <v>2175</v>
      </c>
      <c r="R8" s="52">
        <v>343</v>
      </c>
      <c r="S8" s="52">
        <v>207</v>
      </c>
      <c r="T8" s="52">
        <v>862</v>
      </c>
      <c r="U8" s="52">
        <v>1323</v>
      </c>
      <c r="V8" s="52">
        <v>1807</v>
      </c>
      <c r="W8" s="52">
        <v>2347</v>
      </c>
      <c r="X8" s="52">
        <v>2314</v>
      </c>
      <c r="Y8" s="52">
        <v>2238</v>
      </c>
      <c r="Z8" s="52">
        <v>2373</v>
      </c>
      <c r="AA8" s="52">
        <v>4627</v>
      </c>
      <c r="AB8" s="52">
        <v>3286</v>
      </c>
      <c r="AC8" s="52">
        <v>3792</v>
      </c>
      <c r="AD8" s="52">
        <v>2357</v>
      </c>
      <c r="AE8" s="52">
        <v>756</v>
      </c>
      <c r="AF8" s="52">
        <v>1616</v>
      </c>
      <c r="AG8" s="52">
        <v>3258</v>
      </c>
      <c r="AH8" s="52">
        <v>3427</v>
      </c>
      <c r="AI8" s="52">
        <v>3653</v>
      </c>
      <c r="AJ8" s="52">
        <v>3667</v>
      </c>
      <c r="AK8" s="52">
        <v>3606</v>
      </c>
      <c r="AL8" s="52">
        <v>3604</v>
      </c>
      <c r="AM8" s="52">
        <v>3696</v>
      </c>
      <c r="AN8" s="52">
        <v>3230</v>
      </c>
      <c r="AO8" s="52">
        <v>3792</v>
      </c>
      <c r="AP8" s="52">
        <v>3467</v>
      </c>
      <c r="AQ8" s="52">
        <v>3001</v>
      </c>
      <c r="AR8" s="52">
        <v>2685</v>
      </c>
      <c r="AS8" s="52">
        <v>2710</v>
      </c>
      <c r="AT8" s="52">
        <v>2638</v>
      </c>
      <c r="AU8" s="52">
        <v>2985</v>
      </c>
      <c r="AV8" s="52">
        <v>3683</v>
      </c>
      <c r="AW8" s="52">
        <v>3822</v>
      </c>
      <c r="AX8" s="52">
        <v>3048</v>
      </c>
      <c r="AY8" s="52">
        <v>3870</v>
      </c>
      <c r="AZ8" s="52">
        <v>3020</v>
      </c>
      <c r="BA8" s="52">
        <v>3409</v>
      </c>
      <c r="BB8" s="52">
        <v>3154</v>
      </c>
      <c r="BC8" s="52">
        <v>3056</v>
      </c>
      <c r="BD8" s="52">
        <v>2939</v>
      </c>
      <c r="BE8" s="52">
        <v>2841</v>
      </c>
      <c r="BF8" s="52">
        <v>2793</v>
      </c>
      <c r="BG8" s="52">
        <v>3101</v>
      </c>
      <c r="BH8" s="52">
        <v>3356</v>
      </c>
      <c r="BI8" s="52">
        <v>3353</v>
      </c>
      <c r="BJ8" s="52">
        <v>2813</v>
      </c>
      <c r="BK8" s="52">
        <v>3765</v>
      </c>
      <c r="BL8" s="52">
        <v>2901</v>
      </c>
      <c r="BM8" s="52">
        <v>2994</v>
      </c>
      <c r="BN8" s="52">
        <v>3026</v>
      </c>
      <c r="BO8" s="52">
        <v>2909</v>
      </c>
      <c r="BP8" s="52">
        <v>2482</v>
      </c>
      <c r="BQ8" s="52">
        <v>3036</v>
      </c>
      <c r="BR8" s="52">
        <v>2976</v>
      </c>
      <c r="BS8" s="52">
        <v>2998</v>
      </c>
      <c r="BT8" s="52">
        <v>4650</v>
      </c>
      <c r="BU8" s="52">
        <v>3149</v>
      </c>
      <c r="BV8" s="52">
        <v>3019</v>
      </c>
      <c r="BW8" s="52">
        <v>4680</v>
      </c>
      <c r="BX8" s="52">
        <v>3257</v>
      </c>
      <c r="BY8" s="52">
        <v>3449</v>
      </c>
      <c r="BZ8" s="52">
        <v>2791</v>
      </c>
      <c r="CA8" s="52">
        <v>2715</v>
      </c>
      <c r="CB8" s="52">
        <v>2819</v>
      </c>
      <c r="CC8" s="52">
        <v>2953</v>
      </c>
      <c r="CD8" s="52">
        <v>3274</v>
      </c>
      <c r="CE8" s="52">
        <v>2840</v>
      </c>
      <c r="CF8" s="52">
        <v>5601</v>
      </c>
      <c r="CG8" s="52">
        <v>3941</v>
      </c>
      <c r="CH8" s="52">
        <v>3446</v>
      </c>
      <c r="CI8" s="52">
        <v>4899</v>
      </c>
      <c r="CJ8" s="52">
        <v>3749.826086956522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2974</v>
      </c>
    </row>
    <row r="9" spans="2:103" x14ac:dyDescent="0.2">
      <c r="B9" s="9" t="s">
        <v>163</v>
      </c>
      <c r="C9" s="52">
        <v>925</v>
      </c>
      <c r="D9" s="52">
        <v>851</v>
      </c>
      <c r="E9" s="52">
        <v>959</v>
      </c>
      <c r="F9" s="52">
        <v>951</v>
      </c>
      <c r="G9" s="52">
        <v>783</v>
      </c>
      <c r="H9" s="52">
        <v>738</v>
      </c>
      <c r="I9" s="52">
        <v>830</v>
      </c>
      <c r="J9" s="52">
        <v>730</v>
      </c>
      <c r="K9" s="52">
        <v>793</v>
      </c>
      <c r="L9" s="52">
        <v>918</v>
      </c>
      <c r="M9" s="52">
        <v>861</v>
      </c>
      <c r="N9" s="52">
        <v>679</v>
      </c>
      <c r="O9" s="52">
        <v>964</v>
      </c>
      <c r="P9" s="52">
        <v>1014</v>
      </c>
      <c r="Q9" s="52">
        <v>1326</v>
      </c>
      <c r="R9" s="52">
        <v>188</v>
      </c>
      <c r="S9" s="52">
        <v>1</v>
      </c>
      <c r="T9" s="52">
        <v>52</v>
      </c>
      <c r="U9" s="52">
        <v>264</v>
      </c>
      <c r="V9" s="52">
        <v>394</v>
      </c>
      <c r="W9" s="52">
        <v>647</v>
      </c>
      <c r="X9" s="52">
        <v>737</v>
      </c>
      <c r="Y9" s="52">
        <v>815</v>
      </c>
      <c r="Z9" s="52">
        <v>769</v>
      </c>
      <c r="AA9" s="52">
        <v>813</v>
      </c>
      <c r="AB9" s="52">
        <v>838</v>
      </c>
      <c r="AC9" s="52">
        <v>927</v>
      </c>
      <c r="AD9" s="52">
        <v>687</v>
      </c>
      <c r="AE9" s="52">
        <v>218</v>
      </c>
      <c r="AF9" s="52">
        <v>428</v>
      </c>
      <c r="AG9" s="52">
        <v>685</v>
      </c>
      <c r="AH9" s="52">
        <v>733</v>
      </c>
      <c r="AI9" s="52">
        <v>844</v>
      </c>
      <c r="AJ9" s="52">
        <v>867</v>
      </c>
      <c r="AK9" s="52">
        <v>798</v>
      </c>
      <c r="AL9" s="52">
        <v>625</v>
      </c>
      <c r="AM9" s="52">
        <v>747</v>
      </c>
      <c r="AN9" s="52">
        <v>700</v>
      </c>
      <c r="AO9" s="52">
        <v>838</v>
      </c>
      <c r="AP9" s="52">
        <v>1010</v>
      </c>
      <c r="AQ9" s="52">
        <v>771</v>
      </c>
      <c r="AR9" s="52">
        <v>722</v>
      </c>
      <c r="AS9" s="52">
        <v>771</v>
      </c>
      <c r="AT9" s="52">
        <v>681</v>
      </c>
      <c r="AU9" s="52">
        <v>817</v>
      </c>
      <c r="AV9" s="52">
        <v>849</v>
      </c>
      <c r="AW9" s="52">
        <v>877</v>
      </c>
      <c r="AX9" s="52">
        <v>728</v>
      </c>
      <c r="AY9" s="52">
        <v>812</v>
      </c>
      <c r="AZ9" s="52">
        <v>834</v>
      </c>
      <c r="BA9" s="52">
        <v>844</v>
      </c>
      <c r="BB9" s="52">
        <v>852</v>
      </c>
      <c r="BC9" s="52">
        <v>801</v>
      </c>
      <c r="BD9" s="52">
        <v>670</v>
      </c>
      <c r="BE9" s="52">
        <v>655</v>
      </c>
      <c r="BF9" s="52">
        <v>700</v>
      </c>
      <c r="BG9" s="52">
        <v>780</v>
      </c>
      <c r="BH9" s="52">
        <v>935</v>
      </c>
      <c r="BI9" s="52">
        <v>775</v>
      </c>
      <c r="BJ9" s="52">
        <v>653</v>
      </c>
      <c r="BK9" s="52">
        <v>778</v>
      </c>
      <c r="BL9" s="52">
        <v>775</v>
      </c>
      <c r="BM9" s="52">
        <v>787</v>
      </c>
      <c r="BN9" s="52">
        <v>875</v>
      </c>
      <c r="BO9" s="52">
        <v>814</v>
      </c>
      <c r="BP9" s="52">
        <v>643</v>
      </c>
      <c r="BQ9" s="52">
        <v>808</v>
      </c>
      <c r="BR9" s="52">
        <v>817</v>
      </c>
      <c r="BS9" s="52">
        <v>734</v>
      </c>
      <c r="BT9" s="52">
        <v>955</v>
      </c>
      <c r="BU9" s="52">
        <v>803</v>
      </c>
      <c r="BV9" s="52">
        <v>628</v>
      </c>
      <c r="BW9" s="52">
        <v>1066</v>
      </c>
      <c r="BX9" s="52">
        <v>880</v>
      </c>
      <c r="BY9" s="52">
        <v>900</v>
      </c>
      <c r="BZ9" s="52">
        <v>964</v>
      </c>
      <c r="CA9" s="52">
        <v>863</v>
      </c>
      <c r="CB9" s="52">
        <v>909</v>
      </c>
      <c r="CC9" s="52">
        <v>834</v>
      </c>
      <c r="CD9" s="52">
        <v>796</v>
      </c>
      <c r="CE9" s="52">
        <v>696</v>
      </c>
      <c r="CF9" s="52">
        <v>894</v>
      </c>
      <c r="CG9" s="52">
        <v>835</v>
      </c>
      <c r="CH9" s="52">
        <v>776</v>
      </c>
      <c r="CI9" s="52">
        <v>1037</v>
      </c>
      <c r="CJ9" s="52">
        <v>975.91304347826087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774</v>
      </c>
    </row>
    <row r="10" spans="2:103" x14ac:dyDescent="0.2">
      <c r="B10" s="9" t="s">
        <v>164</v>
      </c>
      <c r="C10" s="52">
        <v>222</v>
      </c>
      <c r="D10" s="52">
        <v>193</v>
      </c>
      <c r="E10" s="52">
        <v>190</v>
      </c>
      <c r="F10" s="52">
        <v>166</v>
      </c>
      <c r="G10" s="52">
        <v>172</v>
      </c>
      <c r="H10" s="52">
        <v>127</v>
      </c>
      <c r="I10" s="52">
        <v>130</v>
      </c>
      <c r="J10" s="52">
        <v>147</v>
      </c>
      <c r="K10" s="52">
        <v>138</v>
      </c>
      <c r="L10" s="52">
        <v>149</v>
      </c>
      <c r="M10" s="52">
        <v>161</v>
      </c>
      <c r="N10" s="52">
        <v>112</v>
      </c>
      <c r="O10" s="52">
        <v>125</v>
      </c>
      <c r="P10" s="52">
        <v>177</v>
      </c>
      <c r="Q10" s="52">
        <v>165</v>
      </c>
      <c r="R10" s="52">
        <v>50</v>
      </c>
      <c r="S10" s="52">
        <v>0</v>
      </c>
      <c r="T10" s="52">
        <v>16</v>
      </c>
      <c r="U10" s="52">
        <v>35</v>
      </c>
      <c r="V10" s="52">
        <v>44</v>
      </c>
      <c r="W10" s="52">
        <v>102</v>
      </c>
      <c r="X10" s="52">
        <v>136</v>
      </c>
      <c r="Y10" s="52">
        <v>143</v>
      </c>
      <c r="Z10" s="52">
        <v>122</v>
      </c>
      <c r="AA10" s="52">
        <v>124</v>
      </c>
      <c r="AB10" s="52">
        <v>159</v>
      </c>
      <c r="AC10" s="52">
        <v>195</v>
      </c>
      <c r="AD10" s="52">
        <v>185</v>
      </c>
      <c r="AE10" s="52">
        <v>42</v>
      </c>
      <c r="AF10" s="52">
        <v>125</v>
      </c>
      <c r="AG10" s="52">
        <v>123</v>
      </c>
      <c r="AH10" s="52">
        <v>187</v>
      </c>
      <c r="AI10" s="52">
        <v>235</v>
      </c>
      <c r="AJ10" s="52">
        <v>198</v>
      </c>
      <c r="AK10" s="52">
        <v>178</v>
      </c>
      <c r="AL10" s="52">
        <v>167</v>
      </c>
      <c r="AM10" s="52">
        <v>183</v>
      </c>
      <c r="AN10" s="52">
        <v>193</v>
      </c>
      <c r="AO10" s="52">
        <v>221</v>
      </c>
      <c r="AP10" s="52">
        <v>223</v>
      </c>
      <c r="AQ10" s="52">
        <v>175</v>
      </c>
      <c r="AR10" s="52">
        <v>108</v>
      </c>
      <c r="AS10" s="52">
        <v>88</v>
      </c>
      <c r="AT10" s="52">
        <v>108</v>
      </c>
      <c r="AU10" s="52">
        <v>110</v>
      </c>
      <c r="AV10" s="52">
        <v>117</v>
      </c>
      <c r="AW10" s="52">
        <v>119</v>
      </c>
      <c r="AX10" s="52">
        <v>139</v>
      </c>
      <c r="AY10" s="52">
        <v>112</v>
      </c>
      <c r="AZ10" s="52">
        <v>123</v>
      </c>
      <c r="BA10" s="52">
        <v>129</v>
      </c>
      <c r="BB10" s="52">
        <v>108</v>
      </c>
      <c r="BC10" s="52">
        <v>81</v>
      </c>
      <c r="BD10" s="52">
        <v>81</v>
      </c>
      <c r="BE10" s="52">
        <v>83</v>
      </c>
      <c r="BF10" s="52">
        <v>82</v>
      </c>
      <c r="BG10" s="52">
        <v>102</v>
      </c>
      <c r="BH10" s="52">
        <v>97</v>
      </c>
      <c r="BI10" s="52">
        <v>98</v>
      </c>
      <c r="BJ10" s="52">
        <v>111</v>
      </c>
      <c r="BK10" s="52">
        <v>124</v>
      </c>
      <c r="BL10" s="52">
        <v>98</v>
      </c>
      <c r="BM10" s="52">
        <v>105</v>
      </c>
      <c r="BN10" s="52">
        <v>119</v>
      </c>
      <c r="BO10" s="52">
        <v>108</v>
      </c>
      <c r="BP10" s="52">
        <v>104</v>
      </c>
      <c r="BQ10" s="52">
        <v>112</v>
      </c>
      <c r="BR10" s="52">
        <v>86</v>
      </c>
      <c r="BS10" s="52">
        <v>105</v>
      </c>
      <c r="BT10" s="52">
        <v>121</v>
      </c>
      <c r="BU10" s="52">
        <v>123</v>
      </c>
      <c r="BV10" s="52">
        <v>106</v>
      </c>
      <c r="BW10" s="52">
        <v>176</v>
      </c>
      <c r="BX10" s="52">
        <v>163</v>
      </c>
      <c r="BY10" s="52">
        <v>130</v>
      </c>
      <c r="BZ10" s="52">
        <v>121</v>
      </c>
      <c r="CA10" s="52">
        <v>154</v>
      </c>
      <c r="CB10" s="52">
        <v>111</v>
      </c>
      <c r="CC10" s="52">
        <v>105</v>
      </c>
      <c r="CD10" s="52">
        <v>91</v>
      </c>
      <c r="CE10" s="52">
        <v>95</v>
      </c>
      <c r="CF10" s="52">
        <v>151</v>
      </c>
      <c r="CG10" s="52">
        <v>108</v>
      </c>
      <c r="CH10" s="52">
        <v>161</v>
      </c>
      <c r="CI10" s="52">
        <v>164</v>
      </c>
      <c r="CJ10" s="52">
        <v>133.65217391304347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106</v>
      </c>
    </row>
    <row r="11" spans="2:103" x14ac:dyDescent="0.2">
      <c r="B11" s="9" t="s">
        <v>110</v>
      </c>
      <c r="C11" s="52">
        <v>188</v>
      </c>
      <c r="D11" s="52">
        <v>198</v>
      </c>
      <c r="E11" s="52">
        <v>216</v>
      </c>
      <c r="F11" s="52">
        <v>178</v>
      </c>
      <c r="G11" s="52">
        <v>241</v>
      </c>
      <c r="H11" s="52">
        <v>200</v>
      </c>
      <c r="I11" s="52">
        <v>174</v>
      </c>
      <c r="J11" s="52">
        <v>140</v>
      </c>
      <c r="K11" s="52">
        <v>119</v>
      </c>
      <c r="L11" s="52">
        <v>142</v>
      </c>
      <c r="M11" s="52">
        <v>184</v>
      </c>
      <c r="N11" s="52">
        <v>167</v>
      </c>
      <c r="O11" s="52">
        <v>221</v>
      </c>
      <c r="P11" s="52">
        <v>212</v>
      </c>
      <c r="Q11" s="52">
        <v>1050</v>
      </c>
      <c r="R11" s="52">
        <v>179</v>
      </c>
      <c r="S11" s="52">
        <v>1</v>
      </c>
      <c r="T11" s="52">
        <v>7</v>
      </c>
      <c r="U11" s="52">
        <v>28</v>
      </c>
      <c r="V11" s="52">
        <v>36</v>
      </c>
      <c r="W11" s="52">
        <v>88</v>
      </c>
      <c r="X11" s="52">
        <v>67</v>
      </c>
      <c r="Y11" s="52">
        <v>61</v>
      </c>
      <c r="Z11" s="52">
        <v>63</v>
      </c>
      <c r="AA11" s="52">
        <v>84</v>
      </c>
      <c r="AB11" s="52">
        <v>84</v>
      </c>
      <c r="AC11" s="52">
        <v>67</v>
      </c>
      <c r="AD11" s="52">
        <v>88</v>
      </c>
      <c r="AE11" s="52">
        <v>60</v>
      </c>
      <c r="AF11" s="52">
        <v>56</v>
      </c>
      <c r="AG11" s="52">
        <v>72</v>
      </c>
      <c r="AH11" s="52">
        <v>116</v>
      </c>
      <c r="AI11" s="52">
        <v>102</v>
      </c>
      <c r="AJ11" s="52">
        <v>151</v>
      </c>
      <c r="AK11" s="52">
        <v>99</v>
      </c>
      <c r="AL11" s="52">
        <v>113</v>
      </c>
      <c r="AM11" s="52">
        <v>161</v>
      </c>
      <c r="AN11" s="52">
        <v>110</v>
      </c>
      <c r="AO11" s="52">
        <v>124</v>
      </c>
      <c r="AP11" s="52">
        <v>127</v>
      </c>
      <c r="AQ11" s="52">
        <v>77</v>
      </c>
      <c r="AR11" s="52">
        <v>118</v>
      </c>
      <c r="AS11" s="52">
        <v>134</v>
      </c>
      <c r="AT11" s="52">
        <v>76</v>
      </c>
      <c r="AU11" s="52">
        <v>119</v>
      </c>
      <c r="AV11" s="52">
        <v>110</v>
      </c>
      <c r="AW11" s="52">
        <v>57</v>
      </c>
      <c r="AX11" s="52">
        <v>62</v>
      </c>
      <c r="AY11" s="52">
        <v>75</v>
      </c>
      <c r="AZ11" s="52">
        <v>68</v>
      </c>
      <c r="BA11" s="52">
        <v>67</v>
      </c>
      <c r="BB11" s="52">
        <v>237</v>
      </c>
      <c r="BC11" s="52">
        <v>173</v>
      </c>
      <c r="BD11" s="52">
        <v>61</v>
      </c>
      <c r="BE11" s="52">
        <v>64</v>
      </c>
      <c r="BF11" s="52">
        <v>78</v>
      </c>
      <c r="BG11" s="52">
        <v>56</v>
      </c>
      <c r="BH11" s="52">
        <v>49</v>
      </c>
      <c r="BI11" s="52">
        <v>44</v>
      </c>
      <c r="BJ11" s="52">
        <v>58</v>
      </c>
      <c r="BK11" s="52">
        <v>0</v>
      </c>
      <c r="BL11" s="52">
        <v>0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0</v>
      </c>
      <c r="BT11" s="52">
        <v>0</v>
      </c>
      <c r="BU11" s="52">
        <v>0</v>
      </c>
      <c r="BV11" s="52">
        <v>0</v>
      </c>
      <c r="BW11" s="52">
        <v>0</v>
      </c>
      <c r="BX11" s="52">
        <v>0</v>
      </c>
      <c r="BY11" s="52">
        <v>0</v>
      </c>
      <c r="BZ11" s="52">
        <v>0</v>
      </c>
      <c r="CA11" s="52">
        <v>0</v>
      </c>
      <c r="CB11" s="52">
        <v>0</v>
      </c>
      <c r="CC11" s="52">
        <v>0</v>
      </c>
      <c r="CD11" s="52">
        <v>0</v>
      </c>
      <c r="CE11" s="52">
        <v>0</v>
      </c>
      <c r="CF11" s="52">
        <v>0</v>
      </c>
      <c r="CG11" s="52">
        <v>0</v>
      </c>
      <c r="CH11" s="52">
        <v>0</v>
      </c>
      <c r="CI11" s="52">
        <v>0</v>
      </c>
      <c r="CJ11" s="52">
        <v>0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0</v>
      </c>
    </row>
    <row r="12" spans="2:103" x14ac:dyDescent="0.2">
      <c r="B12" s="9" t="s">
        <v>165</v>
      </c>
      <c r="C12" s="52">
        <v>193</v>
      </c>
      <c r="D12" s="52">
        <v>154</v>
      </c>
      <c r="E12" s="52">
        <v>216</v>
      </c>
      <c r="F12" s="52">
        <v>198</v>
      </c>
      <c r="G12" s="52">
        <v>185</v>
      </c>
      <c r="H12" s="52">
        <v>180</v>
      </c>
      <c r="I12" s="52">
        <v>180</v>
      </c>
      <c r="J12" s="52">
        <v>141</v>
      </c>
      <c r="K12" s="52">
        <v>135</v>
      </c>
      <c r="L12" s="52">
        <v>177</v>
      </c>
      <c r="M12" s="52">
        <v>209</v>
      </c>
      <c r="N12" s="52">
        <v>226</v>
      </c>
      <c r="O12" s="52">
        <v>252</v>
      </c>
      <c r="P12" s="52">
        <v>255</v>
      </c>
      <c r="Q12" s="52">
        <v>537</v>
      </c>
      <c r="R12" s="52">
        <v>302</v>
      </c>
      <c r="S12" s="52">
        <v>0</v>
      </c>
      <c r="T12" s="52">
        <v>0</v>
      </c>
      <c r="U12" s="52">
        <v>0</v>
      </c>
      <c r="V12" s="52">
        <v>4</v>
      </c>
      <c r="W12" s="52">
        <v>44</v>
      </c>
      <c r="X12" s="52">
        <v>25</v>
      </c>
      <c r="Y12" s="52">
        <v>109</v>
      </c>
      <c r="Z12" s="52">
        <v>118</v>
      </c>
      <c r="AA12" s="52">
        <v>111</v>
      </c>
      <c r="AB12" s="52">
        <v>128</v>
      </c>
      <c r="AC12" s="52">
        <v>202</v>
      </c>
      <c r="AD12" s="52">
        <v>102</v>
      </c>
      <c r="AE12" s="52">
        <v>34</v>
      </c>
      <c r="AF12" s="52">
        <v>98</v>
      </c>
      <c r="AG12" s="52">
        <v>106</v>
      </c>
      <c r="AH12" s="52">
        <v>97</v>
      </c>
      <c r="AI12" s="52">
        <v>119</v>
      </c>
      <c r="AJ12" s="52">
        <v>93</v>
      </c>
      <c r="AK12" s="52">
        <v>123</v>
      </c>
      <c r="AL12" s="52">
        <v>110</v>
      </c>
      <c r="AM12" s="52">
        <v>133</v>
      </c>
      <c r="AN12" s="52">
        <v>85</v>
      </c>
      <c r="AO12" s="52">
        <v>107</v>
      </c>
      <c r="AP12" s="52">
        <v>95</v>
      </c>
      <c r="AQ12" s="52">
        <v>82</v>
      </c>
      <c r="AR12" s="52">
        <v>74</v>
      </c>
      <c r="AS12" s="52">
        <v>65</v>
      </c>
      <c r="AT12" s="52">
        <v>76</v>
      </c>
      <c r="AU12" s="52">
        <v>93</v>
      </c>
      <c r="AV12" s="52">
        <v>77</v>
      </c>
      <c r="AW12" s="52">
        <v>75</v>
      </c>
      <c r="AX12" s="52">
        <v>81</v>
      </c>
      <c r="AY12" s="52">
        <v>104</v>
      </c>
      <c r="AZ12" s="52">
        <v>113</v>
      </c>
      <c r="BA12" s="52">
        <v>134</v>
      </c>
      <c r="BB12" s="52">
        <v>73</v>
      </c>
      <c r="BC12" s="52">
        <v>74</v>
      </c>
      <c r="BD12" s="52">
        <v>70</v>
      </c>
      <c r="BE12" s="52">
        <v>70</v>
      </c>
      <c r="BF12" s="52">
        <v>87</v>
      </c>
      <c r="BG12" s="52">
        <v>93</v>
      </c>
      <c r="BH12" s="52">
        <v>105</v>
      </c>
      <c r="BI12" s="52">
        <v>91</v>
      </c>
      <c r="BJ12" s="52">
        <v>82</v>
      </c>
      <c r="BK12" s="52">
        <v>98</v>
      </c>
      <c r="BL12" s="52">
        <v>128</v>
      </c>
      <c r="BM12" s="52">
        <v>181</v>
      </c>
      <c r="BN12" s="52">
        <v>160</v>
      </c>
      <c r="BO12" s="52">
        <v>117</v>
      </c>
      <c r="BP12" s="52">
        <v>102</v>
      </c>
      <c r="BQ12" s="52">
        <v>129</v>
      </c>
      <c r="BR12" s="52">
        <v>100</v>
      </c>
      <c r="BS12" s="52">
        <v>119</v>
      </c>
      <c r="BT12" s="52">
        <v>128</v>
      </c>
      <c r="BU12" s="52">
        <v>102</v>
      </c>
      <c r="BV12" s="52">
        <v>107</v>
      </c>
      <c r="BW12" s="52">
        <v>192</v>
      </c>
      <c r="BX12" s="52">
        <v>160</v>
      </c>
      <c r="BY12" s="52">
        <v>168</v>
      </c>
      <c r="BZ12" s="52">
        <v>129</v>
      </c>
      <c r="CA12" s="52">
        <v>102</v>
      </c>
      <c r="CB12" s="52">
        <v>102</v>
      </c>
      <c r="CC12" s="52">
        <v>202</v>
      </c>
      <c r="CD12" s="52">
        <v>132</v>
      </c>
      <c r="CE12" s="52">
        <v>120</v>
      </c>
      <c r="CF12" s="52">
        <v>124</v>
      </c>
      <c r="CG12" s="52">
        <v>125</v>
      </c>
      <c r="CH12" s="52">
        <v>124</v>
      </c>
      <c r="CI12" s="52">
        <v>176</v>
      </c>
      <c r="CJ12" s="52">
        <v>185.34782608695653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147</v>
      </c>
    </row>
    <row r="13" spans="2:103" x14ac:dyDescent="0.2">
      <c r="B13" s="1" t="s">
        <v>13</v>
      </c>
      <c r="C13" s="52">
        <f t="shared" ref="C13:AH13" si="6">C14-SUM(C5:C12)</f>
        <v>13404</v>
      </c>
      <c r="D13" s="52">
        <f t="shared" si="6"/>
        <v>12571</v>
      </c>
      <c r="E13" s="52">
        <f t="shared" si="6"/>
        <v>12445</v>
      </c>
      <c r="F13" s="52">
        <f t="shared" si="6"/>
        <v>8155</v>
      </c>
      <c r="G13" s="52">
        <f t="shared" si="6"/>
        <v>9045</v>
      </c>
      <c r="H13" s="52">
        <f t="shared" si="6"/>
        <v>8734</v>
      </c>
      <c r="I13" s="52">
        <f t="shared" si="6"/>
        <v>11635</v>
      </c>
      <c r="J13" s="52">
        <f t="shared" si="6"/>
        <v>9843</v>
      </c>
      <c r="K13" s="52">
        <f t="shared" si="6"/>
        <v>9678</v>
      </c>
      <c r="L13" s="52">
        <f t="shared" si="6"/>
        <v>11120</v>
      </c>
      <c r="M13" s="52">
        <f t="shared" si="6"/>
        <v>12241</v>
      </c>
      <c r="N13" s="52">
        <f t="shared" si="6"/>
        <v>13068</v>
      </c>
      <c r="O13" s="52">
        <f t="shared" si="6"/>
        <v>13166</v>
      </c>
      <c r="P13" s="52">
        <f t="shared" si="6"/>
        <v>14596</v>
      </c>
      <c r="Q13" s="52">
        <f t="shared" si="6"/>
        <v>14659</v>
      </c>
      <c r="R13" s="52">
        <f t="shared" si="6"/>
        <v>1043</v>
      </c>
      <c r="S13" s="52">
        <f t="shared" si="6"/>
        <v>2134</v>
      </c>
      <c r="T13" s="52">
        <f t="shared" si="6"/>
        <v>10889</v>
      </c>
      <c r="U13" s="52">
        <f t="shared" si="6"/>
        <v>12273</v>
      </c>
      <c r="V13" s="52">
        <f t="shared" si="6"/>
        <v>11832</v>
      </c>
      <c r="W13" s="52">
        <f t="shared" si="6"/>
        <v>14274</v>
      </c>
      <c r="X13" s="52">
        <f t="shared" si="6"/>
        <v>12308</v>
      </c>
      <c r="Y13" s="52">
        <f t="shared" si="6"/>
        <v>10513</v>
      </c>
      <c r="Z13" s="52">
        <f t="shared" si="6"/>
        <v>13318</v>
      </c>
      <c r="AA13" s="52">
        <f t="shared" si="6"/>
        <v>11278</v>
      </c>
      <c r="AB13" s="52">
        <f t="shared" si="6"/>
        <v>10448</v>
      </c>
      <c r="AC13" s="52">
        <f t="shared" si="6"/>
        <v>12004</v>
      </c>
      <c r="AD13" s="52">
        <f t="shared" si="6"/>
        <v>7052</v>
      </c>
      <c r="AE13" s="52">
        <f t="shared" si="6"/>
        <v>3124</v>
      </c>
      <c r="AF13" s="52">
        <f t="shared" si="6"/>
        <v>7916</v>
      </c>
      <c r="AG13" s="52">
        <f t="shared" si="6"/>
        <v>9550</v>
      </c>
      <c r="AH13" s="52">
        <f t="shared" si="6"/>
        <v>8750</v>
      </c>
      <c r="AI13" s="52">
        <f t="shared" ref="AI13:BB13" si="7">AI14-SUM(AI5:AI12)</f>
        <v>6895</v>
      </c>
      <c r="AJ13" s="52">
        <f t="shared" si="7"/>
        <v>7300</v>
      </c>
      <c r="AK13" s="52">
        <f t="shared" si="7"/>
        <v>7400</v>
      </c>
      <c r="AL13" s="52">
        <f t="shared" si="7"/>
        <v>8376</v>
      </c>
      <c r="AM13" s="52">
        <f t="shared" si="7"/>
        <v>6945</v>
      </c>
      <c r="AN13" s="52">
        <f t="shared" si="7"/>
        <v>7087</v>
      </c>
      <c r="AO13" s="52">
        <f t="shared" si="7"/>
        <v>8912</v>
      </c>
      <c r="AP13" s="52">
        <f t="shared" si="7"/>
        <v>6133</v>
      </c>
      <c r="AQ13" s="52">
        <f t="shared" si="7"/>
        <v>6401</v>
      </c>
      <c r="AR13" s="52">
        <f t="shared" si="7"/>
        <v>8232</v>
      </c>
      <c r="AS13" s="52">
        <f t="shared" si="7"/>
        <v>8462</v>
      </c>
      <c r="AT13" s="52">
        <f t="shared" si="7"/>
        <v>7272</v>
      </c>
      <c r="AU13" s="52">
        <f t="shared" si="7"/>
        <v>7444</v>
      </c>
      <c r="AV13" s="52">
        <f t="shared" si="7"/>
        <v>6689</v>
      </c>
      <c r="AW13" s="52">
        <f t="shared" si="7"/>
        <v>9950</v>
      </c>
      <c r="AX13" s="52">
        <f t="shared" si="7"/>
        <v>8908</v>
      </c>
      <c r="AY13" s="52">
        <f t="shared" si="7"/>
        <v>7768</v>
      </c>
      <c r="AZ13" s="52">
        <f t="shared" si="7"/>
        <v>8016</v>
      </c>
      <c r="BA13" s="52">
        <f t="shared" si="7"/>
        <v>8299</v>
      </c>
      <c r="BB13" s="52">
        <f t="shared" si="7"/>
        <v>6762</v>
      </c>
      <c r="BC13" s="52">
        <f t="shared" ref="BC13:BD13" si="8">BC14-SUM(BC5:BC12)</f>
        <v>7378</v>
      </c>
      <c r="BD13" s="52">
        <f t="shared" si="8"/>
        <v>8333</v>
      </c>
      <c r="BE13" s="52">
        <f t="shared" ref="BE13:BF13" si="9">BE14-SUM(BE5:BE12)</f>
        <v>8019</v>
      </c>
      <c r="BF13" s="52">
        <f t="shared" si="9"/>
        <v>7247</v>
      </c>
      <c r="BG13" s="52">
        <f t="shared" ref="BG13:BH13" si="10">BG14-SUM(BG5:BG12)</f>
        <v>6820</v>
      </c>
      <c r="BH13" s="52">
        <f t="shared" si="10"/>
        <v>9171</v>
      </c>
      <c r="BI13" s="52">
        <f t="shared" ref="BI13:BK13" si="11">BI14-SUM(BI5:BI12)</f>
        <v>9472</v>
      </c>
      <c r="BJ13" s="52">
        <f t="shared" si="11"/>
        <v>9555</v>
      </c>
      <c r="BK13" s="52">
        <f t="shared" si="11"/>
        <v>8632</v>
      </c>
      <c r="BL13" s="52">
        <f t="shared" ref="BL13:BM13" si="12">BL14-SUM(BL5:BL12)</f>
        <v>8904</v>
      </c>
      <c r="BM13" s="52">
        <f t="shared" si="12"/>
        <v>8213</v>
      </c>
      <c r="BN13" s="52">
        <f t="shared" ref="BN13:BO13" si="13">BN14-SUM(BN5:BN12)</f>
        <v>6896</v>
      </c>
      <c r="BO13" s="52">
        <f t="shared" si="13"/>
        <v>7771</v>
      </c>
      <c r="BP13" s="52">
        <f t="shared" ref="BP13:BQ13" si="14">BP14-SUM(BP5:BP12)</f>
        <v>7805</v>
      </c>
      <c r="BQ13" s="52">
        <f t="shared" si="14"/>
        <v>8689</v>
      </c>
      <c r="BR13" s="52">
        <f t="shared" ref="BR13:BS13" si="15">BR14-SUM(BR5:BR12)</f>
        <v>7239</v>
      </c>
      <c r="BS13" s="52">
        <f t="shared" si="15"/>
        <v>6968</v>
      </c>
      <c r="BT13" s="52">
        <f t="shared" ref="BT13:BU13" si="16">BT14-SUM(BT5:BT12)</f>
        <v>9235</v>
      </c>
      <c r="BU13" s="52">
        <f t="shared" si="16"/>
        <v>8797</v>
      </c>
      <c r="BV13" s="52">
        <f t="shared" ref="BV13" si="17">BV14-SUM(BV5:BV12)</f>
        <v>8455</v>
      </c>
      <c r="BW13" s="52">
        <v>8492</v>
      </c>
      <c r="BX13" s="52">
        <v>7069</v>
      </c>
      <c r="BY13" s="52">
        <v>8158</v>
      </c>
      <c r="BZ13" s="52">
        <v>7096</v>
      </c>
      <c r="CA13" s="52">
        <v>8237</v>
      </c>
      <c r="CB13" s="52">
        <f t="shared" ref="CB13:CC13" si="18">CB14-SUM(CB5:CB12)</f>
        <v>8661</v>
      </c>
      <c r="CC13" s="52">
        <f t="shared" si="18"/>
        <v>9436</v>
      </c>
      <c r="CD13" s="52">
        <f t="shared" ref="CD13:CE13" si="19">CD14-SUM(CD5:CD12)</f>
        <v>7844</v>
      </c>
      <c r="CE13" s="52">
        <f t="shared" si="19"/>
        <v>6386</v>
      </c>
      <c r="CF13" s="52">
        <f t="shared" ref="CF13:CG13" si="20">CF14-SUM(CF5:CF12)</f>
        <v>11038</v>
      </c>
      <c r="CG13" s="52">
        <f t="shared" si="20"/>
        <v>11492</v>
      </c>
      <c r="CH13" s="52">
        <f t="shared" ref="CH13" si="21">CH14-SUM(CH5:CH12)</f>
        <v>10127</v>
      </c>
      <c r="CI13" s="52">
        <f t="shared" ref="CI13:CT13" ca="1" si="22">IF(ISNUMBER(CI$2),CI14-SUM(CI4:CI12),$CW13*$CW$1)</f>
        <v>10319</v>
      </c>
      <c r="CJ13" s="52">
        <f t="shared" ca="1" si="22"/>
        <v>10138.65217391304</v>
      </c>
      <c r="CK13" s="52">
        <f t="shared" ca="1" si="22"/>
        <v>257312</v>
      </c>
      <c r="CL13" s="52">
        <f t="shared" ca="1" si="22"/>
        <v>0</v>
      </c>
      <c r="CM13" s="52">
        <f t="shared" ca="1" si="22"/>
        <v>0</v>
      </c>
      <c r="CN13" s="52">
        <f t="shared" ca="1" si="22"/>
        <v>0</v>
      </c>
      <c r="CO13" s="52">
        <f t="shared" ca="1" si="22"/>
        <v>0</v>
      </c>
      <c r="CP13" s="52">
        <f t="shared" ca="1" si="22"/>
        <v>0</v>
      </c>
      <c r="CQ13" s="52">
        <f t="shared" ca="1" si="22"/>
        <v>0</v>
      </c>
      <c r="CR13" s="52">
        <f t="shared" ca="1" si="22"/>
        <v>0</v>
      </c>
      <c r="CS13" s="52">
        <f t="shared" ca="1" si="22"/>
        <v>0</v>
      </c>
      <c r="CT13" s="52">
        <f t="shared" ca="1" si="22"/>
        <v>0</v>
      </c>
      <c r="CU13" s="52"/>
      <c r="CW13" s="52">
        <f t="shared" ref="CW13" si="23">CW14-SUM(CW5:CW12)</f>
        <v>8041</v>
      </c>
      <c r="CX13" s="52"/>
      <c r="CY13" s="52"/>
    </row>
    <row r="14" spans="2:103" ht="15" x14ac:dyDescent="0.25">
      <c r="B14" s="2" t="s">
        <v>82</v>
      </c>
      <c r="C14" s="53">
        <v>59172</v>
      </c>
      <c r="D14" s="53">
        <v>56146</v>
      </c>
      <c r="E14" s="53">
        <v>58150</v>
      </c>
      <c r="F14" s="53">
        <v>51259</v>
      </c>
      <c r="G14" s="53">
        <v>50819</v>
      </c>
      <c r="H14" s="53">
        <v>45214</v>
      </c>
      <c r="I14" s="53">
        <v>51213</v>
      </c>
      <c r="J14" s="53">
        <v>46214</v>
      </c>
      <c r="K14" s="53">
        <v>45863</v>
      </c>
      <c r="L14" s="53">
        <v>51931</v>
      </c>
      <c r="M14" s="53">
        <v>61544</v>
      </c>
      <c r="N14" s="53">
        <v>51662</v>
      </c>
      <c r="O14" s="53">
        <v>61684</v>
      </c>
      <c r="P14" s="53">
        <v>66459</v>
      </c>
      <c r="Q14" s="53">
        <v>82392</v>
      </c>
      <c r="R14" s="53">
        <v>14163</v>
      </c>
      <c r="S14" s="53">
        <v>2809</v>
      </c>
      <c r="T14" s="53">
        <v>19539</v>
      </c>
      <c r="U14" s="53">
        <v>28672</v>
      </c>
      <c r="V14" s="53">
        <v>33951</v>
      </c>
      <c r="W14" s="53">
        <v>45112</v>
      </c>
      <c r="X14" s="53">
        <v>46278</v>
      </c>
      <c r="Y14" s="53">
        <v>48587</v>
      </c>
      <c r="Z14" s="53">
        <v>49079</v>
      </c>
      <c r="AA14" s="53">
        <v>54302</v>
      </c>
      <c r="AB14" s="53">
        <v>47231</v>
      </c>
      <c r="AC14" s="53">
        <v>52546</v>
      </c>
      <c r="AD14" s="53">
        <v>35713</v>
      </c>
      <c r="AE14" s="53">
        <v>11976</v>
      </c>
      <c r="AF14" s="53">
        <v>29833</v>
      </c>
      <c r="AG14" s="53">
        <v>44700</v>
      </c>
      <c r="AH14" s="53">
        <v>43761</v>
      </c>
      <c r="AI14" s="53">
        <v>43557</v>
      </c>
      <c r="AJ14" s="53">
        <v>42739</v>
      </c>
      <c r="AK14" s="53">
        <v>45230</v>
      </c>
      <c r="AL14" s="53">
        <v>45271</v>
      </c>
      <c r="AM14" s="53">
        <v>48716</v>
      </c>
      <c r="AN14" s="53">
        <v>45542</v>
      </c>
      <c r="AO14" s="53">
        <v>55583</v>
      </c>
      <c r="AP14" s="53">
        <v>50334</v>
      </c>
      <c r="AQ14" s="53">
        <v>44758</v>
      </c>
      <c r="AR14" s="53">
        <v>47327</v>
      </c>
      <c r="AS14" s="53">
        <v>48443</v>
      </c>
      <c r="AT14" s="53">
        <v>47374</v>
      </c>
      <c r="AU14" s="53">
        <v>50261</v>
      </c>
      <c r="AV14" s="53">
        <v>51883</v>
      </c>
      <c r="AW14" s="53">
        <v>57843</v>
      </c>
      <c r="AX14" s="53">
        <v>48439</v>
      </c>
      <c r="AY14" s="53">
        <v>56847</v>
      </c>
      <c r="AZ14" s="53">
        <v>52204</v>
      </c>
      <c r="BA14" s="53">
        <v>55894</v>
      </c>
      <c r="BB14" s="53">
        <v>47950</v>
      </c>
      <c r="BC14" s="53">
        <v>45555</v>
      </c>
      <c r="BD14" s="53">
        <v>45541</v>
      </c>
      <c r="BE14" s="53">
        <v>46552</v>
      </c>
      <c r="BF14" s="53">
        <v>47606</v>
      </c>
      <c r="BG14" s="53">
        <v>49783</v>
      </c>
      <c r="BH14" s="53">
        <v>55219</v>
      </c>
      <c r="BI14" s="53">
        <v>54216</v>
      </c>
      <c r="BJ14" s="53">
        <v>47952</v>
      </c>
      <c r="BK14" s="53">
        <v>54647</v>
      </c>
      <c r="BL14" s="53">
        <v>52100</v>
      </c>
      <c r="BM14" s="53">
        <v>51844</v>
      </c>
      <c r="BN14" s="53">
        <v>47499</v>
      </c>
      <c r="BO14" s="53">
        <v>46719</v>
      </c>
      <c r="BP14" s="53">
        <v>41498</v>
      </c>
      <c r="BQ14" s="53">
        <v>46922</v>
      </c>
      <c r="BR14" s="53">
        <v>43769</v>
      </c>
      <c r="BS14" s="53">
        <v>43578</v>
      </c>
      <c r="BT14" s="53">
        <v>59620</v>
      </c>
      <c r="BU14" s="53">
        <v>51519</v>
      </c>
      <c r="BV14" s="53">
        <v>43793</v>
      </c>
      <c r="BW14" s="53">
        <v>59510</v>
      </c>
      <c r="BX14" s="53">
        <v>47605</v>
      </c>
      <c r="BY14" s="53">
        <v>53274</v>
      </c>
      <c r="BZ14" s="53">
        <v>45534</v>
      </c>
      <c r="CA14" s="53">
        <v>44987</v>
      </c>
      <c r="CB14" s="53">
        <v>45398</v>
      </c>
      <c r="CC14" s="53">
        <v>46958</v>
      </c>
      <c r="CD14" s="53">
        <v>47157</v>
      </c>
      <c r="CE14" s="53">
        <v>45475</v>
      </c>
      <c r="CF14" s="53">
        <v>76929</v>
      </c>
      <c r="CG14" s="53">
        <v>61737</v>
      </c>
      <c r="CH14" s="53">
        <v>53373</v>
      </c>
      <c r="CI14" s="53">
        <v>69433</v>
      </c>
      <c r="CJ14" s="53">
        <v>58383.304347826088</v>
      </c>
      <c r="CK14" s="53">
        <v>0</v>
      </c>
      <c r="CL14" s="53">
        <v>0</v>
      </c>
      <c r="CM14" s="53">
        <v>0</v>
      </c>
      <c r="CN14" s="53">
        <v>0</v>
      </c>
      <c r="CO14" s="53">
        <v>0</v>
      </c>
      <c r="CP14" s="53">
        <v>0</v>
      </c>
      <c r="CQ14" s="53">
        <v>0</v>
      </c>
      <c r="CR14" s="53">
        <v>0</v>
      </c>
      <c r="CS14" s="53">
        <v>0</v>
      </c>
      <c r="CT14" s="53">
        <v>0</v>
      </c>
      <c r="CU14" s="52"/>
      <c r="CW14" s="53">
        <v>46304</v>
      </c>
    </row>
    <row r="15" spans="2:103" ht="15" x14ac:dyDescent="0.25"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W15" s="52"/>
    </row>
    <row r="16" spans="2:103" ht="15" x14ac:dyDescent="0.25">
      <c r="B16" s="19" t="s">
        <v>166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43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41"/>
      <c r="CJ16" s="41"/>
      <c r="CU16" s="52"/>
      <c r="CW16" s="43"/>
    </row>
    <row r="17" spans="2:101" x14ac:dyDescent="0.2">
      <c r="B17" s="9" t="s">
        <v>96</v>
      </c>
      <c r="C17" s="52">
        <v>16957</v>
      </c>
      <c r="D17" s="52">
        <v>16231</v>
      </c>
      <c r="E17" s="52">
        <v>18214</v>
      </c>
      <c r="F17" s="52">
        <v>16389</v>
      </c>
      <c r="G17" s="52">
        <v>14559</v>
      </c>
      <c r="H17" s="52">
        <v>11695</v>
      </c>
      <c r="I17" s="52">
        <v>12105</v>
      </c>
      <c r="J17" s="52">
        <v>10814</v>
      </c>
      <c r="K17" s="52">
        <v>10594</v>
      </c>
      <c r="L17" s="52">
        <v>10891</v>
      </c>
      <c r="M17" s="52">
        <v>11293</v>
      </c>
      <c r="N17" s="52">
        <v>9714</v>
      </c>
      <c r="O17" s="52">
        <v>12293</v>
      </c>
      <c r="P17" s="52">
        <v>15299</v>
      </c>
      <c r="Q17" s="52">
        <v>21975</v>
      </c>
      <c r="R17" s="52">
        <v>3719</v>
      </c>
      <c r="S17" s="52">
        <v>13</v>
      </c>
      <c r="T17" s="52">
        <v>136</v>
      </c>
      <c r="U17" s="52">
        <v>540</v>
      </c>
      <c r="V17" s="52">
        <v>1323</v>
      </c>
      <c r="W17" s="52">
        <v>3203</v>
      </c>
      <c r="X17" s="52">
        <v>4426</v>
      </c>
      <c r="Y17" s="52">
        <v>5471</v>
      </c>
      <c r="Z17" s="52">
        <v>7407</v>
      </c>
      <c r="AA17" s="52">
        <v>9653</v>
      </c>
      <c r="AB17" s="52">
        <v>10910</v>
      </c>
      <c r="AC17" s="52">
        <v>12368</v>
      </c>
      <c r="AD17" s="52">
        <v>10191</v>
      </c>
      <c r="AE17" s="52">
        <v>3898</v>
      </c>
      <c r="AF17" s="52">
        <v>6593</v>
      </c>
      <c r="AG17" s="52">
        <v>7724</v>
      </c>
      <c r="AH17" s="52">
        <v>8400</v>
      </c>
      <c r="AI17" s="52">
        <v>9640</v>
      </c>
      <c r="AJ17" s="52">
        <v>10700</v>
      </c>
      <c r="AK17" s="52">
        <v>9905</v>
      </c>
      <c r="AL17" s="52">
        <v>10609</v>
      </c>
      <c r="AM17" s="52">
        <v>13099</v>
      </c>
      <c r="AN17" s="52">
        <v>12349</v>
      </c>
      <c r="AO17" s="52">
        <v>15325</v>
      </c>
      <c r="AP17" s="52">
        <v>16665</v>
      </c>
      <c r="AQ17" s="52">
        <v>12678</v>
      </c>
      <c r="AR17" s="52">
        <v>12194</v>
      </c>
      <c r="AS17" s="52">
        <v>11508</v>
      </c>
      <c r="AT17" s="52">
        <v>12020</v>
      </c>
      <c r="AU17" s="52">
        <v>12850</v>
      </c>
      <c r="AV17" s="52">
        <v>12740</v>
      </c>
      <c r="AW17" s="52">
        <v>13851</v>
      </c>
      <c r="AX17" s="52">
        <v>12267</v>
      </c>
      <c r="AY17" s="52">
        <v>15204</v>
      </c>
      <c r="AZ17" s="52">
        <v>14956</v>
      </c>
      <c r="BA17" s="52">
        <v>18528</v>
      </c>
      <c r="BB17" s="52">
        <v>17272</v>
      </c>
      <c r="BC17" s="52">
        <v>12825</v>
      </c>
      <c r="BD17" s="52">
        <v>11788</v>
      </c>
      <c r="BE17" s="52">
        <v>11927</v>
      </c>
      <c r="BF17" s="52">
        <v>13118</v>
      </c>
      <c r="BG17" s="52">
        <v>14401</v>
      </c>
      <c r="BH17" s="52">
        <v>16629</v>
      </c>
      <c r="BI17" s="52">
        <v>14878</v>
      </c>
      <c r="BJ17" s="52">
        <v>12992</v>
      </c>
      <c r="BK17" s="52">
        <v>15998</v>
      </c>
      <c r="BL17" s="52">
        <v>15829</v>
      </c>
      <c r="BM17" s="52">
        <v>16175</v>
      </c>
      <c r="BN17" s="52">
        <v>17107</v>
      </c>
      <c r="BO17" s="52">
        <v>14417</v>
      </c>
      <c r="BP17" s="52">
        <v>12543</v>
      </c>
      <c r="BQ17" s="52">
        <v>13306</v>
      </c>
      <c r="BR17" s="52">
        <v>11329</v>
      </c>
      <c r="BS17" s="52">
        <v>11958</v>
      </c>
      <c r="BT17" s="52">
        <v>15596</v>
      </c>
      <c r="BU17" s="52">
        <v>13754</v>
      </c>
      <c r="BV17" s="52">
        <v>12486</v>
      </c>
      <c r="BW17" s="52">
        <v>15875</v>
      </c>
      <c r="BX17" s="52">
        <v>13728</v>
      </c>
      <c r="BY17" s="52">
        <v>15752</v>
      </c>
      <c r="BZ17" s="52">
        <v>17110</v>
      </c>
      <c r="CA17" s="52">
        <v>13200</v>
      </c>
      <c r="CB17" s="52">
        <v>11425</v>
      </c>
      <c r="CC17" s="52">
        <v>12213</v>
      </c>
      <c r="CD17" s="52">
        <v>11575</v>
      </c>
      <c r="CE17" s="52">
        <v>11578</v>
      </c>
      <c r="CF17" s="52">
        <v>15948</v>
      </c>
      <c r="CG17" s="52">
        <v>16996</v>
      </c>
      <c r="CH17" s="52">
        <v>15456</v>
      </c>
      <c r="CI17" s="52">
        <v>18828</v>
      </c>
      <c r="CJ17" s="52">
        <v>19491.782608695652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52">
        <v>15459</v>
      </c>
    </row>
    <row r="18" spans="2:101" x14ac:dyDescent="0.2">
      <c r="B18" s="9" t="s">
        <v>162</v>
      </c>
      <c r="C18" s="52">
        <v>10919</v>
      </c>
      <c r="D18" s="52">
        <v>11435</v>
      </c>
      <c r="E18" s="52">
        <v>12477</v>
      </c>
      <c r="F18" s="52">
        <v>11463</v>
      </c>
      <c r="G18" s="52">
        <v>10145</v>
      </c>
      <c r="H18" s="52">
        <v>7990</v>
      </c>
      <c r="I18" s="52">
        <v>8467</v>
      </c>
      <c r="J18" s="52">
        <v>7188</v>
      </c>
      <c r="K18" s="52">
        <v>6311</v>
      </c>
      <c r="L18" s="52">
        <v>6952</v>
      </c>
      <c r="M18" s="52">
        <v>6663</v>
      </c>
      <c r="N18" s="52">
        <v>5577</v>
      </c>
      <c r="O18" s="52">
        <v>6887</v>
      </c>
      <c r="P18" s="52">
        <v>8544</v>
      </c>
      <c r="Q18" s="52">
        <v>12301</v>
      </c>
      <c r="R18" s="52">
        <v>1602</v>
      </c>
      <c r="S18" s="52">
        <v>15</v>
      </c>
      <c r="T18" s="52">
        <v>87</v>
      </c>
      <c r="U18" s="52">
        <v>289</v>
      </c>
      <c r="V18" s="52">
        <v>750</v>
      </c>
      <c r="W18" s="52">
        <v>1695</v>
      </c>
      <c r="X18" s="52">
        <v>2308</v>
      </c>
      <c r="Y18" s="52">
        <v>2773</v>
      </c>
      <c r="Z18" s="52">
        <v>3613</v>
      </c>
      <c r="AA18" s="52">
        <v>4584</v>
      </c>
      <c r="AB18" s="52">
        <v>5134</v>
      </c>
      <c r="AC18" s="52">
        <v>6404</v>
      </c>
      <c r="AD18" s="52">
        <v>5483</v>
      </c>
      <c r="AE18" s="52">
        <v>2157</v>
      </c>
      <c r="AF18" s="52">
        <v>2937</v>
      </c>
      <c r="AG18" s="52">
        <v>3600</v>
      </c>
      <c r="AH18" s="52">
        <v>3833</v>
      </c>
      <c r="AI18" s="52">
        <v>4690</v>
      </c>
      <c r="AJ18" s="52">
        <v>4377</v>
      </c>
      <c r="AK18" s="52">
        <v>4422</v>
      </c>
      <c r="AL18" s="52">
        <v>4951</v>
      </c>
      <c r="AM18" s="52">
        <v>6606</v>
      </c>
      <c r="AN18" s="52">
        <v>6777</v>
      </c>
      <c r="AO18" s="52">
        <v>8009</v>
      </c>
      <c r="AP18" s="52">
        <v>8656</v>
      </c>
      <c r="AQ18" s="52">
        <v>7594</v>
      </c>
      <c r="AR18" s="52">
        <v>7043</v>
      </c>
      <c r="AS18" s="52">
        <v>6607</v>
      </c>
      <c r="AT18" s="52">
        <v>6917</v>
      </c>
      <c r="AU18" s="52">
        <v>7688</v>
      </c>
      <c r="AV18" s="52">
        <v>8338</v>
      </c>
      <c r="AW18" s="52">
        <v>9026</v>
      </c>
      <c r="AX18" s="52">
        <v>7084</v>
      </c>
      <c r="AY18" s="52">
        <v>9191</v>
      </c>
      <c r="AZ18" s="52">
        <v>9392</v>
      </c>
      <c r="BA18" s="52">
        <v>11542</v>
      </c>
      <c r="BB18" s="52">
        <v>11425</v>
      </c>
      <c r="BC18" s="52">
        <v>9838</v>
      </c>
      <c r="BD18" s="52">
        <v>8161</v>
      </c>
      <c r="BE18" s="52">
        <v>7670</v>
      </c>
      <c r="BF18" s="52">
        <v>7567</v>
      </c>
      <c r="BG18" s="52">
        <v>8338</v>
      </c>
      <c r="BH18" s="52">
        <v>9514</v>
      </c>
      <c r="BI18" s="52">
        <v>9086</v>
      </c>
      <c r="BJ18" s="52">
        <v>7831</v>
      </c>
      <c r="BK18" s="52">
        <v>9710</v>
      </c>
      <c r="BL18" s="52">
        <v>10423</v>
      </c>
      <c r="BM18" s="52">
        <v>10621</v>
      </c>
      <c r="BN18" s="52">
        <v>11634</v>
      </c>
      <c r="BO18" s="52">
        <v>9114</v>
      </c>
      <c r="BP18" s="52">
        <v>7451</v>
      </c>
      <c r="BQ18" s="52">
        <v>8540</v>
      </c>
      <c r="BR18" s="52">
        <v>7494</v>
      </c>
      <c r="BS18" s="52">
        <v>8197</v>
      </c>
      <c r="BT18" s="52">
        <v>10214</v>
      </c>
      <c r="BU18" s="52">
        <v>8149</v>
      </c>
      <c r="BV18" s="52">
        <v>7564</v>
      </c>
      <c r="BW18" s="52">
        <v>10332</v>
      </c>
      <c r="BX18" s="52">
        <v>9487</v>
      </c>
      <c r="BY18" s="52">
        <v>10656</v>
      </c>
      <c r="BZ18" s="52">
        <v>11175</v>
      </c>
      <c r="CA18" s="52">
        <v>8955</v>
      </c>
      <c r="CB18" s="52">
        <v>8081</v>
      </c>
      <c r="CC18" s="52">
        <v>9128</v>
      </c>
      <c r="CD18" s="52">
        <v>9184</v>
      </c>
      <c r="CE18" s="52">
        <v>7885</v>
      </c>
      <c r="CF18" s="52">
        <v>9036</v>
      </c>
      <c r="CG18" s="52">
        <v>9456</v>
      </c>
      <c r="CH18" s="52">
        <v>9525</v>
      </c>
      <c r="CI18" s="52">
        <v>11770</v>
      </c>
      <c r="CJ18" s="52">
        <v>12058.95652173913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52">
        <v>9564</v>
      </c>
    </row>
    <row r="19" spans="2:101" x14ac:dyDescent="0.2">
      <c r="B19" s="9" t="s">
        <v>163</v>
      </c>
      <c r="C19" s="52">
        <v>3898</v>
      </c>
      <c r="D19" s="52">
        <v>3490</v>
      </c>
      <c r="E19" s="52">
        <v>3650</v>
      </c>
      <c r="F19" s="52">
        <v>3569</v>
      </c>
      <c r="G19" s="52">
        <v>3168</v>
      </c>
      <c r="H19" s="52">
        <v>2953</v>
      </c>
      <c r="I19" s="52">
        <v>2840</v>
      </c>
      <c r="J19" s="52">
        <v>2674</v>
      </c>
      <c r="K19" s="52">
        <v>2278</v>
      </c>
      <c r="L19" s="52">
        <v>2358</v>
      </c>
      <c r="M19" s="52">
        <v>2458</v>
      </c>
      <c r="N19" s="52">
        <v>2062</v>
      </c>
      <c r="O19" s="52">
        <v>3029</v>
      </c>
      <c r="P19" s="52">
        <v>3428</v>
      </c>
      <c r="Q19" s="52">
        <v>4907</v>
      </c>
      <c r="R19" s="52">
        <v>828</v>
      </c>
      <c r="S19" s="52">
        <v>13</v>
      </c>
      <c r="T19" s="52">
        <v>164</v>
      </c>
      <c r="U19" s="52">
        <v>484</v>
      </c>
      <c r="V19" s="52">
        <v>773</v>
      </c>
      <c r="W19" s="52">
        <v>1227</v>
      </c>
      <c r="X19" s="52">
        <v>1542</v>
      </c>
      <c r="Y19" s="52">
        <v>1913</v>
      </c>
      <c r="Z19" s="52">
        <v>2038</v>
      </c>
      <c r="AA19" s="52">
        <v>2598</v>
      </c>
      <c r="AB19" s="52">
        <v>3088</v>
      </c>
      <c r="AC19" s="52">
        <v>3564</v>
      </c>
      <c r="AD19" s="52">
        <v>2871</v>
      </c>
      <c r="AE19" s="52">
        <v>760</v>
      </c>
      <c r="AF19" s="52">
        <v>1622</v>
      </c>
      <c r="AG19" s="52">
        <v>2276</v>
      </c>
      <c r="AH19" s="52">
        <v>2582</v>
      </c>
      <c r="AI19" s="52">
        <v>3088</v>
      </c>
      <c r="AJ19" s="52">
        <v>3370</v>
      </c>
      <c r="AK19" s="52">
        <v>3086</v>
      </c>
      <c r="AL19" s="52">
        <v>3008</v>
      </c>
      <c r="AM19" s="52">
        <v>3884</v>
      </c>
      <c r="AN19" s="52">
        <v>3385</v>
      </c>
      <c r="AO19" s="52">
        <v>3882</v>
      </c>
      <c r="AP19" s="52">
        <v>4641</v>
      </c>
      <c r="AQ19" s="52">
        <v>3856</v>
      </c>
      <c r="AR19" s="52">
        <v>3807</v>
      </c>
      <c r="AS19" s="52">
        <v>3670</v>
      </c>
      <c r="AT19" s="52">
        <v>3688</v>
      </c>
      <c r="AU19" s="52">
        <v>3959</v>
      </c>
      <c r="AV19" s="52">
        <v>4335</v>
      </c>
      <c r="AW19" s="52">
        <v>4622</v>
      </c>
      <c r="AX19" s="52">
        <v>3516</v>
      </c>
      <c r="AY19" s="52">
        <v>4949</v>
      </c>
      <c r="AZ19" s="52">
        <v>4906</v>
      </c>
      <c r="BA19" s="52">
        <v>5814</v>
      </c>
      <c r="BB19" s="52">
        <v>6410</v>
      </c>
      <c r="BC19" s="52">
        <v>6058</v>
      </c>
      <c r="BD19" s="52">
        <v>5033</v>
      </c>
      <c r="BE19" s="52">
        <v>4539</v>
      </c>
      <c r="BF19" s="52">
        <v>4766</v>
      </c>
      <c r="BG19" s="52">
        <v>4987</v>
      </c>
      <c r="BH19" s="52">
        <v>5539</v>
      </c>
      <c r="BI19" s="52">
        <v>4872</v>
      </c>
      <c r="BJ19" s="52">
        <v>4305</v>
      </c>
      <c r="BK19" s="52">
        <v>5135</v>
      </c>
      <c r="BL19" s="52">
        <v>5201</v>
      </c>
      <c r="BM19" s="52">
        <v>5799</v>
      </c>
      <c r="BN19" s="52">
        <v>5857</v>
      </c>
      <c r="BO19" s="52">
        <v>5488</v>
      </c>
      <c r="BP19" s="52">
        <v>4880</v>
      </c>
      <c r="BQ19" s="52">
        <v>5566</v>
      </c>
      <c r="BR19" s="52">
        <v>5144</v>
      </c>
      <c r="BS19" s="52">
        <v>5120</v>
      </c>
      <c r="BT19" s="52">
        <v>6020</v>
      </c>
      <c r="BU19" s="52">
        <v>4657</v>
      </c>
      <c r="BV19" s="52">
        <v>3799</v>
      </c>
      <c r="BW19" s="52">
        <v>6129</v>
      </c>
      <c r="BX19" s="52">
        <v>5290</v>
      </c>
      <c r="BY19" s="52">
        <v>5774</v>
      </c>
      <c r="BZ19" s="52">
        <v>6400</v>
      </c>
      <c r="CA19" s="52">
        <v>5543</v>
      </c>
      <c r="CB19" s="52">
        <v>5514</v>
      </c>
      <c r="CC19" s="52">
        <v>5949</v>
      </c>
      <c r="CD19" s="52">
        <v>5616</v>
      </c>
      <c r="CE19" s="52">
        <v>5460</v>
      </c>
      <c r="CF19" s="52">
        <v>6512</v>
      </c>
      <c r="CG19" s="52">
        <v>6120</v>
      </c>
      <c r="CH19" s="52">
        <v>5762</v>
      </c>
      <c r="CI19" s="52">
        <v>6915</v>
      </c>
      <c r="CJ19" s="52">
        <v>7082.304347826087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52">
        <v>5617</v>
      </c>
    </row>
    <row r="20" spans="2:101" x14ac:dyDescent="0.2">
      <c r="B20" s="9" t="s">
        <v>167</v>
      </c>
      <c r="C20" s="52">
        <v>1826</v>
      </c>
      <c r="D20" s="52">
        <v>1702</v>
      </c>
      <c r="E20" s="52">
        <v>1781</v>
      </c>
      <c r="F20" s="52">
        <v>1562</v>
      </c>
      <c r="G20" s="52">
        <v>1535</v>
      </c>
      <c r="H20" s="52">
        <v>1327</v>
      </c>
      <c r="I20" s="52">
        <v>1220</v>
      </c>
      <c r="J20" s="52">
        <v>1242</v>
      </c>
      <c r="K20" s="52">
        <v>1118</v>
      </c>
      <c r="L20" s="52">
        <v>1013</v>
      </c>
      <c r="M20" s="52">
        <v>1014</v>
      </c>
      <c r="N20" s="52">
        <v>1020</v>
      </c>
      <c r="O20" s="52">
        <v>1432</v>
      </c>
      <c r="P20" s="52">
        <v>1615</v>
      </c>
      <c r="Q20" s="52">
        <v>2639</v>
      </c>
      <c r="R20" s="52">
        <v>268</v>
      </c>
      <c r="S20" s="52">
        <v>5</v>
      </c>
      <c r="T20" s="52">
        <v>73</v>
      </c>
      <c r="U20" s="52">
        <v>236</v>
      </c>
      <c r="V20" s="52">
        <v>369</v>
      </c>
      <c r="W20" s="52">
        <v>602</v>
      </c>
      <c r="X20" s="52">
        <v>883</v>
      </c>
      <c r="Y20" s="52">
        <v>890</v>
      </c>
      <c r="Z20" s="52">
        <v>953</v>
      </c>
      <c r="AA20" s="52">
        <v>1165</v>
      </c>
      <c r="AB20" s="52">
        <v>1208</v>
      </c>
      <c r="AC20" s="52">
        <v>1460</v>
      </c>
      <c r="AD20" s="52">
        <v>1255</v>
      </c>
      <c r="AE20" s="52">
        <v>447</v>
      </c>
      <c r="AF20" s="52">
        <v>764</v>
      </c>
      <c r="AG20" s="52">
        <v>792</v>
      </c>
      <c r="AH20" s="52">
        <v>875</v>
      </c>
      <c r="AI20" s="52">
        <v>1257</v>
      </c>
      <c r="AJ20" s="52">
        <v>1175</v>
      </c>
      <c r="AK20" s="52">
        <v>1154</v>
      </c>
      <c r="AL20" s="52">
        <v>1152</v>
      </c>
      <c r="AM20" s="52">
        <v>1167</v>
      </c>
      <c r="AN20" s="52">
        <v>1455</v>
      </c>
      <c r="AO20" s="52">
        <v>1571</v>
      </c>
      <c r="AP20" s="52">
        <v>1651</v>
      </c>
      <c r="AQ20" s="52">
        <v>1178</v>
      </c>
      <c r="AR20" s="52">
        <v>1096</v>
      </c>
      <c r="AS20" s="52">
        <v>873</v>
      </c>
      <c r="AT20" s="52">
        <v>1003</v>
      </c>
      <c r="AU20" s="52">
        <v>1191</v>
      </c>
      <c r="AV20" s="52">
        <v>1235</v>
      </c>
      <c r="AW20" s="52">
        <v>1575</v>
      </c>
      <c r="AX20" s="52">
        <v>1515</v>
      </c>
      <c r="AY20" s="52">
        <v>1801</v>
      </c>
      <c r="AZ20" s="52">
        <v>1789</v>
      </c>
      <c r="BA20" s="52">
        <v>2149</v>
      </c>
      <c r="BB20" s="52">
        <v>1893</v>
      </c>
      <c r="BC20" s="52">
        <v>1790</v>
      </c>
      <c r="BD20" s="52">
        <v>1569</v>
      </c>
      <c r="BE20" s="52">
        <v>1495</v>
      </c>
      <c r="BF20" s="52">
        <v>1505</v>
      </c>
      <c r="BG20" s="52">
        <v>1683</v>
      </c>
      <c r="BH20" s="52">
        <v>1955</v>
      </c>
      <c r="BI20" s="52">
        <v>1838</v>
      </c>
      <c r="BJ20" s="52">
        <v>1549</v>
      </c>
      <c r="BK20" s="52">
        <v>2167</v>
      </c>
      <c r="BL20" s="52">
        <v>1852</v>
      </c>
      <c r="BM20" s="52">
        <v>1918</v>
      </c>
      <c r="BN20" s="52">
        <v>1997</v>
      </c>
      <c r="BO20" s="52">
        <v>1844</v>
      </c>
      <c r="BP20" s="52">
        <v>1516</v>
      </c>
      <c r="BQ20" s="52">
        <v>1585</v>
      </c>
      <c r="BR20" s="52">
        <v>1499</v>
      </c>
      <c r="BS20" s="52">
        <v>1531</v>
      </c>
      <c r="BT20" s="52">
        <v>1919</v>
      </c>
      <c r="BU20" s="52">
        <v>1600</v>
      </c>
      <c r="BV20" s="52">
        <v>1592</v>
      </c>
      <c r="BW20" s="52">
        <v>2188</v>
      </c>
      <c r="BX20" s="52">
        <v>1712</v>
      </c>
      <c r="BY20" s="52">
        <v>1871</v>
      </c>
      <c r="BZ20" s="52">
        <v>2017</v>
      </c>
      <c r="CA20" s="52">
        <v>1839</v>
      </c>
      <c r="CB20" s="52">
        <v>1665</v>
      </c>
      <c r="CC20" s="52">
        <v>1459</v>
      </c>
      <c r="CD20" s="52">
        <v>1526</v>
      </c>
      <c r="CE20" s="52">
        <v>1274</v>
      </c>
      <c r="CF20" s="52">
        <v>1899</v>
      </c>
      <c r="CG20" s="52">
        <v>1668</v>
      </c>
      <c r="CH20" s="52">
        <v>1792</v>
      </c>
      <c r="CI20" s="52">
        <v>2453</v>
      </c>
      <c r="CJ20" s="52">
        <v>2467.521739130435</v>
      </c>
      <c r="CK20" s="52">
        <v>0</v>
      </c>
      <c r="CL20" s="52">
        <v>0</v>
      </c>
      <c r="CM20" s="52">
        <v>0</v>
      </c>
      <c r="CN20" s="52">
        <v>0</v>
      </c>
      <c r="CO20" s="52">
        <v>0</v>
      </c>
      <c r="CP20" s="52">
        <v>0</v>
      </c>
      <c r="CQ20" s="52">
        <v>0</v>
      </c>
      <c r="CR20" s="52">
        <v>0</v>
      </c>
      <c r="CS20" s="52">
        <v>0</v>
      </c>
      <c r="CT20" s="52">
        <v>0</v>
      </c>
      <c r="CU20" s="52"/>
      <c r="CW20" s="52">
        <v>1957</v>
      </c>
    </row>
    <row r="21" spans="2:101" x14ac:dyDescent="0.2">
      <c r="B21" s="9" t="s">
        <v>101</v>
      </c>
      <c r="C21" s="52">
        <v>865</v>
      </c>
      <c r="D21" s="52">
        <v>901</v>
      </c>
      <c r="E21" s="52">
        <v>955</v>
      </c>
      <c r="F21" s="52">
        <v>779</v>
      </c>
      <c r="G21" s="52">
        <v>849</v>
      </c>
      <c r="H21" s="52">
        <v>879</v>
      </c>
      <c r="I21" s="52">
        <v>923</v>
      </c>
      <c r="J21" s="52">
        <v>682</v>
      </c>
      <c r="K21" s="52">
        <v>527</v>
      </c>
      <c r="L21" s="52">
        <v>482</v>
      </c>
      <c r="M21" s="52">
        <v>571</v>
      </c>
      <c r="N21" s="52">
        <v>581</v>
      </c>
      <c r="O21" s="52">
        <v>623</v>
      </c>
      <c r="P21" s="52">
        <v>744</v>
      </c>
      <c r="Q21" s="52">
        <v>1164</v>
      </c>
      <c r="R21" s="52">
        <v>295</v>
      </c>
      <c r="S21" s="52">
        <v>1</v>
      </c>
      <c r="T21" s="52">
        <v>13</v>
      </c>
      <c r="U21" s="52">
        <v>35</v>
      </c>
      <c r="V21" s="52">
        <v>40</v>
      </c>
      <c r="W21" s="52">
        <v>126</v>
      </c>
      <c r="X21" s="52">
        <v>184</v>
      </c>
      <c r="Y21" s="52">
        <v>280</v>
      </c>
      <c r="Z21" s="52">
        <v>300</v>
      </c>
      <c r="AA21" s="52">
        <v>313</v>
      </c>
      <c r="AB21" s="52">
        <v>385</v>
      </c>
      <c r="AC21" s="52">
        <v>503</v>
      </c>
      <c r="AD21" s="52">
        <v>362</v>
      </c>
      <c r="AE21" s="52">
        <v>125</v>
      </c>
      <c r="AF21" s="52">
        <v>286</v>
      </c>
      <c r="AG21" s="52">
        <v>251</v>
      </c>
      <c r="AH21" s="52">
        <v>312</v>
      </c>
      <c r="AI21" s="52">
        <v>336</v>
      </c>
      <c r="AJ21" s="52">
        <v>344</v>
      </c>
      <c r="AK21" s="52">
        <v>384</v>
      </c>
      <c r="AL21" s="52">
        <v>343</v>
      </c>
      <c r="AM21" s="52">
        <v>479</v>
      </c>
      <c r="AN21" s="52">
        <v>457</v>
      </c>
      <c r="AO21" s="52">
        <v>472</v>
      </c>
      <c r="AP21" s="52">
        <v>485</v>
      </c>
      <c r="AQ21" s="52">
        <v>419</v>
      </c>
      <c r="AR21" s="52">
        <v>432</v>
      </c>
      <c r="AS21" s="52">
        <v>352</v>
      </c>
      <c r="AT21" s="52">
        <v>401</v>
      </c>
      <c r="AU21" s="52">
        <v>347</v>
      </c>
      <c r="AV21" s="52">
        <v>504</v>
      </c>
      <c r="AW21" s="52">
        <v>447</v>
      </c>
      <c r="AX21" s="52">
        <v>560</v>
      </c>
      <c r="AY21" s="52">
        <v>574</v>
      </c>
      <c r="AZ21" s="52">
        <v>541</v>
      </c>
      <c r="BA21" s="52">
        <v>734</v>
      </c>
      <c r="BB21" s="52">
        <v>695</v>
      </c>
      <c r="BC21" s="52">
        <v>637</v>
      </c>
      <c r="BD21" s="52">
        <v>671</v>
      </c>
      <c r="BE21" s="52">
        <v>614</v>
      </c>
      <c r="BF21" s="52">
        <v>506</v>
      </c>
      <c r="BG21" s="52">
        <v>577</v>
      </c>
      <c r="BH21" s="52">
        <v>621</v>
      </c>
      <c r="BI21" s="52">
        <v>627</v>
      </c>
      <c r="BJ21" s="52">
        <v>521</v>
      </c>
      <c r="BK21" s="52">
        <v>696</v>
      </c>
      <c r="BL21" s="52">
        <v>667</v>
      </c>
      <c r="BM21" s="52">
        <v>802</v>
      </c>
      <c r="BN21" s="52">
        <v>774</v>
      </c>
      <c r="BO21" s="52">
        <v>630</v>
      </c>
      <c r="BP21" s="52">
        <v>580</v>
      </c>
      <c r="BQ21" s="52">
        <v>649</v>
      </c>
      <c r="BR21" s="52">
        <v>570</v>
      </c>
      <c r="BS21" s="52">
        <v>537</v>
      </c>
      <c r="BT21" s="52">
        <v>667</v>
      </c>
      <c r="BU21" s="52">
        <v>510</v>
      </c>
      <c r="BV21" s="52">
        <v>610</v>
      </c>
      <c r="BW21" s="52">
        <v>719</v>
      </c>
      <c r="BX21" s="52">
        <v>647</v>
      </c>
      <c r="BY21" s="52">
        <v>699</v>
      </c>
      <c r="BZ21" s="52">
        <v>823</v>
      </c>
      <c r="CA21" s="52">
        <v>670</v>
      </c>
      <c r="CB21" s="52">
        <v>673</v>
      </c>
      <c r="CC21" s="52">
        <v>576</v>
      </c>
      <c r="CD21" s="52">
        <v>571</v>
      </c>
      <c r="CE21" s="52">
        <v>647</v>
      </c>
      <c r="CF21" s="52">
        <v>636</v>
      </c>
      <c r="CG21" s="52">
        <v>605</v>
      </c>
      <c r="CH21" s="52">
        <v>588</v>
      </c>
      <c r="CI21" s="52">
        <v>682</v>
      </c>
      <c r="CJ21" s="52">
        <v>796.86956521739137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/>
      <c r="CW21" s="52">
        <v>632</v>
      </c>
    </row>
    <row r="22" spans="2:101" x14ac:dyDescent="0.2">
      <c r="B22" s="9" t="s">
        <v>164</v>
      </c>
      <c r="C22" s="52">
        <v>357</v>
      </c>
      <c r="D22" s="52">
        <v>431</v>
      </c>
      <c r="E22" s="52">
        <v>517</v>
      </c>
      <c r="F22" s="52">
        <v>509</v>
      </c>
      <c r="G22" s="52">
        <v>645</v>
      </c>
      <c r="H22" s="52">
        <v>635</v>
      </c>
      <c r="I22" s="52">
        <v>654</v>
      </c>
      <c r="J22" s="52">
        <v>475</v>
      </c>
      <c r="K22" s="52">
        <v>355</v>
      </c>
      <c r="L22" s="52">
        <v>275</v>
      </c>
      <c r="M22" s="52">
        <v>321</v>
      </c>
      <c r="N22" s="52">
        <v>298</v>
      </c>
      <c r="O22" s="52">
        <v>271</v>
      </c>
      <c r="P22" s="52">
        <v>384</v>
      </c>
      <c r="Q22" s="52">
        <v>860</v>
      </c>
      <c r="R22" s="52">
        <v>281</v>
      </c>
      <c r="S22" s="52">
        <v>0</v>
      </c>
      <c r="T22" s="52">
        <v>10</v>
      </c>
      <c r="U22" s="52">
        <v>49</v>
      </c>
      <c r="V22" s="52">
        <v>100</v>
      </c>
      <c r="W22" s="52">
        <v>126</v>
      </c>
      <c r="X22" s="52">
        <v>208</v>
      </c>
      <c r="Y22" s="52">
        <v>208</v>
      </c>
      <c r="Z22" s="52">
        <v>192</v>
      </c>
      <c r="AA22" s="52">
        <v>261</v>
      </c>
      <c r="AB22" s="52">
        <v>286</v>
      </c>
      <c r="AC22" s="52">
        <v>372</v>
      </c>
      <c r="AD22" s="52">
        <v>264</v>
      </c>
      <c r="AE22" s="52">
        <v>68</v>
      </c>
      <c r="AF22" s="52">
        <v>149</v>
      </c>
      <c r="AG22" s="52">
        <v>252</v>
      </c>
      <c r="AH22" s="52">
        <v>248</v>
      </c>
      <c r="AI22" s="52">
        <v>304</v>
      </c>
      <c r="AJ22" s="52">
        <v>366</v>
      </c>
      <c r="AK22" s="52">
        <v>357</v>
      </c>
      <c r="AL22" s="52">
        <v>321</v>
      </c>
      <c r="AM22" s="52">
        <v>296</v>
      </c>
      <c r="AN22" s="52">
        <v>272</v>
      </c>
      <c r="AO22" s="52">
        <v>368</v>
      </c>
      <c r="AP22" s="52">
        <v>437</v>
      </c>
      <c r="AQ22" s="52">
        <v>432</v>
      </c>
      <c r="AR22" s="52">
        <v>541</v>
      </c>
      <c r="AS22" s="52">
        <v>518</v>
      </c>
      <c r="AT22" s="52">
        <v>421</v>
      </c>
      <c r="AU22" s="52">
        <v>411</v>
      </c>
      <c r="AV22" s="52">
        <v>345</v>
      </c>
      <c r="AW22" s="52">
        <v>304</v>
      </c>
      <c r="AX22" s="52">
        <v>268</v>
      </c>
      <c r="AY22" s="52">
        <v>329</v>
      </c>
      <c r="AZ22" s="52">
        <v>282</v>
      </c>
      <c r="BA22" s="52">
        <v>444</v>
      </c>
      <c r="BB22" s="52">
        <v>589</v>
      </c>
      <c r="BC22" s="52">
        <v>556</v>
      </c>
      <c r="BD22" s="52">
        <v>590</v>
      </c>
      <c r="BE22" s="52">
        <v>500</v>
      </c>
      <c r="BF22" s="52">
        <v>430</v>
      </c>
      <c r="BG22" s="52">
        <v>360</v>
      </c>
      <c r="BH22" s="52">
        <v>340</v>
      </c>
      <c r="BI22" s="52">
        <v>295</v>
      </c>
      <c r="BJ22" s="52">
        <v>296</v>
      </c>
      <c r="BK22" s="52">
        <v>319</v>
      </c>
      <c r="BL22" s="52">
        <v>384</v>
      </c>
      <c r="BM22" s="52">
        <v>426</v>
      </c>
      <c r="BN22" s="52">
        <v>512</v>
      </c>
      <c r="BO22" s="52">
        <v>644</v>
      </c>
      <c r="BP22" s="52">
        <v>658</v>
      </c>
      <c r="BQ22" s="52">
        <v>620</v>
      </c>
      <c r="BR22" s="52">
        <v>478</v>
      </c>
      <c r="BS22" s="52">
        <v>502</v>
      </c>
      <c r="BT22" s="52">
        <v>416</v>
      </c>
      <c r="BU22" s="52">
        <v>391</v>
      </c>
      <c r="BV22" s="52">
        <v>279</v>
      </c>
      <c r="BW22" s="52">
        <v>364</v>
      </c>
      <c r="BX22" s="52">
        <v>411</v>
      </c>
      <c r="BY22" s="52">
        <v>573</v>
      </c>
      <c r="BZ22" s="52">
        <v>565</v>
      </c>
      <c r="CA22" s="52">
        <v>628</v>
      </c>
      <c r="CB22" s="52">
        <v>834</v>
      </c>
      <c r="CC22" s="52">
        <v>708</v>
      </c>
      <c r="CD22" s="52">
        <v>604</v>
      </c>
      <c r="CE22" s="52">
        <v>365</v>
      </c>
      <c r="CF22" s="52">
        <v>413</v>
      </c>
      <c r="CG22" s="52">
        <v>407</v>
      </c>
      <c r="CH22" s="52">
        <v>404</v>
      </c>
      <c r="CI22" s="52">
        <v>384</v>
      </c>
      <c r="CJ22" s="52">
        <v>464</v>
      </c>
      <c r="CK22" s="52">
        <v>0</v>
      </c>
      <c r="CL22" s="52">
        <v>0</v>
      </c>
      <c r="CM22" s="52">
        <v>0</v>
      </c>
      <c r="CN22" s="52">
        <v>0</v>
      </c>
      <c r="CO22" s="52">
        <v>0</v>
      </c>
      <c r="CP22" s="52">
        <v>0</v>
      </c>
      <c r="CQ22" s="52">
        <v>0</v>
      </c>
      <c r="CR22" s="52">
        <v>0</v>
      </c>
      <c r="CS22" s="52">
        <v>0</v>
      </c>
      <c r="CT22" s="52">
        <v>0</v>
      </c>
      <c r="CU22" s="52"/>
      <c r="CW22" s="52">
        <v>368</v>
      </c>
    </row>
    <row r="23" spans="2:101" x14ac:dyDescent="0.2">
      <c r="B23" s="9" t="s">
        <v>168</v>
      </c>
      <c r="C23" s="52">
        <v>133</v>
      </c>
      <c r="D23" s="52">
        <v>107</v>
      </c>
      <c r="E23" s="52">
        <v>104</v>
      </c>
      <c r="F23" s="52">
        <v>57</v>
      </c>
      <c r="G23" s="52">
        <v>112</v>
      </c>
      <c r="H23" s="52">
        <v>54</v>
      </c>
      <c r="I23" s="52">
        <v>44</v>
      </c>
      <c r="J23" s="52">
        <v>29</v>
      </c>
      <c r="K23" s="52">
        <v>47</v>
      </c>
      <c r="L23" s="52">
        <v>110</v>
      </c>
      <c r="M23" s="52">
        <v>76</v>
      </c>
      <c r="N23" s="52">
        <v>148</v>
      </c>
      <c r="O23" s="52">
        <v>105</v>
      </c>
      <c r="P23" s="52">
        <v>142</v>
      </c>
      <c r="Q23" s="52">
        <v>134</v>
      </c>
      <c r="R23" s="52">
        <v>24</v>
      </c>
      <c r="S23" s="52">
        <v>0</v>
      </c>
      <c r="T23" s="52">
        <v>25</v>
      </c>
      <c r="U23" s="52">
        <v>27</v>
      </c>
      <c r="V23" s="52">
        <v>11</v>
      </c>
      <c r="W23" s="52">
        <v>33</v>
      </c>
      <c r="X23" s="52">
        <v>52</v>
      </c>
      <c r="Y23" s="52">
        <v>53</v>
      </c>
      <c r="Z23" s="52">
        <v>61</v>
      </c>
      <c r="AA23" s="52">
        <v>80</v>
      </c>
      <c r="AB23" s="52">
        <v>83</v>
      </c>
      <c r="AC23" s="52">
        <v>81</v>
      </c>
      <c r="AD23" s="52">
        <v>31</v>
      </c>
      <c r="AE23" s="52">
        <v>62</v>
      </c>
      <c r="AF23" s="52">
        <v>36</v>
      </c>
      <c r="AG23" s="52">
        <v>52</v>
      </c>
      <c r="AH23" s="52">
        <v>48</v>
      </c>
      <c r="AI23" s="52">
        <v>59</v>
      </c>
      <c r="AJ23" s="52">
        <v>86</v>
      </c>
      <c r="AK23" s="52">
        <v>49</v>
      </c>
      <c r="AL23" s="52">
        <v>33</v>
      </c>
      <c r="AM23" s="52">
        <v>62</v>
      </c>
      <c r="AN23" s="52">
        <v>41</v>
      </c>
      <c r="AO23" s="52">
        <v>115</v>
      </c>
      <c r="AP23" s="52">
        <v>109</v>
      </c>
      <c r="AQ23" s="52">
        <v>86</v>
      </c>
      <c r="AR23" s="52">
        <v>116</v>
      </c>
      <c r="AS23" s="52">
        <v>100</v>
      </c>
      <c r="AT23" s="52">
        <v>95</v>
      </c>
      <c r="AU23" s="52">
        <v>75</v>
      </c>
      <c r="AV23" s="52">
        <v>55</v>
      </c>
      <c r="AW23" s="52">
        <v>49</v>
      </c>
      <c r="AX23" s="52">
        <v>86</v>
      </c>
      <c r="AY23" s="52">
        <v>56</v>
      </c>
      <c r="AZ23" s="52">
        <v>87</v>
      </c>
      <c r="BA23" s="52">
        <v>116</v>
      </c>
      <c r="BB23" s="52">
        <v>64</v>
      </c>
      <c r="BC23" s="52">
        <v>78</v>
      </c>
      <c r="BD23" s="52">
        <v>121</v>
      </c>
      <c r="BE23" s="52">
        <v>51</v>
      </c>
      <c r="BF23" s="52">
        <v>90</v>
      </c>
      <c r="BG23" s="52">
        <v>158</v>
      </c>
      <c r="BH23" s="52">
        <v>84</v>
      </c>
      <c r="BI23" s="52">
        <v>128</v>
      </c>
      <c r="BJ23" s="52">
        <v>110</v>
      </c>
      <c r="BK23" s="52">
        <v>0</v>
      </c>
      <c r="BL23" s="52">
        <v>0</v>
      </c>
      <c r="BM23" s="52">
        <v>0</v>
      </c>
      <c r="BN23" s="52">
        <v>0</v>
      </c>
      <c r="BO23" s="52">
        <v>0</v>
      </c>
      <c r="BP23" s="52">
        <v>0</v>
      </c>
      <c r="BQ23" s="52">
        <v>0</v>
      </c>
      <c r="BR23" s="52">
        <v>0</v>
      </c>
      <c r="BS23" s="52">
        <v>0</v>
      </c>
      <c r="BT23" s="52">
        <v>0</v>
      </c>
      <c r="BU23" s="52">
        <v>0</v>
      </c>
      <c r="BV23" s="52">
        <v>0</v>
      </c>
      <c r="BW23" s="52">
        <v>0</v>
      </c>
      <c r="BX23" s="52">
        <v>0</v>
      </c>
      <c r="BY23" s="52">
        <v>0</v>
      </c>
      <c r="BZ23" s="52">
        <v>0</v>
      </c>
      <c r="CA23" s="52">
        <v>0</v>
      </c>
      <c r="CB23" s="52">
        <v>0</v>
      </c>
      <c r="CC23" s="52">
        <v>0</v>
      </c>
      <c r="CD23" s="52">
        <v>0</v>
      </c>
      <c r="CE23" s="52">
        <v>0</v>
      </c>
      <c r="CF23" s="52">
        <v>0</v>
      </c>
      <c r="CG23" s="52">
        <v>0</v>
      </c>
      <c r="CH23" s="52">
        <v>0</v>
      </c>
      <c r="CI23" s="52">
        <v>0</v>
      </c>
      <c r="CJ23" s="52">
        <v>0</v>
      </c>
      <c r="CK23" s="52">
        <v>0</v>
      </c>
      <c r="CL23" s="52">
        <v>0</v>
      </c>
      <c r="CM23" s="52">
        <v>0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</v>
      </c>
      <c r="CT23" s="52">
        <v>0</v>
      </c>
      <c r="CU23" s="52"/>
      <c r="CW23" s="52">
        <v>0</v>
      </c>
    </row>
    <row r="24" spans="2:101" x14ac:dyDescent="0.2">
      <c r="B24" s="9" t="s">
        <v>110</v>
      </c>
      <c r="C24" s="52">
        <v>74</v>
      </c>
      <c r="D24" s="52">
        <v>94</v>
      </c>
      <c r="E24" s="52">
        <v>91</v>
      </c>
      <c r="F24" s="52">
        <v>125</v>
      </c>
      <c r="G24" s="52">
        <v>154</v>
      </c>
      <c r="H24" s="52">
        <v>105</v>
      </c>
      <c r="I24" s="52">
        <v>143</v>
      </c>
      <c r="J24" s="52">
        <v>129</v>
      </c>
      <c r="K24" s="52">
        <v>91</v>
      </c>
      <c r="L24" s="52">
        <v>64</v>
      </c>
      <c r="M24" s="52">
        <v>71</v>
      </c>
      <c r="N24" s="52">
        <v>41</v>
      </c>
      <c r="O24" s="52">
        <v>46</v>
      </c>
      <c r="P24" s="52">
        <v>79</v>
      </c>
      <c r="Q24" s="52">
        <v>139</v>
      </c>
      <c r="R24" s="52">
        <v>84</v>
      </c>
      <c r="S24" s="52">
        <v>1</v>
      </c>
      <c r="T24" s="52">
        <v>0</v>
      </c>
      <c r="U24" s="52">
        <v>5</v>
      </c>
      <c r="V24" s="52">
        <v>8</v>
      </c>
      <c r="W24" s="52">
        <v>9</v>
      </c>
      <c r="X24" s="52">
        <v>15</v>
      </c>
      <c r="Y24" s="52">
        <v>8</v>
      </c>
      <c r="Z24" s="52">
        <v>8</v>
      </c>
      <c r="AA24" s="52">
        <v>41</v>
      </c>
      <c r="AB24" s="52">
        <v>33</v>
      </c>
      <c r="AC24" s="52">
        <v>22</v>
      </c>
      <c r="AD24" s="52">
        <v>13</v>
      </c>
      <c r="AE24" s="52">
        <v>30</v>
      </c>
      <c r="AF24" s="52">
        <v>34</v>
      </c>
      <c r="AG24" s="52">
        <v>23</v>
      </c>
      <c r="AH24" s="52">
        <v>19</v>
      </c>
      <c r="AI24" s="52">
        <v>36</v>
      </c>
      <c r="AJ24" s="52">
        <v>31</v>
      </c>
      <c r="AK24" s="52">
        <v>17</v>
      </c>
      <c r="AL24" s="52">
        <v>34</v>
      </c>
      <c r="AM24" s="52">
        <v>17</v>
      </c>
      <c r="AN24" s="52">
        <v>11</v>
      </c>
      <c r="AO24" s="52">
        <v>31</v>
      </c>
      <c r="AP24" s="52">
        <v>46</v>
      </c>
      <c r="AQ24" s="52">
        <v>63</v>
      </c>
      <c r="AR24" s="52">
        <v>60</v>
      </c>
      <c r="AS24" s="52">
        <v>108</v>
      </c>
      <c r="AT24" s="52">
        <v>81</v>
      </c>
      <c r="AU24" s="52">
        <v>52</v>
      </c>
      <c r="AV24" s="52">
        <v>64</v>
      </c>
      <c r="AW24" s="52">
        <v>59</v>
      </c>
      <c r="AX24" s="52">
        <v>81</v>
      </c>
      <c r="AY24" s="52">
        <v>52</v>
      </c>
      <c r="AZ24" s="52">
        <v>95</v>
      </c>
      <c r="BA24" s="52">
        <v>149</v>
      </c>
      <c r="BB24" s="52">
        <v>176</v>
      </c>
      <c r="BC24" s="52">
        <v>130</v>
      </c>
      <c r="BD24" s="52">
        <v>108</v>
      </c>
      <c r="BE24" s="52">
        <v>117</v>
      </c>
      <c r="BF24" s="52">
        <v>100</v>
      </c>
      <c r="BG24" s="52">
        <v>78</v>
      </c>
      <c r="BH24" s="52">
        <v>77</v>
      </c>
      <c r="BI24" s="52">
        <v>77</v>
      </c>
      <c r="BJ24" s="52">
        <v>46</v>
      </c>
      <c r="BK24" s="52">
        <v>0</v>
      </c>
      <c r="BL24" s="52">
        <v>0</v>
      </c>
      <c r="BM24" s="52">
        <v>0</v>
      </c>
      <c r="BN24" s="52">
        <v>0</v>
      </c>
      <c r="BO24" s="52">
        <v>0</v>
      </c>
      <c r="BP24" s="52">
        <v>0</v>
      </c>
      <c r="BQ24" s="52">
        <v>0</v>
      </c>
      <c r="BR24" s="52">
        <v>0</v>
      </c>
      <c r="BS24" s="52">
        <v>0</v>
      </c>
      <c r="BT24" s="52">
        <v>0</v>
      </c>
      <c r="BU24" s="52">
        <v>0</v>
      </c>
      <c r="BV24" s="52">
        <v>0</v>
      </c>
      <c r="BW24" s="52">
        <v>0</v>
      </c>
      <c r="BX24" s="52">
        <v>0</v>
      </c>
      <c r="BY24" s="52">
        <v>0</v>
      </c>
      <c r="BZ24" s="52">
        <v>0</v>
      </c>
      <c r="CA24" s="52">
        <v>0</v>
      </c>
      <c r="CB24" s="52">
        <v>0</v>
      </c>
      <c r="CC24" s="52">
        <v>0</v>
      </c>
      <c r="CD24" s="52">
        <v>0</v>
      </c>
      <c r="CE24" s="52">
        <v>0</v>
      </c>
      <c r="CF24" s="52">
        <v>0</v>
      </c>
      <c r="CG24" s="52">
        <v>0</v>
      </c>
      <c r="CH24" s="52">
        <v>0</v>
      </c>
      <c r="CI24" s="52">
        <v>0</v>
      </c>
      <c r="CJ24" s="52">
        <v>0</v>
      </c>
      <c r="CK24" s="52">
        <v>0</v>
      </c>
      <c r="CL24" s="52">
        <v>0</v>
      </c>
      <c r="CM24" s="52">
        <v>0</v>
      </c>
      <c r="CN24" s="52">
        <v>0</v>
      </c>
      <c r="CO24" s="52">
        <v>0</v>
      </c>
      <c r="CP24" s="52">
        <v>0</v>
      </c>
      <c r="CQ24" s="52">
        <v>0</v>
      </c>
      <c r="CR24" s="52">
        <v>0</v>
      </c>
      <c r="CS24" s="52">
        <v>0</v>
      </c>
      <c r="CT24" s="52">
        <v>0</v>
      </c>
      <c r="CU24" s="52"/>
      <c r="CW24" s="52">
        <v>0</v>
      </c>
    </row>
    <row r="25" spans="2:101" x14ac:dyDescent="0.2">
      <c r="B25" s="1" t="s">
        <v>13</v>
      </c>
      <c r="C25" s="52">
        <f t="shared" ref="C25:AH25" si="24">C26-SUM(C17:C24)</f>
        <v>1431</v>
      </c>
      <c r="D25" s="52">
        <f t="shared" si="24"/>
        <v>1429</v>
      </c>
      <c r="E25" s="52">
        <f t="shared" si="24"/>
        <v>1338</v>
      </c>
      <c r="F25" s="52">
        <f t="shared" si="24"/>
        <v>1087</v>
      </c>
      <c r="G25" s="52">
        <f t="shared" si="24"/>
        <v>1088</v>
      </c>
      <c r="H25" s="52">
        <f t="shared" si="24"/>
        <v>886</v>
      </c>
      <c r="I25" s="52">
        <f t="shared" si="24"/>
        <v>944</v>
      </c>
      <c r="J25" s="52">
        <f t="shared" si="24"/>
        <v>825</v>
      </c>
      <c r="K25" s="52">
        <f t="shared" si="24"/>
        <v>834</v>
      </c>
      <c r="L25" s="52">
        <f t="shared" si="24"/>
        <v>981</v>
      </c>
      <c r="M25" s="52">
        <f t="shared" si="24"/>
        <v>1307</v>
      </c>
      <c r="N25" s="52">
        <f t="shared" si="24"/>
        <v>1250</v>
      </c>
      <c r="O25" s="52">
        <f t="shared" si="24"/>
        <v>1032</v>
      </c>
      <c r="P25" s="52">
        <f t="shared" si="24"/>
        <v>1329</v>
      </c>
      <c r="Q25" s="52">
        <f t="shared" si="24"/>
        <v>1622</v>
      </c>
      <c r="R25" s="52">
        <f t="shared" si="24"/>
        <v>302</v>
      </c>
      <c r="S25" s="52">
        <f t="shared" si="24"/>
        <v>93</v>
      </c>
      <c r="T25" s="52">
        <f t="shared" si="24"/>
        <v>293</v>
      </c>
      <c r="U25" s="52">
        <f t="shared" si="24"/>
        <v>369</v>
      </c>
      <c r="V25" s="52">
        <f t="shared" si="24"/>
        <v>327</v>
      </c>
      <c r="W25" s="52">
        <f t="shared" si="24"/>
        <v>629</v>
      </c>
      <c r="X25" s="52">
        <f t="shared" si="24"/>
        <v>499</v>
      </c>
      <c r="Y25" s="52">
        <f t="shared" si="24"/>
        <v>570</v>
      </c>
      <c r="Z25" s="52">
        <f t="shared" si="24"/>
        <v>724</v>
      </c>
      <c r="AA25" s="52">
        <f t="shared" si="24"/>
        <v>794</v>
      </c>
      <c r="AB25" s="52">
        <f t="shared" si="24"/>
        <v>787</v>
      </c>
      <c r="AC25" s="52">
        <f t="shared" si="24"/>
        <v>900</v>
      </c>
      <c r="AD25" s="52">
        <f t="shared" si="24"/>
        <v>623</v>
      </c>
      <c r="AE25" s="52">
        <f t="shared" si="24"/>
        <v>203</v>
      </c>
      <c r="AF25" s="52">
        <f t="shared" si="24"/>
        <v>386</v>
      </c>
      <c r="AG25" s="52">
        <f t="shared" si="24"/>
        <v>408</v>
      </c>
      <c r="AH25" s="52">
        <f t="shared" si="24"/>
        <v>293</v>
      </c>
      <c r="AI25" s="52">
        <f t="shared" ref="AI25:BB25" si="25">AI26-SUM(AI17:AI24)</f>
        <v>377</v>
      </c>
      <c r="AJ25" s="52">
        <f t="shared" si="25"/>
        <v>364</v>
      </c>
      <c r="AK25" s="52">
        <f t="shared" si="25"/>
        <v>268</v>
      </c>
      <c r="AL25" s="52">
        <f t="shared" si="25"/>
        <v>520</v>
      </c>
      <c r="AM25" s="52">
        <f t="shared" si="25"/>
        <v>421</v>
      </c>
      <c r="AN25" s="52">
        <f t="shared" si="25"/>
        <v>590</v>
      </c>
      <c r="AO25" s="52">
        <f t="shared" si="25"/>
        <v>502</v>
      </c>
      <c r="AP25" s="52">
        <f t="shared" si="25"/>
        <v>457</v>
      </c>
      <c r="AQ25" s="52">
        <f t="shared" si="25"/>
        <v>490</v>
      </c>
      <c r="AR25" s="52">
        <f t="shared" si="25"/>
        <v>384</v>
      </c>
      <c r="AS25" s="52">
        <f t="shared" si="25"/>
        <v>466</v>
      </c>
      <c r="AT25" s="52">
        <f t="shared" si="25"/>
        <v>558</v>
      </c>
      <c r="AU25" s="52">
        <f t="shared" si="25"/>
        <v>530</v>
      </c>
      <c r="AV25" s="52">
        <f t="shared" si="25"/>
        <v>462</v>
      </c>
      <c r="AW25" s="52">
        <f t="shared" si="25"/>
        <v>490</v>
      </c>
      <c r="AX25" s="52">
        <f t="shared" si="25"/>
        <v>329</v>
      </c>
      <c r="AY25" s="52">
        <f t="shared" si="25"/>
        <v>449</v>
      </c>
      <c r="AZ25" s="52">
        <f t="shared" si="25"/>
        <v>479</v>
      </c>
      <c r="BA25" s="52">
        <f t="shared" si="25"/>
        <v>706</v>
      </c>
      <c r="BB25" s="52">
        <f t="shared" si="25"/>
        <v>455</v>
      </c>
      <c r="BC25" s="52">
        <f t="shared" ref="BC25:BD25" si="26">BC26-SUM(BC17:BC24)</f>
        <v>543</v>
      </c>
      <c r="BD25" s="52">
        <f t="shared" si="26"/>
        <v>464</v>
      </c>
      <c r="BE25" s="52">
        <f t="shared" ref="BE25:BF25" si="27">BE26-SUM(BE17:BE24)</f>
        <v>427</v>
      </c>
      <c r="BF25" s="52">
        <f t="shared" si="27"/>
        <v>555</v>
      </c>
      <c r="BG25" s="52">
        <f t="shared" ref="BG25:BH25" si="28">BG26-SUM(BG17:BG24)</f>
        <v>431</v>
      </c>
      <c r="BH25" s="52">
        <f t="shared" si="28"/>
        <v>551</v>
      </c>
      <c r="BI25" s="52">
        <f t="shared" ref="BI25:BK25" si="29">BI26-SUM(BI17:BI24)</f>
        <v>471</v>
      </c>
      <c r="BJ25" s="52">
        <f t="shared" si="29"/>
        <v>520</v>
      </c>
      <c r="BK25" s="52">
        <f t="shared" si="29"/>
        <v>927</v>
      </c>
      <c r="BL25" s="52">
        <f t="shared" ref="BL25:BM25" si="30">BL26-SUM(BL17:BL24)</f>
        <v>655</v>
      </c>
      <c r="BM25" s="52">
        <f t="shared" si="30"/>
        <v>635</v>
      </c>
      <c r="BN25" s="52">
        <f t="shared" ref="BN25:BO25" si="31">BN26-SUM(BN17:BN24)</f>
        <v>525</v>
      </c>
      <c r="BO25" s="52">
        <f t="shared" si="31"/>
        <v>626</v>
      </c>
      <c r="BP25" s="52">
        <f t="shared" ref="BP25:BQ25" si="32">BP26-SUM(BP17:BP24)</f>
        <v>498</v>
      </c>
      <c r="BQ25" s="52">
        <f t="shared" si="32"/>
        <v>541</v>
      </c>
      <c r="BR25" s="52">
        <f t="shared" ref="BR25:BS25" si="33">BR26-SUM(BR17:BR24)</f>
        <v>547</v>
      </c>
      <c r="BS25" s="52">
        <f t="shared" si="33"/>
        <v>659</v>
      </c>
      <c r="BT25" s="52">
        <f t="shared" ref="BT25:BU25" si="34">BT26-SUM(BT17:BT24)</f>
        <v>842</v>
      </c>
      <c r="BU25" s="52">
        <f t="shared" si="34"/>
        <v>392</v>
      </c>
      <c r="BV25" s="52">
        <f t="shared" ref="BV25" si="35">BV26-SUM(BV17:BV24)</f>
        <v>526</v>
      </c>
      <c r="BW25" s="52">
        <v>888</v>
      </c>
      <c r="BX25" s="52">
        <v>593</v>
      </c>
      <c r="BY25" s="52">
        <v>734</v>
      </c>
      <c r="BZ25" s="52">
        <v>740</v>
      </c>
      <c r="CA25" s="52">
        <v>821</v>
      </c>
      <c r="CB25" s="52">
        <f t="shared" ref="CB25:CC25" si="36">CB26-SUM(CB17:CB24)</f>
        <v>1122</v>
      </c>
      <c r="CC25" s="52">
        <f t="shared" si="36"/>
        <v>956</v>
      </c>
      <c r="CD25" s="52">
        <f t="shared" ref="CD25:CE25" si="37">CD26-SUM(CD17:CD24)</f>
        <v>883</v>
      </c>
      <c r="CE25" s="52">
        <f t="shared" si="37"/>
        <v>905</v>
      </c>
      <c r="CF25" s="52">
        <f t="shared" ref="CF25:CG25" si="38">CF26-SUM(CF17:CF24)</f>
        <v>817</v>
      </c>
      <c r="CG25" s="52">
        <f t="shared" si="38"/>
        <v>867</v>
      </c>
      <c r="CH25" s="52">
        <f t="shared" ref="CH25" si="39">CH26-SUM(CH17:CH24)</f>
        <v>968</v>
      </c>
      <c r="CI25" s="52">
        <f t="shared" ref="CI25:CT25" ca="1" si="40">IF(ISNUMBER(CI$2),CI26-SUM(CI16:CI24),$CW25*$CW$1)</f>
        <v>977</v>
      </c>
      <c r="CJ25" s="52">
        <f t="shared" ca="1" si="40"/>
        <v>1100.7391304347839</v>
      </c>
      <c r="CK25" s="52">
        <f t="shared" ca="1" si="40"/>
        <v>27936</v>
      </c>
      <c r="CL25" s="52">
        <f t="shared" ca="1" si="40"/>
        <v>0</v>
      </c>
      <c r="CM25" s="52">
        <f t="shared" ca="1" si="40"/>
        <v>0</v>
      </c>
      <c r="CN25" s="52">
        <f t="shared" ca="1" si="40"/>
        <v>0</v>
      </c>
      <c r="CO25" s="52">
        <f t="shared" ca="1" si="40"/>
        <v>0</v>
      </c>
      <c r="CP25" s="52">
        <f t="shared" ca="1" si="40"/>
        <v>0</v>
      </c>
      <c r="CQ25" s="52">
        <f t="shared" ca="1" si="40"/>
        <v>0</v>
      </c>
      <c r="CR25" s="52">
        <f t="shared" ca="1" si="40"/>
        <v>0</v>
      </c>
      <c r="CS25" s="52">
        <f t="shared" ca="1" si="40"/>
        <v>0</v>
      </c>
      <c r="CT25" s="52">
        <f t="shared" ca="1" si="40"/>
        <v>0</v>
      </c>
      <c r="CU25" s="52"/>
      <c r="CW25" s="52">
        <f t="shared" ref="CW25" si="41">CW26-SUM(CW17:CW24)</f>
        <v>873</v>
      </c>
    </row>
    <row r="26" spans="2:101" ht="15" x14ac:dyDescent="0.25">
      <c r="B26" s="2" t="s">
        <v>82</v>
      </c>
      <c r="C26" s="53">
        <v>36460</v>
      </c>
      <c r="D26" s="53">
        <v>35820</v>
      </c>
      <c r="E26" s="53">
        <v>39127</v>
      </c>
      <c r="F26" s="53">
        <v>35540</v>
      </c>
      <c r="G26" s="53">
        <v>32255</v>
      </c>
      <c r="H26" s="53">
        <v>26524</v>
      </c>
      <c r="I26" s="53">
        <v>27340</v>
      </c>
      <c r="J26" s="53">
        <v>24058</v>
      </c>
      <c r="K26" s="53">
        <v>22155</v>
      </c>
      <c r="L26" s="53">
        <v>23126</v>
      </c>
      <c r="M26" s="53">
        <v>23774</v>
      </c>
      <c r="N26" s="53">
        <v>20691</v>
      </c>
      <c r="O26" s="53">
        <v>25718</v>
      </c>
      <c r="P26" s="53">
        <v>31564</v>
      </c>
      <c r="Q26" s="53">
        <v>45741</v>
      </c>
      <c r="R26" s="53">
        <v>7403</v>
      </c>
      <c r="S26" s="53">
        <v>141</v>
      </c>
      <c r="T26" s="53">
        <v>801</v>
      </c>
      <c r="U26" s="53">
        <v>2034</v>
      </c>
      <c r="V26" s="53">
        <v>3701</v>
      </c>
      <c r="W26" s="53">
        <v>7650</v>
      </c>
      <c r="X26" s="53">
        <v>10117</v>
      </c>
      <c r="Y26" s="53">
        <v>12166</v>
      </c>
      <c r="Z26" s="53">
        <v>15296</v>
      </c>
      <c r="AA26" s="53">
        <v>19489</v>
      </c>
      <c r="AB26" s="53">
        <v>21914</v>
      </c>
      <c r="AC26" s="53">
        <v>25674</v>
      </c>
      <c r="AD26" s="53">
        <v>21093</v>
      </c>
      <c r="AE26" s="53">
        <v>7750</v>
      </c>
      <c r="AF26" s="53">
        <v>12807</v>
      </c>
      <c r="AG26" s="53">
        <v>15378</v>
      </c>
      <c r="AH26" s="53">
        <v>16610</v>
      </c>
      <c r="AI26" s="53">
        <v>19787</v>
      </c>
      <c r="AJ26" s="53">
        <v>20813</v>
      </c>
      <c r="AK26" s="53">
        <v>19642</v>
      </c>
      <c r="AL26" s="53">
        <v>20971</v>
      </c>
      <c r="AM26" s="53">
        <v>26031</v>
      </c>
      <c r="AN26" s="53">
        <v>25337</v>
      </c>
      <c r="AO26" s="53">
        <v>30275</v>
      </c>
      <c r="AP26" s="53">
        <v>33147</v>
      </c>
      <c r="AQ26" s="53">
        <v>26796</v>
      </c>
      <c r="AR26" s="53">
        <v>25673</v>
      </c>
      <c r="AS26" s="53">
        <v>24202</v>
      </c>
      <c r="AT26" s="53">
        <v>25184</v>
      </c>
      <c r="AU26" s="53">
        <v>27103</v>
      </c>
      <c r="AV26" s="53">
        <v>28078</v>
      </c>
      <c r="AW26" s="53">
        <v>30423</v>
      </c>
      <c r="AX26" s="53">
        <v>25706</v>
      </c>
      <c r="AY26" s="53">
        <v>32605</v>
      </c>
      <c r="AZ26" s="53">
        <v>32527</v>
      </c>
      <c r="BA26" s="53">
        <v>40182</v>
      </c>
      <c r="BB26" s="53">
        <v>38979</v>
      </c>
      <c r="BC26" s="53">
        <v>32455</v>
      </c>
      <c r="BD26" s="53">
        <v>28505</v>
      </c>
      <c r="BE26" s="53">
        <v>27340</v>
      </c>
      <c r="BF26" s="53">
        <v>28637</v>
      </c>
      <c r="BG26" s="53">
        <v>31013</v>
      </c>
      <c r="BH26" s="53">
        <v>35310</v>
      </c>
      <c r="BI26" s="53">
        <v>32272</v>
      </c>
      <c r="BJ26" s="53">
        <v>28170</v>
      </c>
      <c r="BK26" s="53">
        <v>34952</v>
      </c>
      <c r="BL26" s="53">
        <v>35011</v>
      </c>
      <c r="BM26" s="53">
        <v>36376</v>
      </c>
      <c r="BN26" s="53">
        <v>38406</v>
      </c>
      <c r="BO26" s="53">
        <v>32763</v>
      </c>
      <c r="BP26" s="53">
        <v>28126</v>
      </c>
      <c r="BQ26" s="53">
        <v>30807</v>
      </c>
      <c r="BR26" s="53">
        <v>27061</v>
      </c>
      <c r="BS26" s="53">
        <v>28504</v>
      </c>
      <c r="BT26" s="53">
        <v>35674</v>
      </c>
      <c r="BU26" s="53">
        <v>29453</v>
      </c>
      <c r="BV26" s="53">
        <v>26856</v>
      </c>
      <c r="BW26" s="53">
        <v>36495</v>
      </c>
      <c r="BX26" s="53">
        <v>31868</v>
      </c>
      <c r="BY26" s="53">
        <v>36059</v>
      </c>
      <c r="BZ26" s="53">
        <v>38830</v>
      </c>
      <c r="CA26" s="53">
        <v>31656</v>
      </c>
      <c r="CB26" s="53">
        <v>29314</v>
      </c>
      <c r="CC26" s="53">
        <v>30989</v>
      </c>
      <c r="CD26" s="53">
        <v>29959</v>
      </c>
      <c r="CE26" s="53">
        <v>28114</v>
      </c>
      <c r="CF26" s="53">
        <v>35261</v>
      </c>
      <c r="CG26" s="53">
        <v>36119</v>
      </c>
      <c r="CH26" s="53">
        <v>34495</v>
      </c>
      <c r="CI26" s="53">
        <v>42009</v>
      </c>
      <c r="CJ26" s="53">
        <v>43462.17391304348</v>
      </c>
      <c r="CK26" s="53">
        <v>0</v>
      </c>
      <c r="CL26" s="53">
        <v>0</v>
      </c>
      <c r="CM26" s="53">
        <v>0</v>
      </c>
      <c r="CN26" s="53">
        <v>0</v>
      </c>
      <c r="CO26" s="53">
        <v>0</v>
      </c>
      <c r="CP26" s="53">
        <v>0</v>
      </c>
      <c r="CQ26" s="53">
        <v>0</v>
      </c>
      <c r="CR26" s="53">
        <v>0</v>
      </c>
      <c r="CS26" s="53">
        <v>0</v>
      </c>
      <c r="CT26" s="53">
        <v>0</v>
      </c>
      <c r="CU26" s="52"/>
      <c r="CW26" s="53">
        <v>34470</v>
      </c>
    </row>
    <row r="27" spans="2:101" ht="15" x14ac:dyDescent="0.25"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U27" s="52"/>
      <c r="CW27" s="52"/>
    </row>
    <row r="28" spans="2:101" ht="15" x14ac:dyDescent="0.25">
      <c r="B28" s="19" t="s">
        <v>169</v>
      </c>
      <c r="C28" s="53">
        <f>C14+C26</f>
        <v>95632</v>
      </c>
      <c r="D28" s="53">
        <f t="shared" ref="D28:BB28" si="42">D14+D26</f>
        <v>91966</v>
      </c>
      <c r="E28" s="53">
        <f t="shared" si="42"/>
        <v>97277</v>
      </c>
      <c r="F28" s="53">
        <f t="shared" si="42"/>
        <v>86799</v>
      </c>
      <c r="G28" s="53">
        <f t="shared" si="42"/>
        <v>83074</v>
      </c>
      <c r="H28" s="53">
        <f t="shared" si="42"/>
        <v>71738</v>
      </c>
      <c r="I28" s="53">
        <f t="shared" si="42"/>
        <v>78553</v>
      </c>
      <c r="J28" s="53">
        <f t="shared" si="42"/>
        <v>70272</v>
      </c>
      <c r="K28" s="53">
        <f t="shared" si="42"/>
        <v>68018</v>
      </c>
      <c r="L28" s="53">
        <f t="shared" si="42"/>
        <v>75057</v>
      </c>
      <c r="M28" s="53">
        <f t="shared" si="42"/>
        <v>85318</v>
      </c>
      <c r="N28" s="53">
        <f t="shared" si="42"/>
        <v>72353</v>
      </c>
      <c r="O28" s="53">
        <f t="shared" si="42"/>
        <v>87402</v>
      </c>
      <c r="P28" s="53">
        <f t="shared" si="42"/>
        <v>98023</v>
      </c>
      <c r="Q28" s="53">
        <f t="shared" si="42"/>
        <v>128133</v>
      </c>
      <c r="R28" s="53">
        <f t="shared" si="42"/>
        <v>21566</v>
      </c>
      <c r="S28" s="53">
        <f t="shared" si="42"/>
        <v>2950</v>
      </c>
      <c r="T28" s="53">
        <f t="shared" si="42"/>
        <v>20340</v>
      </c>
      <c r="U28" s="53">
        <f t="shared" si="42"/>
        <v>30706</v>
      </c>
      <c r="V28" s="53">
        <f t="shared" si="42"/>
        <v>37652</v>
      </c>
      <c r="W28" s="53">
        <f t="shared" si="42"/>
        <v>52762</v>
      </c>
      <c r="X28" s="53">
        <f t="shared" si="42"/>
        <v>56395</v>
      </c>
      <c r="Y28" s="53">
        <f t="shared" si="42"/>
        <v>60753</v>
      </c>
      <c r="Z28" s="53">
        <f t="shared" si="42"/>
        <v>64375</v>
      </c>
      <c r="AA28" s="53">
        <f t="shared" si="42"/>
        <v>73791</v>
      </c>
      <c r="AB28" s="53">
        <f t="shared" si="42"/>
        <v>69145</v>
      </c>
      <c r="AC28" s="53">
        <f t="shared" si="42"/>
        <v>78220</v>
      </c>
      <c r="AD28" s="53">
        <f t="shared" si="42"/>
        <v>56806</v>
      </c>
      <c r="AE28" s="53">
        <f t="shared" si="42"/>
        <v>19726</v>
      </c>
      <c r="AF28" s="53">
        <f t="shared" si="42"/>
        <v>42640</v>
      </c>
      <c r="AG28" s="53">
        <f t="shared" si="42"/>
        <v>60078</v>
      </c>
      <c r="AH28" s="53">
        <f t="shared" si="42"/>
        <v>60371</v>
      </c>
      <c r="AI28" s="53">
        <f t="shared" si="42"/>
        <v>63344</v>
      </c>
      <c r="AJ28" s="53">
        <f t="shared" si="42"/>
        <v>63552</v>
      </c>
      <c r="AK28" s="53">
        <f t="shared" si="42"/>
        <v>64872</v>
      </c>
      <c r="AL28" s="53">
        <f t="shared" si="42"/>
        <v>66242</v>
      </c>
      <c r="AM28" s="53">
        <f t="shared" si="42"/>
        <v>74747</v>
      </c>
      <c r="AN28" s="53">
        <f t="shared" si="42"/>
        <v>70879</v>
      </c>
      <c r="AO28" s="53">
        <f t="shared" si="42"/>
        <v>85858</v>
      </c>
      <c r="AP28" s="53">
        <f t="shared" si="42"/>
        <v>83481</v>
      </c>
      <c r="AQ28" s="53">
        <f t="shared" si="42"/>
        <v>71554</v>
      </c>
      <c r="AR28" s="53">
        <f t="shared" si="42"/>
        <v>73000</v>
      </c>
      <c r="AS28" s="53">
        <f t="shared" si="42"/>
        <v>72645</v>
      </c>
      <c r="AT28" s="53">
        <f t="shared" si="42"/>
        <v>72558</v>
      </c>
      <c r="AU28" s="53">
        <f t="shared" si="42"/>
        <v>77364</v>
      </c>
      <c r="AV28" s="53">
        <f t="shared" si="42"/>
        <v>79961</v>
      </c>
      <c r="AW28" s="53">
        <f t="shared" si="42"/>
        <v>88266</v>
      </c>
      <c r="AX28" s="53">
        <f t="shared" si="42"/>
        <v>74145</v>
      </c>
      <c r="AY28" s="53">
        <f t="shared" si="42"/>
        <v>89452</v>
      </c>
      <c r="AZ28" s="53">
        <f t="shared" si="42"/>
        <v>84731</v>
      </c>
      <c r="BA28" s="53">
        <f t="shared" si="42"/>
        <v>96076</v>
      </c>
      <c r="BB28" s="53">
        <f t="shared" si="42"/>
        <v>86929</v>
      </c>
      <c r="BC28" s="53">
        <f t="shared" ref="BC28:BD28" si="43">BC14+BC26</f>
        <v>78010</v>
      </c>
      <c r="BD28" s="53">
        <f t="shared" si="43"/>
        <v>74046</v>
      </c>
      <c r="BE28" s="53">
        <f t="shared" ref="BE28:BF28" si="44">BE14+BE26</f>
        <v>73892</v>
      </c>
      <c r="BF28" s="53">
        <f t="shared" si="44"/>
        <v>76243</v>
      </c>
      <c r="BG28" s="53">
        <f t="shared" ref="BG28:BH28" si="45">BG14+BG26</f>
        <v>80796</v>
      </c>
      <c r="BH28" s="53">
        <f t="shared" si="45"/>
        <v>90529</v>
      </c>
      <c r="BI28" s="53">
        <f t="shared" ref="BI28:BJ28" si="46">BI14+BI26</f>
        <v>86488</v>
      </c>
      <c r="BJ28" s="53">
        <f t="shared" si="46"/>
        <v>76122</v>
      </c>
      <c r="BK28" s="53">
        <f t="shared" ref="BK28" si="47">BK14+BK26</f>
        <v>89599</v>
      </c>
      <c r="BL28" s="53">
        <f t="shared" ref="BL28:BM28" si="48">BL14+BL26</f>
        <v>87111</v>
      </c>
      <c r="BM28" s="53">
        <f t="shared" si="48"/>
        <v>88220</v>
      </c>
      <c r="BN28" s="53">
        <f t="shared" ref="BN28:BO28" si="49">BN14+BN26</f>
        <v>85905</v>
      </c>
      <c r="BO28" s="53">
        <f t="shared" si="49"/>
        <v>79482</v>
      </c>
      <c r="BP28" s="53">
        <f t="shared" ref="BP28:BQ28" si="50">BP14+BP26</f>
        <v>69624</v>
      </c>
      <c r="BQ28" s="53">
        <f t="shared" si="50"/>
        <v>77729</v>
      </c>
      <c r="BR28" s="53">
        <f t="shared" ref="BR28:BS28" si="51">BR14+BR26</f>
        <v>70830</v>
      </c>
      <c r="BS28" s="53">
        <f t="shared" si="51"/>
        <v>72082</v>
      </c>
      <c r="BT28" s="53">
        <f t="shared" ref="BT28:BU28" si="52">BT14+BT26</f>
        <v>95294</v>
      </c>
      <c r="BU28" s="53">
        <f t="shared" si="52"/>
        <v>80972</v>
      </c>
      <c r="BV28" s="53">
        <f t="shared" ref="BV28" si="53">BV14+BV26</f>
        <v>70649</v>
      </c>
      <c r="BW28" s="53">
        <v>96005</v>
      </c>
      <c r="BX28" s="53">
        <v>79473</v>
      </c>
      <c r="BY28" s="53">
        <v>89333</v>
      </c>
      <c r="BZ28" s="53">
        <v>84364</v>
      </c>
      <c r="CA28" s="53">
        <v>76643</v>
      </c>
      <c r="CB28" s="53">
        <f t="shared" ref="CB28:CC28" si="54">CB14+CB26</f>
        <v>74712</v>
      </c>
      <c r="CC28" s="53">
        <f t="shared" si="54"/>
        <v>77947</v>
      </c>
      <c r="CD28" s="53">
        <f t="shared" ref="CD28:CE28" si="55">CD14+CD26</f>
        <v>77116</v>
      </c>
      <c r="CE28" s="53">
        <f t="shared" si="55"/>
        <v>73589</v>
      </c>
      <c r="CF28" s="53">
        <f t="shared" ref="CF28:CG28" si="56">CF14+CF26</f>
        <v>112190</v>
      </c>
      <c r="CG28" s="53">
        <f t="shared" si="56"/>
        <v>97856</v>
      </c>
      <c r="CH28" s="53">
        <f t="shared" ref="CH28:CI28" si="57">CH14+CH26</f>
        <v>87868</v>
      </c>
      <c r="CI28" s="53">
        <f t="shared" si="57"/>
        <v>111442</v>
      </c>
      <c r="CJ28" s="53">
        <f t="shared" ref="CJ28:CT28" si="58">CJ14+CJ26</f>
        <v>101845.47826086957</v>
      </c>
      <c r="CK28" s="53">
        <f t="shared" si="58"/>
        <v>0</v>
      </c>
      <c r="CL28" s="53">
        <f t="shared" si="58"/>
        <v>0</v>
      </c>
      <c r="CM28" s="53">
        <f t="shared" si="58"/>
        <v>0</v>
      </c>
      <c r="CN28" s="53">
        <f t="shared" si="58"/>
        <v>0</v>
      </c>
      <c r="CO28" s="53">
        <f t="shared" si="58"/>
        <v>0</v>
      </c>
      <c r="CP28" s="53">
        <f t="shared" si="58"/>
        <v>0</v>
      </c>
      <c r="CQ28" s="53">
        <f t="shared" si="58"/>
        <v>0</v>
      </c>
      <c r="CR28" s="53">
        <f t="shared" si="58"/>
        <v>0</v>
      </c>
      <c r="CS28" s="53">
        <f t="shared" si="58"/>
        <v>0</v>
      </c>
      <c r="CT28" s="53">
        <f t="shared" si="58"/>
        <v>0</v>
      </c>
      <c r="CU28" s="52"/>
      <c r="CW28" s="52"/>
    </row>
    <row r="29" spans="2:101" ht="15" x14ac:dyDescent="0.25"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U29" s="52"/>
      <c r="CW29" s="52"/>
    </row>
    <row r="30" spans="2:101" x14ac:dyDescent="0.2">
      <c r="CU30" s="52"/>
      <c r="CW30" s="52"/>
    </row>
    <row r="31" spans="2:101" x14ac:dyDescent="0.2">
      <c r="CU31" s="52"/>
    </row>
    <row r="32" spans="2:101" ht="15" x14ac:dyDescent="0.25">
      <c r="B32" s="19" t="s">
        <v>36</v>
      </c>
      <c r="CU32" s="53"/>
    </row>
    <row r="33" spans="2:101" x14ac:dyDescent="0.2">
      <c r="B33" s="9" t="s">
        <v>53</v>
      </c>
      <c r="C33" s="52">
        <f>C7</f>
        <v>4118</v>
      </c>
      <c r="D33" s="52">
        <f t="shared" ref="D33:BD33" si="59">D7</f>
        <v>4018</v>
      </c>
      <c r="E33" s="52">
        <f t="shared" si="59"/>
        <v>4144</v>
      </c>
      <c r="F33" s="52">
        <f t="shared" si="59"/>
        <v>3658</v>
      </c>
      <c r="G33" s="52">
        <f t="shared" si="59"/>
        <v>3667</v>
      </c>
      <c r="H33" s="52">
        <f t="shared" si="59"/>
        <v>3383</v>
      </c>
      <c r="I33" s="52">
        <f t="shared" si="59"/>
        <v>3768</v>
      </c>
      <c r="J33" s="52">
        <f t="shared" si="59"/>
        <v>3148</v>
      </c>
      <c r="K33" s="52">
        <f t="shared" si="59"/>
        <v>3136</v>
      </c>
      <c r="L33" s="52">
        <f t="shared" si="59"/>
        <v>3563</v>
      </c>
      <c r="M33" s="52">
        <f t="shared" si="59"/>
        <v>4118</v>
      </c>
      <c r="N33" s="52">
        <f t="shared" si="59"/>
        <v>3164</v>
      </c>
      <c r="O33" s="52">
        <f t="shared" si="59"/>
        <v>4062</v>
      </c>
      <c r="P33" s="52">
        <f t="shared" si="59"/>
        <v>4263</v>
      </c>
      <c r="Q33" s="52">
        <f t="shared" si="59"/>
        <v>5035</v>
      </c>
      <c r="R33" s="52">
        <f t="shared" si="59"/>
        <v>643</v>
      </c>
      <c r="S33" s="52">
        <f t="shared" si="59"/>
        <v>76</v>
      </c>
      <c r="T33" s="52">
        <f t="shared" si="59"/>
        <v>1246</v>
      </c>
      <c r="U33" s="52">
        <f t="shared" si="59"/>
        <v>1556</v>
      </c>
      <c r="V33" s="52">
        <f t="shared" si="59"/>
        <v>2425</v>
      </c>
      <c r="W33" s="52">
        <f t="shared" si="59"/>
        <v>3347</v>
      </c>
      <c r="X33" s="52">
        <f t="shared" si="59"/>
        <v>3524</v>
      </c>
      <c r="Y33" s="52">
        <f t="shared" si="59"/>
        <v>3953</v>
      </c>
      <c r="Z33" s="52">
        <f t="shared" si="59"/>
        <v>3803</v>
      </c>
      <c r="AA33" s="52">
        <f t="shared" si="59"/>
        <v>4733</v>
      </c>
      <c r="AB33" s="52">
        <f t="shared" si="59"/>
        <v>4661</v>
      </c>
      <c r="AC33" s="52">
        <f t="shared" si="59"/>
        <v>5320</v>
      </c>
      <c r="AD33" s="52">
        <f t="shared" si="59"/>
        <v>3593</v>
      </c>
      <c r="AE33" s="52">
        <f t="shared" si="59"/>
        <v>983</v>
      </c>
      <c r="AF33" s="52">
        <f t="shared" si="59"/>
        <v>2134</v>
      </c>
      <c r="AG33" s="52">
        <f t="shared" si="59"/>
        <v>4305</v>
      </c>
      <c r="AH33" s="52">
        <f t="shared" si="59"/>
        <v>3943</v>
      </c>
      <c r="AI33" s="52">
        <f t="shared" si="59"/>
        <v>4369</v>
      </c>
      <c r="AJ33" s="52">
        <f t="shared" si="59"/>
        <v>4201</v>
      </c>
      <c r="AK33" s="52">
        <f t="shared" si="59"/>
        <v>3821</v>
      </c>
      <c r="AL33" s="52">
        <f t="shared" si="59"/>
        <v>3524</v>
      </c>
      <c r="AM33" s="52">
        <f t="shared" si="59"/>
        <v>3986</v>
      </c>
      <c r="AN33" s="52">
        <f t="shared" si="59"/>
        <v>3749</v>
      </c>
      <c r="AO33" s="52">
        <f t="shared" si="59"/>
        <v>4590</v>
      </c>
      <c r="AP33" s="52">
        <f t="shared" si="59"/>
        <v>4508</v>
      </c>
      <c r="AQ33" s="52">
        <f t="shared" si="59"/>
        <v>3711</v>
      </c>
      <c r="AR33" s="52">
        <f t="shared" si="59"/>
        <v>3906</v>
      </c>
      <c r="AS33" s="52">
        <f t="shared" si="59"/>
        <v>4048</v>
      </c>
      <c r="AT33" s="52">
        <f t="shared" si="59"/>
        <v>4274</v>
      </c>
      <c r="AU33" s="52">
        <f t="shared" si="59"/>
        <v>4638</v>
      </c>
      <c r="AV33" s="52">
        <f t="shared" si="59"/>
        <v>4614</v>
      </c>
      <c r="AW33" s="52">
        <f t="shared" si="59"/>
        <v>4840</v>
      </c>
      <c r="AX33" s="52">
        <f t="shared" si="59"/>
        <v>3738</v>
      </c>
      <c r="AY33" s="52">
        <f t="shared" si="59"/>
        <v>5302</v>
      </c>
      <c r="AZ33" s="52">
        <f t="shared" si="59"/>
        <v>5094</v>
      </c>
      <c r="BA33" s="52">
        <f t="shared" si="59"/>
        <v>5665</v>
      </c>
      <c r="BB33" s="52">
        <f t="shared" si="59"/>
        <v>5205</v>
      </c>
      <c r="BC33" s="52">
        <f t="shared" ref="BC33" si="60">BC7</f>
        <v>4529</v>
      </c>
      <c r="BD33" s="52">
        <f t="shared" si="59"/>
        <v>4337</v>
      </c>
      <c r="BE33" s="52">
        <f t="shared" ref="BE33:BF33" si="61">BE7</f>
        <v>4539</v>
      </c>
      <c r="BF33" s="52">
        <f t="shared" si="61"/>
        <v>4465</v>
      </c>
      <c r="BG33" s="52">
        <f t="shared" ref="BG33:BH33" si="62">BG7</f>
        <v>4913</v>
      </c>
      <c r="BH33" s="52">
        <f t="shared" si="62"/>
        <v>5286</v>
      </c>
      <c r="BI33" s="52">
        <f t="shared" ref="BI33:BJ33" si="63">BI7</f>
        <v>4539</v>
      </c>
      <c r="BJ33" s="52">
        <f t="shared" si="63"/>
        <v>4088</v>
      </c>
      <c r="BK33" s="52">
        <f t="shared" ref="BK33" si="64">BK7</f>
        <v>4946</v>
      </c>
      <c r="BL33" s="52">
        <f t="shared" ref="BL33:BM33" si="65">BL7</f>
        <v>4852</v>
      </c>
      <c r="BM33" s="52">
        <f t="shared" si="65"/>
        <v>4699</v>
      </c>
      <c r="BN33" s="52">
        <f t="shared" ref="BN33:BO33" si="66">BN7</f>
        <v>4726</v>
      </c>
      <c r="BO33" s="52">
        <f t="shared" si="66"/>
        <v>4317</v>
      </c>
      <c r="BP33" s="52">
        <f t="shared" ref="BP33:BQ33" si="67">BP7</f>
        <v>3787</v>
      </c>
      <c r="BQ33" s="52">
        <f t="shared" si="67"/>
        <v>5288</v>
      </c>
      <c r="BR33" s="52">
        <f t="shared" ref="BR33:BS33" si="68">BR7</f>
        <v>4382</v>
      </c>
      <c r="BS33" s="52">
        <f t="shared" si="68"/>
        <v>4285</v>
      </c>
      <c r="BT33" s="52">
        <f t="shared" ref="BT33:BU33" si="69">BT7</f>
        <v>5559</v>
      </c>
      <c r="BU33" s="52">
        <f t="shared" si="69"/>
        <v>4619</v>
      </c>
      <c r="BV33" s="52">
        <f t="shared" ref="BV33" si="70">BV7</f>
        <v>3897</v>
      </c>
      <c r="BW33" s="52">
        <v>5362</v>
      </c>
      <c r="BX33" s="52">
        <v>4818</v>
      </c>
      <c r="BY33" s="52">
        <v>5560</v>
      </c>
      <c r="BZ33" s="52">
        <v>4517</v>
      </c>
      <c r="CA33" s="52">
        <v>4636</v>
      </c>
      <c r="CB33" s="52">
        <f t="shared" ref="CB33:CC33" si="71">CB7</f>
        <v>4723</v>
      </c>
      <c r="CC33" s="52">
        <f t="shared" si="71"/>
        <v>4829</v>
      </c>
      <c r="CD33" s="52">
        <f t="shared" ref="CD33:CE33" si="72">CD7</f>
        <v>4881</v>
      </c>
      <c r="CE33" s="52">
        <f t="shared" si="72"/>
        <v>5217</v>
      </c>
      <c r="CF33" s="52">
        <f t="shared" ref="CF33:CG33" si="73">CF7</f>
        <v>7375</v>
      </c>
      <c r="CG33" s="52">
        <f t="shared" si="73"/>
        <v>5730</v>
      </c>
      <c r="CH33" s="52">
        <f t="shared" ref="CH33:CI33" si="74">CH7</f>
        <v>5283</v>
      </c>
      <c r="CI33" s="52">
        <f t="shared" si="74"/>
        <v>7058</v>
      </c>
      <c r="CJ33" s="52">
        <f t="shared" ref="CJ33:CT33" si="75">CJ7</f>
        <v>5821.434782608696</v>
      </c>
      <c r="CK33" s="52">
        <f t="shared" si="75"/>
        <v>0</v>
      </c>
      <c r="CL33" s="52">
        <f t="shared" si="75"/>
        <v>0</v>
      </c>
      <c r="CM33" s="52">
        <f t="shared" si="75"/>
        <v>0</v>
      </c>
      <c r="CN33" s="52">
        <f t="shared" si="75"/>
        <v>0</v>
      </c>
      <c r="CO33" s="52">
        <f t="shared" si="75"/>
        <v>0</v>
      </c>
      <c r="CP33" s="52">
        <f t="shared" si="75"/>
        <v>0</v>
      </c>
      <c r="CQ33" s="52">
        <f t="shared" si="75"/>
        <v>0</v>
      </c>
      <c r="CR33" s="52">
        <f t="shared" si="75"/>
        <v>0</v>
      </c>
      <c r="CS33" s="52">
        <f t="shared" si="75"/>
        <v>0</v>
      </c>
      <c r="CT33" s="52">
        <f t="shared" si="75"/>
        <v>0</v>
      </c>
    </row>
    <row r="34" spans="2:101" x14ac:dyDescent="0.2">
      <c r="B34" s="9" t="s">
        <v>37</v>
      </c>
      <c r="C34" s="52">
        <f>C5</f>
        <v>19099</v>
      </c>
      <c r="D34" s="52">
        <f t="shared" ref="D34:BD34" si="76">D5</f>
        <v>17992</v>
      </c>
      <c r="E34" s="52">
        <f t="shared" si="76"/>
        <v>18793</v>
      </c>
      <c r="F34" s="52">
        <f t="shared" si="76"/>
        <v>17611</v>
      </c>
      <c r="G34" s="52">
        <f t="shared" si="76"/>
        <v>17675</v>
      </c>
      <c r="H34" s="52">
        <f t="shared" si="76"/>
        <v>15338</v>
      </c>
      <c r="I34" s="52">
        <f t="shared" si="76"/>
        <v>16661</v>
      </c>
      <c r="J34" s="52">
        <f t="shared" si="76"/>
        <v>14402</v>
      </c>
      <c r="K34" s="52">
        <f t="shared" si="76"/>
        <v>14142</v>
      </c>
      <c r="L34" s="52">
        <f t="shared" si="76"/>
        <v>17594</v>
      </c>
      <c r="M34" s="52">
        <f t="shared" si="76"/>
        <v>21405</v>
      </c>
      <c r="N34" s="52">
        <f t="shared" si="76"/>
        <v>15674</v>
      </c>
      <c r="O34" s="52">
        <f t="shared" si="76"/>
        <v>20019</v>
      </c>
      <c r="P34" s="52">
        <f t="shared" si="76"/>
        <v>21302</v>
      </c>
      <c r="Q34" s="52">
        <f t="shared" si="76"/>
        <v>25431</v>
      </c>
      <c r="R34" s="52">
        <f t="shared" si="76"/>
        <v>4508</v>
      </c>
      <c r="S34" s="52">
        <f t="shared" si="76"/>
        <v>386</v>
      </c>
      <c r="T34" s="52">
        <f t="shared" si="76"/>
        <v>5623</v>
      </c>
      <c r="U34" s="52">
        <f t="shared" si="76"/>
        <v>9435</v>
      </c>
      <c r="V34" s="52">
        <f t="shared" si="76"/>
        <v>11235</v>
      </c>
      <c r="W34" s="52">
        <f t="shared" si="76"/>
        <v>14474</v>
      </c>
      <c r="X34" s="52">
        <f t="shared" si="76"/>
        <v>15506</v>
      </c>
      <c r="Y34" s="52">
        <f t="shared" si="76"/>
        <v>17602</v>
      </c>
      <c r="Z34" s="52">
        <f t="shared" si="76"/>
        <v>15669</v>
      </c>
      <c r="AA34" s="52">
        <f t="shared" si="76"/>
        <v>14146</v>
      </c>
      <c r="AB34" s="52">
        <f t="shared" si="76"/>
        <v>12178</v>
      </c>
      <c r="AC34" s="52">
        <f t="shared" si="76"/>
        <v>11990</v>
      </c>
      <c r="AD34" s="52">
        <f t="shared" si="76"/>
        <v>9505</v>
      </c>
      <c r="AE34" s="52">
        <f t="shared" si="76"/>
        <v>3222</v>
      </c>
      <c r="AF34" s="52">
        <f t="shared" si="76"/>
        <v>9314</v>
      </c>
      <c r="AG34" s="52">
        <f t="shared" si="76"/>
        <v>14474</v>
      </c>
      <c r="AH34" s="52">
        <f t="shared" si="76"/>
        <v>13426</v>
      </c>
      <c r="AI34" s="52">
        <f t="shared" si="76"/>
        <v>11700</v>
      </c>
      <c r="AJ34" s="52">
        <f t="shared" si="76"/>
        <v>10354</v>
      </c>
      <c r="AK34" s="52">
        <f t="shared" si="76"/>
        <v>12215</v>
      </c>
      <c r="AL34" s="52">
        <f t="shared" si="76"/>
        <v>12405</v>
      </c>
      <c r="AM34" s="52">
        <f t="shared" si="76"/>
        <v>14392</v>
      </c>
      <c r="AN34" s="52">
        <f t="shared" si="76"/>
        <v>14263</v>
      </c>
      <c r="AO34" s="52">
        <f t="shared" si="76"/>
        <v>17519</v>
      </c>
      <c r="AP34" s="52">
        <f t="shared" si="76"/>
        <v>17032</v>
      </c>
      <c r="AQ34" s="52">
        <f t="shared" si="76"/>
        <v>14922</v>
      </c>
      <c r="AR34" s="52">
        <f t="shared" si="76"/>
        <v>16026</v>
      </c>
      <c r="AS34" s="52">
        <f t="shared" si="76"/>
        <v>16658</v>
      </c>
      <c r="AT34" s="52">
        <f t="shared" si="76"/>
        <v>16828</v>
      </c>
      <c r="AU34" s="52">
        <f t="shared" si="76"/>
        <v>17820</v>
      </c>
      <c r="AV34" s="52">
        <f t="shared" si="76"/>
        <v>20332</v>
      </c>
      <c r="AW34" s="52">
        <f t="shared" si="76"/>
        <v>20925</v>
      </c>
      <c r="AX34" s="52">
        <f t="shared" si="76"/>
        <v>17283</v>
      </c>
      <c r="AY34" s="52">
        <f t="shared" si="76"/>
        <v>20976</v>
      </c>
      <c r="AZ34" s="52">
        <f t="shared" si="76"/>
        <v>18539</v>
      </c>
      <c r="BA34" s="52">
        <f t="shared" si="76"/>
        <v>19555</v>
      </c>
      <c r="BB34" s="52">
        <f t="shared" si="76"/>
        <v>16011</v>
      </c>
      <c r="BC34" s="52">
        <f t="shared" ref="BC34" si="77">BC5</f>
        <v>16238</v>
      </c>
      <c r="BD34" s="52">
        <f t="shared" si="76"/>
        <v>15920</v>
      </c>
      <c r="BE34" s="52">
        <f t="shared" ref="BE34:BF34" si="78">BE5</f>
        <v>16696</v>
      </c>
      <c r="BF34" s="52">
        <f t="shared" si="78"/>
        <v>18418</v>
      </c>
      <c r="BG34" s="52">
        <f t="shared" ref="BG34:BH34" si="79">BG5</f>
        <v>19769</v>
      </c>
      <c r="BH34" s="52">
        <f t="shared" si="79"/>
        <v>21062</v>
      </c>
      <c r="BI34" s="52">
        <f t="shared" ref="BI34:BJ34" si="80">BI5</f>
        <v>21213</v>
      </c>
      <c r="BJ34" s="52">
        <f t="shared" si="80"/>
        <v>17533</v>
      </c>
      <c r="BK34" s="52">
        <f t="shared" ref="BK34" si="81">BK5</f>
        <v>21134</v>
      </c>
      <c r="BL34" s="52">
        <f t="shared" ref="BL34:BM34" si="82">BL5</f>
        <v>18681</v>
      </c>
      <c r="BM34" s="52">
        <f t="shared" si="82"/>
        <v>18847</v>
      </c>
      <c r="BN34" s="52">
        <f t="shared" ref="BN34:BO34" si="83">BN5</f>
        <v>17969</v>
      </c>
      <c r="BO34" s="52">
        <f t="shared" si="83"/>
        <v>17399</v>
      </c>
      <c r="BP34" s="52">
        <f t="shared" ref="BP34:BQ34" si="84">BP5</f>
        <v>15082</v>
      </c>
      <c r="BQ34" s="52">
        <f t="shared" si="84"/>
        <v>16625</v>
      </c>
      <c r="BR34" s="52">
        <f t="shared" ref="BR34:BS34" si="85">BR5</f>
        <v>16126</v>
      </c>
      <c r="BS34" s="52">
        <f t="shared" si="85"/>
        <v>16417</v>
      </c>
      <c r="BT34" s="52">
        <f t="shared" ref="BT34:BU34" si="86">BT5</f>
        <v>24808</v>
      </c>
      <c r="BU34" s="52">
        <f t="shared" si="86"/>
        <v>20698</v>
      </c>
      <c r="BV34" s="52">
        <f t="shared" ref="BV34" si="87">BV5</f>
        <v>16665</v>
      </c>
      <c r="BW34" s="52">
        <v>24810</v>
      </c>
      <c r="BX34" s="52">
        <v>18896</v>
      </c>
      <c r="BY34" s="52">
        <v>21519</v>
      </c>
      <c r="BZ34" s="52">
        <v>18602</v>
      </c>
      <c r="CA34" s="52">
        <v>17290</v>
      </c>
      <c r="CB34" s="52">
        <f t="shared" ref="CB34:CC34" si="88">CB5</f>
        <v>17071</v>
      </c>
      <c r="CC34" s="52">
        <f t="shared" si="88"/>
        <v>17604</v>
      </c>
      <c r="CD34" s="52">
        <f t="shared" ref="CD34:CE34" si="89">CD5</f>
        <v>18991</v>
      </c>
      <c r="CE34" s="52">
        <f t="shared" si="89"/>
        <v>18902</v>
      </c>
      <c r="CF34" s="52">
        <f t="shared" ref="CF34:CG34" si="90">CF5</f>
        <v>33655</v>
      </c>
      <c r="CG34" s="52">
        <f t="shared" si="90"/>
        <v>24931</v>
      </c>
      <c r="CH34" s="52">
        <f t="shared" ref="CH34:CI34" si="91">CH5</f>
        <v>20399</v>
      </c>
      <c r="CI34" s="52">
        <f t="shared" si="91"/>
        <v>28933</v>
      </c>
      <c r="CJ34" s="52">
        <f t="shared" ref="CJ34:CT34" si="92">CJ5</f>
        <v>23285.739130434784</v>
      </c>
      <c r="CK34" s="52">
        <f t="shared" si="92"/>
        <v>0</v>
      </c>
      <c r="CL34" s="52">
        <f t="shared" si="92"/>
        <v>0</v>
      </c>
      <c r="CM34" s="52">
        <f t="shared" si="92"/>
        <v>0</v>
      </c>
      <c r="CN34" s="52">
        <f t="shared" si="92"/>
        <v>0</v>
      </c>
      <c r="CO34" s="52">
        <f t="shared" si="92"/>
        <v>0</v>
      </c>
      <c r="CP34" s="52">
        <f t="shared" si="92"/>
        <v>0</v>
      </c>
      <c r="CQ34" s="52">
        <f t="shared" si="92"/>
        <v>0</v>
      </c>
      <c r="CR34" s="52">
        <f t="shared" si="92"/>
        <v>0</v>
      </c>
      <c r="CS34" s="52">
        <f t="shared" si="92"/>
        <v>0</v>
      </c>
      <c r="CT34" s="52">
        <f t="shared" si="92"/>
        <v>0</v>
      </c>
    </row>
    <row r="35" spans="2:101" x14ac:dyDescent="0.2">
      <c r="B35" s="9" t="s">
        <v>11</v>
      </c>
      <c r="C35" s="52">
        <f>C6</f>
        <v>18699</v>
      </c>
      <c r="D35" s="52">
        <f t="shared" ref="D35:BD35" si="93">D6</f>
        <v>18025</v>
      </c>
      <c r="E35" s="52">
        <f t="shared" si="93"/>
        <v>18937</v>
      </c>
      <c r="F35" s="52">
        <f t="shared" si="93"/>
        <v>18148</v>
      </c>
      <c r="G35" s="52">
        <f t="shared" si="93"/>
        <v>16686</v>
      </c>
      <c r="H35" s="52">
        <f t="shared" si="93"/>
        <v>14443</v>
      </c>
      <c r="I35" s="52">
        <f t="shared" si="93"/>
        <v>15593</v>
      </c>
      <c r="J35" s="52">
        <f t="shared" si="93"/>
        <v>15568</v>
      </c>
      <c r="K35" s="52">
        <f t="shared" si="93"/>
        <v>15645</v>
      </c>
      <c r="L35" s="52">
        <f t="shared" si="93"/>
        <v>15916</v>
      </c>
      <c r="M35" s="52">
        <f t="shared" si="93"/>
        <v>19643</v>
      </c>
      <c r="N35" s="52">
        <f t="shared" si="93"/>
        <v>16296</v>
      </c>
      <c r="O35" s="52">
        <f t="shared" si="93"/>
        <v>19863</v>
      </c>
      <c r="P35" s="52">
        <f t="shared" si="93"/>
        <v>22255</v>
      </c>
      <c r="Q35" s="52">
        <f t="shared" si="93"/>
        <v>32014</v>
      </c>
      <c r="R35" s="52">
        <f t="shared" si="93"/>
        <v>6907</v>
      </c>
      <c r="S35" s="52">
        <f t="shared" si="93"/>
        <v>4</v>
      </c>
      <c r="T35" s="52">
        <f t="shared" si="93"/>
        <v>844</v>
      </c>
      <c r="U35" s="52">
        <f t="shared" si="93"/>
        <v>3758</v>
      </c>
      <c r="V35" s="52">
        <f t="shared" si="93"/>
        <v>6174</v>
      </c>
      <c r="W35" s="52">
        <f t="shared" si="93"/>
        <v>9789</v>
      </c>
      <c r="X35" s="52">
        <f t="shared" si="93"/>
        <v>11661</v>
      </c>
      <c r="Y35" s="52">
        <f t="shared" si="93"/>
        <v>13153</v>
      </c>
      <c r="Z35" s="52">
        <f t="shared" si="93"/>
        <v>12844</v>
      </c>
      <c r="AA35" s="52">
        <f t="shared" si="93"/>
        <v>18386</v>
      </c>
      <c r="AB35" s="52">
        <f t="shared" si="93"/>
        <v>15449</v>
      </c>
      <c r="AC35" s="52">
        <f t="shared" si="93"/>
        <v>18049</v>
      </c>
      <c r="AD35" s="52">
        <f t="shared" si="93"/>
        <v>12144</v>
      </c>
      <c r="AE35" s="52">
        <f t="shared" si="93"/>
        <v>3537</v>
      </c>
      <c r="AF35" s="52">
        <f t="shared" si="93"/>
        <v>8146</v>
      </c>
      <c r="AG35" s="52">
        <f t="shared" si="93"/>
        <v>12127</v>
      </c>
      <c r="AH35" s="52">
        <f t="shared" si="93"/>
        <v>13082</v>
      </c>
      <c r="AI35" s="52">
        <f t="shared" si="93"/>
        <v>15640</v>
      </c>
      <c r="AJ35" s="52">
        <f t="shared" si="93"/>
        <v>15908</v>
      </c>
      <c r="AK35" s="52">
        <f t="shared" si="93"/>
        <v>16990</v>
      </c>
      <c r="AL35" s="52">
        <f t="shared" si="93"/>
        <v>16347</v>
      </c>
      <c r="AM35" s="52">
        <f t="shared" si="93"/>
        <v>18473</v>
      </c>
      <c r="AN35" s="52">
        <f t="shared" si="93"/>
        <v>16125</v>
      </c>
      <c r="AO35" s="52">
        <f t="shared" si="93"/>
        <v>19480</v>
      </c>
      <c r="AP35" s="52">
        <f t="shared" si="93"/>
        <v>17739</v>
      </c>
      <c r="AQ35" s="52">
        <f t="shared" si="93"/>
        <v>15618</v>
      </c>
      <c r="AR35" s="52">
        <f t="shared" si="93"/>
        <v>15456</v>
      </c>
      <c r="AS35" s="52">
        <f t="shared" si="93"/>
        <v>15507</v>
      </c>
      <c r="AT35" s="52">
        <f t="shared" si="93"/>
        <v>15421</v>
      </c>
      <c r="AU35" s="52">
        <f t="shared" si="93"/>
        <v>16235</v>
      </c>
      <c r="AV35" s="52">
        <f t="shared" si="93"/>
        <v>15412</v>
      </c>
      <c r="AW35" s="52">
        <f t="shared" si="93"/>
        <v>17178</v>
      </c>
      <c r="AX35" s="52">
        <f t="shared" si="93"/>
        <v>14452</v>
      </c>
      <c r="AY35" s="52">
        <f t="shared" si="93"/>
        <v>17828</v>
      </c>
      <c r="AZ35" s="52">
        <f t="shared" si="93"/>
        <v>16397</v>
      </c>
      <c r="BA35" s="52">
        <f t="shared" si="93"/>
        <v>17792</v>
      </c>
      <c r="BB35" s="52">
        <f t="shared" si="93"/>
        <v>15548</v>
      </c>
      <c r="BC35" s="52">
        <f t="shared" ref="BC35" si="94">BC6</f>
        <v>13225</v>
      </c>
      <c r="BD35" s="52">
        <f t="shared" si="93"/>
        <v>13130</v>
      </c>
      <c r="BE35" s="52">
        <f t="shared" ref="BE35:BF35" si="95">BE6</f>
        <v>13585</v>
      </c>
      <c r="BF35" s="52">
        <f t="shared" si="95"/>
        <v>13736</v>
      </c>
      <c r="BG35" s="52">
        <f t="shared" ref="BG35:BH35" si="96">BG6</f>
        <v>14149</v>
      </c>
      <c r="BH35" s="52">
        <f t="shared" si="96"/>
        <v>15158</v>
      </c>
      <c r="BI35" s="52">
        <f t="shared" ref="BI35:BJ35" si="97">BI6</f>
        <v>14631</v>
      </c>
      <c r="BJ35" s="52">
        <f t="shared" si="97"/>
        <v>13059</v>
      </c>
      <c r="BK35" s="52">
        <f t="shared" ref="BK35" si="98">BK6</f>
        <v>15170</v>
      </c>
      <c r="BL35" s="52">
        <f t="shared" ref="BL35:BM35" si="99">BL6</f>
        <v>15761</v>
      </c>
      <c r="BM35" s="52">
        <f t="shared" si="99"/>
        <v>16018</v>
      </c>
      <c r="BN35" s="52">
        <f t="shared" ref="BN35:BO35" si="100">BN6</f>
        <v>13728</v>
      </c>
      <c r="BO35" s="52">
        <f t="shared" si="100"/>
        <v>13284</v>
      </c>
      <c r="BP35" s="52">
        <f t="shared" ref="BP35:BQ35" si="101">BP6</f>
        <v>11493</v>
      </c>
      <c r="BQ35" s="52">
        <f t="shared" si="101"/>
        <v>12235</v>
      </c>
      <c r="BR35" s="52">
        <f t="shared" ref="BR35:BS35" si="102">BR6</f>
        <v>12043</v>
      </c>
      <c r="BS35" s="52">
        <f t="shared" si="102"/>
        <v>11952</v>
      </c>
      <c r="BT35" s="52">
        <f t="shared" ref="BT35:BU35" si="103">BT6</f>
        <v>14164</v>
      </c>
      <c r="BU35" s="52">
        <f t="shared" si="103"/>
        <v>13228</v>
      </c>
      <c r="BV35" s="52">
        <f t="shared" ref="BV35" si="104">BV6</f>
        <v>10916</v>
      </c>
      <c r="BW35" s="52">
        <v>14732</v>
      </c>
      <c r="BX35" s="52">
        <v>12362</v>
      </c>
      <c r="BY35" s="52">
        <v>13390</v>
      </c>
      <c r="BZ35" s="52">
        <v>11314</v>
      </c>
      <c r="CA35" s="52">
        <v>10990</v>
      </c>
      <c r="CB35" s="52">
        <f t="shared" ref="CB35:CC35" si="105">CB6</f>
        <v>11002</v>
      </c>
      <c r="CC35" s="52">
        <f t="shared" si="105"/>
        <v>10995</v>
      </c>
      <c r="CD35" s="52">
        <f t="shared" ref="CD35:CE35" si="106">CD6</f>
        <v>11148</v>
      </c>
      <c r="CE35" s="52">
        <f t="shared" si="106"/>
        <v>11219</v>
      </c>
      <c r="CF35" s="52">
        <f t="shared" ref="CF35:CG35" si="107">CF6</f>
        <v>18091</v>
      </c>
      <c r="CG35" s="52">
        <f t="shared" si="107"/>
        <v>14575</v>
      </c>
      <c r="CH35" s="52">
        <f t="shared" ref="CH35:CI35" si="108">CH6</f>
        <v>13057</v>
      </c>
      <c r="CI35" s="52">
        <f t="shared" si="108"/>
        <v>16847</v>
      </c>
      <c r="CJ35" s="52">
        <f t="shared" ref="CJ35:CT35" si="109">CJ6</f>
        <v>14092.739130434784</v>
      </c>
      <c r="CK35" s="52">
        <f t="shared" si="109"/>
        <v>0</v>
      </c>
      <c r="CL35" s="52">
        <f t="shared" si="109"/>
        <v>0</v>
      </c>
      <c r="CM35" s="52">
        <f t="shared" si="109"/>
        <v>0</v>
      </c>
      <c r="CN35" s="52">
        <f t="shared" si="109"/>
        <v>0</v>
      </c>
      <c r="CO35" s="52">
        <f t="shared" si="109"/>
        <v>0</v>
      </c>
      <c r="CP35" s="52">
        <f t="shared" si="109"/>
        <v>0</v>
      </c>
      <c r="CQ35" s="52">
        <f t="shared" si="109"/>
        <v>0</v>
      </c>
      <c r="CR35" s="52">
        <f t="shared" si="109"/>
        <v>0</v>
      </c>
      <c r="CS35" s="52">
        <f t="shared" si="109"/>
        <v>0</v>
      </c>
      <c r="CT35" s="52">
        <f t="shared" si="109"/>
        <v>0</v>
      </c>
    </row>
    <row r="36" spans="2:101" x14ac:dyDescent="0.2">
      <c r="CU36" s="52"/>
    </row>
    <row r="37" spans="2:101" ht="15" x14ac:dyDescent="0.25">
      <c r="B37" s="19" t="s">
        <v>166</v>
      </c>
      <c r="CU37" s="52"/>
    </row>
    <row r="38" spans="2:101" x14ac:dyDescent="0.2">
      <c r="B38" s="9" t="s">
        <v>53</v>
      </c>
      <c r="C38" s="52">
        <f>C18</f>
        <v>10919</v>
      </c>
      <c r="D38" s="52">
        <f t="shared" ref="D38:BD38" si="110">D18</f>
        <v>11435</v>
      </c>
      <c r="E38" s="52">
        <f t="shared" si="110"/>
        <v>12477</v>
      </c>
      <c r="F38" s="52">
        <f t="shared" si="110"/>
        <v>11463</v>
      </c>
      <c r="G38" s="52">
        <f t="shared" si="110"/>
        <v>10145</v>
      </c>
      <c r="H38" s="52">
        <f t="shared" si="110"/>
        <v>7990</v>
      </c>
      <c r="I38" s="52">
        <f t="shared" si="110"/>
        <v>8467</v>
      </c>
      <c r="J38" s="52">
        <f t="shared" si="110"/>
        <v>7188</v>
      </c>
      <c r="K38" s="52">
        <f t="shared" si="110"/>
        <v>6311</v>
      </c>
      <c r="L38" s="52">
        <f t="shared" si="110"/>
        <v>6952</v>
      </c>
      <c r="M38" s="52">
        <f t="shared" si="110"/>
        <v>6663</v>
      </c>
      <c r="N38" s="52">
        <f t="shared" si="110"/>
        <v>5577</v>
      </c>
      <c r="O38" s="52">
        <f t="shared" si="110"/>
        <v>6887</v>
      </c>
      <c r="P38" s="52">
        <f t="shared" si="110"/>
        <v>8544</v>
      </c>
      <c r="Q38" s="52">
        <f t="shared" si="110"/>
        <v>12301</v>
      </c>
      <c r="R38" s="52">
        <f t="shared" si="110"/>
        <v>1602</v>
      </c>
      <c r="S38" s="52">
        <f t="shared" si="110"/>
        <v>15</v>
      </c>
      <c r="T38" s="52">
        <f t="shared" si="110"/>
        <v>87</v>
      </c>
      <c r="U38" s="52">
        <f t="shared" si="110"/>
        <v>289</v>
      </c>
      <c r="V38" s="52">
        <f t="shared" si="110"/>
        <v>750</v>
      </c>
      <c r="W38" s="52">
        <f t="shared" si="110"/>
        <v>1695</v>
      </c>
      <c r="X38" s="52">
        <f t="shared" si="110"/>
        <v>2308</v>
      </c>
      <c r="Y38" s="52">
        <f t="shared" si="110"/>
        <v>2773</v>
      </c>
      <c r="Z38" s="52">
        <f t="shared" si="110"/>
        <v>3613</v>
      </c>
      <c r="AA38" s="52">
        <f t="shared" si="110"/>
        <v>4584</v>
      </c>
      <c r="AB38" s="52">
        <f t="shared" si="110"/>
        <v>5134</v>
      </c>
      <c r="AC38" s="52">
        <f t="shared" si="110"/>
        <v>6404</v>
      </c>
      <c r="AD38" s="52">
        <f t="shared" si="110"/>
        <v>5483</v>
      </c>
      <c r="AE38" s="52">
        <f t="shared" si="110"/>
        <v>2157</v>
      </c>
      <c r="AF38" s="52">
        <f t="shared" si="110"/>
        <v>2937</v>
      </c>
      <c r="AG38" s="52">
        <f t="shared" si="110"/>
        <v>3600</v>
      </c>
      <c r="AH38" s="52">
        <f t="shared" si="110"/>
        <v>3833</v>
      </c>
      <c r="AI38" s="52">
        <f t="shared" si="110"/>
        <v>4690</v>
      </c>
      <c r="AJ38" s="52">
        <f t="shared" si="110"/>
        <v>4377</v>
      </c>
      <c r="AK38" s="52">
        <f t="shared" si="110"/>
        <v>4422</v>
      </c>
      <c r="AL38" s="52">
        <f t="shared" si="110"/>
        <v>4951</v>
      </c>
      <c r="AM38" s="52">
        <f t="shared" si="110"/>
        <v>6606</v>
      </c>
      <c r="AN38" s="52">
        <f t="shared" si="110"/>
        <v>6777</v>
      </c>
      <c r="AO38" s="52">
        <f t="shared" si="110"/>
        <v>8009</v>
      </c>
      <c r="AP38" s="52">
        <f t="shared" si="110"/>
        <v>8656</v>
      </c>
      <c r="AQ38" s="52">
        <f t="shared" si="110"/>
        <v>7594</v>
      </c>
      <c r="AR38" s="52">
        <f t="shared" si="110"/>
        <v>7043</v>
      </c>
      <c r="AS38" s="52">
        <f t="shared" si="110"/>
        <v>6607</v>
      </c>
      <c r="AT38" s="52">
        <f t="shared" si="110"/>
        <v>6917</v>
      </c>
      <c r="AU38" s="52">
        <f t="shared" si="110"/>
        <v>7688</v>
      </c>
      <c r="AV38" s="52">
        <f t="shared" si="110"/>
        <v>8338</v>
      </c>
      <c r="AW38" s="52">
        <f t="shared" si="110"/>
        <v>9026</v>
      </c>
      <c r="AX38" s="52">
        <f t="shared" si="110"/>
        <v>7084</v>
      </c>
      <c r="AY38" s="52">
        <f t="shared" si="110"/>
        <v>9191</v>
      </c>
      <c r="AZ38" s="52">
        <f t="shared" si="110"/>
        <v>9392</v>
      </c>
      <c r="BA38" s="52">
        <f t="shared" si="110"/>
        <v>11542</v>
      </c>
      <c r="BB38" s="52">
        <f t="shared" si="110"/>
        <v>11425</v>
      </c>
      <c r="BC38" s="52">
        <f t="shared" ref="BC38" si="111">BC18</f>
        <v>9838</v>
      </c>
      <c r="BD38" s="52">
        <f t="shared" si="110"/>
        <v>8161</v>
      </c>
      <c r="BE38" s="52">
        <f t="shared" ref="BE38:BF38" si="112">BE18</f>
        <v>7670</v>
      </c>
      <c r="BF38" s="52">
        <f t="shared" si="112"/>
        <v>7567</v>
      </c>
      <c r="BG38" s="52">
        <f t="shared" ref="BG38:BH38" si="113">BG18</f>
        <v>8338</v>
      </c>
      <c r="BH38" s="52">
        <f t="shared" si="113"/>
        <v>9514</v>
      </c>
      <c r="BI38" s="52">
        <f t="shared" ref="BI38:BJ38" si="114">BI18</f>
        <v>9086</v>
      </c>
      <c r="BJ38" s="52">
        <f t="shared" si="114"/>
        <v>7831</v>
      </c>
      <c r="BK38" s="52">
        <f t="shared" ref="BK38" si="115">BK18</f>
        <v>9710</v>
      </c>
      <c r="BL38" s="52">
        <f t="shared" ref="BL38:BM38" si="116">BL18</f>
        <v>10423</v>
      </c>
      <c r="BM38" s="52">
        <f t="shared" si="116"/>
        <v>10621</v>
      </c>
      <c r="BN38" s="52">
        <f t="shared" ref="BN38:BO38" si="117">BN18</f>
        <v>11634</v>
      </c>
      <c r="BO38" s="52">
        <f t="shared" si="117"/>
        <v>9114</v>
      </c>
      <c r="BP38" s="52">
        <f t="shared" ref="BP38:BQ38" si="118">BP18</f>
        <v>7451</v>
      </c>
      <c r="BQ38" s="52">
        <f t="shared" si="118"/>
        <v>8540</v>
      </c>
      <c r="BR38" s="52">
        <f t="shared" ref="BR38:BS38" si="119">BR18</f>
        <v>7494</v>
      </c>
      <c r="BS38" s="52">
        <f t="shared" si="119"/>
        <v>8197</v>
      </c>
      <c r="BT38" s="52">
        <f t="shared" ref="BT38:BU38" si="120">BT18</f>
        <v>10214</v>
      </c>
      <c r="BU38" s="52">
        <f t="shared" si="120"/>
        <v>8149</v>
      </c>
      <c r="BV38" s="52">
        <f t="shared" ref="BV38" si="121">BV18</f>
        <v>7564</v>
      </c>
      <c r="BW38" s="52">
        <v>10332</v>
      </c>
      <c r="BX38" s="52">
        <v>9487</v>
      </c>
      <c r="BY38" s="52">
        <v>10656</v>
      </c>
      <c r="BZ38" s="52">
        <v>11175</v>
      </c>
      <c r="CA38" s="52">
        <v>8955</v>
      </c>
      <c r="CB38" s="52">
        <f t="shared" ref="CB38:CC38" si="122">CB18</f>
        <v>8081</v>
      </c>
      <c r="CC38" s="52">
        <f t="shared" si="122"/>
        <v>9128</v>
      </c>
      <c r="CD38" s="52">
        <f t="shared" ref="CD38:CE38" si="123">CD18</f>
        <v>9184</v>
      </c>
      <c r="CE38" s="52">
        <f t="shared" si="123"/>
        <v>7885</v>
      </c>
      <c r="CF38" s="52">
        <f t="shared" ref="CF38:CG38" si="124">CF18</f>
        <v>9036</v>
      </c>
      <c r="CG38" s="52">
        <f t="shared" si="124"/>
        <v>9456</v>
      </c>
      <c r="CH38" s="52">
        <f t="shared" ref="CH38:CI38" si="125">CH18</f>
        <v>9525</v>
      </c>
      <c r="CI38" s="52">
        <f t="shared" si="125"/>
        <v>11770</v>
      </c>
      <c r="CJ38" s="52">
        <f t="shared" ref="CJ38:CT38" si="126">CJ18</f>
        <v>12058.95652173913</v>
      </c>
      <c r="CK38" s="52">
        <f t="shared" si="126"/>
        <v>0</v>
      </c>
      <c r="CL38" s="52">
        <f t="shared" si="126"/>
        <v>0</v>
      </c>
      <c r="CM38" s="52">
        <f t="shared" si="126"/>
        <v>0</v>
      </c>
      <c r="CN38" s="52">
        <f t="shared" si="126"/>
        <v>0</v>
      </c>
      <c r="CO38" s="52">
        <f t="shared" si="126"/>
        <v>0</v>
      </c>
      <c r="CP38" s="52">
        <f t="shared" si="126"/>
        <v>0</v>
      </c>
      <c r="CQ38" s="52">
        <f t="shared" si="126"/>
        <v>0</v>
      </c>
      <c r="CR38" s="52">
        <f t="shared" si="126"/>
        <v>0</v>
      </c>
      <c r="CS38" s="52">
        <f t="shared" si="126"/>
        <v>0</v>
      </c>
      <c r="CT38" s="52">
        <f t="shared" si="126"/>
        <v>0</v>
      </c>
      <c r="CU38" s="52"/>
    </row>
    <row r="39" spans="2:101" x14ac:dyDescent="0.2">
      <c r="B39" s="9" t="s">
        <v>37</v>
      </c>
      <c r="C39" s="52">
        <f>C21</f>
        <v>865</v>
      </c>
      <c r="D39" s="52">
        <f t="shared" ref="D39:BD39" si="127">D21</f>
        <v>901</v>
      </c>
      <c r="E39" s="52">
        <f t="shared" si="127"/>
        <v>955</v>
      </c>
      <c r="F39" s="52">
        <f t="shared" si="127"/>
        <v>779</v>
      </c>
      <c r="G39" s="52">
        <f t="shared" si="127"/>
        <v>849</v>
      </c>
      <c r="H39" s="52">
        <f t="shared" si="127"/>
        <v>879</v>
      </c>
      <c r="I39" s="52">
        <f t="shared" si="127"/>
        <v>923</v>
      </c>
      <c r="J39" s="52">
        <f t="shared" si="127"/>
        <v>682</v>
      </c>
      <c r="K39" s="52">
        <f t="shared" si="127"/>
        <v>527</v>
      </c>
      <c r="L39" s="52">
        <f t="shared" si="127"/>
        <v>482</v>
      </c>
      <c r="M39" s="52">
        <f t="shared" si="127"/>
        <v>571</v>
      </c>
      <c r="N39" s="52">
        <f t="shared" si="127"/>
        <v>581</v>
      </c>
      <c r="O39" s="52">
        <f t="shared" si="127"/>
        <v>623</v>
      </c>
      <c r="P39" s="52">
        <f t="shared" si="127"/>
        <v>744</v>
      </c>
      <c r="Q39" s="52">
        <f t="shared" si="127"/>
        <v>1164</v>
      </c>
      <c r="R39" s="52">
        <f t="shared" si="127"/>
        <v>295</v>
      </c>
      <c r="S39" s="52">
        <f t="shared" si="127"/>
        <v>1</v>
      </c>
      <c r="T39" s="52">
        <f t="shared" si="127"/>
        <v>13</v>
      </c>
      <c r="U39" s="52">
        <f t="shared" si="127"/>
        <v>35</v>
      </c>
      <c r="V39" s="52">
        <f t="shared" si="127"/>
        <v>40</v>
      </c>
      <c r="W39" s="52">
        <f t="shared" si="127"/>
        <v>126</v>
      </c>
      <c r="X39" s="52">
        <f t="shared" si="127"/>
        <v>184</v>
      </c>
      <c r="Y39" s="52">
        <f t="shared" si="127"/>
        <v>280</v>
      </c>
      <c r="Z39" s="52">
        <f t="shared" si="127"/>
        <v>300</v>
      </c>
      <c r="AA39" s="52">
        <f t="shared" si="127"/>
        <v>313</v>
      </c>
      <c r="AB39" s="52">
        <f t="shared" si="127"/>
        <v>385</v>
      </c>
      <c r="AC39" s="52">
        <f t="shared" si="127"/>
        <v>503</v>
      </c>
      <c r="AD39" s="52">
        <f t="shared" si="127"/>
        <v>362</v>
      </c>
      <c r="AE39" s="52">
        <f t="shared" si="127"/>
        <v>125</v>
      </c>
      <c r="AF39" s="52">
        <f t="shared" si="127"/>
        <v>286</v>
      </c>
      <c r="AG39" s="52">
        <f t="shared" si="127"/>
        <v>251</v>
      </c>
      <c r="AH39" s="52">
        <f t="shared" si="127"/>
        <v>312</v>
      </c>
      <c r="AI39" s="52">
        <f t="shared" si="127"/>
        <v>336</v>
      </c>
      <c r="AJ39" s="52">
        <f t="shared" si="127"/>
        <v>344</v>
      </c>
      <c r="AK39" s="52">
        <f t="shared" si="127"/>
        <v>384</v>
      </c>
      <c r="AL39" s="52">
        <f t="shared" si="127"/>
        <v>343</v>
      </c>
      <c r="AM39" s="52">
        <f t="shared" si="127"/>
        <v>479</v>
      </c>
      <c r="AN39" s="52">
        <f t="shared" si="127"/>
        <v>457</v>
      </c>
      <c r="AO39" s="52">
        <f t="shared" si="127"/>
        <v>472</v>
      </c>
      <c r="AP39" s="52">
        <f t="shared" si="127"/>
        <v>485</v>
      </c>
      <c r="AQ39" s="52">
        <f t="shared" si="127"/>
        <v>419</v>
      </c>
      <c r="AR39" s="52">
        <f t="shared" si="127"/>
        <v>432</v>
      </c>
      <c r="AS39" s="52">
        <f t="shared" si="127"/>
        <v>352</v>
      </c>
      <c r="AT39" s="52">
        <f t="shared" si="127"/>
        <v>401</v>
      </c>
      <c r="AU39" s="52">
        <f t="shared" si="127"/>
        <v>347</v>
      </c>
      <c r="AV39" s="52">
        <f t="shared" si="127"/>
        <v>504</v>
      </c>
      <c r="AW39" s="52">
        <f t="shared" si="127"/>
        <v>447</v>
      </c>
      <c r="AX39" s="52">
        <f t="shared" si="127"/>
        <v>560</v>
      </c>
      <c r="AY39" s="52">
        <f t="shared" si="127"/>
        <v>574</v>
      </c>
      <c r="AZ39" s="52">
        <f t="shared" si="127"/>
        <v>541</v>
      </c>
      <c r="BA39" s="52">
        <f t="shared" si="127"/>
        <v>734</v>
      </c>
      <c r="BB39" s="52">
        <f t="shared" si="127"/>
        <v>695</v>
      </c>
      <c r="BC39" s="52">
        <f t="shared" ref="BC39" si="128">BC21</f>
        <v>637</v>
      </c>
      <c r="BD39" s="52">
        <f t="shared" si="127"/>
        <v>671</v>
      </c>
      <c r="BE39" s="52">
        <f t="shared" ref="BE39:BF39" si="129">BE21</f>
        <v>614</v>
      </c>
      <c r="BF39" s="52">
        <f t="shared" si="129"/>
        <v>506</v>
      </c>
      <c r="BG39" s="52">
        <f t="shared" ref="BG39:BH39" si="130">BG21</f>
        <v>577</v>
      </c>
      <c r="BH39" s="52">
        <f t="shared" si="130"/>
        <v>621</v>
      </c>
      <c r="BI39" s="52">
        <f t="shared" ref="BI39:BJ39" si="131">BI21</f>
        <v>627</v>
      </c>
      <c r="BJ39" s="52">
        <f t="shared" si="131"/>
        <v>521</v>
      </c>
      <c r="BK39" s="52">
        <f t="shared" ref="BK39" si="132">BK21</f>
        <v>696</v>
      </c>
      <c r="BL39" s="52">
        <f t="shared" ref="BL39:BM39" si="133">BL21</f>
        <v>667</v>
      </c>
      <c r="BM39" s="52">
        <f t="shared" si="133"/>
        <v>802</v>
      </c>
      <c r="BN39" s="52">
        <f t="shared" ref="BN39:BO39" si="134">BN21</f>
        <v>774</v>
      </c>
      <c r="BO39" s="52">
        <f t="shared" si="134"/>
        <v>630</v>
      </c>
      <c r="BP39" s="52">
        <f t="shared" ref="BP39:BQ39" si="135">BP21</f>
        <v>580</v>
      </c>
      <c r="BQ39" s="52">
        <f t="shared" si="135"/>
        <v>649</v>
      </c>
      <c r="BR39" s="52">
        <f t="shared" ref="BR39:BS39" si="136">BR21</f>
        <v>570</v>
      </c>
      <c r="BS39" s="52">
        <f t="shared" si="136"/>
        <v>537</v>
      </c>
      <c r="BT39" s="52">
        <f t="shared" ref="BT39:BU39" si="137">BT21</f>
        <v>667</v>
      </c>
      <c r="BU39" s="52">
        <f t="shared" si="137"/>
        <v>510</v>
      </c>
      <c r="BV39" s="52">
        <f t="shared" ref="BV39" si="138">BV21</f>
        <v>610</v>
      </c>
      <c r="BW39" s="52">
        <v>719</v>
      </c>
      <c r="BX39" s="52">
        <v>647</v>
      </c>
      <c r="BY39" s="52">
        <v>699</v>
      </c>
      <c r="BZ39" s="52">
        <v>823</v>
      </c>
      <c r="CA39" s="52">
        <v>670</v>
      </c>
      <c r="CB39" s="52">
        <f t="shared" ref="CB39:CC39" si="139">CB21</f>
        <v>673</v>
      </c>
      <c r="CC39" s="52">
        <f t="shared" si="139"/>
        <v>576</v>
      </c>
      <c r="CD39" s="52">
        <f t="shared" ref="CD39:CE39" si="140">CD21</f>
        <v>571</v>
      </c>
      <c r="CE39" s="52">
        <f t="shared" si="140"/>
        <v>647</v>
      </c>
      <c r="CF39" s="52">
        <f t="shared" ref="CF39:CG39" si="141">CF21</f>
        <v>636</v>
      </c>
      <c r="CG39" s="52">
        <f t="shared" si="141"/>
        <v>605</v>
      </c>
      <c r="CH39" s="52">
        <f t="shared" ref="CH39:CI39" si="142">CH21</f>
        <v>588</v>
      </c>
      <c r="CI39" s="52">
        <f t="shared" si="142"/>
        <v>682</v>
      </c>
      <c r="CJ39" s="52">
        <f t="shared" ref="CJ39:CT39" si="143">CJ21</f>
        <v>796.86956521739137</v>
      </c>
      <c r="CK39" s="52">
        <f t="shared" si="143"/>
        <v>0</v>
      </c>
      <c r="CL39" s="52">
        <f t="shared" si="143"/>
        <v>0</v>
      </c>
      <c r="CM39" s="52">
        <f t="shared" si="143"/>
        <v>0</v>
      </c>
      <c r="CN39" s="52">
        <f t="shared" si="143"/>
        <v>0</v>
      </c>
      <c r="CO39" s="52">
        <f t="shared" si="143"/>
        <v>0</v>
      </c>
      <c r="CP39" s="52">
        <f t="shared" si="143"/>
        <v>0</v>
      </c>
      <c r="CQ39" s="52">
        <f t="shared" si="143"/>
        <v>0</v>
      </c>
      <c r="CR39" s="52">
        <f t="shared" si="143"/>
        <v>0</v>
      </c>
      <c r="CS39" s="52">
        <f t="shared" si="143"/>
        <v>0</v>
      </c>
      <c r="CT39" s="52">
        <f t="shared" si="143"/>
        <v>0</v>
      </c>
      <c r="CU39" s="52"/>
      <c r="CW39" s="67"/>
    </row>
    <row r="40" spans="2:101" x14ac:dyDescent="0.2">
      <c r="B40" s="9" t="s">
        <v>11</v>
      </c>
      <c r="C40" s="52">
        <f>C17</f>
        <v>16957</v>
      </c>
      <c r="D40" s="52">
        <f t="shared" ref="D40:BD40" si="144">D17</f>
        <v>16231</v>
      </c>
      <c r="E40" s="52">
        <f t="shared" si="144"/>
        <v>18214</v>
      </c>
      <c r="F40" s="52">
        <f t="shared" si="144"/>
        <v>16389</v>
      </c>
      <c r="G40" s="52">
        <f t="shared" si="144"/>
        <v>14559</v>
      </c>
      <c r="H40" s="52">
        <f t="shared" si="144"/>
        <v>11695</v>
      </c>
      <c r="I40" s="52">
        <f t="shared" si="144"/>
        <v>12105</v>
      </c>
      <c r="J40" s="52">
        <f t="shared" si="144"/>
        <v>10814</v>
      </c>
      <c r="K40" s="52">
        <f t="shared" si="144"/>
        <v>10594</v>
      </c>
      <c r="L40" s="52">
        <f t="shared" si="144"/>
        <v>10891</v>
      </c>
      <c r="M40" s="52">
        <f t="shared" si="144"/>
        <v>11293</v>
      </c>
      <c r="N40" s="52">
        <f t="shared" si="144"/>
        <v>9714</v>
      </c>
      <c r="O40" s="52">
        <f t="shared" si="144"/>
        <v>12293</v>
      </c>
      <c r="P40" s="52">
        <f t="shared" si="144"/>
        <v>15299</v>
      </c>
      <c r="Q40" s="52">
        <f t="shared" si="144"/>
        <v>21975</v>
      </c>
      <c r="R40" s="52">
        <f t="shared" si="144"/>
        <v>3719</v>
      </c>
      <c r="S40" s="52">
        <f t="shared" si="144"/>
        <v>13</v>
      </c>
      <c r="T40" s="52">
        <f t="shared" si="144"/>
        <v>136</v>
      </c>
      <c r="U40" s="52">
        <f t="shared" si="144"/>
        <v>540</v>
      </c>
      <c r="V40" s="52">
        <f t="shared" si="144"/>
        <v>1323</v>
      </c>
      <c r="W40" s="52">
        <f t="shared" si="144"/>
        <v>3203</v>
      </c>
      <c r="X40" s="52">
        <f t="shared" si="144"/>
        <v>4426</v>
      </c>
      <c r="Y40" s="52">
        <f t="shared" si="144"/>
        <v>5471</v>
      </c>
      <c r="Z40" s="52">
        <f t="shared" si="144"/>
        <v>7407</v>
      </c>
      <c r="AA40" s="52">
        <f t="shared" si="144"/>
        <v>9653</v>
      </c>
      <c r="AB40" s="52">
        <f t="shared" si="144"/>
        <v>10910</v>
      </c>
      <c r="AC40" s="52">
        <f t="shared" si="144"/>
        <v>12368</v>
      </c>
      <c r="AD40" s="52">
        <f t="shared" si="144"/>
        <v>10191</v>
      </c>
      <c r="AE40" s="52">
        <f t="shared" si="144"/>
        <v>3898</v>
      </c>
      <c r="AF40" s="52">
        <f t="shared" si="144"/>
        <v>6593</v>
      </c>
      <c r="AG40" s="52">
        <f t="shared" si="144"/>
        <v>7724</v>
      </c>
      <c r="AH40" s="52">
        <f t="shared" si="144"/>
        <v>8400</v>
      </c>
      <c r="AI40" s="52">
        <f t="shared" si="144"/>
        <v>9640</v>
      </c>
      <c r="AJ40" s="52">
        <f t="shared" si="144"/>
        <v>10700</v>
      </c>
      <c r="AK40" s="52">
        <f t="shared" si="144"/>
        <v>9905</v>
      </c>
      <c r="AL40" s="52">
        <f t="shared" si="144"/>
        <v>10609</v>
      </c>
      <c r="AM40" s="52">
        <f t="shared" si="144"/>
        <v>13099</v>
      </c>
      <c r="AN40" s="52">
        <f t="shared" si="144"/>
        <v>12349</v>
      </c>
      <c r="AO40" s="52">
        <f t="shared" si="144"/>
        <v>15325</v>
      </c>
      <c r="AP40" s="52">
        <f t="shared" si="144"/>
        <v>16665</v>
      </c>
      <c r="AQ40" s="52">
        <f t="shared" si="144"/>
        <v>12678</v>
      </c>
      <c r="AR40" s="52">
        <f t="shared" si="144"/>
        <v>12194</v>
      </c>
      <c r="AS40" s="52">
        <f t="shared" si="144"/>
        <v>11508</v>
      </c>
      <c r="AT40" s="52">
        <f t="shared" si="144"/>
        <v>12020</v>
      </c>
      <c r="AU40" s="52">
        <f t="shared" si="144"/>
        <v>12850</v>
      </c>
      <c r="AV40" s="52">
        <f t="shared" si="144"/>
        <v>12740</v>
      </c>
      <c r="AW40" s="52">
        <f t="shared" si="144"/>
        <v>13851</v>
      </c>
      <c r="AX40" s="52">
        <f t="shared" si="144"/>
        <v>12267</v>
      </c>
      <c r="AY40" s="52">
        <f t="shared" si="144"/>
        <v>15204</v>
      </c>
      <c r="AZ40" s="52">
        <f t="shared" si="144"/>
        <v>14956</v>
      </c>
      <c r="BA40" s="52">
        <f t="shared" si="144"/>
        <v>18528</v>
      </c>
      <c r="BB40" s="52">
        <f t="shared" si="144"/>
        <v>17272</v>
      </c>
      <c r="BC40" s="52">
        <f t="shared" ref="BC40" si="145">BC17</f>
        <v>12825</v>
      </c>
      <c r="BD40" s="52">
        <f t="shared" si="144"/>
        <v>11788</v>
      </c>
      <c r="BE40" s="52">
        <f t="shared" ref="BE40:BF40" si="146">BE17</f>
        <v>11927</v>
      </c>
      <c r="BF40" s="52">
        <f t="shared" si="146"/>
        <v>13118</v>
      </c>
      <c r="BG40" s="52">
        <f t="shared" ref="BG40:BH40" si="147">BG17</f>
        <v>14401</v>
      </c>
      <c r="BH40" s="52">
        <f t="shared" si="147"/>
        <v>16629</v>
      </c>
      <c r="BI40" s="52">
        <f t="shared" ref="BI40:BJ40" si="148">BI17</f>
        <v>14878</v>
      </c>
      <c r="BJ40" s="52">
        <f t="shared" si="148"/>
        <v>12992</v>
      </c>
      <c r="BK40" s="52">
        <f t="shared" ref="BK40" si="149">BK17</f>
        <v>15998</v>
      </c>
      <c r="BL40" s="52">
        <f t="shared" ref="BL40:BM40" si="150">BL17</f>
        <v>15829</v>
      </c>
      <c r="BM40" s="52">
        <f t="shared" si="150"/>
        <v>16175</v>
      </c>
      <c r="BN40" s="52">
        <f t="shared" ref="BN40:BO40" si="151">BN17</f>
        <v>17107</v>
      </c>
      <c r="BO40" s="52">
        <f t="shared" si="151"/>
        <v>14417</v>
      </c>
      <c r="BP40" s="52">
        <f t="shared" ref="BP40:BQ40" si="152">BP17</f>
        <v>12543</v>
      </c>
      <c r="BQ40" s="52">
        <f t="shared" si="152"/>
        <v>13306</v>
      </c>
      <c r="BR40" s="52">
        <f t="shared" ref="BR40:BS40" si="153">BR17</f>
        <v>11329</v>
      </c>
      <c r="BS40" s="52">
        <f t="shared" si="153"/>
        <v>11958</v>
      </c>
      <c r="BT40" s="52">
        <f t="shared" ref="BT40:BU40" si="154">BT17</f>
        <v>15596</v>
      </c>
      <c r="BU40" s="52">
        <f t="shared" si="154"/>
        <v>13754</v>
      </c>
      <c r="BV40" s="52">
        <f t="shared" ref="BV40" si="155">BV17</f>
        <v>12486</v>
      </c>
      <c r="BW40" s="52">
        <v>15875</v>
      </c>
      <c r="BX40" s="52">
        <v>13728</v>
      </c>
      <c r="BY40" s="52">
        <v>15752</v>
      </c>
      <c r="BZ40" s="52">
        <v>17110</v>
      </c>
      <c r="CA40" s="52">
        <v>13200</v>
      </c>
      <c r="CB40" s="52">
        <f t="shared" ref="CB40:CC40" si="156">CB17</f>
        <v>11425</v>
      </c>
      <c r="CC40" s="52">
        <f t="shared" si="156"/>
        <v>12213</v>
      </c>
      <c r="CD40" s="52">
        <f t="shared" ref="CD40:CE40" si="157">CD17</f>
        <v>11575</v>
      </c>
      <c r="CE40" s="52">
        <f t="shared" si="157"/>
        <v>11578</v>
      </c>
      <c r="CF40" s="52">
        <f t="shared" ref="CF40:CG40" si="158">CF17</f>
        <v>15948</v>
      </c>
      <c r="CG40" s="52">
        <f t="shared" si="158"/>
        <v>16996</v>
      </c>
      <c r="CH40" s="52">
        <f t="shared" ref="CH40:CI40" si="159">CH17</f>
        <v>15456</v>
      </c>
      <c r="CI40" s="52">
        <f t="shared" si="159"/>
        <v>18828</v>
      </c>
      <c r="CJ40" s="52">
        <f t="shared" ref="CJ40:CT40" si="160">CJ17</f>
        <v>19491.782608695652</v>
      </c>
      <c r="CK40" s="52">
        <f t="shared" si="160"/>
        <v>0</v>
      </c>
      <c r="CL40" s="52">
        <f t="shared" si="160"/>
        <v>0</v>
      </c>
      <c r="CM40" s="52">
        <f t="shared" si="160"/>
        <v>0</v>
      </c>
      <c r="CN40" s="52">
        <f t="shared" si="160"/>
        <v>0</v>
      </c>
      <c r="CO40" s="52">
        <f t="shared" si="160"/>
        <v>0</v>
      </c>
      <c r="CP40" s="52">
        <f t="shared" si="160"/>
        <v>0</v>
      </c>
      <c r="CQ40" s="52">
        <f t="shared" si="160"/>
        <v>0</v>
      </c>
      <c r="CR40" s="52">
        <f t="shared" si="160"/>
        <v>0</v>
      </c>
      <c r="CS40" s="52">
        <f t="shared" si="160"/>
        <v>0</v>
      </c>
      <c r="CT40" s="52">
        <f t="shared" si="160"/>
        <v>0</v>
      </c>
      <c r="CU40" s="52"/>
    </row>
    <row r="41" spans="2:101" x14ac:dyDescent="0.2">
      <c r="B41" s="9" t="s">
        <v>170</v>
      </c>
      <c r="C41" s="52">
        <f>C19</f>
        <v>3898</v>
      </c>
      <c r="D41" s="52">
        <f t="shared" ref="D41:BD41" si="161">D19</f>
        <v>3490</v>
      </c>
      <c r="E41" s="52">
        <f t="shared" si="161"/>
        <v>3650</v>
      </c>
      <c r="F41" s="52">
        <f t="shared" si="161"/>
        <v>3569</v>
      </c>
      <c r="G41" s="52">
        <f t="shared" si="161"/>
        <v>3168</v>
      </c>
      <c r="H41" s="52">
        <f t="shared" si="161"/>
        <v>2953</v>
      </c>
      <c r="I41" s="52">
        <f t="shared" si="161"/>
        <v>2840</v>
      </c>
      <c r="J41" s="52">
        <f t="shared" si="161"/>
        <v>2674</v>
      </c>
      <c r="K41" s="52">
        <f t="shared" si="161"/>
        <v>2278</v>
      </c>
      <c r="L41" s="52">
        <f t="shared" si="161"/>
        <v>2358</v>
      </c>
      <c r="M41" s="52">
        <f t="shared" si="161"/>
        <v>2458</v>
      </c>
      <c r="N41" s="52">
        <f t="shared" si="161"/>
        <v>2062</v>
      </c>
      <c r="O41" s="52">
        <f t="shared" si="161"/>
        <v>3029</v>
      </c>
      <c r="P41" s="52">
        <f t="shared" si="161"/>
        <v>3428</v>
      </c>
      <c r="Q41" s="52">
        <f t="shared" si="161"/>
        <v>4907</v>
      </c>
      <c r="R41" s="52">
        <f t="shared" si="161"/>
        <v>828</v>
      </c>
      <c r="S41" s="52">
        <f t="shared" si="161"/>
        <v>13</v>
      </c>
      <c r="T41" s="52">
        <f t="shared" si="161"/>
        <v>164</v>
      </c>
      <c r="U41" s="52">
        <f t="shared" si="161"/>
        <v>484</v>
      </c>
      <c r="V41" s="52">
        <f t="shared" si="161"/>
        <v>773</v>
      </c>
      <c r="W41" s="52">
        <f t="shared" si="161"/>
        <v>1227</v>
      </c>
      <c r="X41" s="52">
        <f t="shared" si="161"/>
        <v>1542</v>
      </c>
      <c r="Y41" s="52">
        <f t="shared" si="161"/>
        <v>1913</v>
      </c>
      <c r="Z41" s="52">
        <f t="shared" si="161"/>
        <v>2038</v>
      </c>
      <c r="AA41" s="52">
        <f t="shared" si="161"/>
        <v>2598</v>
      </c>
      <c r="AB41" s="52">
        <f t="shared" si="161"/>
        <v>3088</v>
      </c>
      <c r="AC41" s="52">
        <f t="shared" si="161"/>
        <v>3564</v>
      </c>
      <c r="AD41" s="52">
        <f t="shared" si="161"/>
        <v>2871</v>
      </c>
      <c r="AE41" s="52">
        <f t="shared" si="161"/>
        <v>760</v>
      </c>
      <c r="AF41" s="52">
        <f t="shared" si="161"/>
        <v>1622</v>
      </c>
      <c r="AG41" s="52">
        <f t="shared" si="161"/>
        <v>2276</v>
      </c>
      <c r="AH41" s="52">
        <f t="shared" si="161"/>
        <v>2582</v>
      </c>
      <c r="AI41" s="52">
        <f t="shared" si="161"/>
        <v>3088</v>
      </c>
      <c r="AJ41" s="52">
        <f t="shared" si="161"/>
        <v>3370</v>
      </c>
      <c r="AK41" s="52">
        <f t="shared" si="161"/>
        <v>3086</v>
      </c>
      <c r="AL41" s="52">
        <f t="shared" si="161"/>
        <v>3008</v>
      </c>
      <c r="AM41" s="52">
        <f t="shared" si="161"/>
        <v>3884</v>
      </c>
      <c r="AN41" s="52">
        <f t="shared" si="161"/>
        <v>3385</v>
      </c>
      <c r="AO41" s="52">
        <f t="shared" si="161"/>
        <v>3882</v>
      </c>
      <c r="AP41" s="52">
        <f t="shared" si="161"/>
        <v>4641</v>
      </c>
      <c r="AQ41" s="52">
        <f t="shared" si="161"/>
        <v>3856</v>
      </c>
      <c r="AR41" s="52">
        <f t="shared" si="161"/>
        <v>3807</v>
      </c>
      <c r="AS41" s="52">
        <f t="shared" si="161"/>
        <v>3670</v>
      </c>
      <c r="AT41" s="52">
        <f t="shared" si="161"/>
        <v>3688</v>
      </c>
      <c r="AU41" s="52">
        <f t="shared" si="161"/>
        <v>3959</v>
      </c>
      <c r="AV41" s="52">
        <f t="shared" si="161"/>
        <v>4335</v>
      </c>
      <c r="AW41" s="52">
        <f t="shared" si="161"/>
        <v>4622</v>
      </c>
      <c r="AX41" s="52">
        <f t="shared" si="161"/>
        <v>3516</v>
      </c>
      <c r="AY41" s="52">
        <f t="shared" si="161"/>
        <v>4949</v>
      </c>
      <c r="AZ41" s="52">
        <f t="shared" si="161"/>
        <v>4906</v>
      </c>
      <c r="BA41" s="52">
        <f t="shared" si="161"/>
        <v>5814</v>
      </c>
      <c r="BB41" s="52">
        <f t="shared" si="161"/>
        <v>6410</v>
      </c>
      <c r="BC41" s="52">
        <f t="shared" ref="BC41" si="162">BC19</f>
        <v>6058</v>
      </c>
      <c r="BD41" s="52">
        <f t="shared" si="161"/>
        <v>5033</v>
      </c>
      <c r="BE41" s="52">
        <f t="shared" ref="BE41:BF41" si="163">BE19</f>
        <v>4539</v>
      </c>
      <c r="BF41" s="52">
        <f t="shared" si="163"/>
        <v>4766</v>
      </c>
      <c r="BG41" s="52">
        <f t="shared" ref="BG41:BH41" si="164">BG19</f>
        <v>4987</v>
      </c>
      <c r="BH41" s="52">
        <f t="shared" si="164"/>
        <v>5539</v>
      </c>
      <c r="BI41" s="52">
        <f t="shared" ref="BI41:BJ41" si="165">BI19</f>
        <v>4872</v>
      </c>
      <c r="BJ41" s="52">
        <f t="shared" si="165"/>
        <v>4305</v>
      </c>
      <c r="BK41" s="52">
        <f t="shared" ref="BK41" si="166">BK19</f>
        <v>5135</v>
      </c>
      <c r="BL41" s="52">
        <f t="shared" ref="BL41:BM41" si="167">BL19</f>
        <v>5201</v>
      </c>
      <c r="BM41" s="52">
        <f t="shared" si="167"/>
        <v>5799</v>
      </c>
      <c r="BN41" s="52">
        <f t="shared" ref="BN41:BO41" si="168">BN19</f>
        <v>5857</v>
      </c>
      <c r="BO41" s="52">
        <f t="shared" si="168"/>
        <v>5488</v>
      </c>
      <c r="BP41" s="52">
        <f t="shared" ref="BP41:BQ41" si="169">BP19</f>
        <v>4880</v>
      </c>
      <c r="BQ41" s="52">
        <f t="shared" si="169"/>
        <v>5566</v>
      </c>
      <c r="BR41" s="52">
        <f t="shared" ref="BR41:BS41" si="170">BR19</f>
        <v>5144</v>
      </c>
      <c r="BS41" s="52">
        <f t="shared" si="170"/>
        <v>5120</v>
      </c>
      <c r="BT41" s="52">
        <f t="shared" ref="BT41:BU41" si="171">BT19</f>
        <v>6020</v>
      </c>
      <c r="BU41" s="52">
        <f t="shared" si="171"/>
        <v>4657</v>
      </c>
      <c r="BV41" s="52">
        <f t="shared" ref="BV41" si="172">BV19</f>
        <v>3799</v>
      </c>
      <c r="BW41" s="52">
        <v>6129</v>
      </c>
      <c r="BX41" s="52">
        <v>5290</v>
      </c>
      <c r="BY41" s="52">
        <v>5774</v>
      </c>
      <c r="BZ41" s="52">
        <v>6400</v>
      </c>
      <c r="CA41" s="52">
        <v>5543</v>
      </c>
      <c r="CB41" s="52">
        <f t="shared" ref="CB41:CC41" si="173">CB19</f>
        <v>5514</v>
      </c>
      <c r="CC41" s="52">
        <f t="shared" si="173"/>
        <v>5949</v>
      </c>
      <c r="CD41" s="52">
        <f t="shared" ref="CD41:CE41" si="174">CD19</f>
        <v>5616</v>
      </c>
      <c r="CE41" s="52">
        <f t="shared" si="174"/>
        <v>5460</v>
      </c>
      <c r="CF41" s="52">
        <f t="shared" ref="CF41:CG41" si="175">CF19</f>
        <v>6512</v>
      </c>
      <c r="CG41" s="52">
        <f t="shared" si="175"/>
        <v>6120</v>
      </c>
      <c r="CH41" s="52">
        <f t="shared" ref="CH41:CI41" si="176">CH19</f>
        <v>5762</v>
      </c>
      <c r="CI41" s="52">
        <f t="shared" si="176"/>
        <v>6915</v>
      </c>
      <c r="CJ41" s="52">
        <f t="shared" ref="CJ41:CT41" si="177">CJ19</f>
        <v>7082.304347826087</v>
      </c>
      <c r="CK41" s="52">
        <f t="shared" si="177"/>
        <v>0</v>
      </c>
      <c r="CL41" s="52">
        <f t="shared" si="177"/>
        <v>0</v>
      </c>
      <c r="CM41" s="52">
        <f t="shared" si="177"/>
        <v>0</v>
      </c>
      <c r="CN41" s="52">
        <f t="shared" si="177"/>
        <v>0</v>
      </c>
      <c r="CO41" s="52">
        <f t="shared" si="177"/>
        <v>0</v>
      </c>
      <c r="CP41" s="52">
        <f t="shared" si="177"/>
        <v>0</v>
      </c>
      <c r="CQ41" s="52">
        <f t="shared" si="177"/>
        <v>0</v>
      </c>
      <c r="CR41" s="52">
        <f t="shared" si="177"/>
        <v>0</v>
      </c>
      <c r="CS41" s="52">
        <f t="shared" si="177"/>
        <v>0</v>
      </c>
      <c r="CT41" s="52">
        <f t="shared" si="177"/>
        <v>0</v>
      </c>
      <c r="CU41" s="52"/>
    </row>
    <row r="42" spans="2:101" x14ac:dyDescent="0.2">
      <c r="CU42" s="52"/>
    </row>
    <row r="43" spans="2:101" ht="15" x14ac:dyDescent="0.25">
      <c r="B43" s="19" t="s">
        <v>191</v>
      </c>
    </row>
    <row r="44" spans="2:101" ht="15" x14ac:dyDescent="0.25">
      <c r="B44" s="19" t="s">
        <v>36</v>
      </c>
    </row>
    <row r="45" spans="2:101" x14ac:dyDescent="0.2">
      <c r="B45" s="9" t="s">
        <v>53</v>
      </c>
      <c r="C45" s="54">
        <f t="shared" ref="C45:BB45" si="178">C7/C$14</f>
        <v>6.9593726762658015E-2</v>
      </c>
      <c r="D45" s="54">
        <f t="shared" si="178"/>
        <v>7.1563423930466996E-2</v>
      </c>
      <c r="E45" s="54">
        <f t="shared" si="178"/>
        <v>7.1263972484952712E-2</v>
      </c>
      <c r="F45" s="54">
        <f t="shared" si="178"/>
        <v>7.1363077703427688E-2</v>
      </c>
      <c r="G45" s="54">
        <f t="shared" si="178"/>
        <v>7.2158051122611616E-2</v>
      </c>
      <c r="H45" s="54">
        <f t="shared" si="178"/>
        <v>7.482195780068121E-2</v>
      </c>
      <c r="I45" s="54">
        <f t="shared" si="178"/>
        <v>7.3575068830179835E-2</v>
      </c>
      <c r="J45" s="54">
        <f t="shared" si="178"/>
        <v>6.811788635478426E-2</v>
      </c>
      <c r="K45" s="54">
        <f t="shared" si="178"/>
        <v>6.8377559252556522E-2</v>
      </c>
      <c r="L45" s="54">
        <f t="shared" si="178"/>
        <v>6.8610271321561306E-2</v>
      </c>
      <c r="M45" s="54">
        <f t="shared" si="178"/>
        <v>6.6911477966982977E-2</v>
      </c>
      <c r="N45" s="54">
        <f t="shared" si="178"/>
        <v>6.1244241415353645E-2</v>
      </c>
      <c r="O45" s="54">
        <f t="shared" si="178"/>
        <v>6.5851760586213601E-2</v>
      </c>
      <c r="P45" s="54">
        <f t="shared" si="178"/>
        <v>6.4144811086534553E-2</v>
      </c>
      <c r="Q45" s="54">
        <f t="shared" si="178"/>
        <v>6.1110301971065151E-2</v>
      </c>
      <c r="R45" s="54">
        <f t="shared" si="178"/>
        <v>4.5399985878698014E-2</v>
      </c>
      <c r="S45" s="54">
        <f t="shared" si="178"/>
        <v>2.7055891776432896E-2</v>
      </c>
      <c r="T45" s="54">
        <f t="shared" si="178"/>
        <v>6.3769896105225446E-2</v>
      </c>
      <c r="U45" s="54">
        <f t="shared" si="178"/>
        <v>5.4268973214285712E-2</v>
      </c>
      <c r="V45" s="54">
        <f t="shared" si="178"/>
        <v>7.1426467556183912E-2</v>
      </c>
      <c r="W45" s="54">
        <f t="shared" si="178"/>
        <v>7.4193119347402026E-2</v>
      </c>
      <c r="X45" s="54">
        <f t="shared" si="178"/>
        <v>7.6148493884783272E-2</v>
      </c>
      <c r="Y45" s="54">
        <f t="shared" si="178"/>
        <v>8.1359211311667734E-2</v>
      </c>
      <c r="Z45" s="54">
        <f t="shared" si="178"/>
        <v>7.7487316367489151E-2</v>
      </c>
      <c r="AA45" s="54">
        <f t="shared" si="178"/>
        <v>8.7160693897094035E-2</v>
      </c>
      <c r="AB45" s="54">
        <f t="shared" si="178"/>
        <v>9.8685185577269172E-2</v>
      </c>
      <c r="AC45" s="54">
        <f t="shared" si="178"/>
        <v>0.10124462375823089</v>
      </c>
      <c r="AD45" s="54">
        <f t="shared" si="178"/>
        <v>0.10060762187438747</v>
      </c>
      <c r="AE45" s="54">
        <f t="shared" si="178"/>
        <v>8.2080828323313287E-2</v>
      </c>
      <c r="AF45" s="54">
        <f t="shared" si="178"/>
        <v>7.1531525491904932E-2</v>
      </c>
      <c r="AG45" s="54">
        <f t="shared" si="178"/>
        <v>9.6308724832214768E-2</v>
      </c>
      <c r="AH45" s="54">
        <f t="shared" si="178"/>
        <v>9.0103059802106894E-2</v>
      </c>
      <c r="AI45" s="54">
        <f t="shared" si="178"/>
        <v>0.10030534701655303</v>
      </c>
      <c r="AJ45" s="54">
        <f t="shared" si="178"/>
        <v>9.829429794801002E-2</v>
      </c>
      <c r="AK45" s="54">
        <f t="shared" si="178"/>
        <v>8.4479327879725841E-2</v>
      </c>
      <c r="AL45" s="54">
        <f t="shared" si="178"/>
        <v>7.7842327317708904E-2</v>
      </c>
      <c r="AM45" s="54">
        <f t="shared" si="178"/>
        <v>8.1821167583545448E-2</v>
      </c>
      <c r="AN45" s="54">
        <f t="shared" si="178"/>
        <v>8.2319617056782757E-2</v>
      </c>
      <c r="AO45" s="54">
        <f t="shared" si="178"/>
        <v>8.2579205872299083E-2</v>
      </c>
      <c r="AP45" s="54">
        <f t="shared" si="178"/>
        <v>8.9561727659236298E-2</v>
      </c>
      <c r="AQ45" s="54">
        <f t="shared" si="178"/>
        <v>8.2912551946020818E-2</v>
      </c>
      <c r="AR45" s="54">
        <f t="shared" si="178"/>
        <v>8.2532169797367258E-2</v>
      </c>
      <c r="AS45" s="54">
        <f t="shared" si="178"/>
        <v>8.3562124558759776E-2</v>
      </c>
      <c r="AT45" s="54">
        <f t="shared" si="178"/>
        <v>9.0218263182336306E-2</v>
      </c>
      <c r="AU45" s="54">
        <f t="shared" si="178"/>
        <v>9.2278307236226889E-2</v>
      </c>
      <c r="AV45" s="54">
        <f t="shared" si="178"/>
        <v>8.8930863674035812E-2</v>
      </c>
      <c r="AW45" s="54">
        <f t="shared" si="178"/>
        <v>8.367477482149957E-2</v>
      </c>
      <c r="AX45" s="54">
        <f t="shared" si="178"/>
        <v>7.7169223146638044E-2</v>
      </c>
      <c r="AY45" s="54">
        <f t="shared" si="178"/>
        <v>9.3267894523897485E-2</v>
      </c>
      <c r="AZ45" s="54">
        <f t="shared" si="178"/>
        <v>9.7578729599264419E-2</v>
      </c>
      <c r="BA45" s="54">
        <f t="shared" si="178"/>
        <v>0.10135256020324185</v>
      </c>
      <c r="BB45" s="54">
        <f t="shared" si="178"/>
        <v>0.10855057351407717</v>
      </c>
      <c r="BC45" s="54">
        <f t="shared" ref="BC45" si="179">BC7/BC$14</f>
        <v>9.9418285588848646E-2</v>
      </c>
      <c r="BD45" s="54">
        <f t="shared" ref="BD45" si="180">BD7/BD$14</f>
        <v>9.5232867086800899E-2</v>
      </c>
      <c r="BE45" s="54">
        <f t="shared" ref="BE45:BF45" si="181">BE7/BE$14</f>
        <v>9.7503866643753226E-2</v>
      </c>
      <c r="BF45" s="54">
        <f t="shared" si="181"/>
        <v>9.3790698651430499E-2</v>
      </c>
      <c r="BG45" s="54">
        <f t="shared" ref="BG45:BH45" si="182">BG7/BG$14</f>
        <v>9.8688307253480101E-2</v>
      </c>
      <c r="BH45" s="54">
        <f t="shared" si="182"/>
        <v>9.5727919737771422E-2</v>
      </c>
      <c r="BI45" s="54">
        <f t="shared" ref="BI45:BJ45" si="183">BI7/BI$14</f>
        <v>8.3720672864099163E-2</v>
      </c>
      <c r="BJ45" s="54">
        <f t="shared" si="183"/>
        <v>8.5251918585251912E-2</v>
      </c>
      <c r="BK45" s="54">
        <f t="shared" ref="BK45" si="184">BK7/BK$14</f>
        <v>9.0508170622358039E-2</v>
      </c>
      <c r="BL45" s="54">
        <f t="shared" ref="BL45:BM45" si="185">BL7/BL$14</f>
        <v>9.3128598848368521E-2</v>
      </c>
      <c r="BM45" s="54">
        <f t="shared" si="185"/>
        <v>9.0637296504899309E-2</v>
      </c>
      <c r="BN45" s="54">
        <f t="shared" ref="BN45:BO45" si="186">BN7/BN$14</f>
        <v>9.9496831512242367E-2</v>
      </c>
      <c r="BO45" s="54">
        <f t="shared" si="186"/>
        <v>9.2403518910935595E-2</v>
      </c>
      <c r="BP45" s="54">
        <f t="shared" ref="BP45:BQ45" si="187">BP7/BP$14</f>
        <v>9.1257409995662439E-2</v>
      </c>
      <c r="BQ45" s="54">
        <f t="shared" si="187"/>
        <v>0.11269766847107966</v>
      </c>
      <c r="BR45" s="54">
        <f t="shared" ref="BR45:BS45" si="188">BR7/BR$14</f>
        <v>0.10011652082524161</v>
      </c>
      <c r="BS45" s="54">
        <f t="shared" si="188"/>
        <v>9.8329432282344309E-2</v>
      </c>
      <c r="BT45" s="54">
        <f t="shared" ref="BT45:BU45" si="189">BT7/BT$14</f>
        <v>9.3240523314324059E-2</v>
      </c>
      <c r="BU45" s="54">
        <f t="shared" si="189"/>
        <v>8.9656243327704346E-2</v>
      </c>
      <c r="BV45" s="54">
        <f t="shared" ref="BV45" si="190">BV7/BV$14</f>
        <v>8.8986824378325308E-2</v>
      </c>
      <c r="BW45" s="54">
        <v>9.0102503780877169E-2</v>
      </c>
      <c r="BX45" s="54">
        <v>0.1012078563176137</v>
      </c>
      <c r="BY45" s="54">
        <v>0.10436610729436498</v>
      </c>
      <c r="BZ45" s="54">
        <v>9.9200597355822026E-2</v>
      </c>
      <c r="CA45" s="54">
        <v>0.10305199279791939</v>
      </c>
      <c r="CB45" s="54">
        <f t="shared" ref="CB45:CC45" si="191">CB7/CB$14</f>
        <v>0.10403542006255782</v>
      </c>
      <c r="CC45" s="54">
        <f t="shared" si="191"/>
        <v>0.10283657736700881</v>
      </c>
      <c r="CD45" s="54">
        <f t="shared" ref="CD45:CE45" si="192">CD7/CD$14</f>
        <v>0.1035053120427508</v>
      </c>
      <c r="CE45" s="54">
        <f t="shared" si="192"/>
        <v>0.11472237493128093</v>
      </c>
      <c r="CF45" s="54">
        <f t="shared" ref="CF45:CG45" si="193">CF7/CF$14</f>
        <v>9.5867618193399104E-2</v>
      </c>
      <c r="CG45" s="54">
        <f t="shared" si="193"/>
        <v>9.2813061859176829E-2</v>
      </c>
      <c r="CH45" s="54">
        <f t="shared" ref="CH45:CI45" si="194">CH7/CH$14</f>
        <v>9.8982631667697149E-2</v>
      </c>
      <c r="CI45" s="54">
        <f t="shared" si="194"/>
        <v>0.10165195224172943</v>
      </c>
      <c r="CJ45" s="54">
        <f t="shared" ref="CJ45:CT45" si="195">CJ7/CJ$14</f>
        <v>9.9710608154803052E-2</v>
      </c>
      <c r="CK45" s="54" t="e">
        <f t="shared" si="195"/>
        <v>#DIV/0!</v>
      </c>
      <c r="CL45" s="54" t="e">
        <f t="shared" si="195"/>
        <v>#DIV/0!</v>
      </c>
      <c r="CM45" s="54" t="e">
        <f t="shared" si="195"/>
        <v>#DIV/0!</v>
      </c>
      <c r="CN45" s="54" t="e">
        <f t="shared" si="195"/>
        <v>#DIV/0!</v>
      </c>
      <c r="CO45" s="54" t="e">
        <f t="shared" si="195"/>
        <v>#DIV/0!</v>
      </c>
      <c r="CP45" s="54" t="e">
        <f t="shared" si="195"/>
        <v>#DIV/0!</v>
      </c>
      <c r="CQ45" s="54" t="e">
        <f t="shared" si="195"/>
        <v>#DIV/0!</v>
      </c>
      <c r="CR45" s="54" t="e">
        <f t="shared" si="195"/>
        <v>#DIV/0!</v>
      </c>
      <c r="CS45" s="54" t="e">
        <f t="shared" si="195"/>
        <v>#DIV/0!</v>
      </c>
      <c r="CT45" s="54" t="e">
        <f t="shared" si="195"/>
        <v>#DIV/0!</v>
      </c>
    </row>
    <row r="46" spans="2:101" x14ac:dyDescent="0.2">
      <c r="B46" s="9" t="s">
        <v>37</v>
      </c>
      <c r="C46" s="54">
        <f t="shared" ref="C46:BB46" si="196">C5/C$14</f>
        <v>0.3227709051578449</v>
      </c>
      <c r="D46" s="54">
        <f t="shared" si="196"/>
        <v>0.32045025469312149</v>
      </c>
      <c r="E46" s="54">
        <f t="shared" si="196"/>
        <v>0.32318142734307825</v>
      </c>
      <c r="F46" s="54">
        <f t="shared" si="196"/>
        <v>0.34356893423593904</v>
      </c>
      <c r="G46" s="54">
        <f t="shared" si="196"/>
        <v>0.34780298707176449</v>
      </c>
      <c r="H46" s="54">
        <f t="shared" si="196"/>
        <v>0.3392312115716371</v>
      </c>
      <c r="I46" s="54">
        <f t="shared" si="196"/>
        <v>0.32532755355085624</v>
      </c>
      <c r="J46" s="54">
        <f t="shared" si="196"/>
        <v>0.31163716622668458</v>
      </c>
      <c r="K46" s="54">
        <f t="shared" si="196"/>
        <v>0.3083531386956806</v>
      </c>
      <c r="L46" s="54">
        <f t="shared" si="196"/>
        <v>0.3387957096917063</v>
      </c>
      <c r="M46" s="54">
        <f t="shared" si="196"/>
        <v>0.34779994800467956</v>
      </c>
      <c r="N46" s="54">
        <f t="shared" si="196"/>
        <v>0.30339514536796874</v>
      </c>
      <c r="O46" s="54">
        <f t="shared" si="196"/>
        <v>0.32454121003825953</v>
      </c>
      <c r="P46" s="54">
        <f t="shared" si="196"/>
        <v>0.32052844610963149</v>
      </c>
      <c r="Q46" s="54">
        <f t="shared" si="196"/>
        <v>0.30865860763180891</v>
      </c>
      <c r="R46" s="54">
        <f t="shared" si="196"/>
        <v>0.31829414672032763</v>
      </c>
      <c r="S46" s="54">
        <f t="shared" si="196"/>
        <v>0.13741545033819866</v>
      </c>
      <c r="T46" s="54">
        <f t="shared" si="196"/>
        <v>0.28778340754388659</v>
      </c>
      <c r="U46" s="54">
        <f t="shared" si="196"/>
        <v>0.32906668526785715</v>
      </c>
      <c r="V46" s="54">
        <f t="shared" si="196"/>
        <v>0.33091808783246446</v>
      </c>
      <c r="W46" s="54">
        <f t="shared" si="196"/>
        <v>0.32084589466217417</v>
      </c>
      <c r="X46" s="54">
        <f t="shared" si="196"/>
        <v>0.33506201650892431</v>
      </c>
      <c r="Y46" s="54">
        <f t="shared" si="196"/>
        <v>0.36227797559017844</v>
      </c>
      <c r="Z46" s="54">
        <f t="shared" si="196"/>
        <v>0.31926078363454841</v>
      </c>
      <c r="AA46" s="54">
        <f t="shared" si="196"/>
        <v>0.26050605870870319</v>
      </c>
      <c r="AB46" s="54">
        <f t="shared" si="196"/>
        <v>0.25783913107916412</v>
      </c>
      <c r="AC46" s="54">
        <f t="shared" si="196"/>
        <v>0.22818102234232862</v>
      </c>
      <c r="AD46" s="54">
        <f t="shared" si="196"/>
        <v>0.26614958138492983</v>
      </c>
      <c r="AE46" s="54">
        <f t="shared" si="196"/>
        <v>0.26903807615230463</v>
      </c>
      <c r="AF46" s="54">
        <f t="shared" si="196"/>
        <v>0.3122046056380518</v>
      </c>
      <c r="AG46" s="54">
        <f t="shared" si="196"/>
        <v>0.32380313199105143</v>
      </c>
      <c r="AH46" s="54">
        <f t="shared" si="196"/>
        <v>0.30680286099494986</v>
      </c>
      <c r="AI46" s="54">
        <f t="shared" si="196"/>
        <v>0.26861354087747091</v>
      </c>
      <c r="AJ46" s="54">
        <f t="shared" si="196"/>
        <v>0.24226116661597136</v>
      </c>
      <c r="AK46" s="54">
        <f t="shared" si="196"/>
        <v>0.27006411673667918</v>
      </c>
      <c r="AL46" s="54">
        <f t="shared" si="196"/>
        <v>0.27401647854034594</v>
      </c>
      <c r="AM46" s="54">
        <f t="shared" si="196"/>
        <v>0.29542655390426142</v>
      </c>
      <c r="AN46" s="54">
        <f t="shared" si="196"/>
        <v>0.31318343507092355</v>
      </c>
      <c r="AO46" s="54">
        <f t="shared" si="196"/>
        <v>0.31518629796880343</v>
      </c>
      <c r="AP46" s="54">
        <f t="shared" si="196"/>
        <v>0.33837962411093891</v>
      </c>
      <c r="AQ46" s="54">
        <f t="shared" si="196"/>
        <v>0.33339291299879353</v>
      </c>
      <c r="AR46" s="54">
        <f t="shared" si="196"/>
        <v>0.33862277346968961</v>
      </c>
      <c r="AS46" s="54">
        <f t="shared" si="196"/>
        <v>0.34386805111161572</v>
      </c>
      <c r="AT46" s="54">
        <f t="shared" si="196"/>
        <v>0.35521594123358802</v>
      </c>
      <c r="AU46" s="54">
        <f t="shared" si="196"/>
        <v>0.35454925289986272</v>
      </c>
      <c r="AV46" s="54">
        <f t="shared" si="196"/>
        <v>0.3918817339012779</v>
      </c>
      <c r="AW46" s="54">
        <f t="shared" si="196"/>
        <v>0.36175509569005759</v>
      </c>
      <c r="AX46" s="54">
        <f t="shared" si="196"/>
        <v>0.35679927331282646</v>
      </c>
      <c r="AY46" s="54">
        <f t="shared" si="196"/>
        <v>0.36899044804475173</v>
      </c>
      <c r="AZ46" s="54">
        <f t="shared" si="196"/>
        <v>0.3551260439813041</v>
      </c>
      <c r="BA46" s="54">
        <f t="shared" si="196"/>
        <v>0.34985866103696284</v>
      </c>
      <c r="BB46" s="54">
        <f t="shared" si="196"/>
        <v>0.33391032325338893</v>
      </c>
      <c r="BC46" s="54">
        <f t="shared" ref="BC46" si="197">BC5/BC$14</f>
        <v>0.35644824936889474</v>
      </c>
      <c r="BD46" s="54">
        <f t="shared" ref="BD46:BE47" si="198">BD5/BD$14</f>
        <v>0.34957510814430953</v>
      </c>
      <c r="BE46" s="54">
        <f t="shared" si="198"/>
        <v>0.35865268946554391</v>
      </c>
      <c r="BF46" s="54">
        <f t="shared" ref="BF46:BG46" si="199">BF5/BF$14</f>
        <v>0.38688400621770364</v>
      </c>
      <c r="BG46" s="54">
        <f t="shared" si="199"/>
        <v>0.39710342888134503</v>
      </c>
      <c r="BH46" s="54">
        <f t="shared" ref="BH46:BI46" si="200">BH5/BH$14</f>
        <v>0.38142668284467302</v>
      </c>
      <c r="BI46" s="54">
        <f t="shared" si="200"/>
        <v>0.39126826029216466</v>
      </c>
      <c r="BJ46" s="54">
        <f t="shared" ref="BJ46" si="201">BJ5/BJ$14</f>
        <v>0.36563646980313647</v>
      </c>
      <c r="BK46" s="54">
        <f t="shared" ref="BK46" si="202">BK5/BK$14</f>
        <v>0.38673669185865645</v>
      </c>
      <c r="BL46" s="54">
        <f t="shared" ref="BL46:BM46" si="203">BL5/BL$14</f>
        <v>0.35856046065259117</v>
      </c>
      <c r="BM46" s="54">
        <f t="shared" si="203"/>
        <v>0.36353290641154234</v>
      </c>
      <c r="BN46" s="54">
        <f t="shared" ref="BN46:BO46" si="204">BN5/BN$14</f>
        <v>0.37830270110949704</v>
      </c>
      <c r="BO46" s="54">
        <f t="shared" si="204"/>
        <v>0.37241807401699523</v>
      </c>
      <c r="BP46" s="54">
        <f t="shared" ref="BP46:BQ46" si="205">BP5/BP$14</f>
        <v>0.36343920188924767</v>
      </c>
      <c r="BQ46" s="54">
        <f t="shared" si="205"/>
        <v>0.35431141042581304</v>
      </c>
      <c r="BR46" s="54">
        <f t="shared" ref="BR46:BS46" si="206">BR5/BR$14</f>
        <v>0.36843427996984168</v>
      </c>
      <c r="BS46" s="54">
        <f t="shared" si="206"/>
        <v>0.37672678874661525</v>
      </c>
      <c r="BT46" s="54">
        <f t="shared" ref="BT46:BU46" si="207">BT5/BT$14</f>
        <v>0.41610197920161018</v>
      </c>
      <c r="BU46" s="54">
        <f t="shared" si="207"/>
        <v>0.40175469244356449</v>
      </c>
      <c r="BV46" s="54">
        <f t="shared" ref="BV46" si="208">BV5/BV$14</f>
        <v>0.38054026899276139</v>
      </c>
      <c r="BW46" s="54">
        <v>0.41690472189547972</v>
      </c>
      <c r="BX46" s="54">
        <v>0.39693309526310261</v>
      </c>
      <c r="BY46" s="54">
        <v>0.40393062281788489</v>
      </c>
      <c r="BZ46" s="54">
        <v>0.40852988975271226</v>
      </c>
      <c r="CA46" s="54">
        <v>0.38433325182830597</v>
      </c>
      <c r="CB46" s="54">
        <f t="shared" ref="CB46:CC46" si="209">CB5/CB$14</f>
        <v>0.37602978104762325</v>
      </c>
      <c r="CC46" s="54">
        <f t="shared" si="209"/>
        <v>0.37488819796413819</v>
      </c>
      <c r="CD46" s="54">
        <f t="shared" ref="CD46:CE46" si="210">CD5/CD$14</f>
        <v>0.40271857836588415</v>
      </c>
      <c r="CE46" s="54">
        <f t="shared" si="210"/>
        <v>0.41565695437053324</v>
      </c>
      <c r="CF46" s="54">
        <f t="shared" ref="CF46:CG46" si="211">CF5/CF$14</f>
        <v>0.43748131393882672</v>
      </c>
      <c r="CG46" s="54">
        <f t="shared" si="211"/>
        <v>0.4038259066686104</v>
      </c>
      <c r="CH46" s="54">
        <f t="shared" ref="CH46:CI46" si="212">CH5/CH$14</f>
        <v>0.38219699098795273</v>
      </c>
      <c r="CI46" s="54">
        <f t="shared" si="212"/>
        <v>0.41670387279823717</v>
      </c>
      <c r="CJ46" s="54">
        <f t="shared" ref="CJ46:CT46" si="213">CJ5/CJ$14</f>
        <v>0.39884243261921221</v>
      </c>
      <c r="CK46" s="54" t="e">
        <f t="shared" si="213"/>
        <v>#DIV/0!</v>
      </c>
      <c r="CL46" s="54" t="e">
        <f t="shared" si="213"/>
        <v>#DIV/0!</v>
      </c>
      <c r="CM46" s="54" t="e">
        <f t="shared" si="213"/>
        <v>#DIV/0!</v>
      </c>
      <c r="CN46" s="54" t="e">
        <f t="shared" si="213"/>
        <v>#DIV/0!</v>
      </c>
      <c r="CO46" s="54" t="e">
        <f t="shared" si="213"/>
        <v>#DIV/0!</v>
      </c>
      <c r="CP46" s="54" t="e">
        <f t="shared" si="213"/>
        <v>#DIV/0!</v>
      </c>
      <c r="CQ46" s="54" t="e">
        <f t="shared" si="213"/>
        <v>#DIV/0!</v>
      </c>
      <c r="CR46" s="54" t="e">
        <f t="shared" si="213"/>
        <v>#DIV/0!</v>
      </c>
      <c r="CS46" s="54" t="e">
        <f t="shared" si="213"/>
        <v>#DIV/0!</v>
      </c>
      <c r="CT46" s="54" t="e">
        <f t="shared" si="213"/>
        <v>#DIV/0!</v>
      </c>
    </row>
    <row r="47" spans="2:101" x14ac:dyDescent="0.2">
      <c r="B47" s="9" t="s">
        <v>11</v>
      </c>
      <c r="C47" s="54">
        <f t="shared" ref="C47:BB47" si="214">C6/C$14</f>
        <v>0.31601095112553235</v>
      </c>
      <c r="D47" s="54">
        <f t="shared" si="214"/>
        <v>0.32103800805043992</v>
      </c>
      <c r="E47" s="54">
        <f t="shared" si="214"/>
        <v>0.32565778159931213</v>
      </c>
      <c r="F47" s="54">
        <f t="shared" si="214"/>
        <v>0.35404514329190973</v>
      </c>
      <c r="G47" s="54">
        <f t="shared" si="214"/>
        <v>0.3283417619394321</v>
      </c>
      <c r="H47" s="54">
        <f t="shared" si="214"/>
        <v>0.31943645773433005</v>
      </c>
      <c r="I47" s="54">
        <f t="shared" si="214"/>
        <v>0.30447347353211096</v>
      </c>
      <c r="J47" s="54">
        <f t="shared" si="214"/>
        <v>0.33686761587397757</v>
      </c>
      <c r="K47" s="54">
        <f t="shared" si="214"/>
        <v>0.34112465386041035</v>
      </c>
      <c r="L47" s="54">
        <f t="shared" si="214"/>
        <v>0.30648360324276441</v>
      </c>
      <c r="M47" s="54">
        <f t="shared" si="214"/>
        <v>0.31917002469777722</v>
      </c>
      <c r="N47" s="54">
        <f t="shared" si="214"/>
        <v>0.31543494251093646</v>
      </c>
      <c r="O47" s="54">
        <f t="shared" si="214"/>
        <v>0.32201219116788793</v>
      </c>
      <c r="P47" s="54">
        <f t="shared" si="214"/>
        <v>0.33486811417565715</v>
      </c>
      <c r="Q47" s="54">
        <f t="shared" si="214"/>
        <v>0.38855714147004561</v>
      </c>
      <c r="R47" s="54">
        <f t="shared" si="214"/>
        <v>0.48767916401892253</v>
      </c>
      <c r="S47" s="54">
        <f t="shared" si="214"/>
        <v>1.423994304022784E-3</v>
      </c>
      <c r="T47" s="54">
        <f t="shared" si="214"/>
        <v>4.3195659962127028E-2</v>
      </c>
      <c r="U47" s="54">
        <f t="shared" si="214"/>
        <v>0.13106863839285715</v>
      </c>
      <c r="V47" s="54">
        <f t="shared" si="214"/>
        <v>0.18185031368737298</v>
      </c>
      <c r="W47" s="54">
        <f t="shared" si="214"/>
        <v>0.21699326121652776</v>
      </c>
      <c r="X47" s="54">
        <f t="shared" si="214"/>
        <v>0.25197718138208219</v>
      </c>
      <c r="Y47" s="54">
        <f t="shared" si="214"/>
        <v>0.27071027229505834</v>
      </c>
      <c r="Z47" s="54">
        <f t="shared" si="214"/>
        <v>0.26170052364555108</v>
      </c>
      <c r="AA47" s="54">
        <f t="shared" si="214"/>
        <v>0.33858789731501604</v>
      </c>
      <c r="AB47" s="54">
        <f t="shared" si="214"/>
        <v>0.32709449302364973</v>
      </c>
      <c r="AC47" s="54">
        <f t="shared" si="214"/>
        <v>0.34348951394968219</v>
      </c>
      <c r="AD47" s="54">
        <f t="shared" si="214"/>
        <v>0.34004424159269736</v>
      </c>
      <c r="AE47" s="54">
        <f t="shared" si="214"/>
        <v>0.29534068136272545</v>
      </c>
      <c r="AF47" s="54">
        <f t="shared" si="214"/>
        <v>0.27305333020480677</v>
      </c>
      <c r="AG47" s="54">
        <f t="shared" si="214"/>
        <v>0.27129753914988813</v>
      </c>
      <c r="AH47" s="54">
        <f t="shared" si="214"/>
        <v>0.29894198030209546</v>
      </c>
      <c r="AI47" s="54">
        <f t="shared" si="214"/>
        <v>0.35906972472851667</v>
      </c>
      <c r="AJ47" s="54">
        <f t="shared" si="214"/>
        <v>0.37221273310091485</v>
      </c>
      <c r="AK47" s="54">
        <f t="shared" si="214"/>
        <v>0.37563564006190581</v>
      </c>
      <c r="AL47" s="54">
        <f t="shared" si="214"/>
        <v>0.36109208985885005</v>
      </c>
      <c r="AM47" s="54">
        <f t="shared" si="214"/>
        <v>0.37919779949092702</v>
      </c>
      <c r="AN47" s="54">
        <f t="shared" si="214"/>
        <v>0.35406877168328138</v>
      </c>
      <c r="AO47" s="54">
        <f t="shared" si="214"/>
        <v>0.35046686936653293</v>
      </c>
      <c r="AP47" s="54">
        <f t="shared" si="214"/>
        <v>0.35242579568482535</v>
      </c>
      <c r="AQ47" s="54">
        <f t="shared" si="214"/>
        <v>0.34894320568390008</v>
      </c>
      <c r="AR47" s="54">
        <f t="shared" si="214"/>
        <v>0.32657890844549625</v>
      </c>
      <c r="AS47" s="54">
        <f t="shared" si="214"/>
        <v>0.32010816836281814</v>
      </c>
      <c r="AT47" s="54">
        <f t="shared" si="214"/>
        <v>0.32551610588086294</v>
      </c>
      <c r="AU47" s="54">
        <f t="shared" si="214"/>
        <v>0.3230138676110702</v>
      </c>
      <c r="AV47" s="54">
        <f t="shared" si="214"/>
        <v>0.29705298459996532</v>
      </c>
      <c r="AW47" s="54">
        <f t="shared" si="214"/>
        <v>0.29697629790985947</v>
      </c>
      <c r="AX47" s="54">
        <f t="shared" si="214"/>
        <v>0.29835463159850534</v>
      </c>
      <c r="AY47" s="54">
        <f t="shared" si="214"/>
        <v>0.3136137351135504</v>
      </c>
      <c r="AZ47" s="54">
        <f t="shared" si="214"/>
        <v>0.31409470538656042</v>
      </c>
      <c r="BA47" s="54">
        <f t="shared" si="214"/>
        <v>0.31831681396929901</v>
      </c>
      <c r="BB47" s="54">
        <f t="shared" si="214"/>
        <v>0.32425443169968715</v>
      </c>
      <c r="BC47" s="54">
        <f t="shared" ref="BC47" si="215">BC6/BC$14</f>
        <v>0.29030841839534627</v>
      </c>
      <c r="BD47" s="54">
        <f t="shared" si="198"/>
        <v>0.28831163127731058</v>
      </c>
      <c r="BE47" s="54">
        <f t="shared" si="198"/>
        <v>0.29182419659735348</v>
      </c>
      <c r="BF47" s="54">
        <f t="shared" ref="BF47:BG47" si="216">BF6/BF$14</f>
        <v>0.28853505860605805</v>
      </c>
      <c r="BG47" s="54">
        <f t="shared" si="216"/>
        <v>0.28421348653154693</v>
      </c>
      <c r="BH47" s="54">
        <f t="shared" ref="BH47:BI47" si="217">BH6/BH$14</f>
        <v>0.27450696318296236</v>
      </c>
      <c r="BI47" s="54">
        <f t="shared" si="217"/>
        <v>0.26986498450641877</v>
      </c>
      <c r="BJ47" s="54">
        <f t="shared" ref="BJ47" si="218">BJ6/BJ$14</f>
        <v>0.27233483483483484</v>
      </c>
      <c r="BK47" s="54">
        <f t="shared" ref="BK47" si="219">BK6/BK$14</f>
        <v>0.27759986824528338</v>
      </c>
      <c r="BL47" s="54">
        <f t="shared" ref="BL47:BM47" si="220">BL6/BL$14</f>
        <v>0.30251439539347408</v>
      </c>
      <c r="BM47" s="54">
        <f t="shared" si="220"/>
        <v>0.3089653576112954</v>
      </c>
      <c r="BN47" s="54">
        <f t="shared" ref="BN47:BO47" si="221">BN6/BN$14</f>
        <v>0.28901661087601843</v>
      </c>
      <c r="BO47" s="54">
        <f t="shared" si="221"/>
        <v>0.28433827778848009</v>
      </c>
      <c r="BP47" s="54">
        <f t="shared" ref="BP47:BQ47" si="222">BP6/BP$14</f>
        <v>0.27695310617379149</v>
      </c>
      <c r="BQ47" s="54">
        <f t="shared" si="222"/>
        <v>0.26075188610886152</v>
      </c>
      <c r="BR47" s="54">
        <f t="shared" ref="BR47:BS47" si="223">BR6/BR$14</f>
        <v>0.27514907811464734</v>
      </c>
      <c r="BS47" s="54">
        <f t="shared" si="223"/>
        <v>0.27426683188764972</v>
      </c>
      <c r="BT47" s="54">
        <f t="shared" ref="BT47:BU47" si="224">BT6/BT$14</f>
        <v>0.23757128480375714</v>
      </c>
      <c r="BU47" s="54">
        <f t="shared" si="224"/>
        <v>0.25675964207379803</v>
      </c>
      <c r="BV47" s="54">
        <f t="shared" ref="BV47" si="225">BV6/BV$14</f>
        <v>0.24926358093759277</v>
      </c>
      <c r="BW47" s="54">
        <v>0.24755503276760207</v>
      </c>
      <c r="BX47" s="54">
        <v>0.25967860518853064</v>
      </c>
      <c r="BY47" s="54">
        <v>0.25134211810639334</v>
      </c>
      <c r="BZ47" s="54">
        <v>0.24847366802828655</v>
      </c>
      <c r="CA47" s="54">
        <v>0.24429279569653456</v>
      </c>
      <c r="CB47" s="54">
        <f t="shared" ref="CB47:CC47" si="226">CB6/CB$14</f>
        <v>0.24234547777435128</v>
      </c>
      <c r="CC47" s="54">
        <f t="shared" si="226"/>
        <v>0.23414540653349802</v>
      </c>
      <c r="CD47" s="54">
        <f t="shared" ref="CD47:CE47" si="227">CD6/CD$14</f>
        <v>0.23640180673070807</v>
      </c>
      <c r="CE47" s="54">
        <f t="shared" si="227"/>
        <v>0.24670698185816384</v>
      </c>
      <c r="CF47" s="54">
        <f t="shared" ref="CF47:CG47" si="228">CF6/CF$14</f>
        <v>0.23516489230329266</v>
      </c>
      <c r="CG47" s="54">
        <f t="shared" si="228"/>
        <v>0.23608209015663217</v>
      </c>
      <c r="CH47" s="54">
        <f t="shared" ref="CH47:CI47" si="229">CH6/CH$14</f>
        <v>0.24463680137897439</v>
      </c>
      <c r="CI47" s="54">
        <f t="shared" si="229"/>
        <v>0.24263678654242218</v>
      </c>
      <c r="CJ47" s="54">
        <f t="shared" ref="CJ47:CT47" si="230">CJ6/CJ$14</f>
        <v>0.24138303386316518</v>
      </c>
      <c r="CK47" s="54" t="e">
        <f t="shared" si="230"/>
        <v>#DIV/0!</v>
      </c>
      <c r="CL47" s="54" t="e">
        <f t="shared" si="230"/>
        <v>#DIV/0!</v>
      </c>
      <c r="CM47" s="54" t="e">
        <f t="shared" si="230"/>
        <v>#DIV/0!</v>
      </c>
      <c r="CN47" s="54" t="e">
        <f t="shared" si="230"/>
        <v>#DIV/0!</v>
      </c>
      <c r="CO47" s="54" t="e">
        <f t="shared" si="230"/>
        <v>#DIV/0!</v>
      </c>
      <c r="CP47" s="54" t="e">
        <f t="shared" si="230"/>
        <v>#DIV/0!</v>
      </c>
      <c r="CQ47" s="54" t="e">
        <f t="shared" si="230"/>
        <v>#DIV/0!</v>
      </c>
      <c r="CR47" s="54" t="e">
        <f t="shared" si="230"/>
        <v>#DIV/0!</v>
      </c>
      <c r="CS47" s="54" t="e">
        <f t="shared" si="230"/>
        <v>#DIV/0!</v>
      </c>
      <c r="CT47" s="54" t="e">
        <f t="shared" si="230"/>
        <v>#DIV/0!</v>
      </c>
    </row>
    <row r="49" spans="2:98" ht="15" x14ac:dyDescent="0.25">
      <c r="B49" s="19" t="s">
        <v>166</v>
      </c>
    </row>
    <row r="50" spans="2:98" x14ac:dyDescent="0.2">
      <c r="B50" s="9" t="s">
        <v>53</v>
      </c>
      <c r="C50" s="54">
        <f t="shared" ref="C50:BB50" si="231">(C18/C$26)</f>
        <v>0.29947888096544156</v>
      </c>
      <c r="D50" s="54">
        <f t="shared" si="231"/>
        <v>0.31923506420993858</v>
      </c>
      <c r="E50" s="54">
        <f t="shared" si="231"/>
        <v>0.31888465765328289</v>
      </c>
      <c r="F50" s="54">
        <f t="shared" si="231"/>
        <v>0.32253798536859879</v>
      </c>
      <c r="G50" s="54">
        <f t="shared" si="231"/>
        <v>0.31452487986358701</v>
      </c>
      <c r="H50" s="54">
        <f t="shared" si="231"/>
        <v>0.30123661589503847</v>
      </c>
      <c r="I50" s="54">
        <f t="shared" si="231"/>
        <v>0.30969275786393563</v>
      </c>
      <c r="J50" s="54">
        <f t="shared" si="231"/>
        <v>0.29877795327957435</v>
      </c>
      <c r="K50" s="54">
        <f t="shared" si="231"/>
        <v>0.28485669149176257</v>
      </c>
      <c r="L50" s="54">
        <f t="shared" si="231"/>
        <v>0.30061402750151345</v>
      </c>
      <c r="M50" s="54">
        <f t="shared" si="231"/>
        <v>0.28026415411794398</v>
      </c>
      <c r="N50" s="54">
        <f t="shared" si="231"/>
        <v>0.26953748006379585</v>
      </c>
      <c r="O50" s="54">
        <f t="shared" si="231"/>
        <v>0.26778909713041449</v>
      </c>
      <c r="P50" s="54">
        <f t="shared" si="231"/>
        <v>0.2706881257128374</v>
      </c>
      <c r="Q50" s="54">
        <f t="shared" si="231"/>
        <v>0.26892722065542951</v>
      </c>
      <c r="R50" s="54">
        <f t="shared" si="231"/>
        <v>0.21639875726057003</v>
      </c>
      <c r="S50" s="54">
        <f t="shared" si="231"/>
        <v>0.10638297872340426</v>
      </c>
      <c r="T50" s="54">
        <f t="shared" si="231"/>
        <v>0.10861423220973783</v>
      </c>
      <c r="U50" s="54">
        <f t="shared" si="231"/>
        <v>0.14208456243854473</v>
      </c>
      <c r="V50" s="54">
        <f t="shared" si="231"/>
        <v>0.2026479329910835</v>
      </c>
      <c r="W50" s="54">
        <f t="shared" si="231"/>
        <v>0.22156862745098038</v>
      </c>
      <c r="X50" s="54">
        <f t="shared" si="231"/>
        <v>0.22813086883463476</v>
      </c>
      <c r="Y50" s="54">
        <f t="shared" si="231"/>
        <v>0.22793029755055072</v>
      </c>
      <c r="Z50" s="54">
        <f t="shared" si="231"/>
        <v>0.2362055439330544</v>
      </c>
      <c r="AA50" s="54">
        <f t="shared" si="231"/>
        <v>0.23520960541844116</v>
      </c>
      <c r="AB50" s="54">
        <f t="shared" si="231"/>
        <v>0.23427945605548964</v>
      </c>
      <c r="AC50" s="54">
        <f t="shared" si="231"/>
        <v>0.24943522629897952</v>
      </c>
      <c r="AD50" s="54">
        <f t="shared" si="231"/>
        <v>0.25994405727018444</v>
      </c>
      <c r="AE50" s="54">
        <f t="shared" si="231"/>
        <v>0.2783225806451613</v>
      </c>
      <c r="AF50" s="54">
        <f t="shared" si="231"/>
        <v>0.22932771140782385</v>
      </c>
      <c r="AG50" s="54">
        <f t="shared" si="231"/>
        <v>0.23410066328521265</v>
      </c>
      <c r="AH50" s="54">
        <f t="shared" si="231"/>
        <v>0.23076459963877183</v>
      </c>
      <c r="AI50" s="54">
        <f t="shared" si="231"/>
        <v>0.23702430888967504</v>
      </c>
      <c r="AJ50" s="54">
        <f t="shared" si="231"/>
        <v>0.21030125402392735</v>
      </c>
      <c r="AK50" s="54">
        <f t="shared" si="231"/>
        <v>0.22512982384685878</v>
      </c>
      <c r="AL50" s="54">
        <f t="shared" si="231"/>
        <v>0.23608793095226741</v>
      </c>
      <c r="AM50" s="54">
        <f t="shared" si="231"/>
        <v>0.25377434597211018</v>
      </c>
      <c r="AN50" s="54">
        <f t="shared" si="231"/>
        <v>0.26747444448829777</v>
      </c>
      <c r="AO50" s="54">
        <f t="shared" si="231"/>
        <v>0.26454170107349301</v>
      </c>
      <c r="AP50" s="54">
        <f t="shared" si="231"/>
        <v>0.26113977132168825</v>
      </c>
      <c r="AQ50" s="54">
        <f t="shared" si="231"/>
        <v>0.2834005075384386</v>
      </c>
      <c r="AR50" s="54">
        <f t="shared" si="231"/>
        <v>0.27433490437424529</v>
      </c>
      <c r="AS50" s="54">
        <f t="shared" si="231"/>
        <v>0.27299396744070736</v>
      </c>
      <c r="AT50" s="54">
        <f t="shared" si="231"/>
        <v>0.2746585133418043</v>
      </c>
      <c r="AU50" s="54">
        <f t="shared" si="231"/>
        <v>0.28365863557539756</v>
      </c>
      <c r="AV50" s="54">
        <f t="shared" si="231"/>
        <v>0.29695847282569982</v>
      </c>
      <c r="AW50" s="54">
        <f t="shared" si="231"/>
        <v>0.29668343029944449</v>
      </c>
      <c r="AX50" s="54">
        <f t="shared" si="231"/>
        <v>0.27557768614331285</v>
      </c>
      <c r="AY50" s="54">
        <f t="shared" si="231"/>
        <v>0.28188928078515563</v>
      </c>
      <c r="AZ50" s="54">
        <f t="shared" si="231"/>
        <v>0.28874473514311189</v>
      </c>
      <c r="BA50" s="54">
        <f t="shared" si="231"/>
        <v>0.2872430441491215</v>
      </c>
      <c r="BB50" s="54">
        <f t="shared" si="231"/>
        <v>0.29310654454962931</v>
      </c>
      <c r="BC50" s="54">
        <f t="shared" ref="BC50" si="232">(BC18/BC$26)</f>
        <v>0.30312740717917114</v>
      </c>
      <c r="BD50" s="54">
        <f t="shared" ref="BD50:BH50" si="233">(BD18/BD$26)</f>
        <v>0.28630064900894581</v>
      </c>
      <c r="BE50" s="54">
        <f t="shared" si="233"/>
        <v>0.28054133138258963</v>
      </c>
      <c r="BF50" s="54">
        <f t="shared" si="233"/>
        <v>0.26423857247616722</v>
      </c>
      <c r="BG50" s="54">
        <f t="shared" si="233"/>
        <v>0.26885499629187759</v>
      </c>
      <c r="BH50" s="54">
        <f t="shared" si="233"/>
        <v>0.26944208439535544</v>
      </c>
      <c r="BI50" s="54">
        <f t="shared" ref="BI50:BJ50" si="234">(BI18/BI$26)</f>
        <v>0.28154437283093703</v>
      </c>
      <c r="BJ50" s="54">
        <f t="shared" si="234"/>
        <v>0.27799077032303871</v>
      </c>
      <c r="BK50" s="54">
        <f t="shared" ref="BK50" si="235">(BK18/BK$26)</f>
        <v>0.27780956740672924</v>
      </c>
      <c r="BL50" s="54">
        <f t="shared" ref="BL50:BM50" si="236">(BL18/BL$26)</f>
        <v>0.29770643512039074</v>
      </c>
      <c r="BM50" s="54">
        <f t="shared" si="236"/>
        <v>0.29197822740268309</v>
      </c>
      <c r="BN50" s="54">
        <f t="shared" ref="BN50:BO50" si="237">(BN18/BN$26)</f>
        <v>0.30292141852835497</v>
      </c>
      <c r="BO50" s="54">
        <f t="shared" si="237"/>
        <v>0.27817965387784999</v>
      </c>
      <c r="BP50" s="54">
        <f t="shared" ref="BP50:BQ50" si="238">(BP18/BP$26)</f>
        <v>0.26491502524354688</v>
      </c>
      <c r="BQ50" s="54">
        <f t="shared" si="238"/>
        <v>0.27720972506248581</v>
      </c>
      <c r="BR50" s="54">
        <f t="shared" ref="BR50:BS50" si="239">(BR18/BR$26)</f>
        <v>0.27692989911681015</v>
      </c>
      <c r="BS50" s="54">
        <f t="shared" si="239"/>
        <v>0.287573673870334</v>
      </c>
      <c r="BT50" s="54">
        <f t="shared" ref="BT50:BU50" si="240">(BT18/BT$26)</f>
        <v>0.28631496327857825</v>
      </c>
      <c r="BU50" s="54">
        <f t="shared" si="240"/>
        <v>0.27667809730757476</v>
      </c>
      <c r="BV50" s="54">
        <f t="shared" ref="BV50" si="241">(BV18/BV$26)</f>
        <v>0.28165028299076555</v>
      </c>
      <c r="BW50" s="54">
        <v>0.28310727496917387</v>
      </c>
      <c r="BX50" s="54">
        <v>0.29769674908999622</v>
      </c>
      <c r="BY50" s="54">
        <v>0.29551568263124323</v>
      </c>
      <c r="BZ50" s="54">
        <v>0.28779294360030905</v>
      </c>
      <c r="CA50" s="54">
        <v>0.28288476118271416</v>
      </c>
      <c r="CB50" s="54">
        <f t="shared" ref="CB50:CC50" si="242">(CB18/CB$26)</f>
        <v>0.27567032817083986</v>
      </c>
      <c r="CC50" s="54">
        <f t="shared" si="242"/>
        <v>0.2945561328213237</v>
      </c>
      <c r="CD50" s="54">
        <f t="shared" ref="CD50:CE50" si="243">(CD18/CD$26)</f>
        <v>0.30655228812710705</v>
      </c>
      <c r="CE50" s="54">
        <f t="shared" si="243"/>
        <v>0.28046524863057554</v>
      </c>
      <c r="CF50" s="54">
        <f t="shared" ref="CF50:CG50" si="244">(CF18/CF$26)</f>
        <v>0.25626045772950284</v>
      </c>
      <c r="CG50" s="54">
        <f t="shared" si="244"/>
        <v>0.26180126803067638</v>
      </c>
      <c r="CH50" s="54">
        <f t="shared" ref="CH50:CI50" si="245">(CH18/CH$26)</f>
        <v>0.27612697492390204</v>
      </c>
      <c r="CI50" s="54">
        <f t="shared" si="245"/>
        <v>0.28017805708300603</v>
      </c>
      <c r="CJ50" s="54">
        <f t="shared" ref="CJ50:CT50" si="246">(CJ18/CJ$26)</f>
        <v>0.2774586597040905</v>
      </c>
      <c r="CK50" s="54" t="e">
        <f t="shared" si="246"/>
        <v>#DIV/0!</v>
      </c>
      <c r="CL50" s="54" t="e">
        <f t="shared" si="246"/>
        <v>#DIV/0!</v>
      </c>
      <c r="CM50" s="54" t="e">
        <f t="shared" si="246"/>
        <v>#DIV/0!</v>
      </c>
      <c r="CN50" s="54" t="e">
        <f t="shared" si="246"/>
        <v>#DIV/0!</v>
      </c>
      <c r="CO50" s="54" t="e">
        <f t="shared" si="246"/>
        <v>#DIV/0!</v>
      </c>
      <c r="CP50" s="54" t="e">
        <f t="shared" si="246"/>
        <v>#DIV/0!</v>
      </c>
      <c r="CQ50" s="54" t="e">
        <f t="shared" si="246"/>
        <v>#DIV/0!</v>
      </c>
      <c r="CR50" s="54" t="e">
        <f t="shared" si="246"/>
        <v>#DIV/0!</v>
      </c>
      <c r="CS50" s="54" t="e">
        <f t="shared" si="246"/>
        <v>#DIV/0!</v>
      </c>
      <c r="CT50" s="54" t="e">
        <f t="shared" si="246"/>
        <v>#DIV/0!</v>
      </c>
    </row>
    <row r="51" spans="2:98" x14ac:dyDescent="0.2">
      <c r="B51" s="9" t="s">
        <v>37</v>
      </c>
      <c r="C51" s="54">
        <f t="shared" ref="C51:BB51" si="247">(C21/C$26)</f>
        <v>2.3724629731212286E-2</v>
      </c>
      <c r="D51" s="54">
        <f t="shared" si="247"/>
        <v>2.5153545505304298E-2</v>
      </c>
      <c r="E51" s="54">
        <f t="shared" si="247"/>
        <v>2.4407698009047459E-2</v>
      </c>
      <c r="F51" s="54">
        <f t="shared" si="247"/>
        <v>2.1918964546989307E-2</v>
      </c>
      <c r="G51" s="54">
        <f t="shared" si="247"/>
        <v>2.6321500542551543E-2</v>
      </c>
      <c r="H51" s="54">
        <f t="shared" si="247"/>
        <v>3.3139797918865933E-2</v>
      </c>
      <c r="I51" s="54">
        <f t="shared" si="247"/>
        <v>3.3760058522311634E-2</v>
      </c>
      <c r="J51" s="54">
        <f t="shared" si="247"/>
        <v>2.8348158616676365E-2</v>
      </c>
      <c r="K51" s="54">
        <f t="shared" si="247"/>
        <v>2.3786955540510041E-2</v>
      </c>
      <c r="L51" s="54">
        <f t="shared" si="247"/>
        <v>2.0842341952780421E-2</v>
      </c>
      <c r="M51" s="54">
        <f t="shared" si="247"/>
        <v>2.4017834609236982E-2</v>
      </c>
      <c r="N51" s="54">
        <f t="shared" si="247"/>
        <v>2.8079841476970662E-2</v>
      </c>
      <c r="O51" s="54">
        <f t="shared" si="247"/>
        <v>2.4224278715296678E-2</v>
      </c>
      <c r="P51" s="54">
        <f t="shared" si="247"/>
        <v>2.357115701432011E-2</v>
      </c>
      <c r="Q51" s="54">
        <f t="shared" si="247"/>
        <v>2.5447629041778712E-2</v>
      </c>
      <c r="R51" s="54">
        <f t="shared" si="247"/>
        <v>3.9848709982439549E-2</v>
      </c>
      <c r="S51" s="54">
        <f t="shared" si="247"/>
        <v>7.0921985815602835E-3</v>
      </c>
      <c r="T51" s="54">
        <f t="shared" si="247"/>
        <v>1.6229712858926344E-2</v>
      </c>
      <c r="U51" s="54">
        <f t="shared" si="247"/>
        <v>1.720747295968535E-2</v>
      </c>
      <c r="V51" s="54">
        <f t="shared" si="247"/>
        <v>1.0807889759524453E-2</v>
      </c>
      <c r="W51" s="54">
        <f t="shared" si="247"/>
        <v>1.6470588235294119E-2</v>
      </c>
      <c r="X51" s="54">
        <f t="shared" si="247"/>
        <v>1.8187209647128597E-2</v>
      </c>
      <c r="Y51" s="54">
        <f t="shared" si="247"/>
        <v>2.3014959723820484E-2</v>
      </c>
      <c r="Z51" s="54">
        <f t="shared" si="247"/>
        <v>1.961297071129707E-2</v>
      </c>
      <c r="AA51" s="54">
        <f t="shared" si="247"/>
        <v>1.6060341731233004E-2</v>
      </c>
      <c r="AB51" s="54">
        <f t="shared" si="247"/>
        <v>1.7568677557725655E-2</v>
      </c>
      <c r="AC51" s="54">
        <f t="shared" si="247"/>
        <v>1.9591804938848642E-2</v>
      </c>
      <c r="AD51" s="54">
        <f t="shared" si="247"/>
        <v>1.7162091689185987E-2</v>
      </c>
      <c r="AE51" s="54">
        <f t="shared" si="247"/>
        <v>1.6129032258064516E-2</v>
      </c>
      <c r="AF51" s="54">
        <f t="shared" si="247"/>
        <v>2.2331537440462249E-2</v>
      </c>
      <c r="AG51" s="54">
        <f t="shared" si="247"/>
        <v>1.6322018467941214E-2</v>
      </c>
      <c r="AH51" s="54">
        <f t="shared" si="247"/>
        <v>1.8783865141481036E-2</v>
      </c>
      <c r="AI51" s="54">
        <f t="shared" si="247"/>
        <v>1.6980846010006569E-2</v>
      </c>
      <c r="AJ51" s="54">
        <f t="shared" si="247"/>
        <v>1.6528131456301349E-2</v>
      </c>
      <c r="AK51" s="54">
        <f t="shared" si="247"/>
        <v>1.9549943997556257E-2</v>
      </c>
      <c r="AL51" s="54">
        <f t="shared" si="247"/>
        <v>1.6355920080110629E-2</v>
      </c>
      <c r="AM51" s="54">
        <f t="shared" si="247"/>
        <v>1.8401137105758518E-2</v>
      </c>
      <c r="AN51" s="54">
        <f t="shared" si="247"/>
        <v>1.8036863085606029E-2</v>
      </c>
      <c r="AO51" s="54">
        <f t="shared" si="247"/>
        <v>1.5590421139554087E-2</v>
      </c>
      <c r="AP51" s="54">
        <f t="shared" si="247"/>
        <v>1.4631791715690711E-2</v>
      </c>
      <c r="AQ51" s="54">
        <f t="shared" si="247"/>
        <v>1.5636662188386326E-2</v>
      </c>
      <c r="AR51" s="54">
        <f t="shared" si="247"/>
        <v>1.6827016710162429E-2</v>
      </c>
      <c r="AS51" s="54">
        <f t="shared" si="247"/>
        <v>1.4544252541112305E-2</v>
      </c>
      <c r="AT51" s="54">
        <f t="shared" si="247"/>
        <v>1.5922808132147394E-2</v>
      </c>
      <c r="AU51" s="54">
        <f t="shared" si="247"/>
        <v>1.2803010736818802E-2</v>
      </c>
      <c r="AV51" s="54">
        <f t="shared" si="247"/>
        <v>1.7949996438492769E-2</v>
      </c>
      <c r="AW51" s="54">
        <f t="shared" si="247"/>
        <v>1.4692831081747362E-2</v>
      </c>
      <c r="AX51" s="54">
        <f t="shared" si="247"/>
        <v>2.1784797323582045E-2</v>
      </c>
      <c r="AY51" s="54">
        <f t="shared" si="247"/>
        <v>1.7604661861677657E-2</v>
      </c>
      <c r="AZ51" s="54">
        <f t="shared" si="247"/>
        <v>1.6632336212992285E-2</v>
      </c>
      <c r="BA51" s="54">
        <f t="shared" si="247"/>
        <v>1.8266885670200586E-2</v>
      </c>
      <c r="BB51" s="54">
        <f t="shared" si="247"/>
        <v>1.7830113650940251E-2</v>
      </c>
      <c r="BC51" s="54">
        <f t="shared" ref="BC51" si="248">(BC21/BC$26)</f>
        <v>1.9627176089970728E-2</v>
      </c>
      <c r="BD51" s="54">
        <f t="shared" ref="BD51:BH51" si="249">(BD21/BD$26)</f>
        <v>2.353972987195229E-2</v>
      </c>
      <c r="BE51" s="54">
        <f t="shared" si="249"/>
        <v>2.2457937088514995E-2</v>
      </c>
      <c r="BF51" s="54">
        <f t="shared" si="249"/>
        <v>1.7669448615427595E-2</v>
      </c>
      <c r="BG51" s="54">
        <f t="shared" si="249"/>
        <v>1.8605101086641086E-2</v>
      </c>
      <c r="BH51" s="54">
        <f t="shared" si="249"/>
        <v>1.7587085811384878E-2</v>
      </c>
      <c r="BI51" s="54">
        <f t="shared" ref="BI51:BJ51" si="250">(BI21/BI$26)</f>
        <v>1.9428606841844324E-2</v>
      </c>
      <c r="BJ51" s="54">
        <f t="shared" si="250"/>
        <v>1.8494852680156194E-2</v>
      </c>
      <c r="BK51" s="54">
        <f t="shared" ref="BK51" si="251">(BK21/BK$26)</f>
        <v>1.9913023575188829E-2</v>
      </c>
      <c r="BL51" s="54">
        <f t="shared" ref="BL51:BM51" si="252">(BL21/BL$26)</f>
        <v>1.9051155351175346E-2</v>
      </c>
      <c r="BM51" s="54">
        <f t="shared" si="252"/>
        <v>2.2047503848691447E-2</v>
      </c>
      <c r="BN51" s="54">
        <f t="shared" ref="BN51:BO51" si="253">(BN21/BN$26)</f>
        <v>2.0153101077956568E-2</v>
      </c>
      <c r="BO51" s="54">
        <f t="shared" si="253"/>
        <v>1.9229008332570279E-2</v>
      </c>
      <c r="BP51" s="54">
        <f t="shared" ref="BP51:BQ51" si="254">(BP21/BP$26)</f>
        <v>2.0621489013723956E-2</v>
      </c>
      <c r="BQ51" s="54">
        <f t="shared" si="254"/>
        <v>2.1066640698542537E-2</v>
      </c>
      <c r="BR51" s="54">
        <f t="shared" ref="BR51:BS51" si="255">(BR21/BR$26)</f>
        <v>2.1063523151398693E-2</v>
      </c>
      <c r="BS51" s="54">
        <f t="shared" si="255"/>
        <v>1.8839461128262701E-2</v>
      </c>
      <c r="BT51" s="54">
        <f t="shared" ref="BT51:BU51" si="256">(BT21/BT$26)</f>
        <v>1.8697090317878567E-2</v>
      </c>
      <c r="BU51" s="54">
        <f t="shared" si="256"/>
        <v>1.731572335585509E-2</v>
      </c>
      <c r="BV51" s="54">
        <f t="shared" ref="BV51" si="257">(BV21/BV$26)</f>
        <v>2.2713732499255287E-2</v>
      </c>
      <c r="BW51" s="54">
        <v>1.9701328949171121E-2</v>
      </c>
      <c r="BX51" s="54">
        <v>2.0302497803439186E-2</v>
      </c>
      <c r="BY51" s="54">
        <v>1.938489697440306E-2</v>
      </c>
      <c r="BZ51" s="54">
        <v>2.1194952356425444E-2</v>
      </c>
      <c r="CA51" s="54">
        <v>2.1165024008086935E-2</v>
      </c>
      <c r="CB51" s="54">
        <f t="shared" ref="CB51:CC51" si="258">(CB21/CB$26)</f>
        <v>2.2958313433854131E-2</v>
      </c>
      <c r="CC51" s="54">
        <f t="shared" si="258"/>
        <v>1.8587240633773275E-2</v>
      </c>
      <c r="CD51" s="54">
        <f t="shared" ref="CD51:CE51" si="259">(CD21/CD$26)</f>
        <v>1.9059381154244135E-2</v>
      </c>
      <c r="CE51" s="54">
        <f t="shared" si="259"/>
        <v>2.3013445258590025E-2</v>
      </c>
      <c r="CF51" s="54">
        <f t="shared" ref="CF51:CG51" si="260">(CF21/CF$26)</f>
        <v>1.803692464762769E-2</v>
      </c>
      <c r="CG51" s="54">
        <f t="shared" si="260"/>
        <v>1.6750186882250339E-2</v>
      </c>
      <c r="CH51" s="54">
        <f t="shared" ref="CH51:CI51" si="261">(CH21/CH$26)</f>
        <v>1.7045948688215684E-2</v>
      </c>
      <c r="CI51" s="54">
        <f t="shared" si="261"/>
        <v>1.6234616391725583E-2</v>
      </c>
      <c r="CJ51" s="54">
        <f t="shared" ref="CJ51:CT51" si="262">(CJ21/CJ$26)</f>
        <v>1.8334783870031911E-2</v>
      </c>
      <c r="CK51" s="54" t="e">
        <f t="shared" si="262"/>
        <v>#DIV/0!</v>
      </c>
      <c r="CL51" s="54" t="e">
        <f t="shared" si="262"/>
        <v>#DIV/0!</v>
      </c>
      <c r="CM51" s="54" t="e">
        <f t="shared" si="262"/>
        <v>#DIV/0!</v>
      </c>
      <c r="CN51" s="54" t="e">
        <f t="shared" si="262"/>
        <v>#DIV/0!</v>
      </c>
      <c r="CO51" s="54" t="e">
        <f t="shared" si="262"/>
        <v>#DIV/0!</v>
      </c>
      <c r="CP51" s="54" t="e">
        <f t="shared" si="262"/>
        <v>#DIV/0!</v>
      </c>
      <c r="CQ51" s="54" t="e">
        <f t="shared" si="262"/>
        <v>#DIV/0!</v>
      </c>
      <c r="CR51" s="54" t="e">
        <f t="shared" si="262"/>
        <v>#DIV/0!</v>
      </c>
      <c r="CS51" s="54" t="e">
        <f t="shared" si="262"/>
        <v>#DIV/0!</v>
      </c>
      <c r="CT51" s="54" t="e">
        <f t="shared" si="262"/>
        <v>#DIV/0!</v>
      </c>
    </row>
    <row r="52" spans="2:98" x14ac:dyDescent="0.2">
      <c r="B52" s="9" t="s">
        <v>11</v>
      </c>
      <c r="C52" s="54">
        <f t="shared" ref="C52:BB52" si="263">(C17/C$26)</f>
        <v>0.46508502468458585</v>
      </c>
      <c r="D52" s="54">
        <f t="shared" si="263"/>
        <v>0.45312674483528753</v>
      </c>
      <c r="E52" s="54">
        <f t="shared" si="263"/>
        <v>0.46550975030030411</v>
      </c>
      <c r="F52" s="54">
        <f t="shared" si="263"/>
        <v>0.46114237478897019</v>
      </c>
      <c r="G52" s="54">
        <f t="shared" si="263"/>
        <v>0.45137188032863124</v>
      </c>
      <c r="H52" s="54">
        <f t="shared" si="263"/>
        <v>0.44092142964862013</v>
      </c>
      <c r="I52" s="54">
        <f t="shared" si="263"/>
        <v>0.44275786393562544</v>
      </c>
      <c r="J52" s="54">
        <f t="shared" si="263"/>
        <v>0.44949704879873636</v>
      </c>
      <c r="K52" s="54">
        <f t="shared" si="263"/>
        <v>0.47817648386368766</v>
      </c>
      <c r="L52" s="54">
        <f t="shared" si="263"/>
        <v>0.47094179711147627</v>
      </c>
      <c r="M52" s="54">
        <f t="shared" si="263"/>
        <v>0.47501472196517203</v>
      </c>
      <c r="N52" s="54">
        <f t="shared" si="263"/>
        <v>0.46947948383355081</v>
      </c>
      <c r="O52" s="54">
        <f t="shared" si="263"/>
        <v>0.47799206781242709</v>
      </c>
      <c r="P52" s="54">
        <f t="shared" si="263"/>
        <v>0.4846977569382841</v>
      </c>
      <c r="Q52" s="54">
        <f t="shared" si="263"/>
        <v>0.48042237817275529</v>
      </c>
      <c r="R52" s="54">
        <f t="shared" si="263"/>
        <v>0.50236390652438201</v>
      </c>
      <c r="S52" s="54">
        <f t="shared" si="263"/>
        <v>9.2198581560283682E-2</v>
      </c>
      <c r="T52" s="54">
        <f t="shared" si="263"/>
        <v>0.16978776529338327</v>
      </c>
      <c r="U52" s="54">
        <f t="shared" si="263"/>
        <v>0.26548672566371684</v>
      </c>
      <c r="V52" s="54">
        <f t="shared" si="263"/>
        <v>0.35747095379627125</v>
      </c>
      <c r="W52" s="54">
        <f t="shared" si="263"/>
        <v>0.41869281045751633</v>
      </c>
      <c r="X52" s="54">
        <f t="shared" si="263"/>
        <v>0.43748146683799544</v>
      </c>
      <c r="Y52" s="54">
        <f t="shared" si="263"/>
        <v>0.44969587374650666</v>
      </c>
      <c r="Z52" s="54">
        <f t="shared" si="263"/>
        <v>0.48424424686192469</v>
      </c>
      <c r="AA52" s="54">
        <f t="shared" si="263"/>
        <v>0.49530504387090152</v>
      </c>
      <c r="AB52" s="54">
        <f t="shared" si="263"/>
        <v>0.49785525235009581</v>
      </c>
      <c r="AC52" s="54">
        <f t="shared" si="263"/>
        <v>0.48173249201526835</v>
      </c>
      <c r="AD52" s="54">
        <f t="shared" si="263"/>
        <v>0.48314606741573035</v>
      </c>
      <c r="AE52" s="54">
        <f t="shared" si="263"/>
        <v>0.50296774193548388</v>
      </c>
      <c r="AF52" s="54">
        <f t="shared" si="263"/>
        <v>0.51479659561177482</v>
      </c>
      <c r="AG52" s="54">
        <f t="shared" si="263"/>
        <v>0.5022759786708284</v>
      </c>
      <c r="AH52" s="54">
        <f t="shared" si="263"/>
        <v>0.50571944611679709</v>
      </c>
      <c r="AI52" s="54">
        <f t="shared" si="263"/>
        <v>0.48718855814423612</v>
      </c>
      <c r="AJ52" s="54">
        <f t="shared" si="263"/>
        <v>0.51410176332100133</v>
      </c>
      <c r="AK52" s="54">
        <f t="shared" si="263"/>
        <v>0.50427655024946538</v>
      </c>
      <c r="AL52" s="54">
        <f t="shared" si="263"/>
        <v>0.50588908492680373</v>
      </c>
      <c r="AM52" s="54">
        <f t="shared" si="263"/>
        <v>0.50320771387960506</v>
      </c>
      <c r="AN52" s="54">
        <f t="shared" si="263"/>
        <v>0.48738998302877218</v>
      </c>
      <c r="AO52" s="54">
        <f t="shared" si="263"/>
        <v>0.50619322873658135</v>
      </c>
      <c r="AP52" s="54">
        <f t="shared" si="263"/>
        <v>0.50276043080821797</v>
      </c>
      <c r="AQ52" s="54">
        <f t="shared" si="263"/>
        <v>0.47313031795790417</v>
      </c>
      <c r="AR52" s="54">
        <f t="shared" si="263"/>
        <v>0.47497370778639036</v>
      </c>
      <c r="AS52" s="54">
        <f t="shared" si="263"/>
        <v>0.47549789273613752</v>
      </c>
      <c r="AT52" s="54">
        <f t="shared" si="263"/>
        <v>0.477287166454892</v>
      </c>
      <c r="AU52" s="54">
        <f t="shared" si="263"/>
        <v>0.47411725639228131</v>
      </c>
      <c r="AV52" s="54">
        <f t="shared" si="263"/>
        <v>0.45373602108412281</v>
      </c>
      <c r="AW52" s="54">
        <f t="shared" si="263"/>
        <v>0.45528054432501724</v>
      </c>
      <c r="AX52" s="54">
        <f t="shared" si="263"/>
        <v>0.47720376565782308</v>
      </c>
      <c r="AY52" s="54">
        <f t="shared" si="263"/>
        <v>0.46630884833614478</v>
      </c>
      <c r="AZ52" s="54">
        <f t="shared" si="263"/>
        <v>0.45980262551111384</v>
      </c>
      <c r="BA52" s="54">
        <f t="shared" si="263"/>
        <v>0.46110198596386442</v>
      </c>
      <c r="BB52" s="54">
        <f t="shared" si="263"/>
        <v>0.44311039277559711</v>
      </c>
      <c r="BC52" s="54">
        <f t="shared" ref="BC52" si="264">(BC17/BC$26)</f>
        <v>0.39516253273763674</v>
      </c>
      <c r="BD52" s="54">
        <f t="shared" ref="BD52:BH52" si="265">(BD17/BD$26)</f>
        <v>0.4135414839501842</v>
      </c>
      <c r="BE52" s="54">
        <f t="shared" si="265"/>
        <v>0.43624725676664228</v>
      </c>
      <c r="BF52" s="54">
        <f t="shared" si="265"/>
        <v>0.45807870936201417</v>
      </c>
      <c r="BG52" s="54">
        <f t="shared" si="265"/>
        <v>0.46435365814335922</v>
      </c>
      <c r="BH52" s="54">
        <f t="shared" si="265"/>
        <v>0.47094307561597282</v>
      </c>
      <c r="BI52" s="54">
        <f t="shared" ref="BI52:BJ52" si="266">(BI17/BI$26)</f>
        <v>0.46101883986117997</v>
      </c>
      <c r="BJ52" s="54">
        <f t="shared" si="266"/>
        <v>0.46119985800496982</v>
      </c>
      <c r="BK52" s="54">
        <f t="shared" ref="BK52" si="267">(BK17/BK$26)</f>
        <v>0.45771343556878002</v>
      </c>
      <c r="BL52" s="54">
        <f t="shared" ref="BL52:BM52" si="268">(BL17/BL$26)</f>
        <v>0.45211504955585385</v>
      </c>
      <c r="BM52" s="54">
        <f t="shared" si="268"/>
        <v>0.44466131515284801</v>
      </c>
      <c r="BN52" s="54">
        <f t="shared" ref="BN52:BO52" si="269">(BN17/BN$26)</f>
        <v>0.44542519398010727</v>
      </c>
      <c r="BO52" s="54">
        <f t="shared" si="269"/>
        <v>0.44003906846137414</v>
      </c>
      <c r="BP52" s="54">
        <f t="shared" ref="BP52:BQ52" si="270">(BP17/BP$26)</f>
        <v>0.44595747706748207</v>
      </c>
      <c r="BQ52" s="54">
        <f t="shared" si="270"/>
        <v>0.43191482455286134</v>
      </c>
      <c r="BR52" s="54">
        <f t="shared" ref="BR52:BS52" si="271">(BR17/BR$26)</f>
        <v>0.41864676102139609</v>
      </c>
      <c r="BS52" s="54">
        <f t="shared" si="271"/>
        <v>0.41952006735896719</v>
      </c>
      <c r="BT52" s="54">
        <f t="shared" ref="BT52:BU52" si="272">(BT17/BT$26)</f>
        <v>0.43718114032628808</v>
      </c>
      <c r="BU52" s="54">
        <f t="shared" si="272"/>
        <v>0.46698129222829593</v>
      </c>
      <c r="BV52" s="54">
        <f t="shared" ref="BV52" si="273">(BV17/BV$26)</f>
        <v>0.46492403932082216</v>
      </c>
      <c r="BW52" s="54">
        <v>0.43499109467050279</v>
      </c>
      <c r="BX52" s="54">
        <v>0.43077695493912388</v>
      </c>
      <c r="BY52" s="54">
        <v>0.4368396239496381</v>
      </c>
      <c r="BZ52" s="54">
        <v>0.44063868143188256</v>
      </c>
      <c r="CA52" s="54">
        <v>0.41698256254738436</v>
      </c>
      <c r="CB52" s="54">
        <f t="shared" ref="CB52:CC52" si="274">(CB17/CB$26)</f>
        <v>0.38974551408883129</v>
      </c>
      <c r="CC52" s="54">
        <f t="shared" si="274"/>
        <v>0.39410758656297395</v>
      </c>
      <c r="CD52" s="54">
        <f t="shared" ref="CD52:CE52" si="275">(CD17/CD$26)</f>
        <v>0.38636136052605224</v>
      </c>
      <c r="CE52" s="54">
        <f t="shared" si="275"/>
        <v>0.41182329088710251</v>
      </c>
      <c r="CF52" s="54">
        <f t="shared" ref="CF52:CG52" si="276">(CF17/CF$26)</f>
        <v>0.4522843935225887</v>
      </c>
      <c r="CG52" s="54">
        <f t="shared" si="276"/>
        <v>0.47055566322434178</v>
      </c>
      <c r="CH52" s="54">
        <f t="shared" ref="CH52:CI52" si="277">(CH17/CH$26)</f>
        <v>0.4480649369473837</v>
      </c>
      <c r="CI52" s="54">
        <f t="shared" si="277"/>
        <v>0.44818967364136258</v>
      </c>
      <c r="CJ52" s="54">
        <f t="shared" ref="CJ52:CT52" si="278">(CJ17/CJ$26)</f>
        <v>0.44847693646649256</v>
      </c>
      <c r="CK52" s="54" t="e">
        <f t="shared" si="278"/>
        <v>#DIV/0!</v>
      </c>
      <c r="CL52" s="54" t="e">
        <f t="shared" si="278"/>
        <v>#DIV/0!</v>
      </c>
      <c r="CM52" s="54" t="e">
        <f t="shared" si="278"/>
        <v>#DIV/0!</v>
      </c>
      <c r="CN52" s="54" t="e">
        <f t="shared" si="278"/>
        <v>#DIV/0!</v>
      </c>
      <c r="CO52" s="54" t="e">
        <f t="shared" si="278"/>
        <v>#DIV/0!</v>
      </c>
      <c r="CP52" s="54" t="e">
        <f t="shared" si="278"/>
        <v>#DIV/0!</v>
      </c>
      <c r="CQ52" s="54" t="e">
        <f t="shared" si="278"/>
        <v>#DIV/0!</v>
      </c>
      <c r="CR52" s="54" t="e">
        <f t="shared" si="278"/>
        <v>#DIV/0!</v>
      </c>
      <c r="CS52" s="54" t="e">
        <f t="shared" si="278"/>
        <v>#DIV/0!</v>
      </c>
      <c r="CT52" s="54" t="e">
        <f t="shared" si="278"/>
        <v>#DIV/0!</v>
      </c>
    </row>
    <row r="53" spans="2:98" x14ac:dyDescent="0.2">
      <c r="B53" s="9" t="s">
        <v>170</v>
      </c>
      <c r="C53" s="54">
        <f t="shared" ref="C53:BB53" si="279">(C20/C$26)</f>
        <v>5.0082281952825013E-2</v>
      </c>
      <c r="D53" s="54">
        <f t="shared" si="279"/>
        <v>4.751535455053043E-2</v>
      </c>
      <c r="E53" s="54">
        <f t="shared" si="279"/>
        <v>4.5518439951951338E-2</v>
      </c>
      <c r="F53" s="54">
        <f t="shared" si="279"/>
        <v>4.3950478334271244E-2</v>
      </c>
      <c r="G53" s="54">
        <f t="shared" si="279"/>
        <v>4.7589521004495428E-2</v>
      </c>
      <c r="H53" s="54">
        <f t="shared" si="279"/>
        <v>5.0030161363293621E-2</v>
      </c>
      <c r="I53" s="54">
        <f t="shared" si="279"/>
        <v>4.4623262618873442E-2</v>
      </c>
      <c r="J53" s="54">
        <f t="shared" si="279"/>
        <v>5.1625239005736137E-2</v>
      </c>
      <c r="K53" s="54">
        <f t="shared" si="279"/>
        <v>5.0462649514782215E-2</v>
      </c>
      <c r="L53" s="54">
        <f t="shared" si="279"/>
        <v>4.3803511199515699E-2</v>
      </c>
      <c r="M53" s="54">
        <f t="shared" si="279"/>
        <v>4.2651636241271974E-2</v>
      </c>
      <c r="N53" s="54">
        <f t="shared" si="279"/>
        <v>4.9296795708278961E-2</v>
      </c>
      <c r="O53" s="54">
        <f t="shared" si="279"/>
        <v>5.5680846100007779E-2</v>
      </c>
      <c r="P53" s="54">
        <f t="shared" si="279"/>
        <v>5.1165885185654542E-2</v>
      </c>
      <c r="Q53" s="54">
        <f t="shared" si="279"/>
        <v>5.7694409829256027E-2</v>
      </c>
      <c r="R53" s="54">
        <f t="shared" si="279"/>
        <v>3.6201539916250171E-2</v>
      </c>
      <c r="S53" s="54">
        <f t="shared" si="279"/>
        <v>3.5460992907801421E-2</v>
      </c>
      <c r="T53" s="54">
        <f t="shared" si="279"/>
        <v>9.1136079900124844E-2</v>
      </c>
      <c r="U53" s="54">
        <f t="shared" si="279"/>
        <v>0.1160275319567355</v>
      </c>
      <c r="V53" s="54">
        <f t="shared" si="279"/>
        <v>9.9702783031613076E-2</v>
      </c>
      <c r="W53" s="54">
        <f t="shared" si="279"/>
        <v>7.8692810457516346E-2</v>
      </c>
      <c r="X53" s="54">
        <f t="shared" si="279"/>
        <v>8.7278837600079082E-2</v>
      </c>
      <c r="Y53" s="54">
        <f t="shared" si="279"/>
        <v>7.3154693407857962E-2</v>
      </c>
      <c r="Z53" s="54">
        <f t="shared" si="279"/>
        <v>6.2303870292887031E-2</v>
      </c>
      <c r="AA53" s="54">
        <f t="shared" si="279"/>
        <v>5.9777310277592491E-2</v>
      </c>
      <c r="AB53" s="54">
        <f t="shared" si="279"/>
        <v>5.5124577895409324E-2</v>
      </c>
      <c r="AC53" s="54">
        <f t="shared" si="279"/>
        <v>5.6866869206200828E-2</v>
      </c>
      <c r="AD53" s="54">
        <f t="shared" si="279"/>
        <v>5.9498411795382351E-2</v>
      </c>
      <c r="AE53" s="54">
        <f t="shared" si="279"/>
        <v>5.7677419354838708E-2</v>
      </c>
      <c r="AF53" s="54">
        <f t="shared" si="279"/>
        <v>5.9654876239556495E-2</v>
      </c>
      <c r="AG53" s="54">
        <f t="shared" si="279"/>
        <v>5.1502145922746781E-2</v>
      </c>
      <c r="AH53" s="54">
        <f t="shared" si="279"/>
        <v>5.2679108970499697E-2</v>
      </c>
      <c r="AI53" s="54">
        <f t="shared" si="279"/>
        <v>6.352655784100672E-2</v>
      </c>
      <c r="AJ53" s="54">
        <f t="shared" si="279"/>
        <v>5.6455100177773505E-2</v>
      </c>
      <c r="AK53" s="54">
        <f t="shared" si="279"/>
        <v>5.8751654617656045E-2</v>
      </c>
      <c r="AL53" s="54">
        <f t="shared" si="279"/>
        <v>5.4933002718039199E-2</v>
      </c>
      <c r="AM53" s="54">
        <f t="shared" si="279"/>
        <v>4.4831162844301026E-2</v>
      </c>
      <c r="AN53" s="54">
        <f t="shared" si="279"/>
        <v>5.7425898883056402E-2</v>
      </c>
      <c r="AO53" s="54">
        <f t="shared" si="279"/>
        <v>5.1890999174236167E-2</v>
      </c>
      <c r="AP53" s="54">
        <f t="shared" si="279"/>
        <v>4.9808429118773943E-2</v>
      </c>
      <c r="AQ53" s="54">
        <f t="shared" si="279"/>
        <v>4.3961785341095683E-2</v>
      </c>
      <c r="AR53" s="54">
        <f t="shared" si="279"/>
        <v>4.2690764616523193E-2</v>
      </c>
      <c r="AS53" s="54">
        <f t="shared" si="279"/>
        <v>3.6071399057929096E-2</v>
      </c>
      <c r="AT53" s="54">
        <f t="shared" si="279"/>
        <v>3.9826874205844978E-2</v>
      </c>
      <c r="AU53" s="54">
        <f t="shared" si="279"/>
        <v>4.3943474892078366E-2</v>
      </c>
      <c r="AV53" s="54">
        <f t="shared" si="279"/>
        <v>4.3984614288767009E-2</v>
      </c>
      <c r="AW53" s="54">
        <f t="shared" si="279"/>
        <v>5.177004240212997E-2</v>
      </c>
      <c r="AX53" s="54">
        <f t="shared" si="279"/>
        <v>5.893565704504785E-2</v>
      </c>
      <c r="AY53" s="54">
        <f t="shared" si="279"/>
        <v>5.5236926851709861E-2</v>
      </c>
      <c r="AZ53" s="54">
        <f t="shared" si="279"/>
        <v>5.5000461155347867E-2</v>
      </c>
      <c r="BA53" s="54">
        <f t="shared" si="279"/>
        <v>5.3481658454034145E-2</v>
      </c>
      <c r="BB53" s="54">
        <f t="shared" si="279"/>
        <v>4.8564611713999846E-2</v>
      </c>
      <c r="BC53" s="54">
        <f t="shared" ref="BC53" si="280">(BC20/BC$26)</f>
        <v>5.5153289169619472E-2</v>
      </c>
      <c r="BD53" s="54">
        <f t="shared" ref="BD53:BH53" si="281">(BD20/BD$26)</f>
        <v>5.5042974916681281E-2</v>
      </c>
      <c r="BE53" s="54">
        <f t="shared" si="281"/>
        <v>5.4681784930504754E-2</v>
      </c>
      <c r="BF53" s="54">
        <f t="shared" si="281"/>
        <v>5.2554387680273769E-2</v>
      </c>
      <c r="BG53" s="54">
        <f t="shared" si="281"/>
        <v>5.4267565214587428E-2</v>
      </c>
      <c r="BH53" s="54">
        <f t="shared" si="281"/>
        <v>5.5366751628433873E-2</v>
      </c>
      <c r="BI53" s="54">
        <f t="shared" ref="BI53:BJ53" si="282">(BI20/BI$26)</f>
        <v>5.69533961328706E-2</v>
      </c>
      <c r="BJ53" s="54">
        <f t="shared" si="282"/>
        <v>5.4987575434859777E-2</v>
      </c>
      <c r="BK53" s="54">
        <f t="shared" ref="BK53" si="283">(BK20/BK$26)</f>
        <v>6.199931334401465E-2</v>
      </c>
      <c r="BL53" s="54">
        <f t="shared" ref="BL53:BM53" si="284">(BL20/BL$26)</f>
        <v>5.2897660735197506E-2</v>
      </c>
      <c r="BM53" s="54">
        <f t="shared" si="284"/>
        <v>5.2727072795249616E-2</v>
      </c>
      <c r="BN53" s="54">
        <f t="shared" ref="BN53:BO53" si="285">(BN20/BN$26)</f>
        <v>5.1997083788991302E-2</v>
      </c>
      <c r="BO53" s="54">
        <f t="shared" si="285"/>
        <v>5.6283002167078718E-2</v>
      </c>
      <c r="BP53" s="54">
        <f t="shared" ref="BP53:BQ53" si="286">(BP20/BP$26)</f>
        <v>5.3900305766906069E-2</v>
      </c>
      <c r="BQ53" s="54">
        <f t="shared" si="286"/>
        <v>5.1449345927873535E-2</v>
      </c>
      <c r="BR53" s="54">
        <f t="shared" ref="BR53:BS53" si="287">(BR20/BR$26)</f>
        <v>5.5393370533239721E-2</v>
      </c>
      <c r="BS53" s="54">
        <f t="shared" si="287"/>
        <v>5.3711759753017119E-2</v>
      </c>
      <c r="BT53" s="54">
        <f t="shared" ref="BT53:BU53" si="288">(BT20/BT$26)</f>
        <v>5.3792678140942983E-2</v>
      </c>
      <c r="BU53" s="54">
        <f t="shared" si="288"/>
        <v>5.4323837979153231E-2</v>
      </c>
      <c r="BV53" s="54">
        <f t="shared" ref="BV53" si="289">(BV20/BV$26)</f>
        <v>5.9279118260351503E-2</v>
      </c>
      <c r="BW53" s="54">
        <v>5.9953418276476232E-2</v>
      </c>
      <c r="BX53" s="54">
        <v>5.3721601606627339E-2</v>
      </c>
      <c r="BY53" s="54">
        <v>5.1887184891427934E-2</v>
      </c>
      <c r="BZ53" s="54">
        <v>5.1944372907545715E-2</v>
      </c>
      <c r="CA53" s="54">
        <v>5.8093252463987867E-2</v>
      </c>
      <c r="CB53" s="54">
        <f t="shared" ref="CB53:CC53" si="290">(CB20/CB$26)</f>
        <v>5.6798799208569284E-2</v>
      </c>
      <c r="CC53" s="54">
        <f t="shared" si="290"/>
        <v>4.7081222369227793E-2</v>
      </c>
      <c r="CD53" s="54">
        <f t="shared" ref="CD53:CE53" si="291">(CD20/CD$26)</f>
        <v>5.0936279582095532E-2</v>
      </c>
      <c r="CE53" s="54">
        <f t="shared" si="291"/>
        <v>4.5315501173792419E-2</v>
      </c>
      <c r="CF53" s="54">
        <f t="shared" ref="CF53:CG53" si="292">(CF20/CF$26)</f>
        <v>5.385553444315249E-2</v>
      </c>
      <c r="CG53" s="54">
        <f t="shared" si="292"/>
        <v>4.6180680528253824E-2</v>
      </c>
      <c r="CH53" s="54">
        <f t="shared" ref="CH53:CI53" si="293">(CH20/CH$26)</f>
        <v>5.1949557906943035E-2</v>
      </c>
      <c r="CI53" s="54">
        <f t="shared" si="293"/>
        <v>5.8392249279916209E-2</v>
      </c>
      <c r="CJ53" s="54">
        <f t="shared" ref="CJ53:CT53" si="294">(CJ20/CJ$26)</f>
        <v>5.6774006382361478E-2</v>
      </c>
      <c r="CK53" s="54" t="e">
        <f t="shared" si="294"/>
        <v>#DIV/0!</v>
      </c>
      <c r="CL53" s="54" t="e">
        <f t="shared" si="294"/>
        <v>#DIV/0!</v>
      </c>
      <c r="CM53" s="54" t="e">
        <f t="shared" si="294"/>
        <v>#DIV/0!</v>
      </c>
      <c r="CN53" s="54" t="e">
        <f t="shared" si="294"/>
        <v>#DIV/0!</v>
      </c>
      <c r="CO53" s="54" t="e">
        <f t="shared" si="294"/>
        <v>#DIV/0!</v>
      </c>
      <c r="CP53" s="54" t="e">
        <f t="shared" si="294"/>
        <v>#DIV/0!</v>
      </c>
      <c r="CQ53" s="54" t="e">
        <f t="shared" si="294"/>
        <v>#DIV/0!</v>
      </c>
      <c r="CR53" s="54" t="e">
        <f t="shared" si="294"/>
        <v>#DIV/0!</v>
      </c>
      <c r="CS53" s="54" t="e">
        <f t="shared" si="294"/>
        <v>#DIV/0!</v>
      </c>
      <c r="CT53" s="54" t="e">
        <f t="shared" si="294"/>
        <v>#DIV/0!</v>
      </c>
    </row>
  </sheetData>
  <conditionalFormatting sqref="BW27:CI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5:CJ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29:CJ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0" orientation="portrait" r:id="rId1"/>
  <customProperties>
    <customPr name="Qube.Worksheet.Visibility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7218-D07A-4F45-A9E1-CE30B6EDEECB}">
  <dimension ref="B1:CX51"/>
  <sheetViews>
    <sheetView zoomScaleNormal="100" workbookViewId="0">
      <pane xSplit="2" ySplit="3" topLeftCell="BY4" activePane="bottomRight" state="frozen"/>
      <selection pane="topRight" activeCell="C1" sqref="C1"/>
      <selection pane="bottomLeft" activeCell="A4" sqref="A4"/>
      <selection pane="bottomRight" activeCell="CJ3" sqref="CJ3"/>
    </sheetView>
  </sheetViews>
  <sheetFormatPr defaultColWidth="9.140625" defaultRowHeight="14.25" outlineLevelCol="1" x14ac:dyDescent="0.2"/>
  <cols>
    <col min="1" max="1" width="9.140625" style="9"/>
    <col min="2" max="2" width="34.42578125" style="9" customWidth="1"/>
    <col min="3" max="73" width="9.140625" style="9" customWidth="1" outlineLevel="1"/>
    <col min="74" max="74" width="9.140625" style="9" customWidth="1" outlineLevel="1" collapsed="1"/>
    <col min="75" max="75" width="9.140625" style="9"/>
    <col min="76" max="77" width="7.5703125" style="9" bestFit="1" customWidth="1"/>
    <col min="78" max="82" width="10.42578125" style="9" bestFit="1" customWidth="1"/>
    <col min="83" max="87" width="10.42578125" style="9" customWidth="1"/>
    <col min="88" max="88" width="9.28515625" style="9" customWidth="1"/>
    <col min="89" max="98" width="9.28515625" style="9" customWidth="1" outlineLevel="1"/>
    <col min="99" max="99" width="9.28515625" style="9" customWidth="1"/>
    <col min="100" max="100" width="9.140625" style="9"/>
    <col min="101" max="101" width="8.7109375" style="9" bestFit="1" customWidth="1"/>
    <col min="102" max="16384" width="9.140625" style="9"/>
  </cols>
  <sheetData>
    <row r="1" spans="2:102" ht="15" x14ac:dyDescent="0.25">
      <c r="CW1" s="66">
        <f ca="1">PV!CW1</f>
        <v>32</v>
      </c>
      <c r="CX1" s="9" t="s">
        <v>95</v>
      </c>
    </row>
    <row r="2" spans="2:102" x14ac:dyDescent="0.2">
      <c r="AY2" s="9">
        <v>16</v>
      </c>
      <c r="AZ2" s="9">
        <v>17</v>
      </c>
      <c r="BA2" s="9">
        <v>18</v>
      </c>
      <c r="BB2" s="9">
        <v>19</v>
      </c>
      <c r="BC2" s="9">
        <f>BB2+1</f>
        <v>20</v>
      </c>
      <c r="BD2" s="9">
        <v>21</v>
      </c>
      <c r="BE2" s="9">
        <f t="shared" ref="BE2:BJ2" si="0">BD2+1</f>
        <v>22</v>
      </c>
      <c r="BF2" s="9">
        <f t="shared" si="0"/>
        <v>23</v>
      </c>
      <c r="BG2" s="9">
        <f t="shared" si="0"/>
        <v>24</v>
      </c>
      <c r="BH2" s="9">
        <f t="shared" si="0"/>
        <v>25</v>
      </c>
      <c r="BI2" s="9">
        <f t="shared" si="0"/>
        <v>26</v>
      </c>
      <c r="BJ2" s="9">
        <f t="shared" si="0"/>
        <v>27</v>
      </c>
      <c r="BK2" s="67">
        <v>16</v>
      </c>
      <c r="BL2" s="67">
        <f>BK2+1</f>
        <v>17</v>
      </c>
      <c r="BM2" s="67">
        <f t="shared" ref="BM2:BV2" si="1">BL2+1</f>
        <v>18</v>
      </c>
      <c r="BN2" s="67">
        <f t="shared" si="1"/>
        <v>19</v>
      </c>
      <c r="BO2" s="67">
        <f t="shared" si="1"/>
        <v>20</v>
      </c>
      <c r="BP2" s="67">
        <f t="shared" si="1"/>
        <v>21</v>
      </c>
      <c r="BQ2" s="67">
        <f t="shared" si="1"/>
        <v>22</v>
      </c>
      <c r="BR2" s="67">
        <f t="shared" si="1"/>
        <v>23</v>
      </c>
      <c r="BS2" s="67">
        <f t="shared" si="1"/>
        <v>24</v>
      </c>
      <c r="BT2" s="67">
        <f t="shared" si="1"/>
        <v>25</v>
      </c>
      <c r="BU2" s="67">
        <f t="shared" si="1"/>
        <v>26</v>
      </c>
      <c r="BV2" s="67">
        <f t="shared" si="1"/>
        <v>27</v>
      </c>
      <c r="BW2" s="78">
        <f>MONTH(BW3)+1</f>
        <v>2</v>
      </c>
      <c r="BX2" s="78">
        <f t="shared" ref="BX2:CH2" si="2">MONTH(BX3)+1</f>
        <v>3</v>
      </c>
      <c r="BY2" s="78">
        <f t="shared" si="2"/>
        <v>4</v>
      </c>
      <c r="BZ2" s="78">
        <f t="shared" si="2"/>
        <v>5</v>
      </c>
      <c r="CA2" s="78">
        <f t="shared" si="2"/>
        <v>6</v>
      </c>
      <c r="CB2" s="78">
        <f t="shared" si="2"/>
        <v>7</v>
      </c>
      <c r="CC2" s="78">
        <f t="shared" si="2"/>
        <v>8</v>
      </c>
      <c r="CD2" s="78">
        <f t="shared" si="2"/>
        <v>9</v>
      </c>
      <c r="CE2" s="78">
        <f t="shared" si="2"/>
        <v>10</v>
      </c>
      <c r="CF2" s="78">
        <f t="shared" si="2"/>
        <v>11</v>
      </c>
      <c r="CG2" s="78">
        <f t="shared" si="2"/>
        <v>12</v>
      </c>
      <c r="CH2" s="78">
        <f t="shared" si="2"/>
        <v>13</v>
      </c>
      <c r="CI2" s="78">
        <f ca="1">IF(MONTH(TODAY())=MONTH(CI3)-1,MONTH(CI3)+2,IF(MONTH(TODAY())=MONTH(CI3),"",MONTH(CI3)+1))</f>
        <v>2</v>
      </c>
      <c r="CJ2" s="78">
        <f ca="1">IF(MONTH(TODAY())=MONTH(CJ3)-1,MONTH(CJ3)+2,IF(MONTH(TODAY())=MONTH(CJ3),"",MONTH(CJ3)+1))</f>
        <v>3</v>
      </c>
      <c r="CK2" s="78" t="str">
        <f t="shared" ref="CK2:CT2" ca="1" si="3">IF(MONTH(TODAY())=MONTH(CK3)-1,MONTH(CK3)+2,IF(MONTH(TODAY())=MONTH(CK3),"",MONTH(CK3)+1))</f>
        <v/>
      </c>
      <c r="CL2" s="78">
        <f t="shared" ca="1" si="3"/>
        <v>6</v>
      </c>
      <c r="CM2" s="78">
        <f t="shared" ca="1" si="3"/>
        <v>6</v>
      </c>
      <c r="CN2" s="78">
        <f t="shared" ca="1" si="3"/>
        <v>7</v>
      </c>
      <c r="CO2" s="78">
        <f t="shared" ca="1" si="3"/>
        <v>8</v>
      </c>
      <c r="CP2" s="78">
        <f t="shared" ca="1" si="3"/>
        <v>9</v>
      </c>
      <c r="CQ2" s="78">
        <f t="shared" ca="1" si="3"/>
        <v>10</v>
      </c>
      <c r="CR2" s="78">
        <f t="shared" ca="1" si="3"/>
        <v>11</v>
      </c>
      <c r="CS2" s="78">
        <f t="shared" ca="1" si="3"/>
        <v>12</v>
      </c>
      <c r="CT2" s="78">
        <f t="shared" ca="1" si="3"/>
        <v>13</v>
      </c>
      <c r="CU2" s="78"/>
      <c r="CW2" s="9">
        <f ca="1">PV!CW2</f>
        <v>4</v>
      </c>
    </row>
    <row r="3" spans="2:102" ht="15" x14ac:dyDescent="0.25">
      <c r="C3" s="34">
        <f>PV!C3</f>
        <v>43466</v>
      </c>
      <c r="D3" s="34">
        <f>PV!D3</f>
        <v>43497</v>
      </c>
      <c r="E3" s="34">
        <f>PV!E3</f>
        <v>43555</v>
      </c>
      <c r="F3" s="34">
        <f>PV!F3</f>
        <v>43585</v>
      </c>
      <c r="G3" s="34">
        <f>PV!G3</f>
        <v>43616</v>
      </c>
      <c r="H3" s="34">
        <f>PV!H3</f>
        <v>43646</v>
      </c>
      <c r="I3" s="34">
        <f>PV!I3</f>
        <v>43677</v>
      </c>
      <c r="J3" s="34">
        <f>PV!J3</f>
        <v>43708</v>
      </c>
      <c r="K3" s="34">
        <f>PV!K3</f>
        <v>43738</v>
      </c>
      <c r="L3" s="34">
        <f>PV!L3</f>
        <v>43769</v>
      </c>
      <c r="M3" s="34">
        <f>PV!M3</f>
        <v>43799</v>
      </c>
      <c r="N3" s="34">
        <f>PV!N3</f>
        <v>43830</v>
      </c>
      <c r="O3" s="34">
        <f>PV!O3</f>
        <v>43861</v>
      </c>
      <c r="P3" s="34">
        <f>PV!P3</f>
        <v>43890</v>
      </c>
      <c r="Q3" s="34">
        <f>PV!Q3</f>
        <v>43921</v>
      </c>
      <c r="R3" s="34">
        <f>PV!R3</f>
        <v>43951</v>
      </c>
      <c r="S3" s="34">
        <f>PV!S3</f>
        <v>43982</v>
      </c>
      <c r="T3" s="34">
        <f>PV!T3</f>
        <v>44012</v>
      </c>
      <c r="U3" s="34">
        <f>PV!U3</f>
        <v>44043</v>
      </c>
      <c r="V3" s="34">
        <f>PV!V3</f>
        <v>44074</v>
      </c>
      <c r="W3" s="34">
        <f>PV!W3</f>
        <v>44104</v>
      </c>
      <c r="X3" s="34">
        <f>PV!X3</f>
        <v>44135</v>
      </c>
      <c r="Y3" s="34">
        <f>PV!Y3</f>
        <v>44165</v>
      </c>
      <c r="Z3" s="34">
        <f>PV!Z3</f>
        <v>44196</v>
      </c>
      <c r="AA3" s="34">
        <f>PV!AA3</f>
        <v>44227</v>
      </c>
      <c r="AB3" s="34">
        <f>PV!AB3</f>
        <v>44255</v>
      </c>
      <c r="AC3" s="34">
        <f>PV!AC3</f>
        <v>44286</v>
      </c>
      <c r="AD3" s="34">
        <f>PV!AD3</f>
        <v>44316</v>
      </c>
      <c r="AE3" s="34">
        <f>PV!AE3</f>
        <v>44347</v>
      </c>
      <c r="AF3" s="34">
        <f>PV!AF3</f>
        <v>44377</v>
      </c>
      <c r="AG3" s="34">
        <f>PV!AG3</f>
        <v>44408</v>
      </c>
      <c r="AH3" s="34">
        <f>PV!AH3</f>
        <v>44439</v>
      </c>
      <c r="AI3" s="34">
        <f>PV!AI3</f>
        <v>44469</v>
      </c>
      <c r="AJ3" s="34">
        <f>PV!AJ3</f>
        <v>44500</v>
      </c>
      <c r="AK3" s="34">
        <f>PV!AK3</f>
        <v>44530</v>
      </c>
      <c r="AL3" s="34">
        <f>PV!AL3</f>
        <v>44561</v>
      </c>
      <c r="AM3" s="34">
        <f>PV!AM3</f>
        <v>44592</v>
      </c>
      <c r="AN3" s="34">
        <f>PV!AN3</f>
        <v>44620</v>
      </c>
      <c r="AO3" s="34">
        <f>PV!AO3</f>
        <v>44651</v>
      </c>
      <c r="AP3" s="34">
        <f>PV!AP3</f>
        <v>44681</v>
      </c>
      <c r="AQ3" s="34">
        <f>PV!AQ3</f>
        <v>44712</v>
      </c>
      <c r="AR3" s="34">
        <f>PV!AR3</f>
        <v>44742</v>
      </c>
      <c r="AS3" s="34">
        <f>PV!AS3</f>
        <v>44773</v>
      </c>
      <c r="AT3" s="34">
        <f>PV!AT3</f>
        <v>44804</v>
      </c>
      <c r="AU3" s="34">
        <f>PV!AU3</f>
        <v>44834</v>
      </c>
      <c r="AV3" s="34">
        <f>PV!AV3</f>
        <v>44865</v>
      </c>
      <c r="AW3" s="34">
        <f>PV!AW3</f>
        <v>44895</v>
      </c>
      <c r="AX3" s="34">
        <f>PV!AX3</f>
        <v>44926</v>
      </c>
      <c r="AY3" s="34">
        <f>PV!AY3</f>
        <v>44957</v>
      </c>
      <c r="AZ3" s="34">
        <f>PV!AZ3</f>
        <v>44985</v>
      </c>
      <c r="BA3" s="34">
        <f>PV!BA3</f>
        <v>45016</v>
      </c>
      <c r="BB3" s="34">
        <f>PV!BB3</f>
        <v>45046</v>
      </c>
      <c r="BC3" s="34">
        <f>PV!BC3</f>
        <v>45077</v>
      </c>
      <c r="BD3" s="34">
        <f>PV!BD3</f>
        <v>45107</v>
      </c>
      <c r="BE3" s="34">
        <f>PV!BE3</f>
        <v>45138</v>
      </c>
      <c r="BF3" s="34">
        <f>PV!BF3</f>
        <v>45169</v>
      </c>
      <c r="BG3" s="34">
        <f>PV!BG3</f>
        <v>45199</v>
      </c>
      <c r="BH3" s="34">
        <f>PV!BH3</f>
        <v>45230</v>
      </c>
      <c r="BI3" s="34">
        <f>PV!BI3</f>
        <v>45260</v>
      </c>
      <c r="BJ3" s="34">
        <f>PV!BJ3</f>
        <v>45291</v>
      </c>
      <c r="BK3" s="34">
        <f t="shared" ref="BK3:BV3" si="4">EOMONTH(BJ3,1)</f>
        <v>45322</v>
      </c>
      <c r="BL3" s="34">
        <f>EOMONTH(BK3,1)</f>
        <v>45351</v>
      </c>
      <c r="BM3" s="34">
        <f t="shared" si="4"/>
        <v>45382</v>
      </c>
      <c r="BN3" s="34">
        <f t="shared" si="4"/>
        <v>45412</v>
      </c>
      <c r="BO3" s="34">
        <f t="shared" si="4"/>
        <v>45443</v>
      </c>
      <c r="BP3" s="34">
        <f t="shared" si="4"/>
        <v>45473</v>
      </c>
      <c r="BQ3" s="34">
        <f t="shared" si="4"/>
        <v>45504</v>
      </c>
      <c r="BR3" s="34">
        <f t="shared" si="4"/>
        <v>45535</v>
      </c>
      <c r="BS3" s="34">
        <f t="shared" si="4"/>
        <v>45565</v>
      </c>
      <c r="BT3" s="34">
        <f t="shared" si="4"/>
        <v>45596</v>
      </c>
      <c r="BU3" s="34">
        <f t="shared" si="4"/>
        <v>45626</v>
      </c>
      <c r="BV3" s="34">
        <f t="shared" si="4"/>
        <v>45657</v>
      </c>
      <c r="BW3" s="34">
        <v>45688</v>
      </c>
      <c r="BX3" s="34">
        <f t="shared" ref="BX3:CT3" si="5">EOMONTH(BW3,1)</f>
        <v>45716</v>
      </c>
      <c r="BY3" s="34">
        <f t="shared" si="5"/>
        <v>45747</v>
      </c>
      <c r="BZ3" s="34">
        <f t="shared" si="5"/>
        <v>45777</v>
      </c>
      <c r="CA3" s="34">
        <f t="shared" si="5"/>
        <v>45808</v>
      </c>
      <c r="CB3" s="34">
        <f t="shared" si="5"/>
        <v>45838</v>
      </c>
      <c r="CC3" s="34">
        <f t="shared" si="5"/>
        <v>45869</v>
      </c>
      <c r="CD3" s="34">
        <f t="shared" si="5"/>
        <v>45900</v>
      </c>
      <c r="CE3" s="34">
        <f t="shared" si="5"/>
        <v>45930</v>
      </c>
      <c r="CF3" s="34">
        <f t="shared" si="5"/>
        <v>45961</v>
      </c>
      <c r="CG3" s="34">
        <f t="shared" si="5"/>
        <v>45991</v>
      </c>
      <c r="CH3" s="34">
        <f t="shared" si="5"/>
        <v>46022</v>
      </c>
      <c r="CI3" s="34">
        <f t="shared" si="5"/>
        <v>46053</v>
      </c>
      <c r="CJ3" s="34">
        <f t="shared" si="5"/>
        <v>46081</v>
      </c>
      <c r="CK3" s="34">
        <f t="shared" si="5"/>
        <v>46112</v>
      </c>
      <c r="CL3" s="34">
        <f t="shared" si="5"/>
        <v>46142</v>
      </c>
      <c r="CM3" s="34">
        <f t="shared" si="5"/>
        <v>46173</v>
      </c>
      <c r="CN3" s="34">
        <f t="shared" si="5"/>
        <v>46203</v>
      </c>
      <c r="CO3" s="34">
        <f t="shared" si="5"/>
        <v>46234</v>
      </c>
      <c r="CP3" s="34">
        <f t="shared" si="5"/>
        <v>46265</v>
      </c>
      <c r="CQ3" s="34">
        <f t="shared" si="5"/>
        <v>46295</v>
      </c>
      <c r="CR3" s="34">
        <f t="shared" si="5"/>
        <v>46326</v>
      </c>
      <c r="CS3" s="34">
        <f t="shared" si="5"/>
        <v>46356</v>
      </c>
      <c r="CT3" s="34">
        <f t="shared" si="5"/>
        <v>46387</v>
      </c>
      <c r="CU3" s="34"/>
      <c r="CW3" s="43" t="s">
        <v>94</v>
      </c>
    </row>
    <row r="4" spans="2:102" x14ac:dyDescent="0.2">
      <c r="B4" s="9" t="s">
        <v>156</v>
      </c>
      <c r="C4" s="52">
        <v>31</v>
      </c>
      <c r="D4" s="52">
        <v>26</v>
      </c>
      <c r="E4" s="52">
        <v>26</v>
      </c>
      <c r="F4" s="52">
        <v>30</v>
      </c>
      <c r="G4" s="52">
        <v>22</v>
      </c>
      <c r="H4" s="52">
        <v>42</v>
      </c>
      <c r="I4" s="52">
        <v>73</v>
      </c>
      <c r="J4" s="52">
        <v>60</v>
      </c>
      <c r="K4" s="52">
        <v>69</v>
      </c>
      <c r="L4" s="52">
        <v>69</v>
      </c>
      <c r="M4" s="52">
        <v>89</v>
      </c>
      <c r="N4" s="52">
        <v>139</v>
      </c>
      <c r="O4" s="52">
        <v>132</v>
      </c>
      <c r="P4" s="52">
        <v>59</v>
      </c>
      <c r="Q4" s="52">
        <v>66</v>
      </c>
      <c r="R4" s="52">
        <v>4</v>
      </c>
      <c r="S4" s="52">
        <v>1</v>
      </c>
      <c r="T4" s="52">
        <v>122</v>
      </c>
      <c r="U4" s="52">
        <v>269</v>
      </c>
      <c r="V4" s="52">
        <v>148</v>
      </c>
      <c r="W4" s="52">
        <v>118</v>
      </c>
      <c r="X4" s="52">
        <v>164</v>
      </c>
      <c r="Y4" s="52">
        <v>242</v>
      </c>
      <c r="Z4" s="52">
        <v>268</v>
      </c>
      <c r="AA4" s="52">
        <v>210</v>
      </c>
      <c r="AB4" s="52">
        <v>105</v>
      </c>
      <c r="AC4" s="52">
        <v>217</v>
      </c>
      <c r="AD4" s="52">
        <v>32</v>
      </c>
      <c r="AE4" s="52">
        <v>12</v>
      </c>
      <c r="AF4" s="52">
        <v>154</v>
      </c>
      <c r="AG4" s="52">
        <v>307</v>
      </c>
      <c r="AH4" s="52">
        <v>241</v>
      </c>
      <c r="AI4" s="52">
        <v>130</v>
      </c>
      <c r="AJ4" s="52">
        <v>133</v>
      </c>
      <c r="AK4" s="52">
        <v>239</v>
      </c>
      <c r="AL4" s="52">
        <v>303</v>
      </c>
      <c r="AM4" s="52">
        <v>346</v>
      </c>
      <c r="AN4" s="52">
        <v>196</v>
      </c>
      <c r="AO4" s="52">
        <v>269</v>
      </c>
      <c r="AP4" s="52">
        <v>182</v>
      </c>
      <c r="AQ4" s="52">
        <v>243</v>
      </c>
      <c r="AR4" s="52">
        <v>383</v>
      </c>
      <c r="AS4" s="52">
        <v>352</v>
      </c>
      <c r="AT4" s="52">
        <v>316</v>
      </c>
      <c r="AU4" s="52">
        <v>8</v>
      </c>
      <c r="AV4" s="52">
        <v>1</v>
      </c>
      <c r="AW4" s="52">
        <v>13</v>
      </c>
      <c r="AX4" s="52">
        <v>11</v>
      </c>
      <c r="AY4" s="52">
        <v>1</v>
      </c>
      <c r="AZ4" s="52">
        <v>0</v>
      </c>
      <c r="BA4" s="52">
        <v>0</v>
      </c>
      <c r="BB4" s="52">
        <v>0</v>
      </c>
      <c r="BC4" s="52">
        <v>0</v>
      </c>
      <c r="BD4" s="52">
        <v>4</v>
      </c>
      <c r="BE4" s="52">
        <v>0</v>
      </c>
      <c r="BF4" s="52">
        <v>0</v>
      </c>
      <c r="BG4" s="52">
        <v>0</v>
      </c>
      <c r="BH4" s="52">
        <v>0</v>
      </c>
      <c r="BI4" s="52">
        <v>0</v>
      </c>
      <c r="BJ4" s="52">
        <v>0</v>
      </c>
      <c r="BK4" s="52">
        <v>0</v>
      </c>
      <c r="BL4" s="52">
        <v>0</v>
      </c>
      <c r="BM4" s="52">
        <v>0</v>
      </c>
      <c r="BN4" s="52">
        <v>0</v>
      </c>
      <c r="BO4" s="52">
        <v>0</v>
      </c>
      <c r="BP4" s="52">
        <v>0</v>
      </c>
      <c r="BQ4" s="52">
        <v>0</v>
      </c>
      <c r="BR4" s="52">
        <v>0</v>
      </c>
      <c r="BS4" s="52">
        <v>0</v>
      </c>
      <c r="BT4" s="52">
        <v>0</v>
      </c>
      <c r="BU4" s="52">
        <v>0</v>
      </c>
      <c r="BV4" s="52">
        <v>0</v>
      </c>
      <c r="BW4" s="52">
        <v>0</v>
      </c>
      <c r="BX4" s="52">
        <v>0</v>
      </c>
      <c r="BY4" s="52">
        <v>0</v>
      </c>
      <c r="BZ4" s="52">
        <v>0</v>
      </c>
      <c r="CA4" s="52">
        <v>0</v>
      </c>
      <c r="CB4" s="52">
        <v>0</v>
      </c>
      <c r="CC4" s="52">
        <v>0</v>
      </c>
      <c r="CD4" s="52">
        <v>0</v>
      </c>
      <c r="CE4" s="52">
        <v>0</v>
      </c>
      <c r="CF4" s="52">
        <v>0</v>
      </c>
      <c r="CG4" s="52">
        <v>0</v>
      </c>
      <c r="CH4" s="52">
        <v>0</v>
      </c>
      <c r="CI4" s="52">
        <v>0</v>
      </c>
      <c r="CJ4" s="52">
        <v>0</v>
      </c>
      <c r="CK4" s="52">
        <v>0</v>
      </c>
      <c r="CL4" s="52">
        <v>0</v>
      </c>
      <c r="CM4" s="52">
        <v>0</v>
      </c>
      <c r="CN4" s="52">
        <v>0</v>
      </c>
      <c r="CO4" s="52">
        <v>0</v>
      </c>
      <c r="CP4" s="52">
        <v>0</v>
      </c>
      <c r="CQ4" s="52">
        <v>0</v>
      </c>
      <c r="CR4" s="52">
        <v>0</v>
      </c>
      <c r="CS4" s="52">
        <v>0</v>
      </c>
      <c r="CT4" s="52">
        <v>0</v>
      </c>
      <c r="CU4" s="52"/>
      <c r="CW4" s="52">
        <v>0</v>
      </c>
    </row>
    <row r="5" spans="2:102" x14ac:dyDescent="0.2">
      <c r="B5" s="9" t="s">
        <v>157</v>
      </c>
      <c r="C5" s="52">
        <v>103</v>
      </c>
      <c r="D5" s="52">
        <v>44</v>
      </c>
      <c r="E5" s="52">
        <v>76</v>
      </c>
      <c r="F5" s="52">
        <v>43</v>
      </c>
      <c r="G5" s="52">
        <v>51</v>
      </c>
      <c r="H5" s="52">
        <v>42</v>
      </c>
      <c r="I5" s="52">
        <v>387</v>
      </c>
      <c r="J5" s="52">
        <v>667</v>
      </c>
      <c r="K5" s="52">
        <v>122</v>
      </c>
      <c r="L5" s="52">
        <v>100</v>
      </c>
      <c r="M5" s="52">
        <v>204</v>
      </c>
      <c r="N5" s="52">
        <v>228</v>
      </c>
      <c r="O5" s="52">
        <v>197</v>
      </c>
      <c r="P5" s="52">
        <v>61</v>
      </c>
      <c r="Q5" s="52">
        <v>71</v>
      </c>
      <c r="R5" s="52">
        <v>5</v>
      </c>
      <c r="S5" s="52">
        <v>10</v>
      </c>
      <c r="T5" s="52">
        <v>66</v>
      </c>
      <c r="U5" s="52">
        <v>868</v>
      </c>
      <c r="V5" s="52">
        <v>824</v>
      </c>
      <c r="W5" s="52">
        <v>112</v>
      </c>
      <c r="X5" s="52">
        <v>174</v>
      </c>
      <c r="Y5" s="52">
        <v>185</v>
      </c>
      <c r="Z5" s="52">
        <v>295</v>
      </c>
      <c r="AA5" s="52">
        <v>198</v>
      </c>
      <c r="AB5" s="52">
        <v>149</v>
      </c>
      <c r="AC5" s="52">
        <v>106</v>
      </c>
      <c r="AD5" s="52">
        <v>161</v>
      </c>
      <c r="AE5" s="52">
        <v>111</v>
      </c>
      <c r="AF5" s="52">
        <v>190</v>
      </c>
      <c r="AG5" s="52">
        <v>517</v>
      </c>
      <c r="AH5" s="52">
        <v>1651</v>
      </c>
      <c r="AI5" s="52">
        <v>235</v>
      </c>
      <c r="AJ5" s="52">
        <v>218</v>
      </c>
      <c r="AK5" s="52">
        <v>196</v>
      </c>
      <c r="AL5" s="52">
        <v>186</v>
      </c>
      <c r="AM5" s="52">
        <v>170</v>
      </c>
      <c r="AN5" s="52">
        <v>104</v>
      </c>
      <c r="AO5" s="52">
        <v>163</v>
      </c>
      <c r="AP5" s="52">
        <v>148</v>
      </c>
      <c r="AQ5" s="52">
        <v>159</v>
      </c>
      <c r="AR5" s="52">
        <v>204</v>
      </c>
      <c r="AS5" s="52">
        <v>440</v>
      </c>
      <c r="AT5" s="52">
        <v>289</v>
      </c>
      <c r="AU5" s="52">
        <v>518</v>
      </c>
      <c r="AV5" s="52">
        <v>634</v>
      </c>
      <c r="AW5" s="52">
        <v>218</v>
      </c>
      <c r="AX5" s="52">
        <v>223</v>
      </c>
      <c r="AY5" s="52">
        <v>236</v>
      </c>
      <c r="AZ5" s="52">
        <v>249</v>
      </c>
      <c r="BA5" s="52">
        <v>133</v>
      </c>
      <c r="BB5" s="52">
        <v>117</v>
      </c>
      <c r="BC5" s="52">
        <v>75</v>
      </c>
      <c r="BD5" s="52">
        <v>226</v>
      </c>
      <c r="BE5" s="52">
        <v>1231</v>
      </c>
      <c r="BF5" s="52">
        <v>1055</v>
      </c>
      <c r="BG5" s="52">
        <v>159</v>
      </c>
      <c r="BH5" s="52">
        <v>164</v>
      </c>
      <c r="BI5" s="52">
        <v>130</v>
      </c>
      <c r="BJ5" s="52">
        <v>285</v>
      </c>
      <c r="BK5" s="52">
        <v>921</v>
      </c>
      <c r="BL5" s="52">
        <v>498</v>
      </c>
      <c r="BM5" s="52">
        <v>177</v>
      </c>
      <c r="BN5" s="52">
        <v>100</v>
      </c>
      <c r="BO5" s="52">
        <v>93</v>
      </c>
      <c r="BP5" s="52">
        <v>85</v>
      </c>
      <c r="BQ5" s="52">
        <v>97</v>
      </c>
      <c r="BR5" s="52">
        <v>327</v>
      </c>
      <c r="BS5" s="52">
        <v>334</v>
      </c>
      <c r="BT5" s="52">
        <v>145</v>
      </c>
      <c r="BU5" s="52">
        <v>468</v>
      </c>
      <c r="BV5" s="52">
        <v>1210</v>
      </c>
      <c r="BW5" s="52">
        <v>489</v>
      </c>
      <c r="BX5" s="52">
        <v>106</v>
      </c>
      <c r="BY5" s="52">
        <v>104</v>
      </c>
      <c r="BZ5" s="52">
        <v>74</v>
      </c>
      <c r="CA5" s="52">
        <v>48</v>
      </c>
      <c r="CB5" s="52">
        <v>77</v>
      </c>
      <c r="CC5" s="52">
        <v>119</v>
      </c>
      <c r="CD5" s="52">
        <v>505</v>
      </c>
      <c r="CE5" s="52">
        <v>286</v>
      </c>
      <c r="CF5" s="52">
        <v>265</v>
      </c>
      <c r="CG5" s="52">
        <v>678</v>
      </c>
      <c r="CH5" s="52">
        <v>516</v>
      </c>
      <c r="CI5" s="52">
        <v>341</v>
      </c>
      <c r="CJ5" s="52">
        <v>133.65217391304347</v>
      </c>
      <c r="CK5" s="52">
        <v>0</v>
      </c>
      <c r="CL5" s="52">
        <v>0</v>
      </c>
      <c r="CM5" s="52">
        <v>0</v>
      </c>
      <c r="CN5" s="52">
        <v>0</v>
      </c>
      <c r="CO5" s="52">
        <v>0</v>
      </c>
      <c r="CP5" s="52">
        <v>0</v>
      </c>
      <c r="CQ5" s="52">
        <v>0</v>
      </c>
      <c r="CR5" s="52">
        <v>0</v>
      </c>
      <c r="CS5" s="52">
        <v>0</v>
      </c>
      <c r="CT5" s="52">
        <v>0</v>
      </c>
      <c r="CU5" s="52"/>
      <c r="CW5" s="52">
        <v>106</v>
      </c>
    </row>
    <row r="6" spans="2:102" x14ac:dyDescent="0.2">
      <c r="B6" s="9" t="s">
        <v>136</v>
      </c>
      <c r="C6" s="52">
        <v>2098</v>
      </c>
      <c r="D6" s="52">
        <v>1671</v>
      </c>
      <c r="E6" s="52">
        <v>1855</v>
      </c>
      <c r="F6" s="52">
        <v>1515</v>
      </c>
      <c r="G6" s="52">
        <v>1446</v>
      </c>
      <c r="H6" s="52">
        <v>1813</v>
      </c>
      <c r="I6" s="52">
        <v>2132</v>
      </c>
      <c r="J6" s="52">
        <v>2202</v>
      </c>
      <c r="K6" s="52">
        <v>1710</v>
      </c>
      <c r="L6" s="52">
        <v>1427</v>
      </c>
      <c r="M6" s="52">
        <v>1732</v>
      </c>
      <c r="N6" s="52">
        <v>1971</v>
      </c>
      <c r="O6" s="52">
        <v>2060</v>
      </c>
      <c r="P6" s="52">
        <v>1975</v>
      </c>
      <c r="Q6" s="52">
        <v>1819</v>
      </c>
      <c r="R6" s="52">
        <v>178</v>
      </c>
      <c r="S6" s="52">
        <v>246</v>
      </c>
      <c r="T6" s="52">
        <v>1473</v>
      </c>
      <c r="U6" s="52">
        <v>2784</v>
      </c>
      <c r="V6" s="52">
        <v>2551</v>
      </c>
      <c r="W6" s="52">
        <v>2966</v>
      </c>
      <c r="X6" s="52">
        <v>2325</v>
      </c>
      <c r="Y6" s="52">
        <v>2133</v>
      </c>
      <c r="Z6" s="52">
        <v>2671</v>
      </c>
      <c r="AA6" s="52">
        <v>2483</v>
      </c>
      <c r="AB6" s="52">
        <v>2461</v>
      </c>
      <c r="AC6" s="52">
        <v>2733</v>
      </c>
      <c r="AD6" s="52">
        <v>1832</v>
      </c>
      <c r="AE6" s="52">
        <v>593</v>
      </c>
      <c r="AF6" s="52">
        <v>2310</v>
      </c>
      <c r="AG6" s="52">
        <v>3013</v>
      </c>
      <c r="AH6" s="52">
        <v>2837</v>
      </c>
      <c r="AI6" s="52">
        <v>2199</v>
      </c>
      <c r="AJ6" s="52">
        <v>1793</v>
      </c>
      <c r="AK6" s="52">
        <v>1716</v>
      </c>
      <c r="AL6" s="52">
        <v>2278</v>
      </c>
      <c r="AM6" s="52">
        <v>2228</v>
      </c>
      <c r="AN6" s="52">
        <v>2106</v>
      </c>
      <c r="AO6" s="52">
        <v>2454</v>
      </c>
      <c r="AP6" s="52">
        <v>1913</v>
      </c>
      <c r="AQ6" s="52">
        <v>2287</v>
      </c>
      <c r="AR6" s="52">
        <v>2133</v>
      </c>
      <c r="AS6" s="52">
        <v>2075</v>
      </c>
      <c r="AT6" s="52">
        <v>1979</v>
      </c>
      <c r="AU6" s="52">
        <v>2242</v>
      </c>
      <c r="AV6" s="52">
        <v>2332</v>
      </c>
      <c r="AW6" s="52">
        <v>2807</v>
      </c>
      <c r="AX6" s="52">
        <v>3251</v>
      </c>
      <c r="AY6" s="52">
        <v>2808</v>
      </c>
      <c r="AZ6" s="52">
        <v>2617</v>
      </c>
      <c r="BA6" s="52">
        <v>3325</v>
      </c>
      <c r="BB6" s="52">
        <v>2249</v>
      </c>
      <c r="BC6" s="52">
        <v>2845</v>
      </c>
      <c r="BD6" s="52">
        <v>5502</v>
      </c>
      <c r="BE6" s="52">
        <v>3185</v>
      </c>
      <c r="BF6" s="52">
        <v>2378</v>
      </c>
      <c r="BG6" s="52">
        <v>1896</v>
      </c>
      <c r="BH6" s="52">
        <v>2457</v>
      </c>
      <c r="BI6" s="52">
        <v>2307</v>
      </c>
      <c r="BJ6" s="52">
        <v>3316</v>
      </c>
      <c r="BK6" s="52">
        <v>3481</v>
      </c>
      <c r="BL6" s="52">
        <v>2975</v>
      </c>
      <c r="BM6" s="52">
        <v>3315</v>
      </c>
      <c r="BN6" s="52">
        <v>2384</v>
      </c>
      <c r="BO6" s="52">
        <v>2841</v>
      </c>
      <c r="BP6" s="52">
        <v>2836</v>
      </c>
      <c r="BQ6" s="52">
        <v>2998</v>
      </c>
      <c r="BR6" s="52">
        <v>2532</v>
      </c>
      <c r="BS6" s="52">
        <v>2506</v>
      </c>
      <c r="BT6" s="52">
        <v>2562</v>
      </c>
      <c r="BU6" s="52">
        <v>2999</v>
      </c>
      <c r="BV6" s="52">
        <v>4003</v>
      </c>
      <c r="BW6" s="52">
        <v>3968</v>
      </c>
      <c r="BX6" s="52">
        <v>2657</v>
      </c>
      <c r="BY6" s="52">
        <v>2998</v>
      </c>
      <c r="BZ6" s="52">
        <v>2533</v>
      </c>
      <c r="CA6" s="52">
        <v>3025</v>
      </c>
      <c r="CB6" s="52">
        <v>3352</v>
      </c>
      <c r="CC6" s="52">
        <v>3841</v>
      </c>
      <c r="CD6" s="52">
        <v>3887</v>
      </c>
      <c r="CE6" s="52">
        <v>3099</v>
      </c>
      <c r="CF6" s="52">
        <v>2907</v>
      </c>
      <c r="CG6" s="52">
        <v>5585</v>
      </c>
      <c r="CH6" s="52">
        <v>4861</v>
      </c>
      <c r="CI6" s="52">
        <v>5341</v>
      </c>
      <c r="CJ6" s="52">
        <v>4247.869565217391</v>
      </c>
      <c r="CK6" s="52">
        <v>0</v>
      </c>
      <c r="CL6" s="52">
        <v>0</v>
      </c>
      <c r="CM6" s="52">
        <v>0</v>
      </c>
      <c r="CN6" s="52">
        <v>0</v>
      </c>
      <c r="CO6" s="52">
        <v>0</v>
      </c>
      <c r="CP6" s="52">
        <v>0</v>
      </c>
      <c r="CQ6" s="52">
        <v>0</v>
      </c>
      <c r="CR6" s="52">
        <v>0</v>
      </c>
      <c r="CS6" s="52">
        <v>0</v>
      </c>
      <c r="CT6" s="52">
        <v>0</v>
      </c>
      <c r="CU6" s="52"/>
      <c r="CW6" s="52">
        <v>3369</v>
      </c>
    </row>
    <row r="7" spans="2:102" x14ac:dyDescent="0.2">
      <c r="B7" s="9" t="s">
        <v>158</v>
      </c>
      <c r="C7" s="52">
        <v>1</v>
      </c>
      <c r="D7" s="52">
        <v>0</v>
      </c>
      <c r="E7" s="52">
        <v>0</v>
      </c>
      <c r="F7" s="52">
        <v>4</v>
      </c>
      <c r="G7" s="52">
        <v>1</v>
      </c>
      <c r="H7" s="52">
        <v>1</v>
      </c>
      <c r="I7" s="52">
        <v>0</v>
      </c>
      <c r="J7" s="52">
        <v>1</v>
      </c>
      <c r="K7" s="52">
        <v>0</v>
      </c>
      <c r="L7" s="52">
        <v>0</v>
      </c>
      <c r="M7" s="52">
        <v>0</v>
      </c>
      <c r="N7" s="52">
        <v>2</v>
      </c>
      <c r="O7" s="52">
        <v>1</v>
      </c>
      <c r="P7" s="52">
        <v>1</v>
      </c>
      <c r="Q7" s="52">
        <v>2</v>
      </c>
      <c r="R7" s="52">
        <v>1</v>
      </c>
      <c r="S7" s="52">
        <v>1</v>
      </c>
      <c r="T7" s="52">
        <v>2</v>
      </c>
      <c r="U7" s="52">
        <v>4</v>
      </c>
      <c r="V7" s="52">
        <v>4</v>
      </c>
      <c r="W7" s="52">
        <v>2</v>
      </c>
      <c r="X7" s="52">
        <v>0</v>
      </c>
      <c r="Y7" s="52">
        <v>2</v>
      </c>
      <c r="Z7" s="52">
        <v>2</v>
      </c>
      <c r="AA7" s="52">
        <v>2</v>
      </c>
      <c r="AB7" s="52">
        <v>2</v>
      </c>
      <c r="AC7" s="52">
        <v>4</v>
      </c>
      <c r="AD7" s="52">
        <v>4</v>
      </c>
      <c r="AE7" s="52">
        <v>0</v>
      </c>
      <c r="AF7" s="52">
        <v>1</v>
      </c>
      <c r="AG7" s="52">
        <v>3</v>
      </c>
      <c r="AH7" s="52">
        <v>1</v>
      </c>
      <c r="AI7" s="52">
        <v>3</v>
      </c>
      <c r="AJ7" s="52">
        <v>4</v>
      </c>
      <c r="AK7" s="52">
        <v>1</v>
      </c>
      <c r="AL7" s="52">
        <v>1</v>
      </c>
      <c r="AM7" s="52">
        <v>1</v>
      </c>
      <c r="AN7" s="52">
        <v>3</v>
      </c>
      <c r="AO7" s="52">
        <v>5</v>
      </c>
      <c r="AP7" s="52">
        <v>1</v>
      </c>
      <c r="AQ7" s="52">
        <v>1</v>
      </c>
      <c r="AR7" s="52">
        <v>0</v>
      </c>
      <c r="AS7" s="52">
        <v>1</v>
      </c>
      <c r="AT7" s="52">
        <v>2</v>
      </c>
      <c r="AU7" s="52">
        <v>4</v>
      </c>
      <c r="AV7" s="52">
        <v>1</v>
      </c>
      <c r="AW7" s="52">
        <v>4</v>
      </c>
      <c r="AX7" s="52">
        <v>1</v>
      </c>
      <c r="AY7" s="52">
        <v>1</v>
      </c>
      <c r="AZ7" s="52">
        <v>0</v>
      </c>
      <c r="BA7" s="52">
        <v>1</v>
      </c>
      <c r="BB7" s="52">
        <v>0</v>
      </c>
      <c r="BC7" s="52">
        <v>2</v>
      </c>
      <c r="BD7" s="52">
        <v>1</v>
      </c>
      <c r="BE7" s="52">
        <v>2</v>
      </c>
      <c r="BF7" s="52">
        <v>0</v>
      </c>
      <c r="BG7" s="52">
        <v>2</v>
      </c>
      <c r="BH7" s="52">
        <v>0</v>
      </c>
      <c r="BI7" s="52">
        <v>1</v>
      </c>
      <c r="BJ7" s="52">
        <v>2</v>
      </c>
      <c r="BK7" s="52">
        <v>0</v>
      </c>
      <c r="BL7" s="52">
        <v>1</v>
      </c>
      <c r="BM7" s="52">
        <v>3</v>
      </c>
      <c r="BN7" s="52">
        <v>0</v>
      </c>
      <c r="BO7" s="52">
        <v>0</v>
      </c>
      <c r="BP7" s="52">
        <v>1</v>
      </c>
      <c r="BQ7" s="52">
        <v>0</v>
      </c>
      <c r="BR7" s="52">
        <v>0</v>
      </c>
      <c r="BS7" s="52">
        <v>0</v>
      </c>
      <c r="BT7" s="52">
        <v>1</v>
      </c>
      <c r="BU7" s="52">
        <v>0</v>
      </c>
      <c r="BV7" s="52">
        <v>0</v>
      </c>
      <c r="BW7" s="52">
        <v>0</v>
      </c>
      <c r="BX7" s="52">
        <v>0</v>
      </c>
      <c r="BY7" s="52">
        <v>0</v>
      </c>
      <c r="BZ7" s="52">
        <v>0</v>
      </c>
      <c r="CA7" s="52">
        <v>0</v>
      </c>
      <c r="CB7" s="52">
        <v>0</v>
      </c>
      <c r="CC7" s="52">
        <v>0</v>
      </c>
      <c r="CD7" s="52">
        <v>0</v>
      </c>
      <c r="CE7" s="52">
        <v>0</v>
      </c>
      <c r="CF7" s="52">
        <v>0</v>
      </c>
      <c r="CG7" s="52">
        <v>0</v>
      </c>
      <c r="CH7" s="52">
        <v>0</v>
      </c>
      <c r="CI7" s="52">
        <v>0</v>
      </c>
      <c r="CJ7" s="52">
        <v>0</v>
      </c>
      <c r="CK7" s="52">
        <v>0</v>
      </c>
      <c r="CL7" s="52">
        <v>0</v>
      </c>
      <c r="CM7" s="52">
        <v>0</v>
      </c>
      <c r="CN7" s="52">
        <v>0</v>
      </c>
      <c r="CO7" s="52">
        <v>0</v>
      </c>
      <c r="CP7" s="52">
        <v>0</v>
      </c>
      <c r="CQ7" s="52">
        <v>0</v>
      </c>
      <c r="CR7" s="52">
        <v>0</v>
      </c>
      <c r="CS7" s="52">
        <v>0</v>
      </c>
      <c r="CT7" s="52">
        <v>0</v>
      </c>
      <c r="CU7" s="52"/>
      <c r="CW7" s="52">
        <v>0</v>
      </c>
    </row>
    <row r="8" spans="2:102" x14ac:dyDescent="0.2">
      <c r="B8" s="9" t="s">
        <v>137</v>
      </c>
      <c r="C8" s="52">
        <v>5206</v>
      </c>
      <c r="D8" s="52">
        <v>3941</v>
      </c>
      <c r="E8" s="52">
        <v>4315</v>
      </c>
      <c r="F8" s="52">
        <v>3169</v>
      </c>
      <c r="G8" s="52">
        <v>3485</v>
      </c>
      <c r="H8" s="52">
        <v>3621</v>
      </c>
      <c r="I8" s="52">
        <v>5430</v>
      </c>
      <c r="J8" s="52">
        <v>5009</v>
      </c>
      <c r="K8" s="52">
        <v>3146</v>
      </c>
      <c r="L8" s="52">
        <v>3119</v>
      </c>
      <c r="M8" s="52">
        <v>4286</v>
      </c>
      <c r="N8" s="52">
        <v>5077</v>
      </c>
      <c r="O8" s="52">
        <v>5202</v>
      </c>
      <c r="P8" s="52">
        <v>4317</v>
      </c>
      <c r="Q8" s="52">
        <v>4085</v>
      </c>
      <c r="R8" s="52">
        <v>542</v>
      </c>
      <c r="S8" s="52">
        <v>717</v>
      </c>
      <c r="T8" s="52">
        <v>3851</v>
      </c>
      <c r="U8" s="52">
        <v>6764</v>
      </c>
      <c r="V8" s="52">
        <v>5996</v>
      </c>
      <c r="W8" s="52">
        <v>5733</v>
      </c>
      <c r="X8" s="52">
        <v>4743</v>
      </c>
      <c r="Y8" s="52">
        <v>4669</v>
      </c>
      <c r="Z8" s="52">
        <v>6250</v>
      </c>
      <c r="AA8" s="52">
        <v>5363</v>
      </c>
      <c r="AB8" s="52">
        <v>5074</v>
      </c>
      <c r="AC8" s="52">
        <v>5719</v>
      </c>
      <c r="AD8" s="52">
        <v>2644</v>
      </c>
      <c r="AE8" s="52">
        <v>1087</v>
      </c>
      <c r="AF8" s="52">
        <v>4021</v>
      </c>
      <c r="AG8" s="52">
        <v>7219</v>
      </c>
      <c r="AH8" s="52">
        <v>5546</v>
      </c>
      <c r="AI8" s="52">
        <v>3696</v>
      </c>
      <c r="AJ8" s="52">
        <v>3328</v>
      </c>
      <c r="AK8" s="52">
        <v>3841</v>
      </c>
      <c r="AL8" s="52">
        <v>5477</v>
      </c>
      <c r="AM8" s="52">
        <v>4803</v>
      </c>
      <c r="AN8" s="52">
        <v>3701</v>
      </c>
      <c r="AO8" s="52">
        <v>5712</v>
      </c>
      <c r="AP8" s="52">
        <v>3821</v>
      </c>
      <c r="AQ8" s="52">
        <v>4108</v>
      </c>
      <c r="AR8" s="52">
        <v>4333</v>
      </c>
      <c r="AS8" s="52">
        <v>5128</v>
      </c>
      <c r="AT8" s="52">
        <v>4232</v>
      </c>
      <c r="AU8" s="52">
        <v>3601</v>
      </c>
      <c r="AV8" s="52">
        <v>3647</v>
      </c>
      <c r="AW8" s="52">
        <v>5113</v>
      </c>
      <c r="AX8" s="52">
        <v>5023</v>
      </c>
      <c r="AY8" s="52">
        <v>4902</v>
      </c>
      <c r="AZ8" s="52">
        <v>3933</v>
      </c>
      <c r="BA8" s="52">
        <v>5133</v>
      </c>
      <c r="BB8" s="52">
        <v>3217</v>
      </c>
      <c r="BC8" s="52">
        <v>4506</v>
      </c>
      <c r="BD8" s="52">
        <v>4983</v>
      </c>
      <c r="BE8" s="52">
        <v>6796</v>
      </c>
      <c r="BF8" s="52">
        <v>4961</v>
      </c>
      <c r="BG8" s="52">
        <v>3744</v>
      </c>
      <c r="BH8" s="52">
        <v>4267</v>
      </c>
      <c r="BI8" s="52">
        <v>4523</v>
      </c>
      <c r="BJ8" s="52">
        <v>5645</v>
      </c>
      <c r="BK8" s="52">
        <v>6230</v>
      </c>
      <c r="BL8" s="52">
        <v>5371</v>
      </c>
      <c r="BM8" s="52">
        <v>5276</v>
      </c>
      <c r="BN8" s="52">
        <v>3885</v>
      </c>
      <c r="BO8" s="52">
        <v>4467</v>
      </c>
      <c r="BP8" s="52">
        <v>4624</v>
      </c>
      <c r="BQ8" s="52">
        <v>5416</v>
      </c>
      <c r="BR8" s="52">
        <v>4185</v>
      </c>
      <c r="BS8" s="52">
        <v>3805</v>
      </c>
      <c r="BT8" s="52">
        <v>3697</v>
      </c>
      <c r="BU8" s="52">
        <v>5561</v>
      </c>
      <c r="BV8" s="52">
        <v>6972</v>
      </c>
      <c r="BW8" s="52">
        <v>5962</v>
      </c>
      <c r="BX8" s="52">
        <v>4092</v>
      </c>
      <c r="BY8" s="52">
        <v>4552</v>
      </c>
      <c r="BZ8" s="52">
        <v>3666</v>
      </c>
      <c r="CA8" s="52">
        <v>4315</v>
      </c>
      <c r="CB8" s="52">
        <v>4702</v>
      </c>
      <c r="CC8" s="52">
        <v>6179</v>
      </c>
      <c r="CD8" s="52">
        <v>5959</v>
      </c>
      <c r="CE8" s="52">
        <v>3855</v>
      </c>
      <c r="CF8" s="52">
        <v>4550</v>
      </c>
      <c r="CG8" s="52">
        <v>7031</v>
      </c>
      <c r="CH8" s="52">
        <v>6912</v>
      </c>
      <c r="CI8" s="52">
        <v>7817</v>
      </c>
      <c r="CJ8" s="52">
        <v>5525.130434782609</v>
      </c>
      <c r="CK8" s="52">
        <v>0</v>
      </c>
      <c r="CL8" s="52">
        <v>0</v>
      </c>
      <c r="CM8" s="52">
        <v>0</v>
      </c>
      <c r="CN8" s="52">
        <v>0</v>
      </c>
      <c r="CO8" s="52">
        <v>0</v>
      </c>
      <c r="CP8" s="52">
        <v>0</v>
      </c>
      <c r="CQ8" s="52">
        <v>0</v>
      </c>
      <c r="CR8" s="52">
        <v>0</v>
      </c>
      <c r="CS8" s="52">
        <v>0</v>
      </c>
      <c r="CT8" s="52">
        <v>0</v>
      </c>
      <c r="CU8" s="52"/>
      <c r="CW8" s="52">
        <v>4382</v>
      </c>
    </row>
    <row r="9" spans="2:102" x14ac:dyDescent="0.2">
      <c r="B9" s="9" t="s">
        <v>138</v>
      </c>
      <c r="C9" s="52">
        <v>1326</v>
      </c>
      <c r="D9" s="52">
        <v>1257</v>
      </c>
      <c r="E9" s="52">
        <v>1184</v>
      </c>
      <c r="F9" s="52">
        <v>935</v>
      </c>
      <c r="G9" s="52">
        <v>982</v>
      </c>
      <c r="H9" s="52">
        <v>1302</v>
      </c>
      <c r="I9" s="52">
        <v>1412</v>
      </c>
      <c r="J9" s="52">
        <v>1055</v>
      </c>
      <c r="K9" s="52">
        <v>867</v>
      </c>
      <c r="L9" s="52">
        <v>833</v>
      </c>
      <c r="M9" s="52">
        <v>1181</v>
      </c>
      <c r="N9" s="52">
        <v>1651</v>
      </c>
      <c r="O9" s="52">
        <v>1650</v>
      </c>
      <c r="P9" s="52">
        <v>1262</v>
      </c>
      <c r="Q9" s="52">
        <v>1036</v>
      </c>
      <c r="R9" s="52">
        <v>58</v>
      </c>
      <c r="S9" s="52">
        <v>79</v>
      </c>
      <c r="T9" s="52">
        <v>1524</v>
      </c>
      <c r="U9" s="52">
        <v>2165</v>
      </c>
      <c r="V9" s="52">
        <v>1785</v>
      </c>
      <c r="W9" s="52">
        <v>1713</v>
      </c>
      <c r="X9" s="52">
        <v>1288</v>
      </c>
      <c r="Y9" s="52">
        <v>1421</v>
      </c>
      <c r="Z9" s="52">
        <v>1972</v>
      </c>
      <c r="AA9" s="52">
        <v>1780</v>
      </c>
      <c r="AB9" s="52">
        <v>1381</v>
      </c>
      <c r="AC9" s="52">
        <v>1790</v>
      </c>
      <c r="AD9" s="52">
        <v>513</v>
      </c>
      <c r="AE9" s="52">
        <v>105</v>
      </c>
      <c r="AF9" s="52">
        <v>1282</v>
      </c>
      <c r="AG9" s="52">
        <v>1850</v>
      </c>
      <c r="AH9" s="52">
        <v>1337</v>
      </c>
      <c r="AI9" s="52">
        <v>1366</v>
      </c>
      <c r="AJ9" s="52">
        <v>816</v>
      </c>
      <c r="AK9" s="52">
        <v>1046</v>
      </c>
      <c r="AL9" s="52">
        <v>1684</v>
      </c>
      <c r="AM9" s="52">
        <v>1393</v>
      </c>
      <c r="AN9" s="52">
        <v>1209</v>
      </c>
      <c r="AO9" s="52">
        <v>1690</v>
      </c>
      <c r="AP9" s="52">
        <v>816</v>
      </c>
      <c r="AQ9" s="52">
        <v>1138</v>
      </c>
      <c r="AR9" s="52">
        <v>1331</v>
      </c>
      <c r="AS9" s="52">
        <v>2105</v>
      </c>
      <c r="AT9" s="52">
        <v>1955</v>
      </c>
      <c r="AU9" s="52">
        <v>97</v>
      </c>
      <c r="AV9" s="52">
        <v>97</v>
      </c>
      <c r="AW9" s="52">
        <v>160</v>
      </c>
      <c r="AX9" s="52">
        <v>41</v>
      </c>
      <c r="AY9" s="52">
        <v>9</v>
      </c>
      <c r="AZ9" s="52">
        <v>5</v>
      </c>
      <c r="BA9" s="52">
        <v>4</v>
      </c>
      <c r="BB9" s="52">
        <v>0</v>
      </c>
      <c r="BC9" s="52">
        <v>2</v>
      </c>
      <c r="BD9" s="52">
        <v>46</v>
      </c>
      <c r="BE9" s="52">
        <v>4</v>
      </c>
      <c r="BF9" s="52">
        <v>3</v>
      </c>
      <c r="BG9" s="52">
        <v>1</v>
      </c>
      <c r="BH9" s="52">
        <v>2</v>
      </c>
      <c r="BI9" s="52">
        <v>1</v>
      </c>
      <c r="BJ9" s="52">
        <v>0</v>
      </c>
      <c r="BK9" s="52">
        <v>1</v>
      </c>
      <c r="BL9" s="52">
        <v>1</v>
      </c>
      <c r="BM9" s="52">
        <v>2</v>
      </c>
      <c r="BN9" s="52">
        <v>1</v>
      </c>
      <c r="BO9" s="52">
        <v>0</v>
      </c>
      <c r="BP9" s="52">
        <v>0</v>
      </c>
      <c r="BQ9" s="52">
        <v>0</v>
      </c>
      <c r="BR9" s="52">
        <v>0</v>
      </c>
      <c r="BS9" s="52">
        <v>0</v>
      </c>
      <c r="BT9" s="52">
        <v>2</v>
      </c>
      <c r="BU9" s="52">
        <v>0</v>
      </c>
      <c r="BV9" s="52">
        <v>0</v>
      </c>
      <c r="BW9" s="52">
        <v>3</v>
      </c>
      <c r="BX9" s="52">
        <v>1</v>
      </c>
      <c r="BY9" s="52">
        <v>1</v>
      </c>
      <c r="BZ9" s="52">
        <v>3</v>
      </c>
      <c r="CA9" s="52">
        <v>1</v>
      </c>
      <c r="CB9" s="52">
        <v>0</v>
      </c>
      <c r="CC9" s="52">
        <v>0</v>
      </c>
      <c r="CD9" s="52">
        <v>0</v>
      </c>
      <c r="CE9" s="52">
        <v>0</v>
      </c>
      <c r="CF9" s="52">
        <v>0</v>
      </c>
      <c r="CG9" s="52">
        <v>0</v>
      </c>
      <c r="CH9" s="52">
        <v>0</v>
      </c>
      <c r="CI9" s="52">
        <v>0</v>
      </c>
      <c r="CJ9" s="52">
        <v>0</v>
      </c>
      <c r="CK9" s="52">
        <v>0</v>
      </c>
      <c r="CL9" s="52">
        <v>0</v>
      </c>
      <c r="CM9" s="52">
        <v>0</v>
      </c>
      <c r="CN9" s="52">
        <v>0</v>
      </c>
      <c r="CO9" s="52">
        <v>0</v>
      </c>
      <c r="CP9" s="52">
        <v>0</v>
      </c>
      <c r="CQ9" s="52">
        <v>0</v>
      </c>
      <c r="CR9" s="52">
        <v>0</v>
      </c>
      <c r="CS9" s="52">
        <v>0</v>
      </c>
      <c r="CT9" s="52">
        <v>0</v>
      </c>
      <c r="CU9" s="52"/>
      <c r="CW9" s="52">
        <v>0</v>
      </c>
    </row>
    <row r="10" spans="2:102" x14ac:dyDescent="0.2">
      <c r="B10" s="9" t="s">
        <v>139</v>
      </c>
      <c r="C10" s="52">
        <v>6656</v>
      </c>
      <c r="D10" s="52">
        <v>4880</v>
      </c>
      <c r="E10" s="52">
        <v>5583</v>
      </c>
      <c r="F10" s="52">
        <v>4311</v>
      </c>
      <c r="G10" s="52">
        <v>4537</v>
      </c>
      <c r="H10" s="52">
        <v>4920</v>
      </c>
      <c r="I10" s="52">
        <v>5986</v>
      </c>
      <c r="J10" s="52">
        <v>5558</v>
      </c>
      <c r="K10" s="52">
        <v>4168</v>
      </c>
      <c r="L10" s="52">
        <v>4024</v>
      </c>
      <c r="M10" s="52">
        <v>5013</v>
      </c>
      <c r="N10" s="52">
        <v>6079</v>
      </c>
      <c r="O10" s="52">
        <v>6205</v>
      </c>
      <c r="P10" s="52">
        <v>5769</v>
      </c>
      <c r="Q10" s="52">
        <v>6548</v>
      </c>
      <c r="R10" s="52">
        <v>964</v>
      </c>
      <c r="S10" s="52">
        <v>1034</v>
      </c>
      <c r="T10" s="52">
        <v>5407</v>
      </c>
      <c r="U10" s="52">
        <v>8845</v>
      </c>
      <c r="V10" s="52">
        <v>6977</v>
      </c>
      <c r="W10" s="52">
        <v>7416</v>
      </c>
      <c r="X10" s="52">
        <v>5527</v>
      </c>
      <c r="Y10" s="52">
        <v>4794</v>
      </c>
      <c r="Z10" s="52">
        <v>7176</v>
      </c>
      <c r="AA10" s="52">
        <v>6959</v>
      </c>
      <c r="AB10" s="52">
        <v>7157</v>
      </c>
      <c r="AC10" s="52">
        <v>8437</v>
      </c>
      <c r="AD10" s="52">
        <v>4541</v>
      </c>
      <c r="AE10" s="52">
        <v>1741</v>
      </c>
      <c r="AF10" s="52">
        <v>6477</v>
      </c>
      <c r="AG10" s="52">
        <v>8817</v>
      </c>
      <c r="AH10" s="52">
        <v>7525</v>
      </c>
      <c r="AI10" s="52">
        <v>5471</v>
      </c>
      <c r="AJ10" s="52">
        <v>4190</v>
      </c>
      <c r="AK10" s="52">
        <v>4447</v>
      </c>
      <c r="AL10" s="52">
        <v>6260</v>
      </c>
      <c r="AM10" s="52">
        <v>5456</v>
      </c>
      <c r="AN10" s="52">
        <v>5041</v>
      </c>
      <c r="AO10" s="52">
        <v>6578</v>
      </c>
      <c r="AP10" s="52">
        <v>5014</v>
      </c>
      <c r="AQ10" s="52">
        <v>5825</v>
      </c>
      <c r="AR10" s="52">
        <v>6060</v>
      </c>
      <c r="AS10" s="52">
        <v>6309</v>
      </c>
      <c r="AT10" s="52">
        <v>4914</v>
      </c>
      <c r="AU10" s="52">
        <v>5562</v>
      </c>
      <c r="AV10" s="52">
        <v>5507</v>
      </c>
      <c r="AW10" s="52">
        <v>8551</v>
      </c>
      <c r="AX10" s="52">
        <v>7760</v>
      </c>
      <c r="AY10" s="52">
        <v>7675</v>
      </c>
      <c r="AZ10" s="52">
        <v>7344</v>
      </c>
      <c r="BA10" s="52">
        <v>9014</v>
      </c>
      <c r="BB10" s="52">
        <v>6247</v>
      </c>
      <c r="BC10" s="52">
        <v>7671</v>
      </c>
      <c r="BD10" s="52">
        <v>10214</v>
      </c>
      <c r="BE10" s="52">
        <v>8534</v>
      </c>
      <c r="BF10" s="52">
        <v>7433</v>
      </c>
      <c r="BG10" s="52">
        <v>5832</v>
      </c>
      <c r="BH10" s="52">
        <v>6266</v>
      </c>
      <c r="BI10" s="52">
        <v>6273</v>
      </c>
      <c r="BJ10" s="52">
        <v>8160</v>
      </c>
      <c r="BK10" s="52">
        <v>0</v>
      </c>
      <c r="BL10" s="52">
        <v>0</v>
      </c>
      <c r="BM10" s="52">
        <v>0</v>
      </c>
      <c r="BN10" s="52">
        <v>0</v>
      </c>
      <c r="BO10" s="52">
        <v>0</v>
      </c>
      <c r="BP10" s="52">
        <v>0</v>
      </c>
      <c r="BQ10" s="52">
        <v>0</v>
      </c>
      <c r="BR10" s="52">
        <v>0</v>
      </c>
      <c r="BS10" s="52">
        <v>0</v>
      </c>
      <c r="BT10" s="52">
        <v>0</v>
      </c>
      <c r="BU10" s="52">
        <v>0</v>
      </c>
      <c r="BV10" s="52">
        <v>0</v>
      </c>
      <c r="BW10" s="52">
        <v>0</v>
      </c>
      <c r="BX10" s="52">
        <v>0</v>
      </c>
      <c r="BY10" s="52">
        <v>0</v>
      </c>
      <c r="BZ10" s="52">
        <v>0</v>
      </c>
      <c r="CA10" s="52">
        <v>0</v>
      </c>
      <c r="CB10" s="52">
        <v>0</v>
      </c>
      <c r="CC10" s="52">
        <v>0</v>
      </c>
      <c r="CD10" s="52">
        <v>0</v>
      </c>
      <c r="CE10" s="52">
        <v>0</v>
      </c>
      <c r="CF10" s="52">
        <v>0</v>
      </c>
      <c r="CG10" s="52">
        <v>0</v>
      </c>
      <c r="CH10" s="52">
        <v>0</v>
      </c>
      <c r="CI10" s="52">
        <v>0</v>
      </c>
      <c r="CJ10" s="52">
        <v>0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0</v>
      </c>
      <c r="CT10" s="52">
        <v>0</v>
      </c>
      <c r="CU10" s="52"/>
      <c r="CW10" s="52">
        <v>0</v>
      </c>
    </row>
    <row r="11" spans="2:102" x14ac:dyDescent="0.2">
      <c r="B11" s="9" t="s">
        <v>251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>
        <v>8189</v>
      </c>
      <c r="BL11" s="52">
        <v>7457</v>
      </c>
      <c r="BM11" s="52">
        <v>7564</v>
      </c>
      <c r="BN11" s="52">
        <v>5874</v>
      </c>
      <c r="BO11" s="52">
        <v>7659</v>
      </c>
      <c r="BP11" s="52">
        <v>7546</v>
      </c>
      <c r="BQ11" s="52">
        <v>8274</v>
      </c>
      <c r="BR11" s="52">
        <v>5867</v>
      </c>
      <c r="BS11" s="52">
        <v>6318</v>
      </c>
      <c r="BT11" s="52">
        <v>6047</v>
      </c>
      <c r="BU11" s="52">
        <v>7396</v>
      </c>
      <c r="BV11" s="52">
        <v>9251</v>
      </c>
      <c r="BW11" s="52">
        <v>9132</v>
      </c>
      <c r="BX11" s="52">
        <v>6578</v>
      </c>
      <c r="BY11" s="52">
        <v>7686</v>
      </c>
      <c r="BZ11" s="52">
        <v>6363</v>
      </c>
      <c r="CA11" s="52">
        <v>8173</v>
      </c>
      <c r="CB11" s="52">
        <v>8446</v>
      </c>
      <c r="CC11" s="52">
        <v>9206</v>
      </c>
      <c r="CD11" s="52">
        <v>8668</v>
      </c>
      <c r="CE11" s="52">
        <v>6694</v>
      </c>
      <c r="CF11" s="52">
        <v>7905</v>
      </c>
      <c r="CG11" s="52">
        <v>14519</v>
      </c>
      <c r="CH11" s="52">
        <v>13105</v>
      </c>
      <c r="CI11" s="52">
        <v>12316</v>
      </c>
      <c r="CJ11" s="52">
        <v>10133.608695652174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/>
      <c r="CW11" s="52">
        <v>8037</v>
      </c>
      <c r="CX11" s="9" t="s">
        <v>270</v>
      </c>
    </row>
    <row r="12" spans="2:102" x14ac:dyDescent="0.2">
      <c r="B12" s="9" t="s">
        <v>140</v>
      </c>
      <c r="C12" s="52">
        <v>0</v>
      </c>
      <c r="D12" s="52">
        <v>2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1</v>
      </c>
      <c r="V12" s="52">
        <v>4</v>
      </c>
      <c r="W12" s="52">
        <v>6</v>
      </c>
      <c r="X12" s="52">
        <v>3</v>
      </c>
      <c r="Y12" s="52">
        <v>1</v>
      </c>
      <c r="Z12" s="52">
        <v>2</v>
      </c>
      <c r="AA12" s="52">
        <v>0</v>
      </c>
      <c r="AB12" s="52">
        <v>2</v>
      </c>
      <c r="AC12" s="52">
        <v>6</v>
      </c>
      <c r="AD12" s="52">
        <v>0</v>
      </c>
      <c r="AE12" s="52">
        <v>0</v>
      </c>
      <c r="AF12" s="52">
        <v>2</v>
      </c>
      <c r="AG12" s="52">
        <v>4</v>
      </c>
      <c r="AH12" s="52">
        <v>3</v>
      </c>
      <c r="AI12" s="52">
        <v>7</v>
      </c>
      <c r="AJ12" s="52">
        <v>6</v>
      </c>
      <c r="AK12" s="52">
        <v>2</v>
      </c>
      <c r="AL12" s="52">
        <v>5</v>
      </c>
      <c r="AM12" s="52">
        <v>6</v>
      </c>
      <c r="AN12" s="52">
        <v>2</v>
      </c>
      <c r="AO12" s="52">
        <v>2</v>
      </c>
      <c r="AP12" s="52">
        <v>1</v>
      </c>
      <c r="AQ12" s="52">
        <v>2</v>
      </c>
      <c r="AR12" s="52">
        <v>2</v>
      </c>
      <c r="AS12" s="52">
        <v>1</v>
      </c>
      <c r="AT12" s="52">
        <v>1</v>
      </c>
      <c r="AU12" s="52">
        <v>4</v>
      </c>
      <c r="AV12" s="52">
        <v>0</v>
      </c>
      <c r="AW12" s="52">
        <v>0</v>
      </c>
      <c r="AX12" s="52">
        <v>1</v>
      </c>
      <c r="AY12" s="52">
        <v>3</v>
      </c>
      <c r="AZ12" s="52">
        <v>1</v>
      </c>
      <c r="BA12" s="52">
        <v>2</v>
      </c>
      <c r="BB12" s="52">
        <v>11</v>
      </c>
      <c r="BC12" s="52">
        <v>16</v>
      </c>
      <c r="BD12" s="52">
        <v>8</v>
      </c>
      <c r="BE12" s="52">
        <v>0</v>
      </c>
      <c r="BF12" s="52">
        <v>0</v>
      </c>
      <c r="BG12" s="52">
        <v>0</v>
      </c>
      <c r="BH12" s="52">
        <v>0</v>
      </c>
      <c r="BI12" s="52">
        <v>2</v>
      </c>
      <c r="BJ12" s="52">
        <v>0</v>
      </c>
      <c r="BK12" s="52">
        <v>1</v>
      </c>
      <c r="BL12" s="52">
        <v>0</v>
      </c>
      <c r="BM12" s="52">
        <v>0</v>
      </c>
      <c r="BN12" s="52">
        <v>0</v>
      </c>
      <c r="BO12" s="52">
        <v>0</v>
      </c>
      <c r="BP12" s="52">
        <v>0</v>
      </c>
      <c r="BQ12" s="52">
        <v>0</v>
      </c>
      <c r="BR12" s="52">
        <v>0</v>
      </c>
      <c r="BS12" s="52">
        <v>0</v>
      </c>
      <c r="BT12" s="52">
        <v>0</v>
      </c>
      <c r="BU12" s="52">
        <v>0</v>
      </c>
      <c r="BV12" s="52">
        <v>0</v>
      </c>
      <c r="BW12" s="52">
        <v>0</v>
      </c>
      <c r="BX12" s="52">
        <v>0</v>
      </c>
      <c r="BY12" s="52">
        <v>0</v>
      </c>
      <c r="BZ12" s="52">
        <v>0</v>
      </c>
      <c r="CA12" s="52">
        <v>0</v>
      </c>
      <c r="CB12" s="52">
        <v>0</v>
      </c>
      <c r="CC12" s="52">
        <v>0</v>
      </c>
      <c r="CD12" s="52">
        <v>0</v>
      </c>
      <c r="CE12" s="52">
        <v>0</v>
      </c>
      <c r="CF12" s="52">
        <v>0</v>
      </c>
      <c r="CG12" s="52">
        <v>0</v>
      </c>
      <c r="CH12" s="52">
        <v>0</v>
      </c>
      <c r="CI12" s="52">
        <v>0</v>
      </c>
      <c r="CJ12" s="52">
        <v>0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0</v>
      </c>
      <c r="CT12" s="52">
        <v>0</v>
      </c>
      <c r="CU12" s="52"/>
      <c r="CW12" s="52">
        <v>0</v>
      </c>
    </row>
    <row r="13" spans="2:102" x14ac:dyDescent="0.2">
      <c r="B13" s="9" t="s">
        <v>110</v>
      </c>
      <c r="C13" s="52">
        <v>350</v>
      </c>
      <c r="D13" s="52">
        <v>278</v>
      </c>
      <c r="E13" s="52">
        <v>342</v>
      </c>
      <c r="F13" s="52">
        <v>245</v>
      </c>
      <c r="G13" s="52">
        <v>274</v>
      </c>
      <c r="H13" s="52">
        <v>315</v>
      </c>
      <c r="I13" s="52">
        <v>288</v>
      </c>
      <c r="J13" s="52">
        <v>212</v>
      </c>
      <c r="K13" s="52">
        <v>214</v>
      </c>
      <c r="L13" s="52">
        <v>190</v>
      </c>
      <c r="M13" s="52">
        <v>234</v>
      </c>
      <c r="N13" s="52">
        <v>253</v>
      </c>
      <c r="O13" s="52">
        <v>299</v>
      </c>
      <c r="P13" s="52">
        <v>434</v>
      </c>
      <c r="Q13" s="52">
        <v>298</v>
      </c>
      <c r="R13" s="52">
        <v>9</v>
      </c>
      <c r="S13" s="52">
        <v>52</v>
      </c>
      <c r="T13" s="52">
        <v>282</v>
      </c>
      <c r="U13" s="52">
        <v>458</v>
      </c>
      <c r="V13" s="52">
        <v>355</v>
      </c>
      <c r="W13" s="52">
        <v>535</v>
      </c>
      <c r="X13" s="52">
        <v>360</v>
      </c>
      <c r="Y13" s="52">
        <v>305</v>
      </c>
      <c r="Z13" s="52">
        <v>301</v>
      </c>
      <c r="AA13" s="52">
        <v>312</v>
      </c>
      <c r="AB13" s="52">
        <v>338</v>
      </c>
      <c r="AC13" s="52">
        <v>408</v>
      </c>
      <c r="AD13" s="52">
        <v>246</v>
      </c>
      <c r="AE13" s="52">
        <v>46</v>
      </c>
      <c r="AF13" s="52">
        <v>195</v>
      </c>
      <c r="AG13" s="52">
        <v>455</v>
      </c>
      <c r="AH13" s="52">
        <v>419</v>
      </c>
      <c r="AI13" s="52">
        <v>355</v>
      </c>
      <c r="AJ13" s="52">
        <v>374</v>
      </c>
      <c r="AK13" s="52">
        <v>316</v>
      </c>
      <c r="AL13" s="52">
        <v>439</v>
      </c>
      <c r="AM13" s="52">
        <v>427</v>
      </c>
      <c r="AN13" s="52">
        <v>385</v>
      </c>
      <c r="AO13" s="52">
        <v>489</v>
      </c>
      <c r="AP13" s="52">
        <v>376</v>
      </c>
      <c r="AQ13" s="52">
        <v>304</v>
      </c>
      <c r="AR13" s="52">
        <v>416</v>
      </c>
      <c r="AS13" s="52">
        <v>411</v>
      </c>
      <c r="AT13" s="52">
        <v>279</v>
      </c>
      <c r="AU13" s="52">
        <v>345</v>
      </c>
      <c r="AV13" s="52">
        <v>253</v>
      </c>
      <c r="AW13" s="52">
        <v>391</v>
      </c>
      <c r="AX13" s="52">
        <v>358</v>
      </c>
      <c r="AY13" s="52">
        <v>445</v>
      </c>
      <c r="AZ13" s="52">
        <v>345</v>
      </c>
      <c r="BA13" s="52">
        <v>390</v>
      </c>
      <c r="BB13" s="52">
        <v>262</v>
      </c>
      <c r="BC13" s="52">
        <v>288</v>
      </c>
      <c r="BD13" s="52">
        <v>285</v>
      </c>
      <c r="BE13" s="52">
        <v>279</v>
      </c>
      <c r="BF13" s="52">
        <v>271</v>
      </c>
      <c r="BG13" s="52">
        <v>252</v>
      </c>
      <c r="BH13" s="52">
        <v>232</v>
      </c>
      <c r="BI13" s="52">
        <v>176</v>
      </c>
      <c r="BJ13" s="52">
        <v>246</v>
      </c>
      <c r="BK13" s="52">
        <v>0</v>
      </c>
      <c r="BL13" s="52">
        <v>0</v>
      </c>
      <c r="BM13" s="52">
        <v>0</v>
      </c>
      <c r="BN13" s="52">
        <v>0</v>
      </c>
      <c r="BO13" s="52">
        <v>0</v>
      </c>
      <c r="BP13" s="52">
        <v>0</v>
      </c>
      <c r="BQ13" s="52">
        <v>0</v>
      </c>
      <c r="BR13" s="52">
        <v>0</v>
      </c>
      <c r="BS13" s="52">
        <v>0</v>
      </c>
      <c r="BT13" s="52">
        <v>0</v>
      </c>
      <c r="BU13" s="52">
        <v>0</v>
      </c>
      <c r="BV13" s="52">
        <v>0</v>
      </c>
      <c r="BW13" s="52">
        <v>0</v>
      </c>
      <c r="BX13" s="52">
        <v>0</v>
      </c>
      <c r="BY13" s="52">
        <v>0</v>
      </c>
      <c r="BZ13" s="52">
        <v>0</v>
      </c>
      <c r="CA13" s="52">
        <v>0</v>
      </c>
      <c r="CB13" s="52">
        <v>0</v>
      </c>
      <c r="CC13" s="52">
        <v>0</v>
      </c>
      <c r="CD13" s="52">
        <v>0</v>
      </c>
      <c r="CE13" s="52">
        <v>0</v>
      </c>
      <c r="CF13" s="52">
        <v>0</v>
      </c>
      <c r="CG13" s="52">
        <v>0</v>
      </c>
      <c r="CH13" s="52">
        <v>0</v>
      </c>
      <c r="CI13" s="52">
        <v>0</v>
      </c>
      <c r="CJ13" s="52">
        <v>0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2">
        <v>0</v>
      </c>
      <c r="CU13" s="52"/>
      <c r="CW13" s="52">
        <v>0</v>
      </c>
    </row>
    <row r="14" spans="2:102" x14ac:dyDescent="0.2">
      <c r="B14" s="9" t="s">
        <v>141</v>
      </c>
      <c r="C14" s="52">
        <v>8470</v>
      </c>
      <c r="D14" s="52">
        <v>6944</v>
      </c>
      <c r="E14" s="52">
        <v>7086</v>
      </c>
      <c r="F14" s="52">
        <v>5179</v>
      </c>
      <c r="G14" s="52">
        <v>5705</v>
      </c>
      <c r="H14" s="52">
        <v>6121</v>
      </c>
      <c r="I14" s="52">
        <v>8234</v>
      </c>
      <c r="J14" s="52">
        <v>7128</v>
      </c>
      <c r="K14" s="52">
        <v>5343</v>
      </c>
      <c r="L14" s="52">
        <v>4654</v>
      </c>
      <c r="M14" s="52">
        <v>6148</v>
      </c>
      <c r="N14" s="52">
        <v>6606</v>
      </c>
      <c r="O14" s="52">
        <v>7866</v>
      </c>
      <c r="P14" s="52">
        <v>7124</v>
      </c>
      <c r="Q14" s="52">
        <v>6818</v>
      </c>
      <c r="R14" s="52">
        <v>733</v>
      </c>
      <c r="S14" s="52">
        <v>1087</v>
      </c>
      <c r="T14" s="52">
        <v>6011</v>
      </c>
      <c r="U14" s="52">
        <v>10772</v>
      </c>
      <c r="V14" s="52">
        <v>9832</v>
      </c>
      <c r="W14" s="52">
        <v>10177</v>
      </c>
      <c r="X14" s="52">
        <v>7535</v>
      </c>
      <c r="Y14" s="52">
        <v>6989</v>
      </c>
      <c r="Z14" s="52">
        <v>11058</v>
      </c>
      <c r="AA14" s="52">
        <v>10281</v>
      </c>
      <c r="AB14" s="52">
        <v>9602</v>
      </c>
      <c r="AC14" s="52">
        <v>10096</v>
      </c>
      <c r="AD14" s="52">
        <v>4967</v>
      </c>
      <c r="AE14" s="52">
        <v>2301</v>
      </c>
      <c r="AF14" s="52">
        <v>7749</v>
      </c>
      <c r="AG14" s="52">
        <v>10810</v>
      </c>
      <c r="AH14" s="52">
        <v>9416</v>
      </c>
      <c r="AI14" s="52">
        <v>7265</v>
      </c>
      <c r="AJ14" s="52">
        <v>5818</v>
      </c>
      <c r="AK14" s="52">
        <v>6616</v>
      </c>
      <c r="AL14" s="52">
        <v>9328</v>
      </c>
      <c r="AM14" s="52">
        <v>9125</v>
      </c>
      <c r="AN14" s="52">
        <v>7265</v>
      </c>
      <c r="AO14" s="52">
        <v>9292</v>
      </c>
      <c r="AP14" s="52">
        <v>6334</v>
      </c>
      <c r="AQ14" s="52">
        <v>7063</v>
      </c>
      <c r="AR14" s="52">
        <v>7829</v>
      </c>
      <c r="AS14" s="52">
        <v>9090</v>
      </c>
      <c r="AT14" s="52">
        <v>7292</v>
      </c>
      <c r="AU14" s="52">
        <v>6779</v>
      </c>
      <c r="AV14" s="52">
        <v>6515</v>
      </c>
      <c r="AW14" s="52">
        <v>9687</v>
      </c>
      <c r="AX14" s="52">
        <v>9732</v>
      </c>
      <c r="AY14" s="52">
        <v>8953</v>
      </c>
      <c r="AZ14" s="52">
        <v>8619</v>
      </c>
      <c r="BA14" s="52">
        <v>9874</v>
      </c>
      <c r="BB14" s="52">
        <v>6963</v>
      </c>
      <c r="BC14" s="52">
        <v>8844</v>
      </c>
      <c r="BD14" s="52">
        <v>12758</v>
      </c>
      <c r="BE14" s="52">
        <v>11064</v>
      </c>
      <c r="BF14" s="52">
        <v>8457</v>
      </c>
      <c r="BG14" s="52">
        <v>7059</v>
      </c>
      <c r="BH14" s="52">
        <v>7711</v>
      </c>
      <c r="BI14" s="52">
        <v>8296</v>
      </c>
      <c r="BJ14" s="52">
        <v>11343</v>
      </c>
      <c r="BK14" s="52">
        <v>11519</v>
      </c>
      <c r="BL14" s="52">
        <v>9857</v>
      </c>
      <c r="BM14" s="52">
        <v>10357</v>
      </c>
      <c r="BN14" s="52">
        <v>7426</v>
      </c>
      <c r="BO14" s="52">
        <v>9232</v>
      </c>
      <c r="BP14" s="52">
        <v>9247</v>
      </c>
      <c r="BQ14" s="52">
        <v>11145</v>
      </c>
      <c r="BR14" s="52">
        <v>8502</v>
      </c>
      <c r="BS14" s="52">
        <v>8113</v>
      </c>
      <c r="BT14" s="52">
        <v>7987</v>
      </c>
      <c r="BU14" s="52">
        <v>10855</v>
      </c>
      <c r="BV14" s="52">
        <v>12764</v>
      </c>
      <c r="BW14" s="52">
        <v>12299</v>
      </c>
      <c r="BX14" s="52">
        <v>8356</v>
      </c>
      <c r="BY14" s="52">
        <v>9272</v>
      </c>
      <c r="BZ14" s="52">
        <v>7788</v>
      </c>
      <c r="CA14" s="52">
        <v>9622</v>
      </c>
      <c r="CB14" s="52">
        <v>10153</v>
      </c>
      <c r="CC14" s="52">
        <v>12545</v>
      </c>
      <c r="CD14" s="52">
        <v>10405</v>
      </c>
      <c r="CE14" s="52">
        <v>7763</v>
      </c>
      <c r="CF14" s="52">
        <v>8877</v>
      </c>
      <c r="CG14" s="52">
        <v>15744</v>
      </c>
      <c r="CH14" s="52">
        <v>13939</v>
      </c>
      <c r="CI14" s="52">
        <v>15394</v>
      </c>
      <c r="CJ14" s="52">
        <v>11478.95652173913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0</v>
      </c>
      <c r="CT14" s="52">
        <v>0</v>
      </c>
      <c r="CU14" s="52"/>
      <c r="CW14" s="52">
        <v>9104</v>
      </c>
    </row>
    <row r="15" spans="2:102" x14ac:dyDescent="0.2">
      <c r="B15" s="9" t="s">
        <v>142</v>
      </c>
      <c r="C15" s="52">
        <v>16</v>
      </c>
      <c r="D15" s="52">
        <v>8</v>
      </c>
      <c r="E15" s="52">
        <v>17</v>
      </c>
      <c r="F15" s="52">
        <v>21</v>
      </c>
      <c r="G15" s="52">
        <v>12</v>
      </c>
      <c r="H15" s="52">
        <v>21</v>
      </c>
      <c r="I15" s="52">
        <v>5</v>
      </c>
      <c r="J15" s="52">
        <v>11</v>
      </c>
      <c r="K15" s="52">
        <v>6</v>
      </c>
      <c r="L15" s="52">
        <v>8</v>
      </c>
      <c r="M15" s="52">
        <v>4</v>
      </c>
      <c r="N15" s="52">
        <v>18</v>
      </c>
      <c r="O15" s="52">
        <v>23</v>
      </c>
      <c r="P15" s="52">
        <v>7</v>
      </c>
      <c r="Q15" s="52">
        <v>31</v>
      </c>
      <c r="R15" s="52">
        <v>4</v>
      </c>
      <c r="S15" s="52">
        <v>5</v>
      </c>
      <c r="T15" s="52">
        <v>9</v>
      </c>
      <c r="U15" s="52">
        <v>8</v>
      </c>
      <c r="V15" s="52">
        <v>15</v>
      </c>
      <c r="W15" s="52">
        <v>9</v>
      </c>
      <c r="X15" s="52">
        <v>12</v>
      </c>
      <c r="Y15" s="52">
        <v>5</v>
      </c>
      <c r="Z15" s="52">
        <v>2</v>
      </c>
      <c r="AA15" s="52">
        <v>8</v>
      </c>
      <c r="AB15" s="52">
        <v>5</v>
      </c>
      <c r="AC15" s="52">
        <v>6</v>
      </c>
      <c r="AD15" s="52">
        <v>3</v>
      </c>
      <c r="AE15" s="52">
        <v>0</v>
      </c>
      <c r="AF15" s="52">
        <v>3</v>
      </c>
      <c r="AG15" s="52">
        <v>2</v>
      </c>
      <c r="AH15" s="52">
        <v>3</v>
      </c>
      <c r="AI15" s="52">
        <v>4</v>
      </c>
      <c r="AJ15" s="52">
        <v>3</v>
      </c>
      <c r="AK15" s="52">
        <v>1</v>
      </c>
      <c r="AL15" s="52">
        <v>8</v>
      </c>
      <c r="AM15" s="52">
        <v>5</v>
      </c>
      <c r="AN15" s="52">
        <v>4</v>
      </c>
      <c r="AO15" s="52">
        <v>2</v>
      </c>
      <c r="AP15" s="52">
        <v>0</v>
      </c>
      <c r="AQ15" s="52">
        <v>1</v>
      </c>
      <c r="AR15" s="52">
        <v>0</v>
      </c>
      <c r="AS15" s="52">
        <v>0</v>
      </c>
      <c r="AT15" s="52">
        <v>0</v>
      </c>
      <c r="AU15" s="52">
        <v>2</v>
      </c>
      <c r="AV15" s="52">
        <v>0</v>
      </c>
      <c r="AW15" s="52">
        <v>0</v>
      </c>
      <c r="AX15" s="52">
        <v>0</v>
      </c>
      <c r="AY15" s="52">
        <v>0</v>
      </c>
      <c r="AZ15" s="52">
        <v>0</v>
      </c>
      <c r="BA15" s="52">
        <v>1</v>
      </c>
      <c r="BB15" s="52">
        <v>0</v>
      </c>
      <c r="BC15" s="52">
        <v>0</v>
      </c>
      <c r="BD15" s="52">
        <v>0</v>
      </c>
      <c r="BE15" s="52">
        <v>0</v>
      </c>
      <c r="BF15" s="52">
        <v>0</v>
      </c>
      <c r="BG15" s="52">
        <v>0</v>
      </c>
      <c r="BH15" s="52">
        <v>0</v>
      </c>
      <c r="BI15" s="52">
        <v>0</v>
      </c>
      <c r="BJ15" s="52">
        <v>0</v>
      </c>
      <c r="BK15" s="52">
        <v>0</v>
      </c>
      <c r="BL15" s="52">
        <v>0</v>
      </c>
      <c r="BM15" s="52">
        <v>0</v>
      </c>
      <c r="BN15" s="52">
        <v>0</v>
      </c>
      <c r="BO15" s="52">
        <v>1</v>
      </c>
      <c r="BP15" s="52">
        <v>0</v>
      </c>
      <c r="BQ15" s="52">
        <v>0</v>
      </c>
      <c r="BR15" s="52">
        <v>0</v>
      </c>
      <c r="BS15" s="52">
        <v>0</v>
      </c>
      <c r="BT15" s="52">
        <v>0</v>
      </c>
      <c r="BU15" s="52">
        <v>0</v>
      </c>
      <c r="BV15" s="52">
        <v>0</v>
      </c>
      <c r="BW15" s="52">
        <v>0</v>
      </c>
      <c r="BX15" s="52">
        <v>0</v>
      </c>
      <c r="BY15" s="52">
        <v>0</v>
      </c>
      <c r="BZ15" s="52">
        <v>0</v>
      </c>
      <c r="CA15" s="52">
        <v>0</v>
      </c>
      <c r="CB15" s="52">
        <v>0</v>
      </c>
      <c r="CC15" s="52">
        <v>0</v>
      </c>
      <c r="CD15" s="52">
        <v>0</v>
      </c>
      <c r="CE15" s="52">
        <v>0</v>
      </c>
      <c r="CF15" s="52">
        <v>0</v>
      </c>
      <c r="CG15" s="52">
        <v>0</v>
      </c>
      <c r="CH15" s="52">
        <v>0</v>
      </c>
      <c r="CI15" s="52">
        <v>0</v>
      </c>
      <c r="CJ15" s="52">
        <v>0</v>
      </c>
      <c r="CK15" s="52">
        <v>0</v>
      </c>
      <c r="CL15" s="52">
        <v>0</v>
      </c>
      <c r="CM15" s="52">
        <v>0</v>
      </c>
      <c r="CN15" s="52">
        <v>0</v>
      </c>
      <c r="CO15" s="52">
        <v>0</v>
      </c>
      <c r="CP15" s="52">
        <v>0</v>
      </c>
      <c r="CQ15" s="52">
        <v>0</v>
      </c>
      <c r="CR15" s="52">
        <v>0</v>
      </c>
      <c r="CS15" s="52">
        <v>0</v>
      </c>
      <c r="CT15" s="52">
        <v>0</v>
      </c>
      <c r="CU15" s="52"/>
      <c r="CW15" s="52">
        <v>0</v>
      </c>
    </row>
    <row r="16" spans="2:102" x14ac:dyDescent="0.2">
      <c r="B16" s="9" t="s">
        <v>143</v>
      </c>
      <c r="C16" s="52">
        <v>4083</v>
      </c>
      <c r="D16" s="52">
        <v>3678</v>
      </c>
      <c r="E16" s="52">
        <v>3852</v>
      </c>
      <c r="F16" s="52">
        <v>3030</v>
      </c>
      <c r="G16" s="52">
        <v>3147</v>
      </c>
      <c r="H16" s="52">
        <v>2844</v>
      </c>
      <c r="I16" s="52">
        <v>3795</v>
      </c>
      <c r="J16" s="52">
        <v>3773</v>
      </c>
      <c r="K16" s="52">
        <v>3041</v>
      </c>
      <c r="L16" s="52">
        <v>2824</v>
      </c>
      <c r="M16" s="52">
        <v>3525</v>
      </c>
      <c r="N16" s="52">
        <v>3451</v>
      </c>
      <c r="O16" s="52">
        <v>4144</v>
      </c>
      <c r="P16" s="52">
        <v>4051</v>
      </c>
      <c r="Q16" s="52">
        <v>4678</v>
      </c>
      <c r="R16" s="52">
        <v>485</v>
      </c>
      <c r="S16" s="52">
        <v>774</v>
      </c>
      <c r="T16" s="52">
        <v>3466</v>
      </c>
      <c r="U16" s="52">
        <v>5079</v>
      </c>
      <c r="V16" s="52">
        <v>4460</v>
      </c>
      <c r="W16" s="52">
        <v>5032</v>
      </c>
      <c r="X16" s="52">
        <v>4582</v>
      </c>
      <c r="Y16" s="52">
        <v>4243</v>
      </c>
      <c r="Z16" s="52">
        <v>5169</v>
      </c>
      <c r="AA16" s="52">
        <v>4702</v>
      </c>
      <c r="AB16" s="52">
        <v>5016</v>
      </c>
      <c r="AC16" s="52">
        <v>5958</v>
      </c>
      <c r="AD16" s="52">
        <v>3075</v>
      </c>
      <c r="AE16" s="52">
        <v>1295</v>
      </c>
      <c r="AF16" s="52">
        <v>3787</v>
      </c>
      <c r="AG16" s="52">
        <v>5969</v>
      </c>
      <c r="AH16" s="52">
        <v>5337</v>
      </c>
      <c r="AI16" s="52">
        <v>4661</v>
      </c>
      <c r="AJ16" s="52">
        <v>4212</v>
      </c>
      <c r="AK16" s="52">
        <v>3710</v>
      </c>
      <c r="AL16" s="52">
        <v>4713</v>
      </c>
      <c r="AM16" s="52">
        <v>4721</v>
      </c>
      <c r="AN16" s="52">
        <v>4299</v>
      </c>
      <c r="AO16" s="52">
        <v>5478</v>
      </c>
      <c r="AP16" s="52">
        <v>4103</v>
      </c>
      <c r="AQ16" s="52">
        <v>3865</v>
      </c>
      <c r="AR16" s="52">
        <v>4472</v>
      </c>
      <c r="AS16" s="52">
        <v>4445</v>
      </c>
      <c r="AT16" s="52">
        <v>3706</v>
      </c>
      <c r="AU16" s="52">
        <v>4569</v>
      </c>
      <c r="AV16" s="52">
        <v>4547</v>
      </c>
      <c r="AW16" s="52">
        <v>5350</v>
      </c>
      <c r="AX16" s="52">
        <v>6472</v>
      </c>
      <c r="AY16" s="52">
        <v>5722</v>
      </c>
      <c r="AZ16" s="52">
        <v>5907</v>
      </c>
      <c r="BA16" s="52">
        <v>6740</v>
      </c>
      <c r="BB16" s="52">
        <v>4513</v>
      </c>
      <c r="BC16" s="52">
        <v>5122</v>
      </c>
      <c r="BD16" s="52">
        <v>8254</v>
      </c>
      <c r="BE16" s="52">
        <v>5502</v>
      </c>
      <c r="BF16" s="52">
        <v>4881</v>
      </c>
      <c r="BG16" s="52">
        <v>3756</v>
      </c>
      <c r="BH16" s="52">
        <v>4521</v>
      </c>
      <c r="BI16" s="52">
        <v>4395</v>
      </c>
      <c r="BJ16" s="52">
        <v>5195</v>
      </c>
      <c r="BK16" s="52">
        <v>5665</v>
      </c>
      <c r="BL16" s="52">
        <v>5836</v>
      </c>
      <c r="BM16" s="52">
        <v>5591</v>
      </c>
      <c r="BN16" s="52">
        <v>4703</v>
      </c>
      <c r="BO16" s="52">
        <v>5118</v>
      </c>
      <c r="BP16" s="52">
        <v>5482</v>
      </c>
      <c r="BQ16" s="52">
        <v>6205</v>
      </c>
      <c r="BR16" s="52">
        <v>5271</v>
      </c>
      <c r="BS16" s="52">
        <v>4780</v>
      </c>
      <c r="BT16" s="52">
        <v>5778</v>
      </c>
      <c r="BU16" s="52">
        <v>5900</v>
      </c>
      <c r="BV16" s="52">
        <v>6286</v>
      </c>
      <c r="BW16" s="52">
        <v>6494</v>
      </c>
      <c r="BX16" s="52">
        <v>4977</v>
      </c>
      <c r="BY16" s="52">
        <v>5810</v>
      </c>
      <c r="BZ16" s="52">
        <v>4900</v>
      </c>
      <c r="CA16" s="52">
        <v>5865</v>
      </c>
      <c r="CB16" s="52">
        <v>6130</v>
      </c>
      <c r="CC16" s="52">
        <v>6918</v>
      </c>
      <c r="CD16" s="52">
        <v>5868</v>
      </c>
      <c r="CE16" s="52">
        <v>4667</v>
      </c>
      <c r="CF16" s="52">
        <v>5916</v>
      </c>
      <c r="CG16" s="52">
        <v>9408</v>
      </c>
      <c r="CH16" s="52">
        <v>8287</v>
      </c>
      <c r="CI16" s="52">
        <v>7900</v>
      </c>
      <c r="CJ16" s="52">
        <v>6728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/>
      <c r="CW16" s="52">
        <v>5336</v>
      </c>
    </row>
    <row r="17" spans="2:101" x14ac:dyDescent="0.2">
      <c r="B17" s="9" t="s">
        <v>144</v>
      </c>
      <c r="C17" s="52">
        <v>678</v>
      </c>
      <c r="D17" s="52">
        <v>735</v>
      </c>
      <c r="E17" s="52">
        <v>865</v>
      </c>
      <c r="F17" s="52">
        <v>796</v>
      </c>
      <c r="G17" s="52">
        <v>735</v>
      </c>
      <c r="H17" s="52">
        <v>761</v>
      </c>
      <c r="I17" s="52">
        <v>856</v>
      </c>
      <c r="J17" s="52">
        <v>858</v>
      </c>
      <c r="K17" s="52">
        <v>608</v>
      </c>
      <c r="L17" s="52">
        <v>628</v>
      </c>
      <c r="M17" s="52">
        <v>771</v>
      </c>
      <c r="N17" s="52">
        <v>976</v>
      </c>
      <c r="O17" s="52">
        <v>976</v>
      </c>
      <c r="P17" s="52">
        <v>1066</v>
      </c>
      <c r="Q17" s="52">
        <v>912</v>
      </c>
      <c r="R17" s="52">
        <v>46</v>
      </c>
      <c r="S17" s="52">
        <v>118</v>
      </c>
      <c r="T17" s="52">
        <v>863</v>
      </c>
      <c r="U17" s="52">
        <v>1545</v>
      </c>
      <c r="V17" s="52">
        <v>1469</v>
      </c>
      <c r="W17" s="52">
        <v>1760</v>
      </c>
      <c r="X17" s="52">
        <v>1204</v>
      </c>
      <c r="Y17" s="52">
        <v>957</v>
      </c>
      <c r="Z17" s="52">
        <v>1282</v>
      </c>
      <c r="AA17" s="52">
        <v>1194</v>
      </c>
      <c r="AB17" s="52">
        <v>1250</v>
      </c>
      <c r="AC17" s="52">
        <v>1456</v>
      </c>
      <c r="AD17" s="52">
        <v>681</v>
      </c>
      <c r="AE17" s="52">
        <v>192</v>
      </c>
      <c r="AF17" s="52">
        <v>988</v>
      </c>
      <c r="AG17" s="52">
        <v>2306</v>
      </c>
      <c r="AH17" s="52">
        <v>1839</v>
      </c>
      <c r="AI17" s="52">
        <v>1464</v>
      </c>
      <c r="AJ17" s="52">
        <v>1184</v>
      </c>
      <c r="AK17" s="52">
        <v>1296</v>
      </c>
      <c r="AL17" s="52">
        <v>1588</v>
      </c>
      <c r="AM17" s="52">
        <v>1436</v>
      </c>
      <c r="AN17" s="52">
        <v>1502</v>
      </c>
      <c r="AO17" s="52">
        <v>1940</v>
      </c>
      <c r="AP17" s="52">
        <v>1265</v>
      </c>
      <c r="AQ17" s="52">
        <v>1412</v>
      </c>
      <c r="AR17" s="52">
        <v>1663</v>
      </c>
      <c r="AS17" s="52">
        <v>1701</v>
      </c>
      <c r="AT17" s="52">
        <v>1482</v>
      </c>
      <c r="AU17" s="52">
        <v>1444</v>
      </c>
      <c r="AV17" s="52">
        <v>1401</v>
      </c>
      <c r="AW17" s="52">
        <v>1756</v>
      </c>
      <c r="AX17" s="52">
        <v>2386</v>
      </c>
      <c r="AY17" s="52">
        <v>2324</v>
      </c>
      <c r="AZ17" s="52">
        <v>1967</v>
      </c>
      <c r="BA17" s="52">
        <v>1954</v>
      </c>
      <c r="BB17" s="52">
        <v>1318</v>
      </c>
      <c r="BC17" s="52">
        <v>1643</v>
      </c>
      <c r="BD17" s="52">
        <v>1731</v>
      </c>
      <c r="BE17" s="52">
        <v>1876</v>
      </c>
      <c r="BF17" s="52">
        <v>1506</v>
      </c>
      <c r="BG17" s="52">
        <v>918</v>
      </c>
      <c r="BH17" s="52">
        <v>1091</v>
      </c>
      <c r="BI17" s="52">
        <v>1008</v>
      </c>
      <c r="BJ17" s="52">
        <v>1521</v>
      </c>
      <c r="BK17" s="52">
        <v>1738</v>
      </c>
      <c r="BL17" s="52">
        <v>1740</v>
      </c>
      <c r="BM17" s="52">
        <v>1592</v>
      </c>
      <c r="BN17" s="52">
        <v>1078</v>
      </c>
      <c r="BO17" s="52">
        <v>1156</v>
      </c>
      <c r="BP17" s="52">
        <v>1222</v>
      </c>
      <c r="BQ17" s="52">
        <v>1462</v>
      </c>
      <c r="BR17" s="52">
        <v>1224</v>
      </c>
      <c r="BS17" s="52">
        <v>1204</v>
      </c>
      <c r="BT17" s="52">
        <v>1160</v>
      </c>
      <c r="BU17" s="52">
        <v>1272</v>
      </c>
      <c r="BV17" s="52">
        <v>1488</v>
      </c>
      <c r="BW17" s="52">
        <v>1631</v>
      </c>
      <c r="BX17" s="52">
        <v>1016</v>
      </c>
      <c r="BY17" s="52">
        <v>1121</v>
      </c>
      <c r="BZ17" s="52">
        <v>778</v>
      </c>
      <c r="CA17" s="52">
        <v>797</v>
      </c>
      <c r="CB17" s="52">
        <v>635</v>
      </c>
      <c r="CC17" s="52">
        <v>569</v>
      </c>
      <c r="CD17" s="52">
        <v>477</v>
      </c>
      <c r="CE17" s="52">
        <v>360</v>
      </c>
      <c r="CF17" s="52">
        <v>247</v>
      </c>
      <c r="CG17" s="52">
        <v>436</v>
      </c>
      <c r="CH17" s="52">
        <v>325</v>
      </c>
      <c r="CI17" s="52">
        <v>184</v>
      </c>
      <c r="CJ17" s="52">
        <v>131.13043478260869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/>
      <c r="CW17" s="52">
        <v>104</v>
      </c>
    </row>
    <row r="18" spans="2:101" x14ac:dyDescent="0.2">
      <c r="B18" s="9" t="s">
        <v>159</v>
      </c>
      <c r="C18" s="52">
        <v>715</v>
      </c>
      <c r="D18" s="52">
        <v>662</v>
      </c>
      <c r="E18" s="52">
        <v>606</v>
      </c>
      <c r="F18" s="52">
        <v>505</v>
      </c>
      <c r="G18" s="52">
        <v>486</v>
      </c>
      <c r="H18" s="52">
        <v>691</v>
      </c>
      <c r="I18" s="52">
        <v>864</v>
      </c>
      <c r="J18" s="52">
        <v>735</v>
      </c>
      <c r="K18" s="52">
        <v>594</v>
      </c>
      <c r="L18" s="52">
        <v>518</v>
      </c>
      <c r="M18" s="52">
        <v>725</v>
      </c>
      <c r="N18" s="52">
        <v>840</v>
      </c>
      <c r="O18" s="52">
        <v>775</v>
      </c>
      <c r="P18" s="52">
        <v>579</v>
      </c>
      <c r="Q18" s="52">
        <v>554</v>
      </c>
      <c r="R18" s="52">
        <v>67</v>
      </c>
      <c r="S18" s="52">
        <v>13</v>
      </c>
      <c r="T18" s="52">
        <v>789</v>
      </c>
      <c r="U18" s="52">
        <v>1242</v>
      </c>
      <c r="V18" s="52">
        <v>632</v>
      </c>
      <c r="W18" s="52">
        <v>892</v>
      </c>
      <c r="X18" s="52">
        <v>921</v>
      </c>
      <c r="Y18" s="52">
        <v>949</v>
      </c>
      <c r="Z18" s="52">
        <v>1048</v>
      </c>
      <c r="AA18" s="52">
        <v>905</v>
      </c>
      <c r="AB18" s="52">
        <v>612</v>
      </c>
      <c r="AC18" s="52">
        <v>823</v>
      </c>
      <c r="AD18" s="52">
        <v>141</v>
      </c>
      <c r="AE18" s="52">
        <v>49</v>
      </c>
      <c r="AF18" s="52">
        <v>695</v>
      </c>
      <c r="AG18" s="52">
        <v>1170</v>
      </c>
      <c r="AH18" s="52">
        <v>784</v>
      </c>
      <c r="AI18" s="52">
        <v>540</v>
      </c>
      <c r="AJ18" s="52">
        <v>541</v>
      </c>
      <c r="AK18" s="52">
        <v>784</v>
      </c>
      <c r="AL18" s="52">
        <v>1094</v>
      </c>
      <c r="AM18" s="52">
        <v>925</v>
      </c>
      <c r="AN18" s="52">
        <v>774</v>
      </c>
      <c r="AO18" s="52">
        <v>996</v>
      </c>
      <c r="AP18" s="52">
        <v>283</v>
      </c>
      <c r="AQ18" s="52">
        <v>798</v>
      </c>
      <c r="AR18" s="52">
        <v>844</v>
      </c>
      <c r="AS18" s="52">
        <v>1185</v>
      </c>
      <c r="AT18" s="52">
        <v>1030</v>
      </c>
      <c r="AU18" s="52">
        <v>33</v>
      </c>
      <c r="AV18" s="52">
        <v>17</v>
      </c>
      <c r="AW18" s="52">
        <v>18</v>
      </c>
      <c r="AX18" s="52">
        <v>17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1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  <c r="BL18" s="52">
        <v>0</v>
      </c>
      <c r="BM18" s="52">
        <v>0</v>
      </c>
      <c r="BN18" s="52">
        <v>0</v>
      </c>
      <c r="BO18" s="52">
        <v>0</v>
      </c>
      <c r="BP18" s="52">
        <v>0</v>
      </c>
      <c r="BQ18" s="52">
        <v>0</v>
      </c>
      <c r="BR18" s="52">
        <v>0</v>
      </c>
      <c r="BS18" s="52">
        <v>0</v>
      </c>
      <c r="BT18" s="52">
        <v>0</v>
      </c>
      <c r="BU18" s="52">
        <v>0</v>
      </c>
      <c r="BV18" s="52">
        <v>0</v>
      </c>
      <c r="BW18" s="52">
        <v>0</v>
      </c>
      <c r="BX18" s="52">
        <v>0</v>
      </c>
      <c r="BY18" s="52">
        <v>0</v>
      </c>
      <c r="BZ18" s="52">
        <v>0</v>
      </c>
      <c r="CA18" s="52">
        <v>0</v>
      </c>
      <c r="CB18" s="52">
        <v>0</v>
      </c>
      <c r="CC18" s="52">
        <v>0</v>
      </c>
      <c r="CD18" s="52">
        <v>0</v>
      </c>
      <c r="CE18" s="52">
        <v>0</v>
      </c>
      <c r="CF18" s="52">
        <v>0</v>
      </c>
      <c r="CG18" s="52">
        <v>0</v>
      </c>
      <c r="CH18" s="52">
        <v>0</v>
      </c>
      <c r="CI18" s="52">
        <v>0</v>
      </c>
      <c r="CJ18" s="52">
        <v>0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/>
      <c r="CW18" s="52">
        <v>0</v>
      </c>
    </row>
    <row r="19" spans="2:101" x14ac:dyDescent="0.2">
      <c r="B19" s="9" t="s">
        <v>145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0</v>
      </c>
      <c r="AW19" s="52">
        <v>0</v>
      </c>
      <c r="AX19" s="52">
        <v>0</v>
      </c>
      <c r="AY19" s="52">
        <v>0</v>
      </c>
      <c r="AZ19" s="52">
        <v>1</v>
      </c>
      <c r="BA19" s="52">
        <v>0</v>
      </c>
      <c r="BB19" s="52">
        <v>0</v>
      </c>
      <c r="BC19" s="52">
        <v>0</v>
      </c>
      <c r="BD19" s="52">
        <v>0</v>
      </c>
      <c r="BE19" s="52">
        <v>0</v>
      </c>
      <c r="BF19" s="52">
        <v>0</v>
      </c>
      <c r="BG19" s="52">
        <v>0</v>
      </c>
      <c r="BH19" s="52">
        <v>0</v>
      </c>
      <c r="BI19" s="52">
        <v>0</v>
      </c>
      <c r="BJ19" s="52">
        <v>0</v>
      </c>
      <c r="BK19" s="52">
        <v>0</v>
      </c>
      <c r="BL19" s="52">
        <v>0</v>
      </c>
      <c r="BM19" s="52">
        <v>0</v>
      </c>
      <c r="BN19" s="52">
        <v>0</v>
      </c>
      <c r="BO19" s="52">
        <v>0</v>
      </c>
      <c r="BP19" s="52">
        <v>0</v>
      </c>
      <c r="BQ19" s="52">
        <v>0</v>
      </c>
      <c r="BR19" s="52">
        <v>0</v>
      </c>
      <c r="BS19" s="52">
        <v>0</v>
      </c>
      <c r="BT19" s="52">
        <v>0</v>
      </c>
      <c r="BU19" s="52">
        <v>0</v>
      </c>
      <c r="BV19" s="52">
        <v>0</v>
      </c>
      <c r="BW19" s="52">
        <v>0</v>
      </c>
      <c r="BX19" s="52">
        <v>0</v>
      </c>
      <c r="BY19" s="52">
        <v>0</v>
      </c>
      <c r="BZ19" s="52">
        <v>0</v>
      </c>
      <c r="CA19" s="52">
        <v>0</v>
      </c>
      <c r="CB19" s="52">
        <v>0</v>
      </c>
      <c r="CC19" s="52">
        <v>0</v>
      </c>
      <c r="CD19" s="52">
        <v>0</v>
      </c>
      <c r="CE19" s="52">
        <v>0</v>
      </c>
      <c r="CF19" s="52">
        <v>0</v>
      </c>
      <c r="CG19" s="52">
        <v>0</v>
      </c>
      <c r="CH19" s="52">
        <v>0</v>
      </c>
      <c r="CI19" s="52">
        <v>0</v>
      </c>
      <c r="CJ19" s="52">
        <v>0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/>
      <c r="CW19" s="52">
        <v>0</v>
      </c>
    </row>
    <row r="20" spans="2:101" x14ac:dyDescent="0.2">
      <c r="B20" s="9" t="s">
        <v>146</v>
      </c>
      <c r="C20" s="52">
        <v>25</v>
      </c>
      <c r="D20" s="52">
        <v>20</v>
      </c>
      <c r="E20" s="52">
        <v>21</v>
      </c>
      <c r="F20" s="52">
        <v>8</v>
      </c>
      <c r="G20" s="52">
        <v>11</v>
      </c>
      <c r="H20" s="52">
        <v>7</v>
      </c>
      <c r="I20" s="52">
        <v>16</v>
      </c>
      <c r="J20" s="52">
        <v>3</v>
      </c>
      <c r="K20" s="52">
        <v>13</v>
      </c>
      <c r="L20" s="52">
        <v>7</v>
      </c>
      <c r="M20" s="52">
        <v>11</v>
      </c>
      <c r="N20" s="52">
        <v>2</v>
      </c>
      <c r="O20" s="52">
        <v>10</v>
      </c>
      <c r="P20" s="52">
        <v>10</v>
      </c>
      <c r="Q20" s="52">
        <v>13</v>
      </c>
      <c r="R20" s="52">
        <v>0</v>
      </c>
      <c r="S20" s="52">
        <v>0</v>
      </c>
      <c r="T20" s="52">
        <v>2</v>
      </c>
      <c r="U20" s="52">
        <v>4</v>
      </c>
      <c r="V20" s="52">
        <v>2</v>
      </c>
      <c r="W20" s="52">
        <v>6</v>
      </c>
      <c r="X20" s="52">
        <v>3</v>
      </c>
      <c r="Y20" s="52">
        <v>3</v>
      </c>
      <c r="Z20" s="52">
        <v>4</v>
      </c>
      <c r="AA20" s="52">
        <v>0</v>
      </c>
      <c r="AB20" s="52">
        <v>2</v>
      </c>
      <c r="AC20" s="52">
        <v>6</v>
      </c>
      <c r="AD20" s="52">
        <v>1</v>
      </c>
      <c r="AE20" s="52">
        <v>1</v>
      </c>
      <c r="AF20" s="52">
        <v>0</v>
      </c>
      <c r="AG20" s="52">
        <v>1</v>
      </c>
      <c r="AH20" s="52">
        <v>2</v>
      </c>
      <c r="AI20" s="52">
        <v>1</v>
      </c>
      <c r="AJ20" s="52">
        <v>0</v>
      </c>
      <c r="AK20" s="52">
        <v>1</v>
      </c>
      <c r="AL20" s="52">
        <v>2</v>
      </c>
      <c r="AM20" s="52">
        <v>3</v>
      </c>
      <c r="AN20" s="52">
        <v>0</v>
      </c>
      <c r="AO20" s="52">
        <v>0</v>
      </c>
      <c r="AP20" s="52">
        <v>2</v>
      </c>
      <c r="AQ20" s="52">
        <v>0</v>
      </c>
      <c r="AR20" s="52">
        <v>0</v>
      </c>
      <c r="AS20" s="52">
        <v>0</v>
      </c>
      <c r="AT20" s="52">
        <v>1</v>
      </c>
      <c r="AU20" s="52">
        <v>2</v>
      </c>
      <c r="AV20" s="52">
        <v>0</v>
      </c>
      <c r="AW20" s="52">
        <v>0</v>
      </c>
      <c r="AX20" s="52">
        <v>0</v>
      </c>
      <c r="AY20" s="52">
        <v>1</v>
      </c>
      <c r="AZ20" s="52">
        <v>1</v>
      </c>
      <c r="BA20" s="52">
        <v>0</v>
      </c>
      <c r="BB20" s="52">
        <v>0</v>
      </c>
      <c r="BC20" s="52">
        <v>0</v>
      </c>
      <c r="BD20" s="52">
        <v>0</v>
      </c>
      <c r="BE20" s="52">
        <v>1</v>
      </c>
      <c r="BF20" s="52">
        <v>0</v>
      </c>
      <c r="BG20" s="52">
        <v>0</v>
      </c>
      <c r="BH20" s="52">
        <v>0</v>
      </c>
      <c r="BI20" s="52">
        <v>0</v>
      </c>
      <c r="BJ20" s="52">
        <v>0</v>
      </c>
      <c r="BK20" s="52">
        <v>0</v>
      </c>
      <c r="BL20" s="52">
        <v>0</v>
      </c>
      <c r="BM20" s="52">
        <v>0</v>
      </c>
      <c r="BN20" s="52">
        <v>0</v>
      </c>
      <c r="BO20" s="52">
        <v>1</v>
      </c>
      <c r="BP20" s="52">
        <v>0</v>
      </c>
      <c r="BQ20" s="52">
        <v>0</v>
      </c>
      <c r="BR20" s="52">
        <v>0</v>
      </c>
      <c r="BS20" s="52">
        <v>0</v>
      </c>
      <c r="BT20" s="52">
        <v>0</v>
      </c>
      <c r="BU20" s="52">
        <v>0</v>
      </c>
      <c r="BV20" s="52">
        <v>0</v>
      </c>
      <c r="BW20" s="52">
        <v>0</v>
      </c>
      <c r="BX20" s="52">
        <v>0</v>
      </c>
      <c r="BY20" s="52">
        <v>0</v>
      </c>
      <c r="BZ20" s="52">
        <v>0</v>
      </c>
      <c r="CA20" s="52">
        <v>0</v>
      </c>
      <c r="CB20" s="52">
        <v>0</v>
      </c>
      <c r="CC20" s="52">
        <v>0</v>
      </c>
      <c r="CD20" s="52">
        <v>0</v>
      </c>
      <c r="CE20" s="52">
        <v>0</v>
      </c>
      <c r="CF20" s="52">
        <v>0</v>
      </c>
      <c r="CG20" s="52">
        <v>0</v>
      </c>
      <c r="CH20" s="52">
        <v>0</v>
      </c>
      <c r="CI20" s="52">
        <v>0</v>
      </c>
      <c r="CJ20" s="52">
        <v>0</v>
      </c>
      <c r="CK20" s="52">
        <v>0</v>
      </c>
      <c r="CL20" s="52">
        <v>0</v>
      </c>
      <c r="CM20" s="52">
        <v>0</v>
      </c>
      <c r="CN20" s="52">
        <v>0</v>
      </c>
      <c r="CO20" s="52">
        <v>0</v>
      </c>
      <c r="CP20" s="52">
        <v>0</v>
      </c>
      <c r="CQ20" s="52">
        <v>0</v>
      </c>
      <c r="CR20" s="52">
        <v>0</v>
      </c>
      <c r="CS20" s="52">
        <v>0</v>
      </c>
      <c r="CT20" s="52">
        <v>0</v>
      </c>
      <c r="CU20" s="52"/>
      <c r="CW20" s="52">
        <v>0</v>
      </c>
    </row>
    <row r="21" spans="2:101" x14ac:dyDescent="0.2">
      <c r="B21" s="9" t="s">
        <v>101</v>
      </c>
      <c r="C21" s="52">
        <v>3455</v>
      </c>
      <c r="D21" s="52">
        <v>2858</v>
      </c>
      <c r="E21" s="52">
        <v>2437</v>
      </c>
      <c r="F21" s="52">
        <v>1897</v>
      </c>
      <c r="G21" s="52">
        <v>2326</v>
      </c>
      <c r="H21" s="52">
        <v>2872</v>
      </c>
      <c r="I21" s="52">
        <v>3961</v>
      </c>
      <c r="J21" s="52">
        <v>3033</v>
      </c>
      <c r="K21" s="52">
        <v>1700</v>
      </c>
      <c r="L21" s="52">
        <v>1694</v>
      </c>
      <c r="M21" s="52">
        <v>2759</v>
      </c>
      <c r="N21" s="52">
        <v>3626</v>
      </c>
      <c r="O21" s="52">
        <v>3744</v>
      </c>
      <c r="P21" s="52">
        <v>2396</v>
      </c>
      <c r="Q21" s="52">
        <v>1829</v>
      </c>
      <c r="R21" s="52">
        <v>142</v>
      </c>
      <c r="S21" s="52">
        <v>193</v>
      </c>
      <c r="T21" s="52">
        <v>3199</v>
      </c>
      <c r="U21" s="52">
        <v>5108</v>
      </c>
      <c r="V21" s="52">
        <v>3957</v>
      </c>
      <c r="W21" s="52">
        <v>3640</v>
      </c>
      <c r="X21" s="52">
        <v>2886</v>
      </c>
      <c r="Y21" s="52">
        <v>3400</v>
      </c>
      <c r="Z21" s="52">
        <v>4576</v>
      </c>
      <c r="AA21" s="52">
        <v>3685</v>
      </c>
      <c r="AB21" s="52">
        <v>2523</v>
      </c>
      <c r="AC21" s="52">
        <v>3159</v>
      </c>
      <c r="AD21" s="52">
        <v>623</v>
      </c>
      <c r="AE21" s="52">
        <v>266</v>
      </c>
      <c r="AF21" s="52">
        <v>3067</v>
      </c>
      <c r="AG21" s="52">
        <v>4847</v>
      </c>
      <c r="AH21" s="52">
        <v>3103</v>
      </c>
      <c r="AI21" s="52">
        <v>2662</v>
      </c>
      <c r="AJ21" s="52">
        <v>1746</v>
      </c>
      <c r="AK21" s="52">
        <v>2822</v>
      </c>
      <c r="AL21" s="52">
        <v>4012</v>
      </c>
      <c r="AM21" s="52">
        <v>3290</v>
      </c>
      <c r="AN21" s="52">
        <v>2562</v>
      </c>
      <c r="AO21" s="52">
        <v>3276</v>
      </c>
      <c r="AP21" s="52">
        <v>1540</v>
      </c>
      <c r="AQ21" s="52">
        <v>2965</v>
      </c>
      <c r="AR21" s="52">
        <v>3111</v>
      </c>
      <c r="AS21" s="52">
        <v>4187</v>
      </c>
      <c r="AT21" s="52">
        <v>5057</v>
      </c>
      <c r="AU21" s="52">
        <v>544</v>
      </c>
      <c r="AV21" s="52">
        <v>162</v>
      </c>
      <c r="AW21" s="52">
        <v>317</v>
      </c>
      <c r="AX21" s="52">
        <v>98</v>
      </c>
      <c r="AY21" s="52">
        <v>12</v>
      </c>
      <c r="AZ21" s="52">
        <v>2</v>
      </c>
      <c r="BA21" s="52">
        <v>27</v>
      </c>
      <c r="BB21" s="52">
        <v>6</v>
      </c>
      <c r="BC21" s="52">
        <v>7</v>
      </c>
      <c r="BD21" s="52">
        <v>260</v>
      </c>
      <c r="BE21" s="52">
        <v>3</v>
      </c>
      <c r="BF21" s="52">
        <v>4</v>
      </c>
      <c r="BG21" s="52">
        <v>6</v>
      </c>
      <c r="BH21" s="52">
        <v>9</v>
      </c>
      <c r="BI21" s="52">
        <v>5</v>
      </c>
      <c r="BJ21" s="52">
        <v>1</v>
      </c>
      <c r="BK21" s="52">
        <v>3</v>
      </c>
      <c r="BL21" s="52">
        <v>5</v>
      </c>
      <c r="BM21" s="52">
        <v>4</v>
      </c>
      <c r="BN21" s="52">
        <v>3</v>
      </c>
      <c r="BO21" s="52">
        <v>1</v>
      </c>
      <c r="BP21" s="52">
        <v>2</v>
      </c>
      <c r="BQ21" s="52">
        <v>0</v>
      </c>
      <c r="BR21" s="52">
        <v>5</v>
      </c>
      <c r="BS21" s="52">
        <v>2</v>
      </c>
      <c r="BT21" s="52">
        <v>2</v>
      </c>
      <c r="BU21" s="52">
        <v>0</v>
      </c>
      <c r="BV21" s="52">
        <v>0</v>
      </c>
      <c r="BW21" s="52">
        <v>1</v>
      </c>
      <c r="BX21" s="52">
        <v>1</v>
      </c>
      <c r="BY21" s="52">
        <v>0</v>
      </c>
      <c r="BZ21" s="52">
        <v>0</v>
      </c>
      <c r="CA21" s="52">
        <v>0</v>
      </c>
      <c r="CB21" s="52">
        <v>3</v>
      </c>
      <c r="CC21" s="52">
        <v>0</v>
      </c>
      <c r="CD21" s="52">
        <v>2</v>
      </c>
      <c r="CE21" s="52">
        <v>0</v>
      </c>
      <c r="CF21" s="52">
        <v>0</v>
      </c>
      <c r="CG21" s="52">
        <v>1</v>
      </c>
      <c r="CH21" s="52">
        <v>2</v>
      </c>
      <c r="CI21" s="52">
        <v>1</v>
      </c>
      <c r="CJ21" s="52">
        <v>1.2608695652173914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/>
      <c r="CW21" s="52">
        <v>1</v>
      </c>
    </row>
    <row r="22" spans="2:101" x14ac:dyDescent="0.2">
      <c r="B22" s="9" t="s">
        <v>147</v>
      </c>
      <c r="C22" s="52">
        <v>8129</v>
      </c>
      <c r="D22" s="52">
        <v>7227</v>
      </c>
      <c r="E22" s="52">
        <v>7463</v>
      </c>
      <c r="F22" s="52">
        <v>5909</v>
      </c>
      <c r="G22" s="52">
        <v>5788</v>
      </c>
      <c r="H22" s="52">
        <v>6089</v>
      </c>
      <c r="I22" s="52">
        <v>8294</v>
      </c>
      <c r="J22" s="52">
        <v>7744</v>
      </c>
      <c r="K22" s="52">
        <v>6115</v>
      </c>
      <c r="L22" s="52">
        <v>5822</v>
      </c>
      <c r="M22" s="52">
        <v>7294</v>
      </c>
      <c r="N22" s="52">
        <v>8270</v>
      </c>
      <c r="O22" s="52">
        <v>9115</v>
      </c>
      <c r="P22" s="52">
        <v>9146</v>
      </c>
      <c r="Q22" s="52">
        <v>9653</v>
      </c>
      <c r="R22" s="52">
        <v>889</v>
      </c>
      <c r="S22" s="52">
        <v>1422</v>
      </c>
      <c r="T22" s="52">
        <v>7166</v>
      </c>
      <c r="U22" s="52">
        <v>12431</v>
      </c>
      <c r="V22" s="52">
        <v>10631</v>
      </c>
      <c r="W22" s="52">
        <v>11562</v>
      </c>
      <c r="X22" s="52">
        <v>9542</v>
      </c>
      <c r="Y22" s="52">
        <v>8680</v>
      </c>
      <c r="Z22" s="52">
        <v>11719</v>
      </c>
      <c r="AA22" s="52">
        <v>10326</v>
      </c>
      <c r="AB22" s="52">
        <v>10279</v>
      </c>
      <c r="AC22" s="52">
        <v>11649</v>
      </c>
      <c r="AD22" s="52">
        <v>6220</v>
      </c>
      <c r="AE22" s="52">
        <v>2952</v>
      </c>
      <c r="AF22" s="52">
        <v>8431</v>
      </c>
      <c r="AG22" s="52">
        <v>13101</v>
      </c>
      <c r="AH22" s="52">
        <v>11543</v>
      </c>
      <c r="AI22" s="52">
        <v>8683</v>
      </c>
      <c r="AJ22" s="52">
        <v>6982</v>
      </c>
      <c r="AK22" s="52">
        <v>7658</v>
      </c>
      <c r="AL22" s="52">
        <v>10468</v>
      </c>
      <c r="AM22" s="52">
        <v>9329</v>
      </c>
      <c r="AN22" s="52">
        <v>8416</v>
      </c>
      <c r="AO22" s="52">
        <v>10780</v>
      </c>
      <c r="AP22" s="52">
        <v>8063</v>
      </c>
      <c r="AQ22" s="52">
        <v>8789</v>
      </c>
      <c r="AR22" s="52">
        <v>9633</v>
      </c>
      <c r="AS22" s="52">
        <v>10543</v>
      </c>
      <c r="AT22" s="52">
        <v>8173</v>
      </c>
      <c r="AU22" s="52">
        <v>8764</v>
      </c>
      <c r="AV22" s="52">
        <v>9483</v>
      </c>
      <c r="AW22" s="52">
        <v>13237</v>
      </c>
      <c r="AX22" s="52">
        <v>12918</v>
      </c>
      <c r="AY22" s="52">
        <v>12452</v>
      </c>
      <c r="AZ22" s="52">
        <v>12460</v>
      </c>
      <c r="BA22" s="52">
        <v>14076</v>
      </c>
      <c r="BB22" s="52">
        <v>9539</v>
      </c>
      <c r="BC22" s="52">
        <v>12760</v>
      </c>
      <c r="BD22" s="52">
        <v>15920</v>
      </c>
      <c r="BE22" s="52">
        <v>16383</v>
      </c>
      <c r="BF22" s="52">
        <v>13415</v>
      </c>
      <c r="BG22" s="52">
        <v>9858</v>
      </c>
      <c r="BH22" s="52">
        <v>11064</v>
      </c>
      <c r="BI22" s="52">
        <v>11494</v>
      </c>
      <c r="BJ22" s="52">
        <v>14379</v>
      </c>
      <c r="BK22" s="52">
        <v>16466</v>
      </c>
      <c r="BL22" s="52">
        <v>14124</v>
      </c>
      <c r="BM22" s="52">
        <v>14483</v>
      </c>
      <c r="BN22" s="52">
        <v>11039</v>
      </c>
      <c r="BO22" s="52">
        <v>13100</v>
      </c>
      <c r="BP22" s="52">
        <v>13295</v>
      </c>
      <c r="BQ22" s="52">
        <v>16264</v>
      </c>
      <c r="BR22" s="52">
        <v>12232</v>
      </c>
      <c r="BS22" s="52">
        <v>11016</v>
      </c>
      <c r="BT22" s="52">
        <v>11230</v>
      </c>
      <c r="BU22" s="52">
        <v>14696</v>
      </c>
      <c r="BV22" s="52">
        <v>18225</v>
      </c>
      <c r="BW22" s="52">
        <v>17339</v>
      </c>
      <c r="BX22" s="52">
        <v>12756</v>
      </c>
      <c r="BY22" s="52">
        <v>14352</v>
      </c>
      <c r="BZ22" s="52">
        <v>11609</v>
      </c>
      <c r="CA22" s="52">
        <v>13653</v>
      </c>
      <c r="CB22" s="52">
        <v>14293</v>
      </c>
      <c r="CC22" s="52">
        <v>16731</v>
      </c>
      <c r="CD22" s="52">
        <v>15427</v>
      </c>
      <c r="CE22" s="52">
        <v>11560</v>
      </c>
      <c r="CF22" s="52">
        <v>13373</v>
      </c>
      <c r="CG22" s="52">
        <v>23220</v>
      </c>
      <c r="CH22" s="52">
        <v>22222</v>
      </c>
      <c r="CI22" s="52">
        <v>21922</v>
      </c>
      <c r="CJ22" s="52">
        <v>17012.91304347826</v>
      </c>
      <c r="CK22" s="52">
        <v>0</v>
      </c>
      <c r="CL22" s="52">
        <v>0</v>
      </c>
      <c r="CM22" s="52">
        <v>0</v>
      </c>
      <c r="CN22" s="52">
        <v>0</v>
      </c>
      <c r="CO22" s="52">
        <v>0</v>
      </c>
      <c r="CP22" s="52">
        <v>0</v>
      </c>
      <c r="CQ22" s="52">
        <v>0</v>
      </c>
      <c r="CR22" s="52">
        <v>0</v>
      </c>
      <c r="CS22" s="52">
        <v>0</v>
      </c>
      <c r="CT22" s="52">
        <v>0</v>
      </c>
      <c r="CU22" s="52"/>
      <c r="CW22" s="52">
        <v>13493</v>
      </c>
    </row>
    <row r="23" spans="2:101" x14ac:dyDescent="0.2">
      <c r="B23" s="9" t="s">
        <v>148</v>
      </c>
      <c r="C23" s="52">
        <v>12234</v>
      </c>
      <c r="D23" s="52">
        <v>10503</v>
      </c>
      <c r="E23" s="52">
        <v>11209</v>
      </c>
      <c r="F23" s="52">
        <v>8135</v>
      </c>
      <c r="G23" s="52">
        <v>9030</v>
      </c>
      <c r="H23" s="52">
        <v>9302</v>
      </c>
      <c r="I23" s="52">
        <v>13403</v>
      </c>
      <c r="J23" s="52">
        <v>12468</v>
      </c>
      <c r="K23" s="52">
        <v>8837</v>
      </c>
      <c r="L23" s="52">
        <v>7883</v>
      </c>
      <c r="M23" s="52">
        <v>11412</v>
      </c>
      <c r="N23" s="52">
        <v>12659</v>
      </c>
      <c r="O23" s="52">
        <v>12922</v>
      </c>
      <c r="P23" s="52">
        <v>12463</v>
      </c>
      <c r="Q23" s="52">
        <v>11991</v>
      </c>
      <c r="R23" s="52">
        <v>1227</v>
      </c>
      <c r="S23" s="52">
        <v>2367</v>
      </c>
      <c r="T23" s="52">
        <v>11191</v>
      </c>
      <c r="U23" s="52">
        <v>18889</v>
      </c>
      <c r="V23" s="52">
        <v>16468</v>
      </c>
      <c r="W23" s="52">
        <v>15823</v>
      </c>
      <c r="X23" s="52">
        <v>12625</v>
      </c>
      <c r="Y23" s="52">
        <v>12190</v>
      </c>
      <c r="Z23" s="52">
        <v>16465</v>
      </c>
      <c r="AA23" s="52">
        <v>13643</v>
      </c>
      <c r="AB23" s="52">
        <v>13639</v>
      </c>
      <c r="AC23" s="52">
        <v>15070</v>
      </c>
      <c r="AD23" s="52">
        <v>8058</v>
      </c>
      <c r="AE23" s="52">
        <v>3802</v>
      </c>
      <c r="AF23" s="52">
        <v>11640</v>
      </c>
      <c r="AG23" s="52">
        <v>20219</v>
      </c>
      <c r="AH23" s="52">
        <v>15921</v>
      </c>
      <c r="AI23" s="52">
        <v>11770</v>
      </c>
      <c r="AJ23" s="52">
        <v>10381</v>
      </c>
      <c r="AK23" s="52">
        <v>10699</v>
      </c>
      <c r="AL23" s="52">
        <v>14933</v>
      </c>
      <c r="AM23" s="52">
        <v>12987</v>
      </c>
      <c r="AN23" s="52">
        <v>11357</v>
      </c>
      <c r="AO23" s="52">
        <v>14080</v>
      </c>
      <c r="AP23" s="52">
        <v>10694</v>
      </c>
      <c r="AQ23" s="52">
        <v>11962</v>
      </c>
      <c r="AR23" s="52">
        <v>13186</v>
      </c>
      <c r="AS23" s="52">
        <v>14299</v>
      </c>
      <c r="AT23" s="52">
        <v>11678</v>
      </c>
      <c r="AU23" s="52">
        <v>12723</v>
      </c>
      <c r="AV23" s="52">
        <v>13013</v>
      </c>
      <c r="AW23" s="52">
        <v>19107</v>
      </c>
      <c r="AX23" s="52">
        <v>19391</v>
      </c>
      <c r="AY23" s="52">
        <v>16963</v>
      </c>
      <c r="AZ23" s="52">
        <v>15881</v>
      </c>
      <c r="BA23" s="52">
        <v>17772</v>
      </c>
      <c r="BB23" s="52">
        <v>12620</v>
      </c>
      <c r="BC23" s="52">
        <v>15834</v>
      </c>
      <c r="BD23" s="52">
        <v>21640</v>
      </c>
      <c r="BE23" s="52">
        <v>20913</v>
      </c>
      <c r="BF23" s="52">
        <v>17927</v>
      </c>
      <c r="BG23" s="52">
        <v>12604</v>
      </c>
      <c r="BH23" s="52">
        <v>14176</v>
      </c>
      <c r="BI23" s="52">
        <v>14486</v>
      </c>
      <c r="BJ23" s="52">
        <v>18586</v>
      </c>
      <c r="BK23" s="52">
        <v>20491</v>
      </c>
      <c r="BL23" s="52">
        <v>17493</v>
      </c>
      <c r="BM23" s="52">
        <v>17943</v>
      </c>
      <c r="BN23" s="52">
        <v>12655</v>
      </c>
      <c r="BO23" s="52">
        <v>15927</v>
      </c>
      <c r="BP23" s="52">
        <v>16337</v>
      </c>
      <c r="BQ23" s="52">
        <v>18432</v>
      </c>
      <c r="BR23" s="52">
        <v>16190</v>
      </c>
      <c r="BS23" s="52">
        <v>14773</v>
      </c>
      <c r="BT23" s="52">
        <v>14797</v>
      </c>
      <c r="BU23" s="52">
        <v>19524</v>
      </c>
      <c r="BV23" s="52">
        <v>24287</v>
      </c>
      <c r="BW23" s="52">
        <v>22077</v>
      </c>
      <c r="BX23" s="52">
        <v>15521</v>
      </c>
      <c r="BY23" s="52">
        <v>17592</v>
      </c>
      <c r="BZ23" s="52">
        <v>14051</v>
      </c>
      <c r="CA23" s="52">
        <v>16526</v>
      </c>
      <c r="CB23" s="52">
        <v>17520</v>
      </c>
      <c r="CC23" s="52">
        <v>20611</v>
      </c>
      <c r="CD23" s="52">
        <v>20151</v>
      </c>
      <c r="CE23" s="52">
        <v>15521</v>
      </c>
      <c r="CF23" s="52">
        <v>16949</v>
      </c>
      <c r="CG23" s="52">
        <v>31952</v>
      </c>
      <c r="CH23" s="52">
        <v>29481</v>
      </c>
      <c r="CI23" s="52">
        <v>26003</v>
      </c>
      <c r="CJ23" s="52">
        <v>21244.391304347828</v>
      </c>
      <c r="CK23" s="52">
        <v>0</v>
      </c>
      <c r="CL23" s="52">
        <v>0</v>
      </c>
      <c r="CM23" s="52">
        <v>0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</v>
      </c>
      <c r="CT23" s="52">
        <v>0</v>
      </c>
      <c r="CU23" s="52"/>
      <c r="CW23" s="52">
        <v>16849</v>
      </c>
    </row>
    <row r="24" spans="2:101" x14ac:dyDescent="0.2">
      <c r="B24" s="9" t="s">
        <v>149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0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2">
        <v>0</v>
      </c>
      <c r="AT24" s="52">
        <v>0</v>
      </c>
      <c r="AU24" s="52">
        <v>1</v>
      </c>
      <c r="AV24" s="52">
        <v>0</v>
      </c>
      <c r="AW24" s="52">
        <v>0</v>
      </c>
      <c r="AX24" s="52">
        <v>0</v>
      </c>
      <c r="AY24" s="52">
        <v>1</v>
      </c>
      <c r="AZ24" s="52">
        <v>3</v>
      </c>
      <c r="BA24" s="52">
        <v>5</v>
      </c>
      <c r="BB24" s="52">
        <v>2</v>
      </c>
      <c r="BC24" s="52">
        <v>2</v>
      </c>
      <c r="BD24" s="52">
        <v>7</v>
      </c>
      <c r="BE24" s="52">
        <v>4</v>
      </c>
      <c r="BF24" s="52">
        <v>1</v>
      </c>
      <c r="BG24" s="52">
        <v>3</v>
      </c>
      <c r="BH24" s="52">
        <v>5</v>
      </c>
      <c r="BI24" s="52">
        <v>3</v>
      </c>
      <c r="BJ24" s="52">
        <v>1</v>
      </c>
      <c r="BK24" s="52">
        <v>6</v>
      </c>
      <c r="BL24" s="52">
        <v>4</v>
      </c>
      <c r="BM24" s="52">
        <v>4</v>
      </c>
      <c r="BN24" s="52">
        <v>0</v>
      </c>
      <c r="BO24" s="52">
        <v>3</v>
      </c>
      <c r="BP24" s="52">
        <v>2</v>
      </c>
      <c r="BQ24" s="52">
        <v>4</v>
      </c>
      <c r="BR24" s="52">
        <v>1</v>
      </c>
      <c r="BS24" s="52">
        <v>6</v>
      </c>
      <c r="BT24" s="52">
        <v>4</v>
      </c>
      <c r="BU24" s="52">
        <v>9</v>
      </c>
      <c r="BV24" s="52">
        <v>2</v>
      </c>
      <c r="BW24" s="52">
        <v>10</v>
      </c>
      <c r="BX24" s="52">
        <v>6</v>
      </c>
      <c r="BY24" s="52">
        <v>12</v>
      </c>
      <c r="BZ24" s="52">
        <v>7</v>
      </c>
      <c r="CA24" s="52">
        <v>11</v>
      </c>
      <c r="CB24" s="52">
        <v>1</v>
      </c>
      <c r="CC24" s="52">
        <v>5</v>
      </c>
      <c r="CD24" s="52">
        <v>10</v>
      </c>
      <c r="CE24" s="52">
        <v>7</v>
      </c>
      <c r="CF24" s="52">
        <v>1</v>
      </c>
      <c r="CG24" s="52">
        <v>1</v>
      </c>
      <c r="CH24" s="52">
        <v>3</v>
      </c>
      <c r="CI24" s="52">
        <v>1</v>
      </c>
      <c r="CJ24" s="52">
        <v>0</v>
      </c>
      <c r="CK24" s="52">
        <v>0</v>
      </c>
      <c r="CL24" s="52">
        <v>0</v>
      </c>
      <c r="CM24" s="52">
        <v>0</v>
      </c>
      <c r="CN24" s="52">
        <v>0</v>
      </c>
      <c r="CO24" s="52">
        <v>0</v>
      </c>
      <c r="CP24" s="52">
        <v>0</v>
      </c>
      <c r="CQ24" s="52">
        <v>0</v>
      </c>
      <c r="CR24" s="52">
        <v>0</v>
      </c>
      <c r="CS24" s="52">
        <v>0</v>
      </c>
      <c r="CT24" s="52">
        <v>0</v>
      </c>
      <c r="CU24" s="52"/>
      <c r="CW24" s="52">
        <v>0</v>
      </c>
    </row>
    <row r="25" spans="2:101" x14ac:dyDescent="0.2">
      <c r="B25" s="9" t="s">
        <v>160</v>
      </c>
      <c r="C25" s="52">
        <v>1</v>
      </c>
      <c r="D25" s="52">
        <v>2</v>
      </c>
      <c r="E25" s="52">
        <v>2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1</v>
      </c>
      <c r="L25" s="52">
        <v>0</v>
      </c>
      <c r="M25" s="52">
        <v>0</v>
      </c>
      <c r="N25" s="52">
        <v>0</v>
      </c>
      <c r="O25" s="52">
        <v>0</v>
      </c>
      <c r="P25" s="52">
        <v>1</v>
      </c>
      <c r="Q25" s="52">
        <v>2</v>
      </c>
      <c r="R25" s="52">
        <v>0</v>
      </c>
      <c r="S25" s="52">
        <v>0</v>
      </c>
      <c r="T25" s="52">
        <v>1</v>
      </c>
      <c r="U25" s="52">
        <v>0</v>
      </c>
      <c r="V25" s="52">
        <v>0</v>
      </c>
      <c r="W25" s="52">
        <v>1</v>
      </c>
      <c r="X25" s="52">
        <v>0</v>
      </c>
      <c r="Y25" s="52">
        <v>0</v>
      </c>
      <c r="Z25" s="52">
        <v>0</v>
      </c>
      <c r="AA25" s="52">
        <v>4</v>
      </c>
      <c r="AB25" s="52">
        <v>2</v>
      </c>
      <c r="AC25" s="52">
        <v>0</v>
      </c>
      <c r="AD25" s="52">
        <v>1</v>
      </c>
      <c r="AE25" s="52">
        <v>0</v>
      </c>
      <c r="AF25" s="52">
        <v>1</v>
      </c>
      <c r="AG25" s="52">
        <v>0</v>
      </c>
      <c r="AH25" s="52">
        <v>1</v>
      </c>
      <c r="AI25" s="52">
        <v>1</v>
      </c>
      <c r="AJ25" s="52">
        <v>1</v>
      </c>
      <c r="AK25" s="52">
        <v>1</v>
      </c>
      <c r="AL25" s="52">
        <v>0</v>
      </c>
      <c r="AM25" s="52">
        <v>1</v>
      </c>
      <c r="AN25" s="52">
        <v>1</v>
      </c>
      <c r="AO25" s="52">
        <v>0</v>
      </c>
      <c r="AP25" s="52">
        <v>0</v>
      </c>
      <c r="AQ25" s="52">
        <v>0</v>
      </c>
      <c r="AR25" s="52">
        <v>1</v>
      </c>
      <c r="AS25" s="52">
        <v>0</v>
      </c>
      <c r="AT25" s="52">
        <v>1</v>
      </c>
      <c r="AU25" s="52">
        <v>0</v>
      </c>
      <c r="AV25" s="52">
        <v>0</v>
      </c>
      <c r="AW25" s="52">
        <v>0</v>
      </c>
      <c r="AX25" s="52">
        <v>2</v>
      </c>
      <c r="AY25" s="52">
        <v>0</v>
      </c>
      <c r="AZ25" s="52">
        <v>0</v>
      </c>
      <c r="BA25" s="52">
        <v>0</v>
      </c>
      <c r="BB25" s="52">
        <v>0</v>
      </c>
      <c r="BC25" s="52">
        <v>0</v>
      </c>
      <c r="BD25" s="52">
        <v>2</v>
      </c>
      <c r="BE25" s="52">
        <v>2</v>
      </c>
      <c r="BF25" s="52">
        <v>0</v>
      </c>
      <c r="BG25" s="52">
        <v>0</v>
      </c>
      <c r="BH25" s="52">
        <v>3</v>
      </c>
      <c r="BI25" s="52">
        <v>2</v>
      </c>
      <c r="BJ25" s="52">
        <v>1</v>
      </c>
      <c r="BK25" s="52">
        <v>0</v>
      </c>
      <c r="BL25" s="52">
        <v>1</v>
      </c>
      <c r="BM25" s="52">
        <v>1</v>
      </c>
      <c r="BN25" s="52">
        <v>0</v>
      </c>
      <c r="BO25" s="52">
        <v>1</v>
      </c>
      <c r="BP25" s="52">
        <v>0</v>
      </c>
      <c r="BQ25" s="52">
        <v>0</v>
      </c>
      <c r="BR25" s="52">
        <v>0</v>
      </c>
      <c r="BS25" s="52">
        <v>0</v>
      </c>
      <c r="BT25" s="52">
        <v>0</v>
      </c>
      <c r="BU25" s="52">
        <v>0</v>
      </c>
      <c r="BV25" s="52">
        <v>1</v>
      </c>
      <c r="BW25" s="52">
        <v>0</v>
      </c>
      <c r="BX25" s="52">
        <v>1</v>
      </c>
      <c r="BY25" s="52">
        <v>0</v>
      </c>
      <c r="BZ25" s="52">
        <v>1</v>
      </c>
      <c r="CA25" s="52">
        <v>0</v>
      </c>
      <c r="CB25" s="52">
        <v>0</v>
      </c>
      <c r="CC25" s="52">
        <v>0</v>
      </c>
      <c r="CD25" s="52">
        <v>1</v>
      </c>
      <c r="CE25" s="52">
        <v>1</v>
      </c>
      <c r="CF25" s="52">
        <v>0</v>
      </c>
      <c r="CG25" s="52">
        <v>0</v>
      </c>
      <c r="CH25" s="52">
        <v>0</v>
      </c>
      <c r="CI25" s="52">
        <v>0</v>
      </c>
      <c r="CJ25" s="52">
        <v>0</v>
      </c>
      <c r="CK25" s="52">
        <v>0</v>
      </c>
      <c r="CL25" s="52">
        <v>0</v>
      </c>
      <c r="CM25" s="52">
        <v>0</v>
      </c>
      <c r="CN25" s="52">
        <v>0</v>
      </c>
      <c r="CO25" s="52">
        <v>0</v>
      </c>
      <c r="CP25" s="52">
        <v>0</v>
      </c>
      <c r="CQ25" s="52">
        <v>0</v>
      </c>
      <c r="CR25" s="52">
        <v>0</v>
      </c>
      <c r="CS25" s="52">
        <v>0</v>
      </c>
      <c r="CT25" s="52">
        <v>0</v>
      </c>
      <c r="CU25" s="52"/>
      <c r="CW25" s="52">
        <v>0</v>
      </c>
    </row>
    <row r="26" spans="2:101" x14ac:dyDescent="0.2">
      <c r="B26" s="9" t="s">
        <v>161</v>
      </c>
      <c r="C26" s="52">
        <v>474</v>
      </c>
      <c r="D26" s="52">
        <v>330</v>
      </c>
      <c r="E26" s="52">
        <v>302</v>
      </c>
      <c r="F26" s="52">
        <v>204</v>
      </c>
      <c r="G26" s="52">
        <v>207</v>
      </c>
      <c r="H26" s="52">
        <v>274</v>
      </c>
      <c r="I26" s="52">
        <v>285</v>
      </c>
      <c r="J26" s="52">
        <v>279</v>
      </c>
      <c r="K26" s="52">
        <v>106</v>
      </c>
      <c r="L26" s="52">
        <v>138</v>
      </c>
      <c r="M26" s="52">
        <v>198</v>
      </c>
      <c r="N26" s="52">
        <v>309</v>
      </c>
      <c r="O26" s="52">
        <v>307</v>
      </c>
      <c r="P26" s="52">
        <v>204</v>
      </c>
      <c r="Q26" s="52">
        <v>160</v>
      </c>
      <c r="R26" s="52">
        <v>8</v>
      </c>
      <c r="S26" s="52">
        <v>6</v>
      </c>
      <c r="T26" s="52">
        <v>220</v>
      </c>
      <c r="U26" s="52">
        <v>367</v>
      </c>
      <c r="V26" s="52">
        <v>213</v>
      </c>
      <c r="W26" s="52">
        <v>328</v>
      </c>
      <c r="X26" s="52">
        <v>256</v>
      </c>
      <c r="Y26" s="52">
        <v>241</v>
      </c>
      <c r="Z26" s="52">
        <v>306</v>
      </c>
      <c r="AA26" s="52">
        <v>262</v>
      </c>
      <c r="AB26" s="52">
        <v>210</v>
      </c>
      <c r="AC26" s="52">
        <v>262</v>
      </c>
      <c r="AD26" s="52">
        <v>57</v>
      </c>
      <c r="AE26" s="52">
        <v>24</v>
      </c>
      <c r="AF26" s="52">
        <v>226</v>
      </c>
      <c r="AG26" s="52">
        <v>250</v>
      </c>
      <c r="AH26" s="52">
        <v>181</v>
      </c>
      <c r="AI26" s="52">
        <v>132</v>
      </c>
      <c r="AJ26" s="52">
        <v>142</v>
      </c>
      <c r="AK26" s="52">
        <v>179</v>
      </c>
      <c r="AL26" s="52">
        <v>217</v>
      </c>
      <c r="AM26" s="52">
        <v>154</v>
      </c>
      <c r="AN26" s="52">
        <v>179</v>
      </c>
      <c r="AO26" s="52">
        <v>175</v>
      </c>
      <c r="AP26" s="52">
        <v>114</v>
      </c>
      <c r="AQ26" s="52">
        <v>145</v>
      </c>
      <c r="AR26" s="52">
        <v>162</v>
      </c>
      <c r="AS26" s="52">
        <v>214</v>
      </c>
      <c r="AT26" s="52">
        <v>149</v>
      </c>
      <c r="AU26" s="52">
        <v>3</v>
      </c>
      <c r="AV26" s="52">
        <v>4</v>
      </c>
      <c r="AW26" s="52">
        <v>9</v>
      </c>
      <c r="AX26" s="52">
        <v>5</v>
      </c>
      <c r="AY26" s="52">
        <v>1</v>
      </c>
      <c r="AZ26" s="52">
        <v>1</v>
      </c>
      <c r="BA26" s="52">
        <v>0</v>
      </c>
      <c r="BB26" s="52">
        <v>1</v>
      </c>
      <c r="BC26" s="52">
        <v>0</v>
      </c>
      <c r="BD26" s="52">
        <v>15</v>
      </c>
      <c r="BE26" s="52">
        <v>0</v>
      </c>
      <c r="BF26" s="52">
        <v>0</v>
      </c>
      <c r="BG26" s="52">
        <v>0</v>
      </c>
      <c r="BH26" s="52">
        <v>0</v>
      </c>
      <c r="BI26" s="52">
        <v>0</v>
      </c>
      <c r="BJ26" s="52">
        <v>0</v>
      </c>
      <c r="BK26" s="52">
        <v>1</v>
      </c>
      <c r="BL26" s="52">
        <v>0</v>
      </c>
      <c r="BM26" s="52">
        <v>1</v>
      </c>
      <c r="BN26" s="52">
        <v>0</v>
      </c>
      <c r="BO26" s="52">
        <v>0</v>
      </c>
      <c r="BP26" s="52">
        <v>0</v>
      </c>
      <c r="BQ26" s="52">
        <v>0</v>
      </c>
      <c r="BR26" s="52">
        <v>1</v>
      </c>
      <c r="BS26" s="52">
        <v>0</v>
      </c>
      <c r="BT26" s="52">
        <v>0</v>
      </c>
      <c r="BU26" s="52">
        <v>1</v>
      </c>
      <c r="BV26" s="52">
        <v>1</v>
      </c>
      <c r="BW26" s="52">
        <v>0</v>
      </c>
      <c r="BX26" s="52">
        <v>2</v>
      </c>
      <c r="BY26" s="52">
        <v>0</v>
      </c>
      <c r="BZ26" s="52">
        <v>0</v>
      </c>
      <c r="CA26" s="52">
        <v>0</v>
      </c>
      <c r="CB26" s="52">
        <v>0</v>
      </c>
      <c r="CC26" s="52">
        <v>0</v>
      </c>
      <c r="CD26" s="52">
        <v>0</v>
      </c>
      <c r="CE26" s="52">
        <v>0</v>
      </c>
      <c r="CF26" s="52">
        <v>0</v>
      </c>
      <c r="CG26" s="52">
        <v>0</v>
      </c>
      <c r="CH26" s="52">
        <v>0</v>
      </c>
      <c r="CI26" s="52">
        <v>0</v>
      </c>
      <c r="CJ26" s="52">
        <v>0</v>
      </c>
      <c r="CK26" s="52">
        <v>0</v>
      </c>
      <c r="CL26" s="52">
        <v>0</v>
      </c>
      <c r="CM26" s="52">
        <v>0</v>
      </c>
      <c r="CN26" s="52">
        <v>0</v>
      </c>
      <c r="CO26" s="52">
        <v>0</v>
      </c>
      <c r="CP26" s="52">
        <v>0</v>
      </c>
      <c r="CQ26" s="52">
        <v>0</v>
      </c>
      <c r="CR26" s="52">
        <v>0</v>
      </c>
      <c r="CS26" s="52">
        <v>0</v>
      </c>
      <c r="CT26" s="52">
        <v>0</v>
      </c>
      <c r="CU26" s="52"/>
      <c r="CW26" s="52">
        <v>0</v>
      </c>
    </row>
    <row r="27" spans="2:101" x14ac:dyDescent="0.2">
      <c r="B27" s="9" t="s">
        <v>152</v>
      </c>
      <c r="C27" s="52">
        <v>146</v>
      </c>
      <c r="D27" s="52">
        <v>142</v>
      </c>
      <c r="E27" s="52">
        <v>142</v>
      </c>
      <c r="F27" s="52">
        <v>48</v>
      </c>
      <c r="G27" s="52">
        <v>134</v>
      </c>
      <c r="H27" s="52">
        <v>92</v>
      </c>
      <c r="I27" s="52">
        <v>107</v>
      </c>
      <c r="J27" s="52">
        <v>125</v>
      </c>
      <c r="K27" s="52">
        <v>81</v>
      </c>
      <c r="L27" s="52">
        <v>88</v>
      </c>
      <c r="M27" s="52">
        <v>68</v>
      </c>
      <c r="N27" s="52">
        <v>108</v>
      </c>
      <c r="O27" s="52">
        <v>90</v>
      </c>
      <c r="P27" s="52">
        <v>84</v>
      </c>
      <c r="Q27" s="52">
        <v>144</v>
      </c>
      <c r="R27" s="52">
        <v>23</v>
      </c>
      <c r="S27" s="52">
        <v>4</v>
      </c>
      <c r="T27" s="52">
        <v>38</v>
      </c>
      <c r="U27" s="52">
        <v>62</v>
      </c>
      <c r="V27" s="52">
        <v>82</v>
      </c>
      <c r="W27" s="52">
        <v>171</v>
      </c>
      <c r="X27" s="52">
        <v>229</v>
      </c>
      <c r="Y27" s="52">
        <v>175</v>
      </c>
      <c r="Z27" s="52">
        <v>278</v>
      </c>
      <c r="AA27" s="52">
        <v>314</v>
      </c>
      <c r="AB27" s="52">
        <v>352</v>
      </c>
      <c r="AC27" s="52">
        <v>607</v>
      </c>
      <c r="AD27" s="52">
        <v>410</v>
      </c>
      <c r="AE27" s="52">
        <v>233</v>
      </c>
      <c r="AF27" s="52">
        <v>525</v>
      </c>
      <c r="AG27" s="52">
        <v>404</v>
      </c>
      <c r="AH27" s="52">
        <v>417</v>
      </c>
      <c r="AI27" s="52">
        <v>426</v>
      </c>
      <c r="AJ27" s="52">
        <v>337</v>
      </c>
      <c r="AK27" s="52">
        <v>314</v>
      </c>
      <c r="AL27" s="52">
        <v>505</v>
      </c>
      <c r="AM27" s="52">
        <v>375</v>
      </c>
      <c r="AN27" s="52">
        <v>339</v>
      </c>
      <c r="AO27" s="52">
        <v>473</v>
      </c>
      <c r="AP27" s="52">
        <v>364</v>
      </c>
      <c r="AQ27" s="52">
        <v>398</v>
      </c>
      <c r="AR27" s="52">
        <v>387</v>
      </c>
      <c r="AS27" s="52">
        <v>252</v>
      </c>
      <c r="AT27" s="52">
        <v>241</v>
      </c>
      <c r="AU27" s="52">
        <v>265</v>
      </c>
      <c r="AV27" s="52">
        <v>235</v>
      </c>
      <c r="AW27" s="52">
        <v>318</v>
      </c>
      <c r="AX27" s="52">
        <v>333</v>
      </c>
      <c r="AY27" s="52">
        <v>228</v>
      </c>
      <c r="AZ27" s="52">
        <v>276</v>
      </c>
      <c r="BA27" s="52">
        <v>309</v>
      </c>
      <c r="BB27" s="52">
        <v>221</v>
      </c>
      <c r="BC27" s="52">
        <v>261</v>
      </c>
      <c r="BD27" s="52">
        <v>762</v>
      </c>
      <c r="BE27" s="52">
        <v>98</v>
      </c>
      <c r="BF27" s="52">
        <v>99</v>
      </c>
      <c r="BG27" s="52">
        <v>161</v>
      </c>
      <c r="BH27" s="52">
        <v>142</v>
      </c>
      <c r="BI27" s="52">
        <v>118</v>
      </c>
      <c r="BJ27" s="52">
        <v>177</v>
      </c>
      <c r="BK27" s="52">
        <v>171</v>
      </c>
      <c r="BL27" s="52">
        <v>146</v>
      </c>
      <c r="BM27" s="52">
        <v>183</v>
      </c>
      <c r="BN27" s="52">
        <v>142</v>
      </c>
      <c r="BO27" s="52">
        <v>110</v>
      </c>
      <c r="BP27" s="52">
        <v>129</v>
      </c>
      <c r="BQ27" s="52">
        <v>145</v>
      </c>
      <c r="BR27" s="52">
        <v>175</v>
      </c>
      <c r="BS27" s="52">
        <v>137</v>
      </c>
      <c r="BT27" s="52">
        <v>133</v>
      </c>
      <c r="BU27" s="52">
        <v>167</v>
      </c>
      <c r="BV27" s="52">
        <v>157</v>
      </c>
      <c r="BW27" s="52">
        <v>170</v>
      </c>
      <c r="BX27" s="52">
        <v>139</v>
      </c>
      <c r="BY27" s="52">
        <v>209</v>
      </c>
      <c r="BZ27" s="52">
        <v>163</v>
      </c>
      <c r="CA27" s="52">
        <v>148</v>
      </c>
      <c r="CB27" s="52">
        <v>127</v>
      </c>
      <c r="CC27" s="52">
        <v>145</v>
      </c>
      <c r="CD27" s="52">
        <v>123</v>
      </c>
      <c r="CE27" s="52">
        <v>111</v>
      </c>
      <c r="CF27" s="52">
        <v>112</v>
      </c>
      <c r="CG27" s="52">
        <v>131</v>
      </c>
      <c r="CH27" s="52">
        <v>112</v>
      </c>
      <c r="CI27" s="52">
        <v>155</v>
      </c>
      <c r="CJ27" s="52">
        <v>122.30434782608697</v>
      </c>
      <c r="CK27" s="52">
        <v>0</v>
      </c>
      <c r="CL27" s="52">
        <v>0</v>
      </c>
      <c r="CM27" s="52">
        <v>0</v>
      </c>
      <c r="CN27" s="52">
        <v>0</v>
      </c>
      <c r="CO27" s="52">
        <v>0</v>
      </c>
      <c r="CP27" s="52">
        <v>0</v>
      </c>
      <c r="CQ27" s="52">
        <v>0</v>
      </c>
      <c r="CR27" s="52">
        <v>0</v>
      </c>
      <c r="CS27" s="52">
        <v>0</v>
      </c>
      <c r="CT27" s="52">
        <v>0</v>
      </c>
      <c r="CU27" s="52"/>
      <c r="CW27" s="52">
        <v>97</v>
      </c>
    </row>
    <row r="28" spans="2:101" x14ac:dyDescent="0.2">
      <c r="B28" s="9" t="s">
        <v>150</v>
      </c>
      <c r="C28" s="52">
        <v>1</v>
      </c>
      <c r="D28" s="52">
        <v>1</v>
      </c>
      <c r="E28" s="52">
        <v>4</v>
      </c>
      <c r="F28" s="52">
        <v>0</v>
      </c>
      <c r="G28" s="52">
        <v>0</v>
      </c>
      <c r="H28" s="52">
        <v>4</v>
      </c>
      <c r="I28" s="52">
        <v>0</v>
      </c>
      <c r="J28" s="52">
        <v>1</v>
      </c>
      <c r="K28" s="52">
        <v>3</v>
      </c>
      <c r="L28" s="52">
        <v>0</v>
      </c>
      <c r="M28" s="52">
        <v>3</v>
      </c>
      <c r="N28" s="52">
        <v>0</v>
      </c>
      <c r="O28" s="52">
        <v>0</v>
      </c>
      <c r="P28" s="52">
        <v>1</v>
      </c>
      <c r="Q28" s="52">
        <v>4</v>
      </c>
      <c r="R28" s="52">
        <v>1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1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2">
        <v>0</v>
      </c>
      <c r="AG28" s="52">
        <v>0</v>
      </c>
      <c r="AH28" s="52">
        <v>1</v>
      </c>
      <c r="AI28" s="52">
        <v>0</v>
      </c>
      <c r="AJ28" s="52">
        <v>0</v>
      </c>
      <c r="AK28" s="52">
        <v>0</v>
      </c>
      <c r="AL28" s="52">
        <v>0</v>
      </c>
      <c r="AM28" s="52">
        <v>0</v>
      </c>
      <c r="AN28" s="52">
        <v>0</v>
      </c>
      <c r="AO28" s="52">
        <v>0</v>
      </c>
      <c r="AP28" s="52">
        <v>0</v>
      </c>
      <c r="AQ28" s="52">
        <v>0</v>
      </c>
      <c r="AR28" s="52">
        <v>0</v>
      </c>
      <c r="AS28" s="52">
        <v>0</v>
      </c>
      <c r="AT28" s="52">
        <v>0</v>
      </c>
      <c r="AU28" s="52">
        <v>0</v>
      </c>
      <c r="AV28" s="52">
        <v>0</v>
      </c>
      <c r="AW28" s="52">
        <v>0</v>
      </c>
      <c r="AX28" s="52">
        <v>1</v>
      </c>
      <c r="AY28" s="52">
        <v>1</v>
      </c>
      <c r="AZ28" s="52">
        <v>0</v>
      </c>
      <c r="BA28" s="52">
        <v>2</v>
      </c>
      <c r="BB28" s="52">
        <v>1</v>
      </c>
      <c r="BC28" s="52">
        <v>0</v>
      </c>
      <c r="BD28" s="52">
        <v>1</v>
      </c>
      <c r="BE28" s="52">
        <v>0</v>
      </c>
      <c r="BF28" s="52">
        <v>0</v>
      </c>
      <c r="BG28" s="52">
        <v>0</v>
      </c>
      <c r="BH28" s="52">
        <v>0</v>
      </c>
      <c r="BI28" s="52">
        <v>0</v>
      </c>
      <c r="BJ28" s="52">
        <v>0</v>
      </c>
      <c r="BK28" s="52">
        <v>0</v>
      </c>
      <c r="BL28" s="52">
        <v>0</v>
      </c>
      <c r="BM28" s="52">
        <v>0</v>
      </c>
      <c r="BN28" s="52">
        <v>0</v>
      </c>
      <c r="BO28" s="52">
        <v>0</v>
      </c>
      <c r="BP28" s="52">
        <v>0</v>
      </c>
      <c r="BQ28" s="52">
        <v>0</v>
      </c>
      <c r="BR28" s="52">
        <v>0</v>
      </c>
      <c r="BS28" s="52">
        <v>0</v>
      </c>
      <c r="BT28" s="52">
        <v>0</v>
      </c>
      <c r="BU28" s="52">
        <v>0</v>
      </c>
      <c r="BV28" s="52">
        <v>0</v>
      </c>
      <c r="BW28" s="52">
        <v>0</v>
      </c>
      <c r="BX28" s="52">
        <v>0</v>
      </c>
      <c r="BY28" s="52">
        <v>0</v>
      </c>
      <c r="BZ28" s="52">
        <v>0</v>
      </c>
      <c r="CA28" s="52">
        <v>0</v>
      </c>
      <c r="CB28" s="52">
        <v>0</v>
      </c>
      <c r="CC28" s="52">
        <v>0</v>
      </c>
      <c r="CD28" s="52">
        <v>0</v>
      </c>
      <c r="CE28" s="52">
        <v>0</v>
      </c>
      <c r="CF28" s="52">
        <v>0</v>
      </c>
      <c r="CG28" s="52">
        <v>0</v>
      </c>
      <c r="CH28" s="52">
        <v>0</v>
      </c>
      <c r="CI28" s="52">
        <v>0</v>
      </c>
      <c r="CJ28" s="52">
        <v>0</v>
      </c>
      <c r="CK28" s="52">
        <v>0</v>
      </c>
      <c r="CL28" s="52">
        <v>0</v>
      </c>
      <c r="CM28" s="52">
        <v>0</v>
      </c>
      <c r="CN28" s="52">
        <v>0</v>
      </c>
      <c r="CO28" s="52">
        <v>0</v>
      </c>
      <c r="CP28" s="52">
        <v>0</v>
      </c>
      <c r="CQ28" s="52">
        <v>0</v>
      </c>
      <c r="CR28" s="52">
        <v>0</v>
      </c>
      <c r="CS28" s="52">
        <v>0</v>
      </c>
      <c r="CT28" s="52">
        <v>0</v>
      </c>
      <c r="CU28" s="52"/>
      <c r="CW28" s="52">
        <v>0</v>
      </c>
    </row>
    <row r="29" spans="2:101" x14ac:dyDescent="0.2">
      <c r="B29" s="9" t="s">
        <v>151</v>
      </c>
      <c r="C29" s="52">
        <v>55</v>
      </c>
      <c r="D29" s="52">
        <v>40</v>
      </c>
      <c r="E29" s="52">
        <v>35</v>
      </c>
      <c r="F29" s="52">
        <v>29</v>
      </c>
      <c r="G29" s="52">
        <v>21</v>
      </c>
      <c r="H29" s="52">
        <v>23</v>
      </c>
      <c r="I29" s="52">
        <v>20</v>
      </c>
      <c r="J29" s="52">
        <v>25</v>
      </c>
      <c r="K29" s="52">
        <v>22</v>
      </c>
      <c r="L29" s="52">
        <v>18</v>
      </c>
      <c r="M29" s="52">
        <v>19</v>
      </c>
      <c r="N29" s="52">
        <v>16</v>
      </c>
      <c r="O29" s="52">
        <v>14</v>
      </c>
      <c r="P29" s="52">
        <v>20</v>
      </c>
      <c r="Q29" s="52">
        <v>33</v>
      </c>
      <c r="R29" s="52">
        <v>2</v>
      </c>
      <c r="S29" s="52">
        <v>7</v>
      </c>
      <c r="T29" s="52">
        <v>17</v>
      </c>
      <c r="U29" s="52">
        <v>32</v>
      </c>
      <c r="V29" s="52">
        <v>30</v>
      </c>
      <c r="W29" s="52">
        <v>30</v>
      </c>
      <c r="X29" s="52">
        <v>34</v>
      </c>
      <c r="Y29" s="52">
        <v>16</v>
      </c>
      <c r="Z29" s="52">
        <v>21</v>
      </c>
      <c r="AA29" s="52">
        <v>11</v>
      </c>
      <c r="AB29" s="52">
        <v>19</v>
      </c>
      <c r="AC29" s="52">
        <v>25</v>
      </c>
      <c r="AD29" s="52">
        <v>18</v>
      </c>
      <c r="AE29" s="52">
        <v>1</v>
      </c>
      <c r="AF29" s="52">
        <v>6</v>
      </c>
      <c r="AG29" s="52">
        <v>9</v>
      </c>
      <c r="AH29" s="52">
        <v>13</v>
      </c>
      <c r="AI29" s="52">
        <v>11</v>
      </c>
      <c r="AJ29" s="52">
        <v>13</v>
      </c>
      <c r="AK29" s="52">
        <v>7</v>
      </c>
      <c r="AL29" s="52">
        <v>7</v>
      </c>
      <c r="AM29" s="52">
        <v>5</v>
      </c>
      <c r="AN29" s="52">
        <v>9</v>
      </c>
      <c r="AO29" s="52">
        <v>8</v>
      </c>
      <c r="AP29" s="52">
        <v>4</v>
      </c>
      <c r="AQ29" s="52">
        <v>7</v>
      </c>
      <c r="AR29" s="52">
        <v>6</v>
      </c>
      <c r="AS29" s="52">
        <v>6</v>
      </c>
      <c r="AT29" s="52">
        <v>7</v>
      </c>
      <c r="AU29" s="52">
        <v>6</v>
      </c>
      <c r="AV29" s="52">
        <v>3</v>
      </c>
      <c r="AW29" s="52">
        <v>9</v>
      </c>
      <c r="AX29" s="52">
        <v>8</v>
      </c>
      <c r="AY29" s="52">
        <v>3</v>
      </c>
      <c r="AZ29" s="52">
        <v>2</v>
      </c>
      <c r="BA29" s="52">
        <v>2</v>
      </c>
      <c r="BB29" s="52">
        <v>3</v>
      </c>
      <c r="BC29" s="52">
        <v>6</v>
      </c>
      <c r="BD29" s="52">
        <v>4</v>
      </c>
      <c r="BE29" s="52">
        <v>7</v>
      </c>
      <c r="BF29" s="52">
        <v>7</v>
      </c>
      <c r="BG29" s="52">
        <v>2</v>
      </c>
      <c r="BH29" s="52">
        <v>8</v>
      </c>
      <c r="BI29" s="52">
        <v>4</v>
      </c>
      <c r="BJ29" s="52">
        <v>0</v>
      </c>
      <c r="BK29" s="52">
        <v>2</v>
      </c>
      <c r="BL29" s="52">
        <v>2</v>
      </c>
      <c r="BM29" s="52">
        <v>3</v>
      </c>
      <c r="BN29" s="52">
        <v>0</v>
      </c>
      <c r="BO29" s="52">
        <v>1</v>
      </c>
      <c r="BP29" s="52">
        <v>2</v>
      </c>
      <c r="BQ29" s="52">
        <v>0</v>
      </c>
      <c r="BR29" s="52">
        <v>1</v>
      </c>
      <c r="BS29" s="52">
        <v>3</v>
      </c>
      <c r="BT29" s="52">
        <v>8</v>
      </c>
      <c r="BU29" s="52">
        <v>3</v>
      </c>
      <c r="BV29" s="52">
        <v>1</v>
      </c>
      <c r="BW29" s="52">
        <v>2</v>
      </c>
      <c r="BX29" s="52">
        <v>0</v>
      </c>
      <c r="BY29" s="52">
        <v>1</v>
      </c>
      <c r="BZ29" s="52">
        <v>2</v>
      </c>
      <c r="CA29" s="52">
        <v>3</v>
      </c>
      <c r="CB29" s="52">
        <v>0</v>
      </c>
      <c r="CC29" s="52">
        <v>1</v>
      </c>
      <c r="CD29" s="52">
        <v>1</v>
      </c>
      <c r="CE29" s="52">
        <v>2</v>
      </c>
      <c r="CF29" s="52">
        <v>0</v>
      </c>
      <c r="CG29" s="52">
        <v>0</v>
      </c>
      <c r="CH29" s="52">
        <v>0</v>
      </c>
      <c r="CI29" s="52">
        <v>1</v>
      </c>
      <c r="CJ29" s="52">
        <v>0</v>
      </c>
      <c r="CK29" s="52">
        <v>0</v>
      </c>
      <c r="CL29" s="52">
        <v>0</v>
      </c>
      <c r="CM29" s="52">
        <v>0</v>
      </c>
      <c r="CN29" s="52">
        <v>0</v>
      </c>
      <c r="CO29" s="52">
        <v>0</v>
      </c>
      <c r="CP29" s="52">
        <v>0</v>
      </c>
      <c r="CQ29" s="52">
        <v>0</v>
      </c>
      <c r="CR29" s="52">
        <v>0</v>
      </c>
      <c r="CS29" s="52">
        <v>0</v>
      </c>
      <c r="CT29" s="52">
        <v>0</v>
      </c>
      <c r="CU29" s="52"/>
      <c r="CW29" s="52">
        <v>0</v>
      </c>
    </row>
    <row r="30" spans="2:101" x14ac:dyDescent="0.2">
      <c r="B30" s="9" t="s">
        <v>153</v>
      </c>
      <c r="C30" s="52">
        <v>7</v>
      </c>
      <c r="D30" s="52">
        <v>7</v>
      </c>
      <c r="E30" s="52">
        <v>2</v>
      </c>
      <c r="F30" s="52">
        <v>3</v>
      </c>
      <c r="G30" s="52">
        <v>5</v>
      </c>
      <c r="H30" s="52">
        <v>7</v>
      </c>
      <c r="I30" s="52">
        <v>3</v>
      </c>
      <c r="J30" s="52">
        <v>7</v>
      </c>
      <c r="K30" s="52">
        <v>2</v>
      </c>
      <c r="L30" s="52">
        <v>1</v>
      </c>
      <c r="M30" s="52">
        <v>4</v>
      </c>
      <c r="N30" s="52">
        <v>0</v>
      </c>
      <c r="O30" s="52">
        <v>6</v>
      </c>
      <c r="P30" s="52">
        <v>1</v>
      </c>
      <c r="Q30" s="52">
        <v>3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2">
        <v>0</v>
      </c>
      <c r="AG30" s="52">
        <v>1</v>
      </c>
      <c r="AH30" s="52">
        <v>0</v>
      </c>
      <c r="AI30" s="52">
        <v>1</v>
      </c>
      <c r="AJ30" s="52">
        <v>1</v>
      </c>
      <c r="AK30" s="52">
        <v>0</v>
      </c>
      <c r="AL30" s="52">
        <v>0</v>
      </c>
      <c r="AM30" s="52">
        <v>0</v>
      </c>
      <c r="AN30" s="52">
        <v>0</v>
      </c>
      <c r="AO30" s="52">
        <v>0</v>
      </c>
      <c r="AP30" s="52">
        <v>0</v>
      </c>
      <c r="AQ30" s="52">
        <v>0</v>
      </c>
      <c r="AR30" s="52">
        <v>0</v>
      </c>
      <c r="AS30" s="52">
        <v>0</v>
      </c>
      <c r="AT30" s="52">
        <v>0</v>
      </c>
      <c r="AU30" s="52">
        <v>0</v>
      </c>
      <c r="AV30" s="52">
        <v>0</v>
      </c>
      <c r="AW30" s="52">
        <v>0</v>
      </c>
      <c r="AX30" s="52">
        <v>0</v>
      </c>
      <c r="AY30" s="52">
        <v>0</v>
      </c>
      <c r="AZ30" s="52">
        <v>0</v>
      </c>
      <c r="BA30" s="52">
        <v>0</v>
      </c>
      <c r="BB30" s="52">
        <v>1</v>
      </c>
      <c r="BC30" s="52">
        <v>0</v>
      </c>
      <c r="BD30" s="52">
        <v>0</v>
      </c>
      <c r="BE30" s="52">
        <v>1</v>
      </c>
      <c r="BF30" s="52">
        <v>0</v>
      </c>
      <c r="BG30" s="52">
        <v>0</v>
      </c>
      <c r="BH30" s="52">
        <v>0</v>
      </c>
      <c r="BI30" s="52">
        <v>0</v>
      </c>
      <c r="BJ30" s="52">
        <v>0</v>
      </c>
      <c r="BK30" s="52">
        <v>0</v>
      </c>
      <c r="BL30" s="52">
        <v>0</v>
      </c>
      <c r="BM30" s="52">
        <v>0</v>
      </c>
      <c r="BN30" s="52">
        <v>0</v>
      </c>
      <c r="BO30" s="52">
        <v>0</v>
      </c>
      <c r="BP30" s="52">
        <v>0</v>
      </c>
      <c r="BQ30" s="52">
        <v>0</v>
      </c>
      <c r="BR30" s="52">
        <v>0</v>
      </c>
      <c r="BS30" s="52">
        <v>0</v>
      </c>
      <c r="BT30" s="52">
        <v>0</v>
      </c>
      <c r="BU30" s="52">
        <v>0</v>
      </c>
      <c r="BV30" s="52">
        <v>0</v>
      </c>
      <c r="BW30" s="52">
        <v>0</v>
      </c>
      <c r="BX30" s="52">
        <v>0</v>
      </c>
      <c r="BY30" s="52">
        <v>0</v>
      </c>
      <c r="BZ30" s="52">
        <v>0</v>
      </c>
      <c r="CA30" s="52">
        <v>0</v>
      </c>
      <c r="CB30" s="52">
        <v>0</v>
      </c>
      <c r="CC30" s="52">
        <v>0</v>
      </c>
      <c r="CD30" s="52">
        <v>0</v>
      </c>
      <c r="CE30" s="52">
        <v>0</v>
      </c>
      <c r="CF30" s="52">
        <v>0</v>
      </c>
      <c r="CG30" s="52">
        <v>0</v>
      </c>
      <c r="CH30" s="52">
        <v>0</v>
      </c>
      <c r="CI30" s="52">
        <v>0</v>
      </c>
      <c r="CJ30" s="52">
        <v>0</v>
      </c>
      <c r="CK30" s="52">
        <v>0</v>
      </c>
      <c r="CL30" s="52">
        <v>0</v>
      </c>
      <c r="CM30" s="52">
        <v>0</v>
      </c>
      <c r="CN30" s="52">
        <v>0</v>
      </c>
      <c r="CO30" s="52">
        <v>0</v>
      </c>
      <c r="CP30" s="52">
        <v>0</v>
      </c>
      <c r="CQ30" s="52">
        <v>0</v>
      </c>
      <c r="CR30" s="52">
        <v>0</v>
      </c>
      <c r="CS30" s="52">
        <v>0</v>
      </c>
      <c r="CT30" s="52">
        <v>0</v>
      </c>
      <c r="CU30" s="52"/>
      <c r="CW30" s="52">
        <v>0</v>
      </c>
    </row>
    <row r="31" spans="2:101" x14ac:dyDescent="0.2">
      <c r="B31" s="9" t="s">
        <v>154</v>
      </c>
      <c r="C31" s="52">
        <v>5738</v>
      </c>
      <c r="D31" s="52">
        <v>5036</v>
      </c>
      <c r="E31" s="52">
        <v>6136</v>
      </c>
      <c r="F31" s="52">
        <v>4261</v>
      </c>
      <c r="G31" s="52">
        <v>5449</v>
      </c>
      <c r="H31" s="52">
        <v>5980</v>
      </c>
      <c r="I31" s="52">
        <v>7372</v>
      </c>
      <c r="J31" s="52">
        <v>7150</v>
      </c>
      <c r="K31" s="52">
        <v>4628</v>
      </c>
      <c r="L31" s="52">
        <v>5014</v>
      </c>
      <c r="M31" s="52">
        <v>5498</v>
      </c>
      <c r="N31" s="52">
        <v>6644</v>
      </c>
      <c r="O31" s="52">
        <v>6961</v>
      </c>
      <c r="P31" s="52">
        <v>5382</v>
      </c>
      <c r="Q31" s="52">
        <v>5310</v>
      </c>
      <c r="R31" s="52">
        <v>510</v>
      </c>
      <c r="S31" s="52">
        <v>2306</v>
      </c>
      <c r="T31" s="52">
        <v>7297</v>
      </c>
      <c r="U31" s="52">
        <v>10773</v>
      </c>
      <c r="V31" s="52">
        <v>8610</v>
      </c>
      <c r="W31" s="52">
        <v>8757</v>
      </c>
      <c r="X31" s="52">
        <v>7690</v>
      </c>
      <c r="Y31" s="52">
        <v>6568</v>
      </c>
      <c r="Z31" s="52">
        <v>9003</v>
      </c>
      <c r="AA31" s="52">
        <v>6991</v>
      </c>
      <c r="AB31" s="52">
        <v>7215</v>
      </c>
      <c r="AC31" s="52">
        <v>8030</v>
      </c>
      <c r="AD31" s="52">
        <v>4674</v>
      </c>
      <c r="AE31" s="52">
        <v>1933</v>
      </c>
      <c r="AF31" s="52">
        <v>7140</v>
      </c>
      <c r="AG31" s="52">
        <v>10954</v>
      </c>
      <c r="AH31" s="52">
        <v>9317</v>
      </c>
      <c r="AI31" s="52">
        <v>6777</v>
      </c>
      <c r="AJ31" s="52">
        <v>5620</v>
      </c>
      <c r="AK31" s="52">
        <v>6029</v>
      </c>
      <c r="AL31" s="52">
        <v>8323</v>
      </c>
      <c r="AM31" s="52">
        <v>6308</v>
      </c>
      <c r="AN31" s="52">
        <v>6217</v>
      </c>
      <c r="AO31" s="52">
        <v>7940</v>
      </c>
      <c r="AP31" s="52">
        <v>5976</v>
      </c>
      <c r="AQ31" s="52">
        <v>7536</v>
      </c>
      <c r="AR31" s="52">
        <v>8072</v>
      </c>
      <c r="AS31" s="52">
        <v>7785</v>
      </c>
      <c r="AT31" s="52">
        <v>7485</v>
      </c>
      <c r="AU31" s="52">
        <v>7056</v>
      </c>
      <c r="AV31" s="52">
        <v>8164</v>
      </c>
      <c r="AW31" s="52">
        <v>9108</v>
      </c>
      <c r="AX31" s="52">
        <v>7873</v>
      </c>
      <c r="AY31" s="52">
        <v>7965</v>
      </c>
      <c r="AZ31" s="52">
        <v>6609</v>
      </c>
      <c r="BA31" s="52">
        <v>8947</v>
      </c>
      <c r="BB31" s="52">
        <v>6749</v>
      </c>
      <c r="BC31" s="52">
        <v>8933</v>
      </c>
      <c r="BD31" s="52">
        <v>11201</v>
      </c>
      <c r="BE31" s="52">
        <v>12418</v>
      </c>
      <c r="BF31" s="52">
        <v>9563</v>
      </c>
      <c r="BG31" s="52">
        <v>6869</v>
      </c>
      <c r="BH31" s="52">
        <v>8681</v>
      </c>
      <c r="BI31" s="52">
        <v>7233</v>
      </c>
      <c r="BJ31" s="52">
        <v>8056</v>
      </c>
      <c r="BK31" s="52">
        <v>11007</v>
      </c>
      <c r="BL31" s="52">
        <v>8313</v>
      </c>
      <c r="BM31" s="52">
        <v>9063</v>
      </c>
      <c r="BN31" s="52">
        <v>5622</v>
      </c>
      <c r="BO31" s="52">
        <v>8521</v>
      </c>
      <c r="BP31" s="52">
        <v>8651</v>
      </c>
      <c r="BQ31" s="52">
        <v>7880</v>
      </c>
      <c r="BR31" s="52">
        <v>7120</v>
      </c>
      <c r="BS31" s="52">
        <v>7288</v>
      </c>
      <c r="BT31" s="52">
        <v>8769</v>
      </c>
      <c r="BU31" s="52">
        <v>9388</v>
      </c>
      <c r="BV31" s="52">
        <v>11564</v>
      </c>
      <c r="BW31" s="52">
        <v>10847</v>
      </c>
      <c r="BX31" s="52">
        <v>6577</v>
      </c>
      <c r="BY31" s="52">
        <v>7068</v>
      </c>
      <c r="BZ31" s="52">
        <v>6849</v>
      </c>
      <c r="CA31" s="52">
        <v>7507</v>
      </c>
      <c r="CB31" s="52">
        <v>9815</v>
      </c>
      <c r="CC31" s="52">
        <v>9651</v>
      </c>
      <c r="CD31" s="52">
        <v>11028</v>
      </c>
      <c r="CE31" s="52">
        <v>7946</v>
      </c>
      <c r="CF31" s="52">
        <v>9616</v>
      </c>
      <c r="CG31" s="52">
        <v>13570</v>
      </c>
      <c r="CH31" s="52">
        <v>11486</v>
      </c>
      <c r="CI31" s="52">
        <v>13466</v>
      </c>
      <c r="CJ31" s="52">
        <v>8655.8695652173919</v>
      </c>
      <c r="CK31" s="52">
        <v>0</v>
      </c>
      <c r="CL31" s="52">
        <v>0</v>
      </c>
      <c r="CM31" s="52">
        <v>0</v>
      </c>
      <c r="CN31" s="52">
        <v>0</v>
      </c>
      <c r="CO31" s="52">
        <v>0</v>
      </c>
      <c r="CP31" s="52">
        <v>0</v>
      </c>
      <c r="CQ31" s="52">
        <v>0</v>
      </c>
      <c r="CR31" s="52">
        <v>0</v>
      </c>
      <c r="CS31" s="52">
        <v>0</v>
      </c>
      <c r="CT31" s="52">
        <v>0</v>
      </c>
      <c r="CU31" s="52"/>
      <c r="CW31" s="52">
        <v>6865</v>
      </c>
    </row>
    <row r="32" spans="2:101" ht="15" x14ac:dyDescent="0.25">
      <c r="B32" s="9" t="s">
        <v>155</v>
      </c>
      <c r="C32" s="52">
        <v>330</v>
      </c>
      <c r="D32" s="52">
        <v>421</v>
      </c>
      <c r="E32" s="52">
        <v>692</v>
      </c>
      <c r="F32" s="52">
        <v>531</v>
      </c>
      <c r="G32" s="52">
        <v>346</v>
      </c>
      <c r="H32" s="52">
        <v>364</v>
      </c>
      <c r="I32" s="52">
        <v>710</v>
      </c>
      <c r="J32" s="52">
        <v>777</v>
      </c>
      <c r="K32" s="52">
        <v>420</v>
      </c>
      <c r="L32" s="52">
        <v>355</v>
      </c>
      <c r="M32" s="52">
        <v>377</v>
      </c>
      <c r="N32" s="52">
        <v>463</v>
      </c>
      <c r="O32" s="52">
        <v>475</v>
      </c>
      <c r="P32" s="52">
        <v>358</v>
      </c>
      <c r="Q32" s="52">
        <v>471</v>
      </c>
      <c r="R32" s="52">
        <v>20</v>
      </c>
      <c r="S32" s="52">
        <v>52</v>
      </c>
      <c r="T32" s="52">
        <v>394</v>
      </c>
      <c r="U32" s="52">
        <v>961</v>
      </c>
      <c r="V32" s="52">
        <v>1015</v>
      </c>
      <c r="W32" s="52">
        <v>863</v>
      </c>
      <c r="X32" s="52">
        <v>450</v>
      </c>
      <c r="Y32" s="52">
        <v>412</v>
      </c>
      <c r="Z32" s="52">
        <v>463</v>
      </c>
      <c r="AA32" s="52">
        <v>527</v>
      </c>
      <c r="AB32" s="52">
        <v>423</v>
      </c>
      <c r="AC32" s="52">
        <v>506</v>
      </c>
      <c r="AD32" s="52">
        <v>257</v>
      </c>
      <c r="AE32" s="52">
        <v>83</v>
      </c>
      <c r="AF32" s="52">
        <v>321</v>
      </c>
      <c r="AG32" s="52">
        <v>935</v>
      </c>
      <c r="AH32" s="52">
        <v>1207</v>
      </c>
      <c r="AI32" s="52">
        <v>508</v>
      </c>
      <c r="AJ32" s="52">
        <v>415</v>
      </c>
      <c r="AK32" s="52">
        <v>378</v>
      </c>
      <c r="AL32" s="52">
        <v>485</v>
      </c>
      <c r="AM32" s="52">
        <v>414</v>
      </c>
      <c r="AN32" s="52">
        <v>419</v>
      </c>
      <c r="AO32" s="52">
        <v>570</v>
      </c>
      <c r="AP32" s="52">
        <v>358</v>
      </c>
      <c r="AQ32" s="52">
        <v>364</v>
      </c>
      <c r="AR32" s="52">
        <v>342</v>
      </c>
      <c r="AS32" s="52">
        <v>377</v>
      </c>
      <c r="AT32" s="52">
        <v>381</v>
      </c>
      <c r="AU32" s="52">
        <v>538</v>
      </c>
      <c r="AV32" s="52">
        <v>522</v>
      </c>
      <c r="AW32" s="52">
        <v>492</v>
      </c>
      <c r="AX32" s="52">
        <v>461</v>
      </c>
      <c r="AY32" s="52">
        <v>567</v>
      </c>
      <c r="AZ32" s="52">
        <v>462</v>
      </c>
      <c r="BA32" s="52">
        <v>427</v>
      </c>
      <c r="BB32" s="52">
        <v>309</v>
      </c>
      <c r="BC32" s="52">
        <v>281</v>
      </c>
      <c r="BD32" s="52">
        <v>290</v>
      </c>
      <c r="BE32" s="52">
        <v>699</v>
      </c>
      <c r="BF32" s="52">
        <v>568</v>
      </c>
      <c r="BG32" s="52">
        <v>279</v>
      </c>
      <c r="BH32" s="52">
        <v>298</v>
      </c>
      <c r="BI32" s="52">
        <v>188</v>
      </c>
      <c r="BJ32" s="52">
        <v>288</v>
      </c>
      <c r="BK32" s="52">
        <v>483</v>
      </c>
      <c r="BL32" s="52">
        <v>341</v>
      </c>
      <c r="BM32" s="52">
        <v>318</v>
      </c>
      <c r="BN32" s="52">
        <v>163</v>
      </c>
      <c r="BO32" s="52">
        <v>165</v>
      </c>
      <c r="BP32" s="52">
        <v>145</v>
      </c>
      <c r="BQ32" s="52">
        <v>205</v>
      </c>
      <c r="BR32" s="52">
        <v>245</v>
      </c>
      <c r="BS32" s="52">
        <v>185</v>
      </c>
      <c r="BT32" s="52">
        <v>205</v>
      </c>
      <c r="BU32" s="52">
        <v>235</v>
      </c>
      <c r="BV32" s="52">
        <v>527</v>
      </c>
      <c r="BW32" s="52">
        <v>327</v>
      </c>
      <c r="BX32" s="52">
        <v>217</v>
      </c>
      <c r="BY32" s="52">
        <v>252</v>
      </c>
      <c r="BZ32" s="52">
        <v>186</v>
      </c>
      <c r="CA32" s="52">
        <v>165</v>
      </c>
      <c r="CB32" s="52">
        <v>183</v>
      </c>
      <c r="CC32" s="52">
        <v>289</v>
      </c>
      <c r="CD32" s="52">
        <v>324</v>
      </c>
      <c r="CE32" s="52">
        <v>326</v>
      </c>
      <c r="CF32" s="52">
        <v>324</v>
      </c>
      <c r="CG32" s="52">
        <v>824</v>
      </c>
      <c r="CH32" s="52">
        <v>648</v>
      </c>
      <c r="CI32" s="52">
        <v>399</v>
      </c>
      <c r="CJ32" s="52">
        <v>282.43478260869568</v>
      </c>
      <c r="CK32" s="52">
        <v>0</v>
      </c>
      <c r="CL32" s="52">
        <v>0</v>
      </c>
      <c r="CM32" s="52">
        <v>0</v>
      </c>
      <c r="CN32" s="52">
        <v>0</v>
      </c>
      <c r="CO32" s="52">
        <v>0</v>
      </c>
      <c r="CP32" s="52">
        <v>0</v>
      </c>
      <c r="CQ32" s="52">
        <v>0</v>
      </c>
      <c r="CR32" s="52">
        <v>0</v>
      </c>
      <c r="CS32" s="52">
        <v>0</v>
      </c>
      <c r="CT32" s="52">
        <v>0</v>
      </c>
      <c r="CU32" s="53"/>
      <c r="CW32" s="52">
        <v>224</v>
      </c>
    </row>
    <row r="33" spans="2:101" x14ac:dyDescent="0.2">
      <c r="B33" s="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W33" s="52"/>
    </row>
    <row r="34" spans="2:101" x14ac:dyDescent="0.2">
      <c r="B34" s="1" t="s">
        <v>13</v>
      </c>
      <c r="C34" s="52">
        <f t="shared" ref="C34:AH34" si="6">C36-SUM(C4:C32)</f>
        <v>4633</v>
      </c>
      <c r="D34" s="52">
        <f t="shared" si="6"/>
        <v>5734</v>
      </c>
      <c r="E34" s="52">
        <f t="shared" si="6"/>
        <v>5741</v>
      </c>
      <c r="F34" s="52">
        <f t="shared" si="6"/>
        <v>3296</v>
      </c>
      <c r="G34" s="52">
        <f t="shared" si="6"/>
        <v>2584</v>
      </c>
      <c r="H34" s="52">
        <f t="shared" si="6"/>
        <v>2783</v>
      </c>
      <c r="I34" s="52">
        <f t="shared" si="6"/>
        <v>3492</v>
      </c>
      <c r="J34" s="52">
        <f t="shared" si="6"/>
        <v>3158</v>
      </c>
      <c r="K34" s="52">
        <f t="shared" si="6"/>
        <v>2230</v>
      </c>
      <c r="L34" s="52">
        <f t="shared" si="6"/>
        <v>2973</v>
      </c>
      <c r="M34" s="52">
        <f t="shared" si="6"/>
        <v>2870</v>
      </c>
      <c r="N34" s="52">
        <f t="shared" si="6"/>
        <v>2842</v>
      </c>
      <c r="O34" s="52">
        <f t="shared" si="6"/>
        <v>3187</v>
      </c>
      <c r="P34" s="52">
        <f t="shared" si="6"/>
        <v>3157</v>
      </c>
      <c r="Q34" s="52">
        <f t="shared" si="6"/>
        <v>3372</v>
      </c>
      <c r="R34" s="52">
        <f t="shared" si="6"/>
        <v>432</v>
      </c>
      <c r="S34" s="52">
        <f t="shared" si="6"/>
        <v>1620</v>
      </c>
      <c r="T34" s="52">
        <f t="shared" si="6"/>
        <v>3991</v>
      </c>
      <c r="U34" s="52">
        <f t="shared" si="6"/>
        <v>3982</v>
      </c>
      <c r="V34" s="52">
        <f t="shared" si="6"/>
        <v>4837</v>
      </c>
      <c r="W34" s="52">
        <f t="shared" si="6"/>
        <v>4119</v>
      </c>
      <c r="X34" s="52">
        <f t="shared" si="6"/>
        <v>4450</v>
      </c>
      <c r="Y34" s="52">
        <f t="shared" si="6"/>
        <v>4496</v>
      </c>
      <c r="Z34" s="52">
        <f t="shared" si="6"/>
        <v>3791</v>
      </c>
      <c r="AA34" s="52">
        <f t="shared" si="6"/>
        <v>4317</v>
      </c>
      <c r="AB34" s="52">
        <f t="shared" si="6"/>
        <v>3704</v>
      </c>
      <c r="AC34" s="52">
        <f t="shared" si="6"/>
        <v>4506</v>
      </c>
      <c r="AD34" s="52">
        <f t="shared" si="6"/>
        <v>3458</v>
      </c>
      <c r="AE34" s="52">
        <f t="shared" si="6"/>
        <v>2380</v>
      </c>
      <c r="AF34" s="52">
        <f t="shared" si="6"/>
        <v>4375</v>
      </c>
      <c r="AG34" s="52">
        <f t="shared" si="6"/>
        <v>5581</v>
      </c>
      <c r="AH34" s="52">
        <f t="shared" si="6"/>
        <v>4092</v>
      </c>
      <c r="AI34" s="52">
        <f t="shared" ref="AI34:BB34" si="7">AI36-SUM(AI4:AI32)</f>
        <v>3248</v>
      </c>
      <c r="AJ34" s="52">
        <f t="shared" si="7"/>
        <v>4189</v>
      </c>
      <c r="AK34" s="52">
        <f t="shared" si="7"/>
        <v>3458</v>
      </c>
      <c r="AL34" s="52">
        <f t="shared" si="7"/>
        <v>2996</v>
      </c>
      <c r="AM34" s="52">
        <f t="shared" si="7"/>
        <v>3455</v>
      </c>
      <c r="AN34" s="52">
        <f t="shared" si="7"/>
        <v>3352</v>
      </c>
      <c r="AO34" s="52">
        <f t="shared" si="7"/>
        <v>3848</v>
      </c>
      <c r="AP34" s="52">
        <f t="shared" si="7"/>
        <v>2818</v>
      </c>
      <c r="AQ34" s="52">
        <f t="shared" si="7"/>
        <v>4480</v>
      </c>
      <c r="AR34" s="52">
        <f t="shared" si="7"/>
        <v>4901</v>
      </c>
      <c r="AS34" s="52">
        <f t="shared" si="7"/>
        <v>3572</v>
      </c>
      <c r="AT34" s="52">
        <f t="shared" si="7"/>
        <v>3726</v>
      </c>
      <c r="AU34" s="52">
        <f t="shared" si="7"/>
        <v>4252</v>
      </c>
      <c r="AV34" s="52">
        <f t="shared" si="7"/>
        <v>1725</v>
      </c>
      <c r="AW34" s="52">
        <f t="shared" si="7"/>
        <v>1327</v>
      </c>
      <c r="AX34" s="52">
        <f t="shared" si="7"/>
        <v>1121</v>
      </c>
      <c r="AY34" s="52">
        <f t="shared" si="7"/>
        <v>962</v>
      </c>
      <c r="AZ34" s="52">
        <f t="shared" si="7"/>
        <v>1042</v>
      </c>
      <c r="BA34" s="52">
        <f t="shared" si="7"/>
        <v>1197</v>
      </c>
      <c r="BB34" s="52">
        <f t="shared" si="7"/>
        <v>764</v>
      </c>
      <c r="BC34" s="52">
        <f t="shared" ref="BC34:BD34" si="8">BC36-SUM(BC4:BC32)</f>
        <v>914</v>
      </c>
      <c r="BD34" s="52">
        <f t="shared" si="8"/>
        <v>1541</v>
      </c>
      <c r="BE34" s="52">
        <f t="shared" ref="BE34:BF34" si="9">BE36-SUM(BE4:BE32)</f>
        <v>1648</v>
      </c>
      <c r="BF34" s="52">
        <f t="shared" si="9"/>
        <v>1210</v>
      </c>
      <c r="BG34" s="52">
        <f t="shared" ref="BG34:BH34" si="10">BG36-SUM(BG4:BG32)</f>
        <v>708</v>
      </c>
      <c r="BH34" s="52">
        <f t="shared" si="10"/>
        <v>791</v>
      </c>
      <c r="BI34" s="52">
        <f t="shared" ref="BI34:BK34" si="11">BI36-SUM(BI4:BI32)</f>
        <v>864</v>
      </c>
      <c r="BJ34" s="52">
        <f t="shared" si="11"/>
        <v>1118</v>
      </c>
      <c r="BK34" s="52">
        <f t="shared" si="11"/>
        <v>1595</v>
      </c>
      <c r="BL34" s="52">
        <f t="shared" ref="BL34:BM34" si="12">BL36-SUM(BL4:BL32)</f>
        <v>1308</v>
      </c>
      <c r="BM34" s="52">
        <f t="shared" si="12"/>
        <v>1186</v>
      </c>
      <c r="BN34" s="52">
        <f t="shared" ref="BN34:BO34" si="13">BN36-SUM(BN4:BN32)</f>
        <v>715</v>
      </c>
      <c r="BO34" s="52">
        <f t="shared" si="13"/>
        <v>795</v>
      </c>
      <c r="BP34" s="52">
        <f t="shared" ref="BP34:BQ34" si="14">BP36-SUM(BP4:BP32)</f>
        <v>859</v>
      </c>
      <c r="BQ34" s="52">
        <f t="shared" si="14"/>
        <v>843</v>
      </c>
      <c r="BR34" s="52">
        <f t="shared" ref="BR34:BS34" si="15">BR36-SUM(BR4:BR32)</f>
        <v>801</v>
      </c>
      <c r="BS34" s="52">
        <f t="shared" si="15"/>
        <v>1017</v>
      </c>
      <c r="BT34" s="52">
        <f t="shared" ref="BT34:BU34" si="16">BT36-SUM(BT4:BT32)</f>
        <v>823</v>
      </c>
      <c r="BU34" s="52">
        <f t="shared" si="16"/>
        <v>1114</v>
      </c>
      <c r="BV34" s="52">
        <f t="shared" ref="BV34" si="17">BV36-SUM(BV4:BV32)</f>
        <v>1600</v>
      </c>
      <c r="BW34" s="52">
        <v>1257</v>
      </c>
      <c r="BX34" s="52">
        <v>830</v>
      </c>
      <c r="BY34" s="52">
        <v>858</v>
      </c>
      <c r="BZ34" s="52">
        <v>658</v>
      </c>
      <c r="CA34" s="52">
        <v>821</v>
      </c>
      <c r="CB34" s="52">
        <f t="shared" ref="CB34:CC34" si="18">CB36-SUM(CB4:CB32)</f>
        <v>863</v>
      </c>
      <c r="CC34" s="52">
        <f t="shared" si="18"/>
        <v>1000</v>
      </c>
      <c r="CD34" s="52">
        <f t="shared" ref="CD34:CE34" si="19">CD36-SUM(CD4:CD32)</f>
        <v>1111</v>
      </c>
      <c r="CE34" s="52">
        <f t="shared" si="19"/>
        <v>898</v>
      </c>
      <c r="CF34" s="52">
        <f t="shared" ref="CF34:CG34" si="20">CF36-SUM(CF4:CF32)</f>
        <v>962</v>
      </c>
      <c r="CG34" s="52">
        <f t="shared" si="20"/>
        <v>1272</v>
      </c>
      <c r="CH34" s="52">
        <f t="shared" ref="CH34" si="21">CH36-SUM(CH4:CH32)</f>
        <v>1408</v>
      </c>
      <c r="CI34" s="52">
        <f t="shared" ref="CI34:CT34" ca="1" si="22">IF(ISNUMBER(CI$2),CI36-SUM(CI4:CI28),$CW34*$CW$1)</f>
        <v>15439</v>
      </c>
      <c r="CJ34" s="52">
        <f t="shared" ca="1" si="22"/>
        <v>10197.913043478271</v>
      </c>
      <c r="CK34" s="52">
        <f t="shared" ca="1" si="22"/>
        <v>31968</v>
      </c>
      <c r="CL34" s="52">
        <f t="shared" ca="1" si="22"/>
        <v>0</v>
      </c>
      <c r="CM34" s="52">
        <f t="shared" ca="1" si="22"/>
        <v>0</v>
      </c>
      <c r="CN34" s="52">
        <f t="shared" ca="1" si="22"/>
        <v>0</v>
      </c>
      <c r="CO34" s="52">
        <f t="shared" ca="1" si="22"/>
        <v>0</v>
      </c>
      <c r="CP34" s="52">
        <f t="shared" ca="1" si="22"/>
        <v>0</v>
      </c>
      <c r="CQ34" s="52">
        <f t="shared" ca="1" si="22"/>
        <v>0</v>
      </c>
      <c r="CR34" s="52">
        <f t="shared" ca="1" si="22"/>
        <v>0</v>
      </c>
      <c r="CS34" s="52">
        <f t="shared" ca="1" si="22"/>
        <v>0</v>
      </c>
      <c r="CT34" s="52">
        <f t="shared" ca="1" si="22"/>
        <v>0</v>
      </c>
      <c r="CW34" s="52">
        <f t="shared" ref="CW34" si="23">CW36-SUM(CW4:CW32)</f>
        <v>999</v>
      </c>
    </row>
    <row r="35" spans="2:101" x14ac:dyDescent="0.2">
      <c r="B35" s="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W35" s="52"/>
    </row>
    <row r="36" spans="2:101" ht="15" x14ac:dyDescent="0.25">
      <c r="B36" s="2" t="s">
        <v>82</v>
      </c>
      <c r="C36" s="53">
        <v>64961</v>
      </c>
      <c r="D36" s="53">
        <v>56447</v>
      </c>
      <c r="E36" s="53">
        <v>59993</v>
      </c>
      <c r="F36" s="53">
        <v>44104</v>
      </c>
      <c r="G36" s="53">
        <v>46784</v>
      </c>
      <c r="H36" s="53">
        <v>50291</v>
      </c>
      <c r="I36" s="53">
        <v>67126</v>
      </c>
      <c r="J36" s="53">
        <v>62039</v>
      </c>
      <c r="K36" s="53">
        <v>44046</v>
      </c>
      <c r="L36" s="53">
        <v>42387</v>
      </c>
      <c r="M36" s="53">
        <v>54425</v>
      </c>
      <c r="N36" s="53">
        <v>62231</v>
      </c>
      <c r="O36" s="53">
        <v>66361</v>
      </c>
      <c r="P36" s="53">
        <v>59928</v>
      </c>
      <c r="Q36" s="53">
        <v>59903</v>
      </c>
      <c r="R36" s="53">
        <v>6350</v>
      </c>
      <c r="S36" s="53">
        <v>12114</v>
      </c>
      <c r="T36" s="53">
        <v>57381</v>
      </c>
      <c r="U36" s="53">
        <v>93413</v>
      </c>
      <c r="V36" s="53">
        <v>80897</v>
      </c>
      <c r="W36" s="53">
        <v>81771</v>
      </c>
      <c r="X36" s="53">
        <v>67004</v>
      </c>
      <c r="Y36" s="53">
        <v>63076</v>
      </c>
      <c r="Z36" s="53">
        <v>84122</v>
      </c>
      <c r="AA36" s="53">
        <v>74477</v>
      </c>
      <c r="AB36" s="53">
        <v>71522</v>
      </c>
      <c r="AC36" s="53">
        <v>81579</v>
      </c>
      <c r="AD36" s="53">
        <v>42617</v>
      </c>
      <c r="AE36" s="53">
        <v>19207</v>
      </c>
      <c r="AF36" s="53">
        <v>63586</v>
      </c>
      <c r="AG36" s="53">
        <v>98744</v>
      </c>
      <c r="AH36" s="53">
        <v>82737</v>
      </c>
      <c r="AI36" s="53">
        <v>61616</v>
      </c>
      <c r="AJ36" s="53">
        <v>52447</v>
      </c>
      <c r="AK36" s="53">
        <v>55757</v>
      </c>
      <c r="AL36" s="53">
        <v>75312</v>
      </c>
      <c r="AM36" s="53">
        <v>67363</v>
      </c>
      <c r="AN36" s="53">
        <v>59442</v>
      </c>
      <c r="AO36" s="53">
        <v>76220</v>
      </c>
      <c r="AP36" s="53">
        <v>54190</v>
      </c>
      <c r="AQ36" s="53">
        <v>63852</v>
      </c>
      <c r="AR36" s="53">
        <v>69471</v>
      </c>
      <c r="AS36" s="53">
        <v>74478</v>
      </c>
      <c r="AT36" s="53">
        <v>64376</v>
      </c>
      <c r="AU36" s="53">
        <v>59362</v>
      </c>
      <c r="AV36" s="53">
        <v>58263</v>
      </c>
      <c r="AW36" s="53">
        <v>77992</v>
      </c>
      <c r="AX36" s="53">
        <v>77487</v>
      </c>
      <c r="AY36" s="53">
        <v>72235</v>
      </c>
      <c r="AZ36" s="53">
        <v>67727</v>
      </c>
      <c r="BA36" s="53">
        <v>79335</v>
      </c>
      <c r="BB36" s="53">
        <v>55113</v>
      </c>
      <c r="BC36" s="53">
        <v>70012</v>
      </c>
      <c r="BD36" s="53">
        <v>95656</v>
      </c>
      <c r="BE36" s="53">
        <v>90650</v>
      </c>
      <c r="BF36" s="53">
        <v>73739</v>
      </c>
      <c r="BG36" s="53">
        <v>54109</v>
      </c>
      <c r="BH36" s="53">
        <v>61888</v>
      </c>
      <c r="BI36" s="53">
        <v>61509</v>
      </c>
      <c r="BJ36" s="53">
        <v>78320</v>
      </c>
      <c r="BK36" s="53">
        <v>87970</v>
      </c>
      <c r="BL36" s="53">
        <v>75473</v>
      </c>
      <c r="BM36" s="53">
        <v>77066</v>
      </c>
      <c r="BN36" s="53">
        <v>55790</v>
      </c>
      <c r="BO36" s="53">
        <v>69192</v>
      </c>
      <c r="BP36" s="53">
        <v>70465</v>
      </c>
      <c r="BQ36" s="53">
        <v>79370</v>
      </c>
      <c r="BR36" s="53">
        <v>64679</v>
      </c>
      <c r="BS36" s="53">
        <v>61487</v>
      </c>
      <c r="BT36" s="53">
        <v>63350</v>
      </c>
      <c r="BU36" s="53">
        <v>79588</v>
      </c>
      <c r="BV36" s="53">
        <v>98339</v>
      </c>
      <c r="BW36" s="53">
        <v>92008</v>
      </c>
      <c r="BX36" s="53">
        <v>63833</v>
      </c>
      <c r="BY36" s="53">
        <v>71888</v>
      </c>
      <c r="BZ36" s="53">
        <v>59631</v>
      </c>
      <c r="CA36" s="53">
        <v>70680</v>
      </c>
      <c r="CB36" s="53">
        <v>76300</v>
      </c>
      <c r="CC36" s="53">
        <v>87810</v>
      </c>
      <c r="CD36" s="53">
        <v>83947</v>
      </c>
      <c r="CE36" s="53">
        <v>63096</v>
      </c>
      <c r="CF36" s="53">
        <v>72004</v>
      </c>
      <c r="CG36" s="53">
        <v>124372</v>
      </c>
      <c r="CH36" s="53">
        <v>113307</v>
      </c>
      <c r="CI36" s="53">
        <v>112814</v>
      </c>
      <c r="CJ36" s="53">
        <v>86957.130434782608</v>
      </c>
      <c r="CK36" s="53">
        <v>0</v>
      </c>
      <c r="CL36" s="53">
        <v>0</v>
      </c>
      <c r="CM36" s="53">
        <v>0</v>
      </c>
      <c r="CN36" s="53">
        <v>0</v>
      </c>
      <c r="CO36" s="53">
        <v>0</v>
      </c>
      <c r="CP36" s="53">
        <v>0</v>
      </c>
      <c r="CQ36" s="53">
        <v>0</v>
      </c>
      <c r="CR36" s="53">
        <v>0</v>
      </c>
      <c r="CS36" s="53">
        <v>0</v>
      </c>
      <c r="CT36" s="53">
        <v>0</v>
      </c>
      <c r="CU36" s="52"/>
      <c r="CW36" s="53">
        <v>68966</v>
      </c>
    </row>
    <row r="37" spans="2:101" x14ac:dyDescent="0.2"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U37" s="52"/>
      <c r="CW37" s="52"/>
    </row>
    <row r="38" spans="2:101" x14ac:dyDescent="0.2">
      <c r="CU38" s="52"/>
      <c r="CW38" s="52"/>
    </row>
    <row r="39" spans="2:101" x14ac:dyDescent="0.2">
      <c r="CU39" s="52"/>
      <c r="CW39" s="52"/>
    </row>
    <row r="40" spans="2:101" x14ac:dyDescent="0.2">
      <c r="B40" s="9" t="s">
        <v>45</v>
      </c>
      <c r="C40" s="52">
        <f>C4+C6+C25+C26</f>
        <v>2604</v>
      </c>
      <c r="D40" s="52">
        <f t="shared" ref="D40:BD40" si="24">D4+D6+D25+D26</f>
        <v>2029</v>
      </c>
      <c r="E40" s="52">
        <f t="shared" si="24"/>
        <v>2185</v>
      </c>
      <c r="F40" s="52">
        <f t="shared" si="24"/>
        <v>1749</v>
      </c>
      <c r="G40" s="52">
        <f t="shared" si="24"/>
        <v>1675</v>
      </c>
      <c r="H40" s="52">
        <f t="shared" si="24"/>
        <v>2129</v>
      </c>
      <c r="I40" s="52">
        <f t="shared" si="24"/>
        <v>2490</v>
      </c>
      <c r="J40" s="52">
        <f t="shared" si="24"/>
        <v>2541</v>
      </c>
      <c r="K40" s="52">
        <f t="shared" si="24"/>
        <v>1886</v>
      </c>
      <c r="L40" s="52">
        <f t="shared" si="24"/>
        <v>1634</v>
      </c>
      <c r="M40" s="52">
        <f t="shared" si="24"/>
        <v>2019</v>
      </c>
      <c r="N40" s="52">
        <f t="shared" si="24"/>
        <v>2419</v>
      </c>
      <c r="O40" s="52">
        <f t="shared" si="24"/>
        <v>2499</v>
      </c>
      <c r="P40" s="52">
        <f t="shared" si="24"/>
        <v>2239</v>
      </c>
      <c r="Q40" s="52">
        <f t="shared" si="24"/>
        <v>2047</v>
      </c>
      <c r="R40" s="52">
        <f t="shared" si="24"/>
        <v>190</v>
      </c>
      <c r="S40" s="52">
        <f t="shared" si="24"/>
        <v>253</v>
      </c>
      <c r="T40" s="52">
        <f t="shared" si="24"/>
        <v>1816</v>
      </c>
      <c r="U40" s="52">
        <f t="shared" si="24"/>
        <v>3420</v>
      </c>
      <c r="V40" s="52">
        <f t="shared" si="24"/>
        <v>2912</v>
      </c>
      <c r="W40" s="52">
        <f t="shared" si="24"/>
        <v>3413</v>
      </c>
      <c r="X40" s="52">
        <f t="shared" si="24"/>
        <v>2745</v>
      </c>
      <c r="Y40" s="52">
        <f t="shared" si="24"/>
        <v>2616</v>
      </c>
      <c r="Z40" s="52">
        <f t="shared" si="24"/>
        <v>3245</v>
      </c>
      <c r="AA40" s="52">
        <f t="shared" si="24"/>
        <v>2959</v>
      </c>
      <c r="AB40" s="52">
        <f t="shared" si="24"/>
        <v>2778</v>
      </c>
      <c r="AC40" s="52">
        <f t="shared" si="24"/>
        <v>3212</v>
      </c>
      <c r="AD40" s="52">
        <f t="shared" si="24"/>
        <v>1922</v>
      </c>
      <c r="AE40" s="52">
        <f t="shared" si="24"/>
        <v>629</v>
      </c>
      <c r="AF40" s="52">
        <f t="shared" si="24"/>
        <v>2691</v>
      </c>
      <c r="AG40" s="52">
        <f t="shared" si="24"/>
        <v>3570</v>
      </c>
      <c r="AH40" s="52">
        <f t="shared" si="24"/>
        <v>3260</v>
      </c>
      <c r="AI40" s="52">
        <f t="shared" si="24"/>
        <v>2462</v>
      </c>
      <c r="AJ40" s="52">
        <f t="shared" si="24"/>
        <v>2069</v>
      </c>
      <c r="AK40" s="52">
        <f t="shared" si="24"/>
        <v>2135</v>
      </c>
      <c r="AL40" s="52">
        <f t="shared" si="24"/>
        <v>2798</v>
      </c>
      <c r="AM40" s="52">
        <f t="shared" si="24"/>
        <v>2729</v>
      </c>
      <c r="AN40" s="52">
        <f t="shared" si="24"/>
        <v>2482</v>
      </c>
      <c r="AO40" s="52">
        <f t="shared" si="24"/>
        <v>2898</v>
      </c>
      <c r="AP40" s="52">
        <f t="shared" si="24"/>
        <v>2209</v>
      </c>
      <c r="AQ40" s="52">
        <f t="shared" si="24"/>
        <v>2675</v>
      </c>
      <c r="AR40" s="52">
        <f t="shared" si="24"/>
        <v>2679</v>
      </c>
      <c r="AS40" s="52">
        <f t="shared" si="24"/>
        <v>2641</v>
      </c>
      <c r="AT40" s="52">
        <f t="shared" si="24"/>
        <v>2445</v>
      </c>
      <c r="AU40" s="52">
        <f t="shared" si="24"/>
        <v>2253</v>
      </c>
      <c r="AV40" s="52">
        <f t="shared" si="24"/>
        <v>2337</v>
      </c>
      <c r="AW40" s="52">
        <f t="shared" si="24"/>
        <v>2829</v>
      </c>
      <c r="AX40" s="52">
        <f t="shared" si="24"/>
        <v>3269</v>
      </c>
      <c r="AY40" s="52">
        <f t="shared" si="24"/>
        <v>2810</v>
      </c>
      <c r="AZ40" s="52">
        <f t="shared" si="24"/>
        <v>2618</v>
      </c>
      <c r="BA40" s="52">
        <f t="shared" si="24"/>
        <v>3325</v>
      </c>
      <c r="BB40" s="52">
        <f t="shared" si="24"/>
        <v>2250</v>
      </c>
      <c r="BC40" s="52">
        <f t="shared" ref="BC40" si="25">BC4+BC6+BC25+BC26</f>
        <v>2845</v>
      </c>
      <c r="BD40" s="52">
        <f t="shared" si="24"/>
        <v>5523</v>
      </c>
      <c r="BE40" s="52">
        <f t="shared" ref="BE40:BF40" si="26">BE4+BE6+BE25+BE26</f>
        <v>3187</v>
      </c>
      <c r="BF40" s="52">
        <f t="shared" si="26"/>
        <v>2378</v>
      </c>
      <c r="BG40" s="52">
        <f t="shared" ref="BG40:BH40" si="27">BG4+BG6+BG25+BG26</f>
        <v>1896</v>
      </c>
      <c r="BH40" s="52">
        <f t="shared" si="27"/>
        <v>2460</v>
      </c>
      <c r="BI40" s="52">
        <f t="shared" ref="BI40:BJ40" si="28">BI4+BI6+BI25+BI26</f>
        <v>2309</v>
      </c>
      <c r="BJ40" s="52">
        <f t="shared" si="28"/>
        <v>3317</v>
      </c>
      <c r="BK40" s="52">
        <f t="shared" ref="BK40" si="29">BK4+BK6+BK25+BK26</f>
        <v>3482</v>
      </c>
      <c r="BL40" s="52">
        <f t="shared" ref="BL40:BM40" si="30">BL4+BL6+BL25+BL26</f>
        <v>2976</v>
      </c>
      <c r="BM40" s="52">
        <f t="shared" si="30"/>
        <v>3317</v>
      </c>
      <c r="BN40" s="52">
        <f t="shared" ref="BN40:BO40" si="31">BN4+BN6+BN25+BN26</f>
        <v>2384</v>
      </c>
      <c r="BO40" s="52">
        <f t="shared" si="31"/>
        <v>2842</v>
      </c>
      <c r="BP40" s="52">
        <f t="shared" ref="BP40:BQ40" si="32">BP4+BP6+BP25+BP26</f>
        <v>2836</v>
      </c>
      <c r="BQ40" s="52">
        <f t="shared" si="32"/>
        <v>2998</v>
      </c>
      <c r="BR40" s="52">
        <f t="shared" ref="BR40:BS40" si="33">BR4+BR6+BR25+BR26</f>
        <v>2533</v>
      </c>
      <c r="BS40" s="52">
        <f t="shared" si="33"/>
        <v>2506</v>
      </c>
      <c r="BT40" s="52">
        <f t="shared" ref="BT40:BU40" si="34">BT4+BT6+BT25+BT26</f>
        <v>2562</v>
      </c>
      <c r="BU40" s="52">
        <f t="shared" si="34"/>
        <v>3000</v>
      </c>
      <c r="BV40" s="52">
        <f t="shared" ref="BV40" si="35">BV4+BV6+BV25+BV26</f>
        <v>4005</v>
      </c>
      <c r="BW40" s="52">
        <v>3968</v>
      </c>
      <c r="BX40" s="52">
        <v>2660</v>
      </c>
      <c r="BY40" s="52">
        <v>2998</v>
      </c>
      <c r="BZ40" s="52">
        <v>2534</v>
      </c>
      <c r="CA40" s="52">
        <v>3025</v>
      </c>
      <c r="CB40" s="52">
        <f t="shared" ref="CB40:CC40" si="36">CB4+CB6+CB25+CB26</f>
        <v>3352</v>
      </c>
      <c r="CC40" s="52">
        <f t="shared" si="36"/>
        <v>3841</v>
      </c>
      <c r="CD40" s="52">
        <f t="shared" ref="CD40:CE40" si="37">CD4+CD6+CD25+CD26</f>
        <v>3888</v>
      </c>
      <c r="CE40" s="52">
        <f t="shared" si="37"/>
        <v>3100</v>
      </c>
      <c r="CF40" s="52">
        <f t="shared" ref="CF40:CG40" si="38">CF4+CF6+CF25+CF26</f>
        <v>2907</v>
      </c>
      <c r="CG40" s="52">
        <f t="shared" si="38"/>
        <v>5585</v>
      </c>
      <c r="CH40" s="52">
        <f t="shared" ref="CH40:CI40" si="39">CH4+CH6+CH25+CH26</f>
        <v>4861</v>
      </c>
      <c r="CI40" s="52">
        <f t="shared" si="39"/>
        <v>5341</v>
      </c>
      <c r="CJ40" s="52">
        <f t="shared" ref="CJ40:CT40" si="40">CJ4+CJ6+CJ25+CJ26</f>
        <v>4247.869565217391</v>
      </c>
      <c r="CK40" s="52">
        <f t="shared" si="40"/>
        <v>0</v>
      </c>
      <c r="CL40" s="52">
        <f t="shared" si="40"/>
        <v>0</v>
      </c>
      <c r="CM40" s="52">
        <f t="shared" si="40"/>
        <v>0</v>
      </c>
      <c r="CN40" s="52">
        <f t="shared" si="40"/>
        <v>0</v>
      </c>
      <c r="CO40" s="52">
        <f t="shared" si="40"/>
        <v>0</v>
      </c>
      <c r="CP40" s="52">
        <f t="shared" si="40"/>
        <v>0</v>
      </c>
      <c r="CQ40" s="52">
        <f t="shared" si="40"/>
        <v>0</v>
      </c>
      <c r="CR40" s="52">
        <f t="shared" si="40"/>
        <v>0</v>
      </c>
      <c r="CS40" s="52">
        <f t="shared" si="40"/>
        <v>0</v>
      </c>
      <c r="CT40" s="52">
        <f t="shared" si="40"/>
        <v>0</v>
      </c>
      <c r="CU40" s="52"/>
      <c r="CW40" s="52"/>
    </row>
    <row r="41" spans="2:101" x14ac:dyDescent="0.2">
      <c r="B41" s="9" t="s">
        <v>46</v>
      </c>
      <c r="C41" s="52">
        <f t="shared" ref="C41:BJ41" si="41">C9+C10+C11+C12</f>
        <v>7982</v>
      </c>
      <c r="D41" s="52">
        <f t="shared" si="41"/>
        <v>6139</v>
      </c>
      <c r="E41" s="52">
        <f t="shared" si="41"/>
        <v>6767</v>
      </c>
      <c r="F41" s="52">
        <f t="shared" si="41"/>
        <v>5246</v>
      </c>
      <c r="G41" s="52">
        <f t="shared" si="41"/>
        <v>5519</v>
      </c>
      <c r="H41" s="52">
        <f t="shared" si="41"/>
        <v>6222</v>
      </c>
      <c r="I41" s="52">
        <f t="shared" si="41"/>
        <v>7399</v>
      </c>
      <c r="J41" s="52">
        <f t="shared" si="41"/>
        <v>6613</v>
      </c>
      <c r="K41" s="52">
        <f t="shared" si="41"/>
        <v>5035</v>
      </c>
      <c r="L41" s="52">
        <f t="shared" si="41"/>
        <v>4857</v>
      </c>
      <c r="M41" s="52">
        <f t="shared" si="41"/>
        <v>6194</v>
      </c>
      <c r="N41" s="52">
        <f t="shared" si="41"/>
        <v>7731</v>
      </c>
      <c r="O41" s="52">
        <f t="shared" si="41"/>
        <v>7855</v>
      </c>
      <c r="P41" s="52">
        <f t="shared" si="41"/>
        <v>7031</v>
      </c>
      <c r="Q41" s="52">
        <f t="shared" si="41"/>
        <v>7584</v>
      </c>
      <c r="R41" s="52">
        <f t="shared" si="41"/>
        <v>1022</v>
      </c>
      <c r="S41" s="52">
        <f t="shared" si="41"/>
        <v>1113</v>
      </c>
      <c r="T41" s="52">
        <f t="shared" si="41"/>
        <v>6931</v>
      </c>
      <c r="U41" s="52">
        <f t="shared" si="41"/>
        <v>11011</v>
      </c>
      <c r="V41" s="52">
        <f t="shared" si="41"/>
        <v>8766</v>
      </c>
      <c r="W41" s="52">
        <f t="shared" si="41"/>
        <v>9135</v>
      </c>
      <c r="X41" s="52">
        <f t="shared" si="41"/>
        <v>6818</v>
      </c>
      <c r="Y41" s="52">
        <f t="shared" si="41"/>
        <v>6216</v>
      </c>
      <c r="Z41" s="52">
        <f t="shared" si="41"/>
        <v>9150</v>
      </c>
      <c r="AA41" s="52">
        <f t="shared" si="41"/>
        <v>8739</v>
      </c>
      <c r="AB41" s="52">
        <f t="shared" si="41"/>
        <v>8540</v>
      </c>
      <c r="AC41" s="52">
        <f t="shared" si="41"/>
        <v>10233</v>
      </c>
      <c r="AD41" s="52">
        <f t="shared" si="41"/>
        <v>5054</v>
      </c>
      <c r="AE41" s="52">
        <f t="shared" si="41"/>
        <v>1846</v>
      </c>
      <c r="AF41" s="52">
        <f t="shared" si="41"/>
        <v>7761</v>
      </c>
      <c r="AG41" s="52">
        <f t="shared" si="41"/>
        <v>10671</v>
      </c>
      <c r="AH41" s="52">
        <f t="shared" si="41"/>
        <v>8865</v>
      </c>
      <c r="AI41" s="52">
        <f t="shared" si="41"/>
        <v>6844</v>
      </c>
      <c r="AJ41" s="52">
        <f t="shared" si="41"/>
        <v>5012</v>
      </c>
      <c r="AK41" s="52">
        <f t="shared" si="41"/>
        <v>5495</v>
      </c>
      <c r="AL41" s="52">
        <f t="shared" si="41"/>
        <v>7949</v>
      </c>
      <c r="AM41" s="52">
        <f t="shared" si="41"/>
        <v>6855</v>
      </c>
      <c r="AN41" s="52">
        <f t="shared" si="41"/>
        <v>6252</v>
      </c>
      <c r="AO41" s="52">
        <f t="shared" si="41"/>
        <v>8270</v>
      </c>
      <c r="AP41" s="52">
        <f t="shared" si="41"/>
        <v>5831</v>
      </c>
      <c r="AQ41" s="52">
        <f t="shared" si="41"/>
        <v>6965</v>
      </c>
      <c r="AR41" s="52">
        <f t="shared" si="41"/>
        <v>7393</v>
      </c>
      <c r="AS41" s="52">
        <f t="shared" si="41"/>
        <v>8415</v>
      </c>
      <c r="AT41" s="52">
        <f t="shared" si="41"/>
        <v>6870</v>
      </c>
      <c r="AU41" s="52">
        <f t="shared" si="41"/>
        <v>5663</v>
      </c>
      <c r="AV41" s="52">
        <f t="shared" si="41"/>
        <v>5604</v>
      </c>
      <c r="AW41" s="52">
        <f t="shared" si="41"/>
        <v>8711</v>
      </c>
      <c r="AX41" s="52">
        <f t="shared" si="41"/>
        <v>7802</v>
      </c>
      <c r="AY41" s="52">
        <f t="shared" si="41"/>
        <v>7687</v>
      </c>
      <c r="AZ41" s="52">
        <f t="shared" si="41"/>
        <v>7350</v>
      </c>
      <c r="BA41" s="52">
        <f t="shared" si="41"/>
        <v>9020</v>
      </c>
      <c r="BB41" s="52">
        <f t="shared" si="41"/>
        <v>6258</v>
      </c>
      <c r="BC41" s="52">
        <f t="shared" si="41"/>
        <v>7689</v>
      </c>
      <c r="BD41" s="52">
        <f t="shared" si="41"/>
        <v>10268</v>
      </c>
      <c r="BE41" s="52">
        <f t="shared" si="41"/>
        <v>8538</v>
      </c>
      <c r="BF41" s="52">
        <f t="shared" si="41"/>
        <v>7436</v>
      </c>
      <c r="BG41" s="52">
        <f t="shared" si="41"/>
        <v>5833</v>
      </c>
      <c r="BH41" s="52">
        <f t="shared" si="41"/>
        <v>6268</v>
      </c>
      <c r="BI41" s="52">
        <f t="shared" si="41"/>
        <v>6276</v>
      </c>
      <c r="BJ41" s="52">
        <f t="shared" si="41"/>
        <v>8160</v>
      </c>
      <c r="BK41" s="52">
        <f>BK9+BK10+BK11+BK12</f>
        <v>8191</v>
      </c>
      <c r="BL41" s="52">
        <f t="shared" ref="BL41:BO41" si="42">BL9+BL10+BL11+BL12</f>
        <v>7458</v>
      </c>
      <c r="BM41" s="52">
        <f t="shared" si="42"/>
        <v>7566</v>
      </c>
      <c r="BN41" s="52">
        <f t="shared" si="42"/>
        <v>5875</v>
      </c>
      <c r="BO41" s="52">
        <f t="shared" si="42"/>
        <v>7659</v>
      </c>
      <c r="BP41" s="52">
        <f t="shared" ref="BP41:BQ41" si="43">BP9+BP10+BP11+BP12</f>
        <v>7546</v>
      </c>
      <c r="BQ41" s="52">
        <f t="shared" si="43"/>
        <v>8274</v>
      </c>
      <c r="BR41" s="52">
        <f t="shared" ref="BR41:BS41" si="44">BR9+BR10+BR11+BR12</f>
        <v>5867</v>
      </c>
      <c r="BS41" s="52">
        <f t="shared" si="44"/>
        <v>6318</v>
      </c>
      <c r="BT41" s="52">
        <f t="shared" ref="BT41:BU41" si="45">BT9+BT10+BT11+BT12</f>
        <v>6049</v>
      </c>
      <c r="BU41" s="52">
        <f t="shared" si="45"/>
        <v>7396</v>
      </c>
      <c r="BV41" s="52">
        <f t="shared" ref="BV41" si="46">BV9+BV10+BV11+BV12</f>
        <v>9251</v>
      </c>
      <c r="BW41" s="52">
        <v>9135</v>
      </c>
      <c r="BX41" s="52">
        <v>6579</v>
      </c>
      <c r="BY41" s="52">
        <v>7687</v>
      </c>
      <c r="BZ41" s="52">
        <v>6366</v>
      </c>
      <c r="CA41" s="52">
        <v>8174</v>
      </c>
      <c r="CB41" s="52">
        <f t="shared" ref="CB41:CC41" si="47">CB9+CB10+CB11+CB12</f>
        <v>8446</v>
      </c>
      <c r="CC41" s="52">
        <f t="shared" si="47"/>
        <v>9206</v>
      </c>
      <c r="CD41" s="52">
        <f t="shared" ref="CD41:CE41" si="48">CD9+CD10+CD11+CD12</f>
        <v>8668</v>
      </c>
      <c r="CE41" s="52">
        <f t="shared" si="48"/>
        <v>6694</v>
      </c>
      <c r="CF41" s="52">
        <f t="shared" ref="CF41:CG41" si="49">CF9+CF10+CF11+CF12</f>
        <v>7905</v>
      </c>
      <c r="CG41" s="52">
        <f t="shared" si="49"/>
        <v>14519</v>
      </c>
      <c r="CH41" s="52">
        <f t="shared" ref="CH41:CI41" si="50">CH9+CH10+CH11+CH12</f>
        <v>13105</v>
      </c>
      <c r="CI41" s="52">
        <f t="shared" si="50"/>
        <v>12316</v>
      </c>
      <c r="CJ41" s="52">
        <f t="shared" ref="CJ41:CT41" si="51">CJ9+CJ10+CJ11+CJ12</f>
        <v>10133.608695652174</v>
      </c>
      <c r="CK41" s="52">
        <f t="shared" si="51"/>
        <v>0</v>
      </c>
      <c r="CL41" s="52">
        <f t="shared" si="51"/>
        <v>0</v>
      </c>
      <c r="CM41" s="52">
        <f t="shared" si="51"/>
        <v>0</v>
      </c>
      <c r="CN41" s="52">
        <f t="shared" si="51"/>
        <v>0</v>
      </c>
      <c r="CO41" s="52">
        <f t="shared" si="51"/>
        <v>0</v>
      </c>
      <c r="CP41" s="52">
        <f t="shared" si="51"/>
        <v>0</v>
      </c>
      <c r="CQ41" s="52">
        <f t="shared" si="51"/>
        <v>0</v>
      </c>
      <c r="CR41" s="52">
        <f t="shared" si="51"/>
        <v>0</v>
      </c>
      <c r="CS41" s="52">
        <f t="shared" si="51"/>
        <v>0</v>
      </c>
      <c r="CT41" s="52">
        <f t="shared" si="51"/>
        <v>0</v>
      </c>
      <c r="CU41" s="52"/>
      <c r="CW41" s="52"/>
    </row>
    <row r="42" spans="2:101" x14ac:dyDescent="0.2">
      <c r="B42" s="9" t="s">
        <v>47</v>
      </c>
      <c r="C42" s="52">
        <f>C15+C16</f>
        <v>4099</v>
      </c>
      <c r="D42" s="52">
        <f t="shared" ref="D42:BD42" si="52">D15+D16</f>
        <v>3686</v>
      </c>
      <c r="E42" s="52">
        <f t="shared" si="52"/>
        <v>3869</v>
      </c>
      <c r="F42" s="52">
        <f t="shared" si="52"/>
        <v>3051</v>
      </c>
      <c r="G42" s="52">
        <f t="shared" si="52"/>
        <v>3159</v>
      </c>
      <c r="H42" s="52">
        <f t="shared" si="52"/>
        <v>2865</v>
      </c>
      <c r="I42" s="52">
        <f t="shared" si="52"/>
        <v>3800</v>
      </c>
      <c r="J42" s="52">
        <f t="shared" si="52"/>
        <v>3784</v>
      </c>
      <c r="K42" s="52">
        <f t="shared" si="52"/>
        <v>3047</v>
      </c>
      <c r="L42" s="52">
        <f t="shared" si="52"/>
        <v>2832</v>
      </c>
      <c r="M42" s="52">
        <f t="shared" si="52"/>
        <v>3529</v>
      </c>
      <c r="N42" s="52">
        <f t="shared" si="52"/>
        <v>3469</v>
      </c>
      <c r="O42" s="52">
        <f t="shared" si="52"/>
        <v>4167</v>
      </c>
      <c r="P42" s="52">
        <f t="shared" si="52"/>
        <v>4058</v>
      </c>
      <c r="Q42" s="52">
        <f t="shared" si="52"/>
        <v>4709</v>
      </c>
      <c r="R42" s="52">
        <f t="shared" si="52"/>
        <v>489</v>
      </c>
      <c r="S42" s="52">
        <f t="shared" si="52"/>
        <v>779</v>
      </c>
      <c r="T42" s="52">
        <f t="shared" si="52"/>
        <v>3475</v>
      </c>
      <c r="U42" s="52">
        <f t="shared" si="52"/>
        <v>5087</v>
      </c>
      <c r="V42" s="52">
        <f t="shared" si="52"/>
        <v>4475</v>
      </c>
      <c r="W42" s="52">
        <f t="shared" si="52"/>
        <v>5041</v>
      </c>
      <c r="X42" s="52">
        <f t="shared" si="52"/>
        <v>4594</v>
      </c>
      <c r="Y42" s="52">
        <f t="shared" si="52"/>
        <v>4248</v>
      </c>
      <c r="Z42" s="52">
        <f t="shared" si="52"/>
        <v>5171</v>
      </c>
      <c r="AA42" s="52">
        <f t="shared" si="52"/>
        <v>4710</v>
      </c>
      <c r="AB42" s="52">
        <f t="shared" si="52"/>
        <v>5021</v>
      </c>
      <c r="AC42" s="52">
        <f t="shared" si="52"/>
        <v>5964</v>
      </c>
      <c r="AD42" s="52">
        <f t="shared" si="52"/>
        <v>3078</v>
      </c>
      <c r="AE42" s="52">
        <f t="shared" si="52"/>
        <v>1295</v>
      </c>
      <c r="AF42" s="52">
        <f t="shared" si="52"/>
        <v>3790</v>
      </c>
      <c r="AG42" s="52">
        <f t="shared" si="52"/>
        <v>5971</v>
      </c>
      <c r="AH42" s="52">
        <f t="shared" si="52"/>
        <v>5340</v>
      </c>
      <c r="AI42" s="52">
        <f t="shared" si="52"/>
        <v>4665</v>
      </c>
      <c r="AJ42" s="52">
        <f t="shared" si="52"/>
        <v>4215</v>
      </c>
      <c r="AK42" s="52">
        <f t="shared" si="52"/>
        <v>3711</v>
      </c>
      <c r="AL42" s="52">
        <f t="shared" si="52"/>
        <v>4721</v>
      </c>
      <c r="AM42" s="52">
        <f t="shared" si="52"/>
        <v>4726</v>
      </c>
      <c r="AN42" s="52">
        <f t="shared" si="52"/>
        <v>4303</v>
      </c>
      <c r="AO42" s="52">
        <f t="shared" si="52"/>
        <v>5480</v>
      </c>
      <c r="AP42" s="52">
        <f t="shared" si="52"/>
        <v>4103</v>
      </c>
      <c r="AQ42" s="52">
        <f t="shared" si="52"/>
        <v>3866</v>
      </c>
      <c r="AR42" s="52">
        <f t="shared" si="52"/>
        <v>4472</v>
      </c>
      <c r="AS42" s="52">
        <f t="shared" si="52"/>
        <v>4445</v>
      </c>
      <c r="AT42" s="52">
        <f t="shared" si="52"/>
        <v>3706</v>
      </c>
      <c r="AU42" s="52">
        <f t="shared" si="52"/>
        <v>4571</v>
      </c>
      <c r="AV42" s="52">
        <f t="shared" si="52"/>
        <v>4547</v>
      </c>
      <c r="AW42" s="52">
        <f t="shared" si="52"/>
        <v>5350</v>
      </c>
      <c r="AX42" s="52">
        <f t="shared" si="52"/>
        <v>6472</v>
      </c>
      <c r="AY42" s="52">
        <f t="shared" si="52"/>
        <v>5722</v>
      </c>
      <c r="AZ42" s="52">
        <f t="shared" si="52"/>
        <v>5907</v>
      </c>
      <c r="BA42" s="52">
        <f t="shared" si="52"/>
        <v>6741</v>
      </c>
      <c r="BB42" s="52">
        <f t="shared" si="52"/>
        <v>4513</v>
      </c>
      <c r="BC42" s="52">
        <f t="shared" ref="BC42" si="53">BC15+BC16</f>
        <v>5122</v>
      </c>
      <c r="BD42" s="52">
        <f t="shared" si="52"/>
        <v>8254</v>
      </c>
      <c r="BE42" s="52">
        <f t="shared" ref="BE42" si="54">BE15+BE16</f>
        <v>5502</v>
      </c>
      <c r="BF42" s="52">
        <f t="shared" ref="BF42:BG42" si="55">BF15+BF16</f>
        <v>4881</v>
      </c>
      <c r="BG42" s="52">
        <f t="shared" si="55"/>
        <v>3756</v>
      </c>
      <c r="BH42" s="52">
        <f t="shared" ref="BH42:BI42" si="56">BH15+BH16</f>
        <v>4521</v>
      </c>
      <c r="BI42" s="52">
        <f t="shared" si="56"/>
        <v>4395</v>
      </c>
      <c r="BJ42" s="52">
        <f t="shared" ref="BJ42" si="57">BJ15+BJ16</f>
        <v>5195</v>
      </c>
      <c r="BK42" s="52">
        <f t="shared" ref="BK42" si="58">BK15+BK16</f>
        <v>5665</v>
      </c>
      <c r="BL42" s="52">
        <f t="shared" ref="BL42:BM42" si="59">BL15+BL16</f>
        <v>5836</v>
      </c>
      <c r="BM42" s="52">
        <f t="shared" si="59"/>
        <v>5591</v>
      </c>
      <c r="BN42" s="52">
        <f t="shared" ref="BN42:BO42" si="60">BN15+BN16</f>
        <v>4703</v>
      </c>
      <c r="BO42" s="52">
        <f t="shared" si="60"/>
        <v>5119</v>
      </c>
      <c r="BP42" s="52">
        <f t="shared" ref="BP42:BQ42" si="61">BP15+BP16</f>
        <v>5482</v>
      </c>
      <c r="BQ42" s="52">
        <f t="shared" si="61"/>
        <v>6205</v>
      </c>
      <c r="BR42" s="52">
        <f t="shared" ref="BR42:BS42" si="62">BR15+BR16</f>
        <v>5271</v>
      </c>
      <c r="BS42" s="52">
        <f t="shared" si="62"/>
        <v>4780</v>
      </c>
      <c r="BT42" s="52">
        <f t="shared" ref="BT42:BU42" si="63">BT15+BT16</f>
        <v>5778</v>
      </c>
      <c r="BU42" s="52">
        <f t="shared" si="63"/>
        <v>5900</v>
      </c>
      <c r="BV42" s="52">
        <f t="shared" ref="BV42" si="64">BV15+BV16</f>
        <v>6286</v>
      </c>
      <c r="BW42" s="52">
        <v>6494</v>
      </c>
      <c r="BX42" s="52">
        <v>4977</v>
      </c>
      <c r="BY42" s="52">
        <v>5810</v>
      </c>
      <c r="BZ42" s="52">
        <v>4900</v>
      </c>
      <c r="CA42" s="52">
        <v>5865</v>
      </c>
      <c r="CB42" s="52">
        <f t="shared" ref="CB42:CC42" si="65">CB15+CB16</f>
        <v>6130</v>
      </c>
      <c r="CC42" s="52">
        <f t="shared" si="65"/>
        <v>6918</v>
      </c>
      <c r="CD42" s="52">
        <f t="shared" ref="CD42:CE42" si="66">CD15+CD16</f>
        <v>5868</v>
      </c>
      <c r="CE42" s="52">
        <f t="shared" si="66"/>
        <v>4667</v>
      </c>
      <c r="CF42" s="52">
        <f t="shared" ref="CF42:CG42" si="67">CF15+CF16</f>
        <v>5916</v>
      </c>
      <c r="CG42" s="52">
        <f t="shared" si="67"/>
        <v>9408</v>
      </c>
      <c r="CH42" s="52">
        <f t="shared" ref="CH42:CI42" si="68">CH15+CH16</f>
        <v>8287</v>
      </c>
      <c r="CI42" s="52">
        <f t="shared" si="68"/>
        <v>7900</v>
      </c>
      <c r="CJ42" s="52">
        <f t="shared" ref="CJ42:CT42" si="69">CJ15+CJ16</f>
        <v>6728</v>
      </c>
      <c r="CK42" s="52">
        <f t="shared" si="69"/>
        <v>0</v>
      </c>
      <c r="CL42" s="52">
        <f t="shared" si="69"/>
        <v>0</v>
      </c>
      <c r="CM42" s="52">
        <f t="shared" si="69"/>
        <v>0</v>
      </c>
      <c r="CN42" s="52">
        <f t="shared" si="69"/>
        <v>0</v>
      </c>
      <c r="CO42" s="52">
        <f t="shared" si="69"/>
        <v>0</v>
      </c>
      <c r="CP42" s="52">
        <f t="shared" si="69"/>
        <v>0</v>
      </c>
      <c r="CQ42" s="52">
        <f t="shared" si="69"/>
        <v>0</v>
      </c>
      <c r="CR42" s="52">
        <f t="shared" si="69"/>
        <v>0</v>
      </c>
      <c r="CS42" s="52">
        <f t="shared" si="69"/>
        <v>0</v>
      </c>
      <c r="CT42" s="52">
        <f t="shared" si="69"/>
        <v>0</v>
      </c>
      <c r="CU42" s="52"/>
    </row>
    <row r="43" spans="2:101" x14ac:dyDescent="0.2">
      <c r="B43" s="9" t="s">
        <v>48</v>
      </c>
      <c r="C43" s="52">
        <f>C17</f>
        <v>678</v>
      </c>
      <c r="D43" s="52">
        <f t="shared" ref="D43:BD43" si="70">D17</f>
        <v>735</v>
      </c>
      <c r="E43" s="52">
        <f t="shared" si="70"/>
        <v>865</v>
      </c>
      <c r="F43" s="52">
        <f t="shared" si="70"/>
        <v>796</v>
      </c>
      <c r="G43" s="52">
        <f t="shared" si="70"/>
        <v>735</v>
      </c>
      <c r="H43" s="52">
        <f t="shared" si="70"/>
        <v>761</v>
      </c>
      <c r="I43" s="52">
        <f t="shared" si="70"/>
        <v>856</v>
      </c>
      <c r="J43" s="52">
        <f t="shared" si="70"/>
        <v>858</v>
      </c>
      <c r="K43" s="52">
        <f t="shared" si="70"/>
        <v>608</v>
      </c>
      <c r="L43" s="52">
        <f t="shared" si="70"/>
        <v>628</v>
      </c>
      <c r="M43" s="52">
        <f t="shared" si="70"/>
        <v>771</v>
      </c>
      <c r="N43" s="52">
        <f t="shared" si="70"/>
        <v>976</v>
      </c>
      <c r="O43" s="52">
        <f t="shared" si="70"/>
        <v>976</v>
      </c>
      <c r="P43" s="52">
        <f t="shared" si="70"/>
        <v>1066</v>
      </c>
      <c r="Q43" s="52">
        <f t="shared" si="70"/>
        <v>912</v>
      </c>
      <c r="R43" s="52">
        <f t="shared" si="70"/>
        <v>46</v>
      </c>
      <c r="S43" s="52">
        <f t="shared" si="70"/>
        <v>118</v>
      </c>
      <c r="T43" s="52">
        <f t="shared" si="70"/>
        <v>863</v>
      </c>
      <c r="U43" s="52">
        <f t="shared" si="70"/>
        <v>1545</v>
      </c>
      <c r="V43" s="52">
        <f t="shared" si="70"/>
        <v>1469</v>
      </c>
      <c r="W43" s="52">
        <f t="shared" si="70"/>
        <v>1760</v>
      </c>
      <c r="X43" s="52">
        <f t="shared" si="70"/>
        <v>1204</v>
      </c>
      <c r="Y43" s="52">
        <f t="shared" si="70"/>
        <v>957</v>
      </c>
      <c r="Z43" s="52">
        <f t="shared" si="70"/>
        <v>1282</v>
      </c>
      <c r="AA43" s="52">
        <f t="shared" si="70"/>
        <v>1194</v>
      </c>
      <c r="AB43" s="52">
        <f t="shared" si="70"/>
        <v>1250</v>
      </c>
      <c r="AC43" s="52">
        <f t="shared" si="70"/>
        <v>1456</v>
      </c>
      <c r="AD43" s="52">
        <f t="shared" si="70"/>
        <v>681</v>
      </c>
      <c r="AE43" s="52">
        <f t="shared" si="70"/>
        <v>192</v>
      </c>
      <c r="AF43" s="52">
        <f t="shared" si="70"/>
        <v>988</v>
      </c>
      <c r="AG43" s="52">
        <f t="shared" si="70"/>
        <v>2306</v>
      </c>
      <c r="AH43" s="52">
        <f t="shared" si="70"/>
        <v>1839</v>
      </c>
      <c r="AI43" s="52">
        <f t="shared" si="70"/>
        <v>1464</v>
      </c>
      <c r="AJ43" s="52">
        <f t="shared" si="70"/>
        <v>1184</v>
      </c>
      <c r="AK43" s="52">
        <f t="shared" si="70"/>
        <v>1296</v>
      </c>
      <c r="AL43" s="52">
        <f t="shared" si="70"/>
        <v>1588</v>
      </c>
      <c r="AM43" s="52">
        <f t="shared" si="70"/>
        <v>1436</v>
      </c>
      <c r="AN43" s="52">
        <f t="shared" si="70"/>
        <v>1502</v>
      </c>
      <c r="AO43" s="52">
        <f t="shared" si="70"/>
        <v>1940</v>
      </c>
      <c r="AP43" s="52">
        <f t="shared" si="70"/>
        <v>1265</v>
      </c>
      <c r="AQ43" s="52">
        <f t="shared" si="70"/>
        <v>1412</v>
      </c>
      <c r="AR43" s="52">
        <f t="shared" si="70"/>
        <v>1663</v>
      </c>
      <c r="AS43" s="52">
        <f t="shared" si="70"/>
        <v>1701</v>
      </c>
      <c r="AT43" s="52">
        <f t="shared" si="70"/>
        <v>1482</v>
      </c>
      <c r="AU43" s="52">
        <f t="shared" si="70"/>
        <v>1444</v>
      </c>
      <c r="AV43" s="52">
        <f t="shared" si="70"/>
        <v>1401</v>
      </c>
      <c r="AW43" s="52">
        <f t="shared" si="70"/>
        <v>1756</v>
      </c>
      <c r="AX43" s="52">
        <f t="shared" si="70"/>
        <v>2386</v>
      </c>
      <c r="AY43" s="52">
        <f t="shared" si="70"/>
        <v>2324</v>
      </c>
      <c r="AZ43" s="52">
        <f t="shared" si="70"/>
        <v>1967</v>
      </c>
      <c r="BA43" s="52">
        <f t="shared" si="70"/>
        <v>1954</v>
      </c>
      <c r="BB43" s="52">
        <f t="shared" si="70"/>
        <v>1318</v>
      </c>
      <c r="BC43" s="52">
        <f t="shared" ref="BC43" si="71">BC17</f>
        <v>1643</v>
      </c>
      <c r="BD43" s="52">
        <f t="shared" si="70"/>
        <v>1731</v>
      </c>
      <c r="BE43" s="52">
        <f t="shared" ref="BE43" si="72">BE17</f>
        <v>1876</v>
      </c>
      <c r="BF43" s="52">
        <f t="shared" ref="BF43:BG43" si="73">BF17</f>
        <v>1506</v>
      </c>
      <c r="BG43" s="52">
        <f t="shared" si="73"/>
        <v>918</v>
      </c>
      <c r="BH43" s="52">
        <f t="shared" ref="BH43:BI43" si="74">BH17</f>
        <v>1091</v>
      </c>
      <c r="BI43" s="52">
        <f t="shared" si="74"/>
        <v>1008</v>
      </c>
      <c r="BJ43" s="52">
        <f t="shared" ref="BJ43" si="75">BJ17</f>
        <v>1521</v>
      </c>
      <c r="BK43" s="52">
        <f t="shared" ref="BK43" si="76">BK17</f>
        <v>1738</v>
      </c>
      <c r="BL43" s="52">
        <f t="shared" ref="BL43:BM43" si="77">BL17</f>
        <v>1740</v>
      </c>
      <c r="BM43" s="52">
        <f t="shared" si="77"/>
        <v>1592</v>
      </c>
      <c r="BN43" s="52">
        <f t="shared" ref="BN43:BO43" si="78">BN17</f>
        <v>1078</v>
      </c>
      <c r="BO43" s="52">
        <f t="shared" si="78"/>
        <v>1156</v>
      </c>
      <c r="BP43" s="52">
        <f t="shared" ref="BP43:BQ43" si="79">BP17</f>
        <v>1222</v>
      </c>
      <c r="BQ43" s="52">
        <f t="shared" si="79"/>
        <v>1462</v>
      </c>
      <c r="BR43" s="52">
        <f t="shared" ref="BR43:BS43" si="80">BR17</f>
        <v>1224</v>
      </c>
      <c r="BS43" s="52">
        <f t="shared" si="80"/>
        <v>1204</v>
      </c>
      <c r="BT43" s="52">
        <f t="shared" ref="BT43:BU43" si="81">BT17</f>
        <v>1160</v>
      </c>
      <c r="BU43" s="52">
        <f t="shared" si="81"/>
        <v>1272</v>
      </c>
      <c r="BV43" s="52">
        <f t="shared" ref="BV43" si="82">BV17</f>
        <v>1488</v>
      </c>
      <c r="BW43" s="52">
        <v>1631</v>
      </c>
      <c r="BX43" s="52">
        <v>1016</v>
      </c>
      <c r="BY43" s="52">
        <v>1121</v>
      </c>
      <c r="BZ43" s="52">
        <v>778</v>
      </c>
      <c r="CA43" s="52">
        <v>797</v>
      </c>
      <c r="CB43" s="52">
        <f t="shared" ref="CB43:CC43" si="83">CB17</f>
        <v>635</v>
      </c>
      <c r="CC43" s="52">
        <f t="shared" si="83"/>
        <v>569</v>
      </c>
      <c r="CD43" s="52">
        <f t="shared" ref="CD43:CE43" si="84">CD17</f>
        <v>477</v>
      </c>
      <c r="CE43" s="52">
        <f t="shared" si="84"/>
        <v>360</v>
      </c>
      <c r="CF43" s="52">
        <f t="shared" ref="CF43:CG43" si="85">CF17</f>
        <v>247</v>
      </c>
      <c r="CG43" s="52">
        <f t="shared" si="85"/>
        <v>436</v>
      </c>
      <c r="CH43" s="52">
        <f t="shared" ref="CH43:CI43" si="86">CH17</f>
        <v>325</v>
      </c>
      <c r="CI43" s="52">
        <f t="shared" si="86"/>
        <v>184</v>
      </c>
      <c r="CJ43" s="52">
        <f t="shared" ref="CJ43:CT43" si="87">CJ17</f>
        <v>131.13043478260869</v>
      </c>
      <c r="CK43" s="52">
        <f t="shared" si="87"/>
        <v>0</v>
      </c>
      <c r="CL43" s="52">
        <f t="shared" si="87"/>
        <v>0</v>
      </c>
      <c r="CM43" s="52">
        <f t="shared" si="87"/>
        <v>0</v>
      </c>
      <c r="CN43" s="52">
        <f t="shared" si="87"/>
        <v>0</v>
      </c>
      <c r="CO43" s="52">
        <f t="shared" si="87"/>
        <v>0</v>
      </c>
      <c r="CP43" s="52">
        <f t="shared" si="87"/>
        <v>0</v>
      </c>
      <c r="CQ43" s="52">
        <f t="shared" si="87"/>
        <v>0</v>
      </c>
      <c r="CR43" s="52">
        <f t="shared" si="87"/>
        <v>0</v>
      </c>
      <c r="CS43" s="52">
        <f t="shared" si="87"/>
        <v>0</v>
      </c>
      <c r="CT43" s="52">
        <f t="shared" si="87"/>
        <v>0</v>
      </c>
    </row>
    <row r="44" spans="2:101" x14ac:dyDescent="0.2">
      <c r="B44" s="9" t="s">
        <v>49</v>
      </c>
      <c r="C44" s="52">
        <f>SUM(C19:C24)+C30</f>
        <v>23850</v>
      </c>
      <c r="D44" s="52">
        <f t="shared" ref="D44:BD44" si="88">SUM(D19:D24)+D30</f>
        <v>20615</v>
      </c>
      <c r="E44" s="52">
        <f t="shared" si="88"/>
        <v>21132</v>
      </c>
      <c r="F44" s="52">
        <f t="shared" si="88"/>
        <v>15952</v>
      </c>
      <c r="G44" s="52">
        <f t="shared" si="88"/>
        <v>17160</v>
      </c>
      <c r="H44" s="52">
        <f t="shared" si="88"/>
        <v>18277</v>
      </c>
      <c r="I44" s="52">
        <f t="shared" si="88"/>
        <v>25677</v>
      </c>
      <c r="J44" s="52">
        <f t="shared" si="88"/>
        <v>23255</v>
      </c>
      <c r="K44" s="52">
        <f t="shared" si="88"/>
        <v>16667</v>
      </c>
      <c r="L44" s="52">
        <f t="shared" si="88"/>
        <v>15407</v>
      </c>
      <c r="M44" s="52">
        <f t="shared" si="88"/>
        <v>21480</v>
      </c>
      <c r="N44" s="52">
        <f t="shared" si="88"/>
        <v>24557</v>
      </c>
      <c r="O44" s="52">
        <f t="shared" si="88"/>
        <v>25797</v>
      </c>
      <c r="P44" s="52">
        <f t="shared" si="88"/>
        <v>24016</v>
      </c>
      <c r="Q44" s="52">
        <f t="shared" si="88"/>
        <v>23489</v>
      </c>
      <c r="R44" s="52">
        <f t="shared" si="88"/>
        <v>2258</v>
      </c>
      <c r="S44" s="52">
        <f t="shared" si="88"/>
        <v>3982</v>
      </c>
      <c r="T44" s="52">
        <f t="shared" si="88"/>
        <v>21558</v>
      </c>
      <c r="U44" s="52">
        <f t="shared" si="88"/>
        <v>36432</v>
      </c>
      <c r="V44" s="52">
        <f t="shared" si="88"/>
        <v>31058</v>
      </c>
      <c r="W44" s="52">
        <f t="shared" si="88"/>
        <v>31031</v>
      </c>
      <c r="X44" s="52">
        <f t="shared" si="88"/>
        <v>25056</v>
      </c>
      <c r="Y44" s="52">
        <f t="shared" si="88"/>
        <v>24273</v>
      </c>
      <c r="Z44" s="52">
        <f t="shared" si="88"/>
        <v>32764</v>
      </c>
      <c r="AA44" s="52">
        <f t="shared" si="88"/>
        <v>27654</v>
      </c>
      <c r="AB44" s="52">
        <f t="shared" si="88"/>
        <v>26443</v>
      </c>
      <c r="AC44" s="52">
        <f t="shared" si="88"/>
        <v>29884</v>
      </c>
      <c r="AD44" s="52">
        <f t="shared" si="88"/>
        <v>14902</v>
      </c>
      <c r="AE44" s="52">
        <f t="shared" si="88"/>
        <v>7021</v>
      </c>
      <c r="AF44" s="52">
        <f t="shared" si="88"/>
        <v>23138</v>
      </c>
      <c r="AG44" s="52">
        <f t="shared" si="88"/>
        <v>38169</v>
      </c>
      <c r="AH44" s="52">
        <f t="shared" si="88"/>
        <v>30569</v>
      </c>
      <c r="AI44" s="52">
        <f t="shared" si="88"/>
        <v>23117</v>
      </c>
      <c r="AJ44" s="52">
        <f t="shared" si="88"/>
        <v>19110</v>
      </c>
      <c r="AK44" s="52">
        <f t="shared" si="88"/>
        <v>21180</v>
      </c>
      <c r="AL44" s="52">
        <f t="shared" si="88"/>
        <v>29415</v>
      </c>
      <c r="AM44" s="52">
        <f t="shared" si="88"/>
        <v>25609</v>
      </c>
      <c r="AN44" s="52">
        <f t="shared" si="88"/>
        <v>22335</v>
      </c>
      <c r="AO44" s="52">
        <f t="shared" si="88"/>
        <v>28136</v>
      </c>
      <c r="AP44" s="52">
        <f t="shared" si="88"/>
        <v>20299</v>
      </c>
      <c r="AQ44" s="52">
        <f t="shared" si="88"/>
        <v>23716</v>
      </c>
      <c r="AR44" s="52">
        <f t="shared" si="88"/>
        <v>25930</v>
      </c>
      <c r="AS44" s="52">
        <f t="shared" si="88"/>
        <v>29029</v>
      </c>
      <c r="AT44" s="52">
        <f t="shared" si="88"/>
        <v>24909</v>
      </c>
      <c r="AU44" s="52">
        <f t="shared" si="88"/>
        <v>22034</v>
      </c>
      <c r="AV44" s="52">
        <f t="shared" si="88"/>
        <v>22658</v>
      </c>
      <c r="AW44" s="52">
        <f t="shared" si="88"/>
        <v>32661</v>
      </c>
      <c r="AX44" s="52">
        <f t="shared" si="88"/>
        <v>32407</v>
      </c>
      <c r="AY44" s="52">
        <f t="shared" si="88"/>
        <v>29429</v>
      </c>
      <c r="AZ44" s="52">
        <f t="shared" si="88"/>
        <v>28348</v>
      </c>
      <c r="BA44" s="52">
        <f t="shared" si="88"/>
        <v>31880</v>
      </c>
      <c r="BB44" s="52">
        <f t="shared" si="88"/>
        <v>22168</v>
      </c>
      <c r="BC44" s="52">
        <f t="shared" ref="BC44" si="89">SUM(BC19:BC24)+BC30</f>
        <v>28603</v>
      </c>
      <c r="BD44" s="52">
        <f t="shared" si="88"/>
        <v>37827</v>
      </c>
      <c r="BE44" s="52">
        <f t="shared" ref="BE44" si="90">SUM(BE19:BE24)+BE30</f>
        <v>37305</v>
      </c>
      <c r="BF44" s="52">
        <f t="shared" ref="BF44:BG44" si="91">SUM(BF19:BF24)+BF30</f>
        <v>31347</v>
      </c>
      <c r="BG44" s="52">
        <f t="shared" si="91"/>
        <v>22471</v>
      </c>
      <c r="BH44" s="52">
        <f t="shared" ref="BH44:BI44" si="92">SUM(BH19:BH24)+BH30</f>
        <v>25254</v>
      </c>
      <c r="BI44" s="52">
        <f t="shared" si="92"/>
        <v>25988</v>
      </c>
      <c r="BJ44" s="52">
        <f t="shared" ref="BJ44" si="93">SUM(BJ19:BJ24)+BJ30</f>
        <v>32967</v>
      </c>
      <c r="BK44" s="52">
        <f t="shared" ref="BK44" si="94">SUM(BK19:BK24)+BK30</f>
        <v>36966</v>
      </c>
      <c r="BL44" s="52">
        <f t="shared" ref="BL44:BM44" si="95">SUM(BL19:BL24)+BL30</f>
        <v>31626</v>
      </c>
      <c r="BM44" s="52">
        <f t="shared" si="95"/>
        <v>32434</v>
      </c>
      <c r="BN44" s="52">
        <f t="shared" ref="BN44:BO44" si="96">SUM(BN19:BN24)+BN30</f>
        <v>23697</v>
      </c>
      <c r="BO44" s="52">
        <f t="shared" si="96"/>
        <v>29032</v>
      </c>
      <c r="BP44" s="52">
        <f t="shared" ref="BP44:BQ44" si="97">SUM(BP19:BP24)+BP30</f>
        <v>29636</v>
      </c>
      <c r="BQ44" s="52">
        <f t="shared" si="97"/>
        <v>34700</v>
      </c>
      <c r="BR44" s="52">
        <f t="shared" ref="BR44:BS44" si="98">SUM(BR19:BR24)+BR30</f>
        <v>28428</v>
      </c>
      <c r="BS44" s="52">
        <f t="shared" si="98"/>
        <v>25797</v>
      </c>
      <c r="BT44" s="52">
        <f t="shared" ref="BT44:BU44" si="99">SUM(BT19:BT24)+BT30</f>
        <v>26033</v>
      </c>
      <c r="BU44" s="52">
        <f t="shared" si="99"/>
        <v>34229</v>
      </c>
      <c r="BV44" s="52">
        <f t="shared" ref="BV44" si="100">SUM(BV19:BV24)+BV30</f>
        <v>42514</v>
      </c>
      <c r="BW44" s="52">
        <v>39427</v>
      </c>
      <c r="BX44" s="52">
        <v>28284</v>
      </c>
      <c r="BY44" s="52">
        <v>31956</v>
      </c>
      <c r="BZ44" s="52">
        <v>25667</v>
      </c>
      <c r="CA44" s="52">
        <v>30190</v>
      </c>
      <c r="CB44" s="52">
        <f t="shared" ref="CB44:CC44" si="101">SUM(CB19:CB24)+CB30</f>
        <v>31817</v>
      </c>
      <c r="CC44" s="52">
        <f t="shared" si="101"/>
        <v>37347</v>
      </c>
      <c r="CD44" s="52">
        <f t="shared" ref="CD44:CE44" si="102">SUM(CD19:CD24)+CD30</f>
        <v>35590</v>
      </c>
      <c r="CE44" s="52">
        <f t="shared" si="102"/>
        <v>27088</v>
      </c>
      <c r="CF44" s="52">
        <f t="shared" ref="CF44:CG44" si="103">SUM(CF19:CF24)+CF30</f>
        <v>30323</v>
      </c>
      <c r="CG44" s="52">
        <f t="shared" si="103"/>
        <v>55174</v>
      </c>
      <c r="CH44" s="52">
        <f t="shared" ref="CH44:CI44" si="104">SUM(CH19:CH24)+CH30</f>
        <v>51708</v>
      </c>
      <c r="CI44" s="52">
        <f t="shared" si="104"/>
        <v>47927</v>
      </c>
      <c r="CJ44" s="52">
        <f t="shared" ref="CJ44:CT44" si="105">SUM(CJ19:CJ24)+CJ30</f>
        <v>38258.565217391304</v>
      </c>
      <c r="CK44" s="52">
        <f t="shared" si="105"/>
        <v>0</v>
      </c>
      <c r="CL44" s="52">
        <f t="shared" si="105"/>
        <v>0</v>
      </c>
      <c r="CM44" s="52">
        <f t="shared" si="105"/>
        <v>0</v>
      </c>
      <c r="CN44" s="52">
        <f t="shared" si="105"/>
        <v>0</v>
      </c>
      <c r="CO44" s="52">
        <f t="shared" si="105"/>
        <v>0</v>
      </c>
      <c r="CP44" s="52">
        <f t="shared" si="105"/>
        <v>0</v>
      </c>
      <c r="CQ44" s="52">
        <f t="shared" si="105"/>
        <v>0</v>
      </c>
      <c r="CR44" s="52">
        <f t="shared" si="105"/>
        <v>0</v>
      </c>
      <c r="CS44" s="52">
        <f t="shared" si="105"/>
        <v>0</v>
      </c>
      <c r="CT44" s="52">
        <f t="shared" si="105"/>
        <v>0</v>
      </c>
    </row>
    <row r="45" spans="2:101" x14ac:dyDescent="0.2">
      <c r="B45" s="9" t="s">
        <v>50</v>
      </c>
      <c r="C45" s="52">
        <f>C14+C28+C29</f>
        <v>8526</v>
      </c>
      <c r="D45" s="52">
        <f t="shared" ref="D45:BD45" si="106">D14+D28+D29</f>
        <v>6985</v>
      </c>
      <c r="E45" s="52">
        <f t="shared" si="106"/>
        <v>7125</v>
      </c>
      <c r="F45" s="52">
        <f t="shared" si="106"/>
        <v>5208</v>
      </c>
      <c r="G45" s="52">
        <f t="shared" si="106"/>
        <v>5726</v>
      </c>
      <c r="H45" s="52">
        <f t="shared" si="106"/>
        <v>6148</v>
      </c>
      <c r="I45" s="52">
        <f t="shared" si="106"/>
        <v>8254</v>
      </c>
      <c r="J45" s="52">
        <f t="shared" si="106"/>
        <v>7154</v>
      </c>
      <c r="K45" s="52">
        <f t="shared" si="106"/>
        <v>5368</v>
      </c>
      <c r="L45" s="52">
        <f t="shared" si="106"/>
        <v>4672</v>
      </c>
      <c r="M45" s="52">
        <f t="shared" si="106"/>
        <v>6170</v>
      </c>
      <c r="N45" s="52">
        <f t="shared" si="106"/>
        <v>6622</v>
      </c>
      <c r="O45" s="52">
        <f t="shared" si="106"/>
        <v>7880</v>
      </c>
      <c r="P45" s="52">
        <f t="shared" si="106"/>
        <v>7145</v>
      </c>
      <c r="Q45" s="52">
        <f t="shared" si="106"/>
        <v>6855</v>
      </c>
      <c r="R45" s="52">
        <f t="shared" si="106"/>
        <v>736</v>
      </c>
      <c r="S45" s="52">
        <f t="shared" si="106"/>
        <v>1094</v>
      </c>
      <c r="T45" s="52">
        <f t="shared" si="106"/>
        <v>6028</v>
      </c>
      <c r="U45" s="52">
        <f t="shared" si="106"/>
        <v>10804</v>
      </c>
      <c r="V45" s="52">
        <f t="shared" si="106"/>
        <v>9862</v>
      </c>
      <c r="W45" s="52">
        <f t="shared" si="106"/>
        <v>10207</v>
      </c>
      <c r="X45" s="52">
        <f t="shared" si="106"/>
        <v>7570</v>
      </c>
      <c r="Y45" s="52">
        <f t="shared" si="106"/>
        <v>7005</v>
      </c>
      <c r="Z45" s="52">
        <f t="shared" si="106"/>
        <v>11079</v>
      </c>
      <c r="AA45" s="52">
        <f t="shared" si="106"/>
        <v>10292</v>
      </c>
      <c r="AB45" s="52">
        <f t="shared" si="106"/>
        <v>9621</v>
      </c>
      <c r="AC45" s="52">
        <f t="shared" si="106"/>
        <v>10121</v>
      </c>
      <c r="AD45" s="52">
        <f t="shared" si="106"/>
        <v>4985</v>
      </c>
      <c r="AE45" s="52">
        <f t="shared" si="106"/>
        <v>2302</v>
      </c>
      <c r="AF45" s="52">
        <f t="shared" si="106"/>
        <v>7755</v>
      </c>
      <c r="AG45" s="52">
        <f t="shared" si="106"/>
        <v>10819</v>
      </c>
      <c r="AH45" s="52">
        <f t="shared" si="106"/>
        <v>9430</v>
      </c>
      <c r="AI45" s="52">
        <f t="shared" si="106"/>
        <v>7276</v>
      </c>
      <c r="AJ45" s="52">
        <f t="shared" si="106"/>
        <v>5831</v>
      </c>
      <c r="AK45" s="52">
        <f t="shared" si="106"/>
        <v>6623</v>
      </c>
      <c r="AL45" s="52">
        <f t="shared" si="106"/>
        <v>9335</v>
      </c>
      <c r="AM45" s="52">
        <f t="shared" si="106"/>
        <v>9130</v>
      </c>
      <c r="AN45" s="52">
        <f t="shared" si="106"/>
        <v>7274</v>
      </c>
      <c r="AO45" s="52">
        <f t="shared" si="106"/>
        <v>9300</v>
      </c>
      <c r="AP45" s="52">
        <f t="shared" si="106"/>
        <v>6338</v>
      </c>
      <c r="AQ45" s="52">
        <f t="shared" si="106"/>
        <v>7070</v>
      </c>
      <c r="AR45" s="52">
        <f t="shared" si="106"/>
        <v>7835</v>
      </c>
      <c r="AS45" s="52">
        <f t="shared" si="106"/>
        <v>9096</v>
      </c>
      <c r="AT45" s="52">
        <f t="shared" si="106"/>
        <v>7299</v>
      </c>
      <c r="AU45" s="52">
        <f t="shared" si="106"/>
        <v>6785</v>
      </c>
      <c r="AV45" s="52">
        <f t="shared" si="106"/>
        <v>6518</v>
      </c>
      <c r="AW45" s="52">
        <f t="shared" si="106"/>
        <v>9696</v>
      </c>
      <c r="AX45" s="52">
        <f t="shared" si="106"/>
        <v>9741</v>
      </c>
      <c r="AY45" s="52">
        <f t="shared" si="106"/>
        <v>8957</v>
      </c>
      <c r="AZ45" s="52">
        <f t="shared" si="106"/>
        <v>8621</v>
      </c>
      <c r="BA45" s="52">
        <f t="shared" si="106"/>
        <v>9878</v>
      </c>
      <c r="BB45" s="52">
        <f t="shared" si="106"/>
        <v>6967</v>
      </c>
      <c r="BC45" s="52">
        <f t="shared" ref="BC45" si="107">BC14+BC28+BC29</f>
        <v>8850</v>
      </c>
      <c r="BD45" s="52">
        <f t="shared" si="106"/>
        <v>12763</v>
      </c>
      <c r="BE45" s="52">
        <f t="shared" ref="BE45" si="108">BE14+BE28+BE29</f>
        <v>11071</v>
      </c>
      <c r="BF45" s="52">
        <f t="shared" ref="BF45:BG45" si="109">BF14+BF28+BF29</f>
        <v>8464</v>
      </c>
      <c r="BG45" s="52">
        <f t="shared" si="109"/>
        <v>7061</v>
      </c>
      <c r="BH45" s="52">
        <f t="shared" ref="BH45:BI45" si="110">BH14+BH28+BH29</f>
        <v>7719</v>
      </c>
      <c r="BI45" s="52">
        <f t="shared" si="110"/>
        <v>8300</v>
      </c>
      <c r="BJ45" s="52">
        <f t="shared" ref="BJ45" si="111">BJ14+BJ28+BJ29</f>
        <v>11343</v>
      </c>
      <c r="BK45" s="52">
        <f t="shared" ref="BK45" si="112">BK14+BK28+BK29</f>
        <v>11521</v>
      </c>
      <c r="BL45" s="52">
        <f t="shared" ref="BL45:BM45" si="113">BL14+BL28+BL29</f>
        <v>9859</v>
      </c>
      <c r="BM45" s="52">
        <f t="shared" si="113"/>
        <v>10360</v>
      </c>
      <c r="BN45" s="52">
        <f t="shared" ref="BN45:BO45" si="114">BN14+BN28+BN29</f>
        <v>7426</v>
      </c>
      <c r="BO45" s="52">
        <f t="shared" si="114"/>
        <v>9233</v>
      </c>
      <c r="BP45" s="52">
        <f t="shared" ref="BP45:BQ45" si="115">BP14+BP28+BP29</f>
        <v>9249</v>
      </c>
      <c r="BQ45" s="52">
        <f t="shared" si="115"/>
        <v>11145</v>
      </c>
      <c r="BR45" s="52">
        <f t="shared" ref="BR45:BS45" si="116">BR14+BR28+BR29</f>
        <v>8503</v>
      </c>
      <c r="BS45" s="52">
        <f t="shared" si="116"/>
        <v>8116</v>
      </c>
      <c r="BT45" s="52">
        <f t="shared" ref="BT45:BU45" si="117">BT14+BT28+BT29</f>
        <v>7995</v>
      </c>
      <c r="BU45" s="52">
        <f t="shared" si="117"/>
        <v>10858</v>
      </c>
      <c r="BV45" s="52">
        <f t="shared" ref="BV45" si="118">BV14+BV28+BV29</f>
        <v>12765</v>
      </c>
      <c r="BW45" s="52">
        <v>12301</v>
      </c>
      <c r="BX45" s="52">
        <v>8356</v>
      </c>
      <c r="BY45" s="52">
        <v>9273</v>
      </c>
      <c r="BZ45" s="52">
        <v>7790</v>
      </c>
      <c r="CA45" s="52">
        <v>9625</v>
      </c>
      <c r="CB45" s="52">
        <f t="shared" ref="CB45:CC45" si="119">CB14+CB28+CB29</f>
        <v>10153</v>
      </c>
      <c r="CC45" s="52">
        <f t="shared" si="119"/>
        <v>12546</v>
      </c>
      <c r="CD45" s="52">
        <f t="shared" ref="CD45:CE45" si="120">CD14+CD28+CD29</f>
        <v>10406</v>
      </c>
      <c r="CE45" s="52">
        <f t="shared" si="120"/>
        <v>7765</v>
      </c>
      <c r="CF45" s="52">
        <f t="shared" ref="CF45:CG45" si="121">CF14+CF28+CF29</f>
        <v>8877</v>
      </c>
      <c r="CG45" s="52">
        <f t="shared" si="121"/>
        <v>15744</v>
      </c>
      <c r="CH45" s="52">
        <f t="shared" ref="CH45:CI45" si="122">CH14+CH28+CH29</f>
        <v>13939</v>
      </c>
      <c r="CI45" s="52">
        <f t="shared" si="122"/>
        <v>15395</v>
      </c>
      <c r="CJ45" s="52">
        <f t="shared" ref="CJ45:CT45" si="123">CJ14+CJ28+CJ29</f>
        <v>11478.95652173913</v>
      </c>
      <c r="CK45" s="52">
        <f t="shared" si="123"/>
        <v>0</v>
      </c>
      <c r="CL45" s="52">
        <f t="shared" si="123"/>
        <v>0</v>
      </c>
      <c r="CM45" s="52">
        <f t="shared" si="123"/>
        <v>0</v>
      </c>
      <c r="CN45" s="52">
        <f t="shared" si="123"/>
        <v>0</v>
      </c>
      <c r="CO45" s="52">
        <f t="shared" si="123"/>
        <v>0</v>
      </c>
      <c r="CP45" s="52">
        <f t="shared" si="123"/>
        <v>0</v>
      </c>
      <c r="CQ45" s="52">
        <f t="shared" si="123"/>
        <v>0</v>
      </c>
      <c r="CR45" s="52">
        <f t="shared" si="123"/>
        <v>0</v>
      </c>
      <c r="CS45" s="52">
        <f t="shared" si="123"/>
        <v>0</v>
      </c>
      <c r="CT45" s="52">
        <f t="shared" si="123"/>
        <v>0</v>
      </c>
    </row>
    <row r="46" spans="2:101" x14ac:dyDescent="0.2">
      <c r="B46" s="9" t="s">
        <v>51</v>
      </c>
      <c r="C46" s="52">
        <f>C7+C8+C31</f>
        <v>10945</v>
      </c>
      <c r="D46" s="52">
        <f t="shared" ref="D46:BD46" si="124">D7+D8+D31</f>
        <v>8977</v>
      </c>
      <c r="E46" s="52">
        <f t="shared" si="124"/>
        <v>10451</v>
      </c>
      <c r="F46" s="52">
        <f t="shared" si="124"/>
        <v>7434</v>
      </c>
      <c r="G46" s="52">
        <f t="shared" si="124"/>
        <v>8935</v>
      </c>
      <c r="H46" s="52">
        <f t="shared" si="124"/>
        <v>9602</v>
      </c>
      <c r="I46" s="52">
        <f t="shared" si="124"/>
        <v>12802</v>
      </c>
      <c r="J46" s="52">
        <f t="shared" si="124"/>
        <v>12160</v>
      </c>
      <c r="K46" s="52">
        <f t="shared" si="124"/>
        <v>7774</v>
      </c>
      <c r="L46" s="52">
        <f t="shared" si="124"/>
        <v>8133</v>
      </c>
      <c r="M46" s="52">
        <f t="shared" si="124"/>
        <v>9784</v>
      </c>
      <c r="N46" s="52">
        <f t="shared" si="124"/>
        <v>11723</v>
      </c>
      <c r="O46" s="52">
        <f t="shared" si="124"/>
        <v>12164</v>
      </c>
      <c r="P46" s="52">
        <f t="shared" si="124"/>
        <v>9700</v>
      </c>
      <c r="Q46" s="52">
        <f t="shared" si="124"/>
        <v>9397</v>
      </c>
      <c r="R46" s="52">
        <f t="shared" si="124"/>
        <v>1053</v>
      </c>
      <c r="S46" s="52">
        <f t="shared" si="124"/>
        <v>3024</v>
      </c>
      <c r="T46" s="52">
        <f t="shared" si="124"/>
        <v>11150</v>
      </c>
      <c r="U46" s="52">
        <f t="shared" si="124"/>
        <v>17541</v>
      </c>
      <c r="V46" s="52">
        <f t="shared" si="124"/>
        <v>14610</v>
      </c>
      <c r="W46" s="52">
        <f t="shared" si="124"/>
        <v>14492</v>
      </c>
      <c r="X46" s="52">
        <f t="shared" si="124"/>
        <v>12433</v>
      </c>
      <c r="Y46" s="52">
        <f t="shared" si="124"/>
        <v>11239</v>
      </c>
      <c r="Z46" s="52">
        <f t="shared" si="124"/>
        <v>15255</v>
      </c>
      <c r="AA46" s="52">
        <f t="shared" si="124"/>
        <v>12356</v>
      </c>
      <c r="AB46" s="52">
        <f t="shared" si="124"/>
        <v>12291</v>
      </c>
      <c r="AC46" s="52">
        <f t="shared" si="124"/>
        <v>13753</v>
      </c>
      <c r="AD46" s="52">
        <f t="shared" si="124"/>
        <v>7322</v>
      </c>
      <c r="AE46" s="52">
        <f t="shared" si="124"/>
        <v>3020</v>
      </c>
      <c r="AF46" s="52">
        <f t="shared" si="124"/>
        <v>11162</v>
      </c>
      <c r="AG46" s="52">
        <f t="shared" si="124"/>
        <v>18176</v>
      </c>
      <c r="AH46" s="52">
        <f t="shared" si="124"/>
        <v>14864</v>
      </c>
      <c r="AI46" s="52">
        <f t="shared" si="124"/>
        <v>10476</v>
      </c>
      <c r="AJ46" s="52">
        <f t="shared" si="124"/>
        <v>8952</v>
      </c>
      <c r="AK46" s="52">
        <f t="shared" si="124"/>
        <v>9871</v>
      </c>
      <c r="AL46" s="52">
        <f t="shared" si="124"/>
        <v>13801</v>
      </c>
      <c r="AM46" s="52">
        <f t="shared" si="124"/>
        <v>11112</v>
      </c>
      <c r="AN46" s="52">
        <f t="shared" si="124"/>
        <v>9921</v>
      </c>
      <c r="AO46" s="52">
        <f t="shared" si="124"/>
        <v>13657</v>
      </c>
      <c r="AP46" s="52">
        <f t="shared" si="124"/>
        <v>9798</v>
      </c>
      <c r="AQ46" s="52">
        <f t="shared" si="124"/>
        <v>11645</v>
      </c>
      <c r="AR46" s="52">
        <f t="shared" si="124"/>
        <v>12405</v>
      </c>
      <c r="AS46" s="52">
        <f t="shared" si="124"/>
        <v>12914</v>
      </c>
      <c r="AT46" s="52">
        <f t="shared" si="124"/>
        <v>11719</v>
      </c>
      <c r="AU46" s="52">
        <f t="shared" si="124"/>
        <v>10661</v>
      </c>
      <c r="AV46" s="52">
        <f t="shared" si="124"/>
        <v>11812</v>
      </c>
      <c r="AW46" s="52">
        <f t="shared" si="124"/>
        <v>14225</v>
      </c>
      <c r="AX46" s="52">
        <f t="shared" si="124"/>
        <v>12897</v>
      </c>
      <c r="AY46" s="52">
        <f t="shared" si="124"/>
        <v>12868</v>
      </c>
      <c r="AZ46" s="52">
        <f t="shared" si="124"/>
        <v>10542</v>
      </c>
      <c r="BA46" s="52">
        <f t="shared" si="124"/>
        <v>14081</v>
      </c>
      <c r="BB46" s="52">
        <f t="shared" si="124"/>
        <v>9966</v>
      </c>
      <c r="BC46" s="52">
        <f t="shared" ref="BC46" si="125">BC7+BC8+BC31</f>
        <v>13441</v>
      </c>
      <c r="BD46" s="52">
        <f t="shared" si="124"/>
        <v>16185</v>
      </c>
      <c r="BE46" s="52">
        <f t="shared" ref="BE46" si="126">BE7+BE8+BE31</f>
        <v>19216</v>
      </c>
      <c r="BF46" s="52">
        <f t="shared" ref="BF46:BG46" si="127">BF7+BF8+BF31</f>
        <v>14524</v>
      </c>
      <c r="BG46" s="52">
        <f t="shared" si="127"/>
        <v>10615</v>
      </c>
      <c r="BH46" s="52">
        <f t="shared" ref="BH46:BI46" si="128">BH7+BH8+BH31</f>
        <v>12948</v>
      </c>
      <c r="BI46" s="52">
        <f t="shared" si="128"/>
        <v>11757</v>
      </c>
      <c r="BJ46" s="52">
        <f t="shared" ref="BJ46" si="129">BJ7+BJ8+BJ31</f>
        <v>13703</v>
      </c>
      <c r="BK46" s="52">
        <f t="shared" ref="BK46" si="130">BK7+BK8+BK31</f>
        <v>17237</v>
      </c>
      <c r="BL46" s="52">
        <f t="shared" ref="BL46:BM46" si="131">BL7+BL8+BL31</f>
        <v>13685</v>
      </c>
      <c r="BM46" s="52">
        <f t="shared" si="131"/>
        <v>14342</v>
      </c>
      <c r="BN46" s="52">
        <f t="shared" ref="BN46:BO46" si="132">BN7+BN8+BN31</f>
        <v>9507</v>
      </c>
      <c r="BO46" s="52">
        <f t="shared" si="132"/>
        <v>12988</v>
      </c>
      <c r="BP46" s="52">
        <f t="shared" ref="BP46:BQ46" si="133">BP7+BP8+BP31</f>
        <v>13276</v>
      </c>
      <c r="BQ46" s="52">
        <f t="shared" si="133"/>
        <v>13296</v>
      </c>
      <c r="BR46" s="52">
        <f t="shared" ref="BR46:BS46" si="134">BR7+BR8+BR31</f>
        <v>11305</v>
      </c>
      <c r="BS46" s="52">
        <f t="shared" si="134"/>
        <v>11093</v>
      </c>
      <c r="BT46" s="52">
        <f t="shared" ref="BT46:BU46" si="135">BT7+BT8+BT31</f>
        <v>12467</v>
      </c>
      <c r="BU46" s="52">
        <f t="shared" si="135"/>
        <v>14949</v>
      </c>
      <c r="BV46" s="52">
        <f t="shared" ref="BV46" si="136">BV7+BV8+BV31</f>
        <v>18536</v>
      </c>
      <c r="BW46" s="52">
        <v>16809</v>
      </c>
      <c r="BX46" s="52">
        <v>10669</v>
      </c>
      <c r="BY46" s="52">
        <v>11620</v>
      </c>
      <c r="BZ46" s="52">
        <v>10515</v>
      </c>
      <c r="CA46" s="52">
        <v>11822</v>
      </c>
      <c r="CB46" s="52">
        <f t="shared" ref="CB46:CC46" si="137">CB7+CB8+CB31</f>
        <v>14517</v>
      </c>
      <c r="CC46" s="52">
        <f t="shared" si="137"/>
        <v>15830</v>
      </c>
      <c r="CD46" s="52">
        <f t="shared" ref="CD46:CE46" si="138">CD7+CD8+CD31</f>
        <v>16987</v>
      </c>
      <c r="CE46" s="52">
        <f t="shared" si="138"/>
        <v>11801</v>
      </c>
      <c r="CF46" s="52">
        <f t="shared" ref="CF46:CG46" si="139">CF7+CF8+CF31</f>
        <v>14166</v>
      </c>
      <c r="CG46" s="52">
        <f t="shared" si="139"/>
        <v>20601</v>
      </c>
      <c r="CH46" s="52">
        <f t="shared" ref="CH46:CI46" si="140">CH7+CH8+CH31</f>
        <v>18398</v>
      </c>
      <c r="CI46" s="52">
        <f t="shared" si="140"/>
        <v>21283</v>
      </c>
      <c r="CJ46" s="52">
        <f t="shared" ref="CJ46:CT46" si="141">CJ7+CJ8+CJ31</f>
        <v>14181</v>
      </c>
      <c r="CK46" s="52">
        <f t="shared" si="141"/>
        <v>0</v>
      </c>
      <c r="CL46" s="52">
        <f t="shared" si="141"/>
        <v>0</v>
      </c>
      <c r="CM46" s="52">
        <f t="shared" si="141"/>
        <v>0</v>
      </c>
      <c r="CN46" s="52">
        <f t="shared" si="141"/>
        <v>0</v>
      </c>
      <c r="CO46" s="52">
        <f t="shared" si="141"/>
        <v>0</v>
      </c>
      <c r="CP46" s="52">
        <f t="shared" si="141"/>
        <v>0</v>
      </c>
      <c r="CQ46" s="52">
        <f t="shared" si="141"/>
        <v>0</v>
      </c>
      <c r="CR46" s="52">
        <f t="shared" si="141"/>
        <v>0</v>
      </c>
      <c r="CS46" s="52">
        <f t="shared" si="141"/>
        <v>0</v>
      </c>
      <c r="CT46" s="52">
        <f t="shared" si="141"/>
        <v>0</v>
      </c>
    </row>
    <row r="47" spans="2:101" x14ac:dyDescent="0.2">
      <c r="B47" s="9" t="s">
        <v>52</v>
      </c>
      <c r="C47" s="52">
        <f>C32</f>
        <v>330</v>
      </c>
      <c r="D47" s="52">
        <f t="shared" ref="D47:BD47" si="142">D32</f>
        <v>421</v>
      </c>
      <c r="E47" s="52">
        <f t="shared" si="142"/>
        <v>692</v>
      </c>
      <c r="F47" s="52">
        <f t="shared" si="142"/>
        <v>531</v>
      </c>
      <c r="G47" s="52">
        <f t="shared" si="142"/>
        <v>346</v>
      </c>
      <c r="H47" s="52">
        <f t="shared" si="142"/>
        <v>364</v>
      </c>
      <c r="I47" s="52">
        <f t="shared" si="142"/>
        <v>710</v>
      </c>
      <c r="J47" s="52">
        <f t="shared" si="142"/>
        <v>777</v>
      </c>
      <c r="K47" s="52">
        <f t="shared" si="142"/>
        <v>420</v>
      </c>
      <c r="L47" s="52">
        <f t="shared" si="142"/>
        <v>355</v>
      </c>
      <c r="M47" s="52">
        <f t="shared" si="142"/>
        <v>377</v>
      </c>
      <c r="N47" s="52">
        <f t="shared" si="142"/>
        <v>463</v>
      </c>
      <c r="O47" s="52">
        <f t="shared" si="142"/>
        <v>475</v>
      </c>
      <c r="P47" s="52">
        <f t="shared" si="142"/>
        <v>358</v>
      </c>
      <c r="Q47" s="52">
        <f t="shared" si="142"/>
        <v>471</v>
      </c>
      <c r="R47" s="52">
        <f t="shared" si="142"/>
        <v>20</v>
      </c>
      <c r="S47" s="52">
        <f t="shared" si="142"/>
        <v>52</v>
      </c>
      <c r="T47" s="52">
        <f t="shared" si="142"/>
        <v>394</v>
      </c>
      <c r="U47" s="52">
        <f t="shared" si="142"/>
        <v>961</v>
      </c>
      <c r="V47" s="52">
        <f t="shared" si="142"/>
        <v>1015</v>
      </c>
      <c r="W47" s="52">
        <f t="shared" si="142"/>
        <v>863</v>
      </c>
      <c r="X47" s="52">
        <f t="shared" si="142"/>
        <v>450</v>
      </c>
      <c r="Y47" s="52">
        <f t="shared" si="142"/>
        <v>412</v>
      </c>
      <c r="Z47" s="52">
        <f t="shared" si="142"/>
        <v>463</v>
      </c>
      <c r="AA47" s="52">
        <f t="shared" si="142"/>
        <v>527</v>
      </c>
      <c r="AB47" s="52">
        <f t="shared" si="142"/>
        <v>423</v>
      </c>
      <c r="AC47" s="52">
        <f t="shared" si="142"/>
        <v>506</v>
      </c>
      <c r="AD47" s="52">
        <f t="shared" si="142"/>
        <v>257</v>
      </c>
      <c r="AE47" s="52">
        <f t="shared" si="142"/>
        <v>83</v>
      </c>
      <c r="AF47" s="52">
        <f t="shared" si="142"/>
        <v>321</v>
      </c>
      <c r="AG47" s="52">
        <f t="shared" si="142"/>
        <v>935</v>
      </c>
      <c r="AH47" s="52">
        <f t="shared" si="142"/>
        <v>1207</v>
      </c>
      <c r="AI47" s="52">
        <f t="shared" si="142"/>
        <v>508</v>
      </c>
      <c r="AJ47" s="52">
        <f t="shared" si="142"/>
        <v>415</v>
      </c>
      <c r="AK47" s="52">
        <f t="shared" si="142"/>
        <v>378</v>
      </c>
      <c r="AL47" s="52">
        <f t="shared" si="142"/>
        <v>485</v>
      </c>
      <c r="AM47" s="52">
        <f t="shared" si="142"/>
        <v>414</v>
      </c>
      <c r="AN47" s="52">
        <f t="shared" si="142"/>
        <v>419</v>
      </c>
      <c r="AO47" s="52">
        <f t="shared" si="142"/>
        <v>570</v>
      </c>
      <c r="AP47" s="52">
        <f t="shared" si="142"/>
        <v>358</v>
      </c>
      <c r="AQ47" s="52">
        <f t="shared" si="142"/>
        <v>364</v>
      </c>
      <c r="AR47" s="52">
        <f t="shared" si="142"/>
        <v>342</v>
      </c>
      <c r="AS47" s="52">
        <f t="shared" si="142"/>
        <v>377</v>
      </c>
      <c r="AT47" s="52">
        <f t="shared" si="142"/>
        <v>381</v>
      </c>
      <c r="AU47" s="52">
        <f t="shared" si="142"/>
        <v>538</v>
      </c>
      <c r="AV47" s="52">
        <f t="shared" si="142"/>
        <v>522</v>
      </c>
      <c r="AW47" s="52">
        <f t="shared" si="142"/>
        <v>492</v>
      </c>
      <c r="AX47" s="52">
        <f t="shared" si="142"/>
        <v>461</v>
      </c>
      <c r="AY47" s="52">
        <f t="shared" si="142"/>
        <v>567</v>
      </c>
      <c r="AZ47" s="52">
        <f t="shared" si="142"/>
        <v>462</v>
      </c>
      <c r="BA47" s="52">
        <f t="shared" si="142"/>
        <v>427</v>
      </c>
      <c r="BB47" s="52">
        <f t="shared" si="142"/>
        <v>309</v>
      </c>
      <c r="BC47" s="52">
        <f t="shared" ref="BC47" si="143">BC32</f>
        <v>281</v>
      </c>
      <c r="BD47" s="52">
        <f t="shared" si="142"/>
        <v>290</v>
      </c>
      <c r="BE47" s="52">
        <f t="shared" ref="BE47" si="144">BE32</f>
        <v>699</v>
      </c>
      <c r="BF47" s="52">
        <f t="shared" ref="BF47:BG47" si="145">BF32</f>
        <v>568</v>
      </c>
      <c r="BG47" s="52">
        <f t="shared" si="145"/>
        <v>279</v>
      </c>
      <c r="BH47" s="52">
        <f t="shared" ref="BH47:BI47" si="146">BH32</f>
        <v>298</v>
      </c>
      <c r="BI47" s="52">
        <f t="shared" si="146"/>
        <v>188</v>
      </c>
      <c r="BJ47" s="52">
        <f t="shared" ref="BJ47" si="147">BJ32</f>
        <v>288</v>
      </c>
      <c r="BK47" s="52">
        <f t="shared" ref="BK47" si="148">BK32</f>
        <v>483</v>
      </c>
      <c r="BL47" s="52">
        <f t="shared" ref="BL47:BM47" si="149">BL32</f>
        <v>341</v>
      </c>
      <c r="BM47" s="52">
        <f t="shared" si="149"/>
        <v>318</v>
      </c>
      <c r="BN47" s="52">
        <f t="shared" ref="BN47:BO47" si="150">BN32</f>
        <v>163</v>
      </c>
      <c r="BO47" s="52">
        <f t="shared" si="150"/>
        <v>165</v>
      </c>
      <c r="BP47" s="52">
        <f t="shared" ref="BP47:BQ47" si="151">BP32</f>
        <v>145</v>
      </c>
      <c r="BQ47" s="52">
        <f t="shared" si="151"/>
        <v>205</v>
      </c>
      <c r="BR47" s="52">
        <f t="shared" ref="BR47:BS47" si="152">BR32</f>
        <v>245</v>
      </c>
      <c r="BS47" s="52">
        <f t="shared" si="152"/>
        <v>185</v>
      </c>
      <c r="BT47" s="52">
        <f t="shared" ref="BT47:BU47" si="153">BT32</f>
        <v>205</v>
      </c>
      <c r="BU47" s="52">
        <f t="shared" si="153"/>
        <v>235</v>
      </c>
      <c r="BV47" s="52">
        <f t="shared" ref="BV47" si="154">BV32</f>
        <v>527</v>
      </c>
      <c r="BW47" s="52">
        <v>327</v>
      </c>
      <c r="BX47" s="52">
        <v>217</v>
      </c>
      <c r="BY47" s="52">
        <v>252</v>
      </c>
      <c r="BZ47" s="52">
        <v>186</v>
      </c>
      <c r="CA47" s="52">
        <v>165</v>
      </c>
      <c r="CB47" s="52">
        <f t="shared" ref="CB47:CC47" si="155">CB32</f>
        <v>183</v>
      </c>
      <c r="CC47" s="52">
        <f t="shared" si="155"/>
        <v>289</v>
      </c>
      <c r="CD47" s="52">
        <f t="shared" ref="CD47:CE47" si="156">CD32</f>
        <v>324</v>
      </c>
      <c r="CE47" s="52">
        <f t="shared" si="156"/>
        <v>326</v>
      </c>
      <c r="CF47" s="52">
        <f t="shared" ref="CF47:CG47" si="157">CF32</f>
        <v>324</v>
      </c>
      <c r="CG47" s="52">
        <f t="shared" si="157"/>
        <v>824</v>
      </c>
      <c r="CH47" s="52">
        <f t="shared" ref="CH47:CI47" si="158">CH32</f>
        <v>648</v>
      </c>
      <c r="CI47" s="52">
        <f t="shared" si="158"/>
        <v>399</v>
      </c>
      <c r="CJ47" s="52">
        <f t="shared" ref="CJ47:CT47" si="159">CJ32</f>
        <v>282.43478260869568</v>
      </c>
      <c r="CK47" s="52">
        <f t="shared" si="159"/>
        <v>0</v>
      </c>
      <c r="CL47" s="52">
        <f t="shared" si="159"/>
        <v>0</v>
      </c>
      <c r="CM47" s="52">
        <f t="shared" si="159"/>
        <v>0</v>
      </c>
      <c r="CN47" s="52">
        <f t="shared" si="159"/>
        <v>0</v>
      </c>
      <c r="CO47" s="52">
        <f t="shared" si="159"/>
        <v>0</v>
      </c>
      <c r="CP47" s="52">
        <f t="shared" si="159"/>
        <v>0</v>
      </c>
      <c r="CQ47" s="52">
        <f t="shared" si="159"/>
        <v>0</v>
      </c>
      <c r="CR47" s="52">
        <f t="shared" si="159"/>
        <v>0</v>
      </c>
      <c r="CS47" s="52">
        <f t="shared" si="159"/>
        <v>0</v>
      </c>
      <c r="CT47" s="52">
        <f t="shared" si="159"/>
        <v>0</v>
      </c>
    </row>
    <row r="51" spans="56:74" x14ac:dyDescent="0.2">
      <c r="BD51" s="52"/>
      <c r="BP51" s="52"/>
      <c r="BQ51" s="52"/>
      <c r="BR51" s="52"/>
      <c r="BS51" s="52"/>
      <c r="BT51" s="52"/>
      <c r="BU51" s="52"/>
      <c r="BV51" s="52"/>
    </row>
  </sheetData>
  <conditionalFormatting sqref="B5">
    <cfRule type="duplicateValues" dxfId="13" priority="7"/>
  </conditionalFormatting>
  <conditionalFormatting sqref="B6">
    <cfRule type="duplicateValues" dxfId="12" priority="8"/>
  </conditionalFormatting>
  <conditionalFormatting sqref="B7">
    <cfRule type="duplicateValues" dxfId="11" priority="6"/>
  </conditionalFormatting>
  <conditionalFormatting sqref="B13">
    <cfRule type="duplicateValues" dxfId="10" priority="5"/>
  </conditionalFormatting>
  <conditionalFormatting sqref="B15:B16">
    <cfRule type="duplicateValues" dxfId="9" priority="11"/>
  </conditionalFormatting>
  <conditionalFormatting sqref="B17 B19">
    <cfRule type="duplicateValues" dxfId="8" priority="12"/>
  </conditionalFormatting>
  <conditionalFormatting sqref="B18">
    <cfRule type="duplicateValues" dxfId="7" priority="4"/>
  </conditionalFormatting>
  <conditionalFormatting sqref="B20:B21">
    <cfRule type="duplicateValues" dxfId="6" priority="13"/>
  </conditionalFormatting>
  <conditionalFormatting sqref="B22:B23">
    <cfRule type="duplicateValues" dxfId="5" priority="9"/>
  </conditionalFormatting>
  <conditionalFormatting sqref="B24 B27">
    <cfRule type="duplicateValues" dxfId="4" priority="10"/>
  </conditionalFormatting>
  <conditionalFormatting sqref="B25">
    <cfRule type="duplicateValues" dxfId="3" priority="2"/>
  </conditionalFormatting>
  <conditionalFormatting sqref="B26">
    <cfRule type="duplicateValues" dxfId="2" priority="3"/>
  </conditionalFormatting>
  <conditionalFormatting sqref="B28:B29">
    <cfRule type="duplicateValues" dxfId="1" priority="14"/>
  </conditionalFormatting>
  <conditionalFormatting sqref="B30:B1048576 B1:B4 B14 B8:B12">
    <cfRule type="duplicateValues" dxfId="0" priority="15"/>
  </conditionalFormatting>
  <conditionalFormatting sqref="BW37:CJ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Qube.Worksheet.Visibility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154-479D-4495-8090-94AC92683349}">
  <dimension ref="B1:GM57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ColWidth="9.140625" defaultRowHeight="14.25" outlineLevelCol="1" x14ac:dyDescent="0.2"/>
  <cols>
    <col min="1" max="1" width="9.140625" style="55"/>
    <col min="2" max="2" width="29.5703125" style="55" customWidth="1"/>
    <col min="3" max="3" width="11.28515625" style="55" customWidth="1" outlineLevel="1"/>
    <col min="4" max="15" width="10.42578125" style="55" customWidth="1" outlineLevel="1"/>
    <col min="16" max="34" width="11.5703125" style="55" customWidth="1" outlineLevel="1"/>
    <col min="35" max="35" width="5.140625" style="55" customWidth="1" outlineLevel="1"/>
    <col min="36" max="36" width="11.5703125" style="55" customWidth="1" outlineLevel="1" collapsed="1"/>
    <col min="37" max="48" width="11.5703125" style="55" customWidth="1" outlineLevel="1"/>
    <col min="49" max="49" width="11.5703125" style="55" customWidth="1" outlineLevel="1" collapsed="1"/>
    <col min="50" max="61" width="11.5703125" style="55" customWidth="1" outlineLevel="1"/>
    <col min="62" max="62" width="11.5703125" style="55" customWidth="1" outlineLevel="1" collapsed="1"/>
    <col min="63" max="73" width="11.5703125" style="55" customWidth="1" outlineLevel="1"/>
    <col min="74" max="74" width="11.5703125" style="55" customWidth="1" outlineLevel="1" collapsed="1"/>
    <col min="75" max="83" width="11.5703125" style="55" customWidth="1" outlineLevel="1"/>
    <col min="84" max="84" width="11.5703125" style="55" customWidth="1" outlineLevel="1" collapsed="1"/>
    <col min="85" max="87" width="11.5703125" style="55" customWidth="1" outlineLevel="1"/>
    <col min="88" max="88" width="3.140625" style="55" customWidth="1" outlineLevel="1" collapsed="1"/>
    <col min="89" max="93" width="11.5703125" style="55" customWidth="1"/>
    <col min="94" max="100" width="10.42578125" style="55" customWidth="1"/>
    <col min="101" max="105" width="10.42578125" style="55" customWidth="1" outlineLevel="1"/>
    <col min="106" max="115" width="11.5703125" style="55" customWidth="1" outlineLevel="1"/>
    <col min="116" max="116" width="11.5703125" style="55" customWidth="1" outlineLevel="1" collapsed="1"/>
    <col min="117" max="121" width="11.5703125" style="55" customWidth="1" outlineLevel="1"/>
    <col min="122" max="122" width="11.5703125" style="55" customWidth="1" outlineLevel="1" collapsed="1"/>
    <col min="123" max="137" width="11.5703125" style="55" customWidth="1" outlineLevel="1"/>
    <col min="138" max="138" width="3.140625" style="55" customWidth="1"/>
    <col min="139" max="195" width="11.5703125" style="55" customWidth="1"/>
    <col min="196" max="16384" width="9.140625" style="55"/>
  </cols>
  <sheetData>
    <row r="1" spans="2:195" x14ac:dyDescent="0.2">
      <c r="C1" s="56"/>
      <c r="DD1" s="58"/>
      <c r="DE1" s="58"/>
      <c r="DF1" s="58"/>
      <c r="DG1" s="58"/>
      <c r="DH1" s="58"/>
      <c r="DI1" s="58"/>
      <c r="DJ1" s="58"/>
      <c r="DK1" s="58"/>
      <c r="DL1" s="58"/>
      <c r="DM1" s="75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40">
        <f>SUM(DZ32:EB32,DY34)/SUM(CA32:CD32)-1</f>
        <v>0.18966556149956593</v>
      </c>
      <c r="EC1" s="40">
        <f t="shared" ref="EC1:ED1" si="0">SUM(DZ32:EC32)/SUM(CB32:CE32)-1</f>
        <v>0.10391077754776612</v>
      </c>
      <c r="ED1" s="40">
        <f t="shared" si="0"/>
        <v>-4.2497878292839242E-2</v>
      </c>
      <c r="EE1" s="40">
        <f>(SUM(EB32:EE32)/SUM(EB20:EE20))/(SUM(CD32:CG32)/SUM(CD20:CG20))-1</f>
        <v>6.8504153186958794E-2</v>
      </c>
      <c r="EF1" s="40">
        <f>(SUM(EC32:EF32)/SUM(EC20:EF20))/(SUM(CE32:CG32)/SUM(CE20:CG20))-1</f>
        <v>2.7419577936694806E-2</v>
      </c>
      <c r="EG1" s="40">
        <v>5.5486858630535485E-2</v>
      </c>
      <c r="EI1" s="40">
        <f>(SUM(EE32:EI32)/SUM(EE20:EI20))/(SUM(CG32:CK32)/SUM(CG20:CK20))-1</f>
        <v>9.7989816141756059E-2</v>
      </c>
      <c r="EJ1" s="40">
        <f>(SUM(EG32:EJ32)/SUM(EG20:EJ20))/(SUM(CH32:CL32)/SUM(CH20:CL20))-1</f>
        <v>0.17990725653155493</v>
      </c>
      <c r="EK1" s="40">
        <f>(SUM(EI32:EK32)/SUM(EI20:EK20))/(SUM(CK32:CM32)/SUM(CK20:CM20))-1</f>
        <v>0.24944216806555941</v>
      </c>
      <c r="EL1" s="40">
        <f>(SUM(EI32:EL32)/SUM(EI20:EL20))/(SUM(CK32:CN32)/SUM(CK20:CN20))-1</f>
        <v>0.21781827969852841</v>
      </c>
      <c r="EM1" s="40">
        <f>(SUM(EJ32:EM32)/SUM(EJ20:EM20))/(SUM(CL32:CO32)/SUM(CL20:CO20))-1</f>
        <v>0.24306579610060219</v>
      </c>
      <c r="EN1" s="40">
        <f>(SUM(EK32:EN32)/SUM(EK20:EN20))/(SUM(CM32:CP32)/SUM(CM20:CP20))-1</f>
        <v>0.24087385881368739</v>
      </c>
      <c r="EO1" s="40">
        <f t="shared" ref="EO1:GI1" si="1">(SUM(EL32:EO32)/SUM(EL20:EO20))/(SUM(CN32:CQ32)/SUM(CN20:CQ20))-1</f>
        <v>0.25645953666613686</v>
      </c>
      <c r="EP1" s="40">
        <f t="shared" si="1"/>
        <v>0.30247110898007934</v>
      </c>
      <c r="EQ1" s="40">
        <f t="shared" ca="1" si="1"/>
        <v>1.1838072056254854</v>
      </c>
      <c r="ER1" s="40">
        <f t="shared" ca="1" si="1"/>
        <v>0.90618814965885419</v>
      </c>
      <c r="ES1" s="40">
        <f t="shared" ca="1" si="1"/>
        <v>0.65435496455589859</v>
      </c>
      <c r="ET1" s="40">
        <f t="shared" ca="1" si="1"/>
        <v>0.29667972897328898</v>
      </c>
      <c r="EU1" s="40">
        <f t="shared" ca="1" si="1"/>
        <v>-1</v>
      </c>
      <c r="EV1" s="40">
        <f t="shared" ca="1" si="1"/>
        <v>-1</v>
      </c>
      <c r="EW1" s="40">
        <f t="shared" ca="1" si="1"/>
        <v>-1</v>
      </c>
      <c r="EX1" s="40">
        <f t="shared" ca="1" si="1"/>
        <v>-1</v>
      </c>
      <c r="EY1" s="40">
        <f t="shared" ca="1" si="1"/>
        <v>-1</v>
      </c>
      <c r="EZ1" s="40">
        <f t="shared" ca="1" si="1"/>
        <v>-1</v>
      </c>
      <c r="FA1" s="40">
        <f t="shared" ca="1" si="1"/>
        <v>-1</v>
      </c>
      <c r="FB1" s="40">
        <f t="shared" ca="1" si="1"/>
        <v>-1</v>
      </c>
      <c r="FC1" s="40">
        <f t="shared" ca="1" si="1"/>
        <v>-1</v>
      </c>
      <c r="FD1" s="40">
        <f t="shared" ca="1" si="1"/>
        <v>-1</v>
      </c>
      <c r="FE1" s="40">
        <f t="shared" ca="1" si="1"/>
        <v>-1</v>
      </c>
      <c r="FF1" s="40">
        <f t="shared" ca="1" si="1"/>
        <v>-1</v>
      </c>
      <c r="FG1" s="40">
        <f t="shared" ca="1" si="1"/>
        <v>-1</v>
      </c>
      <c r="FH1" s="40">
        <f t="shared" ca="1" si="1"/>
        <v>-1</v>
      </c>
      <c r="FI1" s="40">
        <f t="shared" ca="1" si="1"/>
        <v>-1</v>
      </c>
      <c r="FJ1" s="40">
        <f t="shared" ca="1" si="1"/>
        <v>-1</v>
      </c>
      <c r="FK1" s="40">
        <f t="shared" ca="1" si="1"/>
        <v>-1</v>
      </c>
      <c r="FL1" s="40">
        <f t="shared" ca="1" si="1"/>
        <v>-1</v>
      </c>
      <c r="FM1" s="40">
        <f t="shared" ca="1" si="1"/>
        <v>-1</v>
      </c>
      <c r="FN1" s="40">
        <f t="shared" ca="1" si="1"/>
        <v>-1</v>
      </c>
      <c r="FO1" s="40">
        <f t="shared" ca="1" si="1"/>
        <v>-1</v>
      </c>
      <c r="FP1" s="40">
        <f t="shared" ca="1" si="1"/>
        <v>-1</v>
      </c>
      <c r="FQ1" s="40">
        <f t="shared" ca="1" si="1"/>
        <v>-1</v>
      </c>
      <c r="FR1" s="40">
        <f t="shared" ca="1" si="1"/>
        <v>-1</v>
      </c>
      <c r="FS1" s="40">
        <f t="shared" ca="1" si="1"/>
        <v>-1</v>
      </c>
      <c r="FT1" s="40">
        <f t="shared" ca="1" si="1"/>
        <v>-1</v>
      </c>
      <c r="FU1" s="40">
        <f t="shared" ca="1" si="1"/>
        <v>-1</v>
      </c>
      <c r="FV1" s="40">
        <f t="shared" ca="1" si="1"/>
        <v>-1</v>
      </c>
      <c r="FW1" s="40">
        <f t="shared" ca="1" si="1"/>
        <v>-1</v>
      </c>
      <c r="FX1" s="40">
        <f t="shared" ca="1" si="1"/>
        <v>-1</v>
      </c>
      <c r="FY1" s="40">
        <f t="shared" ca="1" si="1"/>
        <v>-1</v>
      </c>
      <c r="FZ1" s="40">
        <f t="shared" ca="1" si="1"/>
        <v>-1</v>
      </c>
      <c r="GA1" s="40">
        <f t="shared" ca="1" si="1"/>
        <v>-1</v>
      </c>
      <c r="GB1" s="40">
        <f t="shared" ca="1" si="1"/>
        <v>-1</v>
      </c>
      <c r="GC1" s="40">
        <f t="shared" ca="1" si="1"/>
        <v>-1</v>
      </c>
      <c r="GD1" s="40">
        <f t="shared" ca="1" si="1"/>
        <v>-1</v>
      </c>
      <c r="GE1" s="40">
        <f t="shared" ca="1" si="1"/>
        <v>-1</v>
      </c>
      <c r="GF1" s="40">
        <f t="shared" ca="1" si="1"/>
        <v>-1</v>
      </c>
      <c r="GG1" s="40">
        <f t="shared" ca="1" si="1"/>
        <v>-1</v>
      </c>
      <c r="GH1" s="40">
        <f t="shared" ca="1" si="1"/>
        <v>-1</v>
      </c>
      <c r="GI1" s="40">
        <f t="shared" ca="1" si="1"/>
        <v>-1</v>
      </c>
      <c r="GJ1" s="81"/>
      <c r="GK1" s="81"/>
      <c r="GL1" s="81"/>
      <c r="GM1" s="81"/>
    </row>
    <row r="2" spans="2:195" x14ac:dyDescent="0.2"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</row>
    <row r="3" spans="2:195" ht="15" x14ac:dyDescent="0.25">
      <c r="B3" s="3" t="s">
        <v>267</v>
      </c>
    </row>
    <row r="4" spans="2:195" x14ac:dyDescent="0.2">
      <c r="C4" s="57" t="s">
        <v>210</v>
      </c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</row>
    <row r="5" spans="2:195" ht="15" x14ac:dyDescent="0.25">
      <c r="B5" s="4"/>
      <c r="C5" s="5">
        <v>45063</v>
      </c>
      <c r="D5" s="5">
        <v>45070</v>
      </c>
      <c r="E5" s="5">
        <v>45076</v>
      </c>
      <c r="F5" s="5">
        <v>45090</v>
      </c>
      <c r="G5" s="5">
        <v>45096</v>
      </c>
      <c r="H5" s="5">
        <v>45103</v>
      </c>
      <c r="I5" s="5">
        <v>45110</v>
      </c>
      <c r="J5" s="5">
        <v>45117</v>
      </c>
      <c r="K5" s="5">
        <v>45124</v>
      </c>
      <c r="L5" s="5">
        <v>45133</v>
      </c>
      <c r="M5" s="5">
        <v>45138</v>
      </c>
      <c r="N5" s="5">
        <v>45145</v>
      </c>
      <c r="O5" s="5">
        <v>45152</v>
      </c>
      <c r="P5" s="5">
        <v>45159</v>
      </c>
      <c r="Q5" s="5">
        <v>45166</v>
      </c>
      <c r="R5" s="5">
        <v>45174</v>
      </c>
      <c r="S5" s="5">
        <v>45181</v>
      </c>
      <c r="T5" s="5">
        <v>45188</v>
      </c>
      <c r="U5" s="5">
        <v>45195</v>
      </c>
      <c r="V5" s="5">
        <v>45202</v>
      </c>
      <c r="W5" s="5">
        <v>45209</v>
      </c>
      <c r="X5" s="5">
        <v>45224</v>
      </c>
      <c r="Y5" s="5">
        <v>45230</v>
      </c>
      <c r="Z5" s="5">
        <v>45237</v>
      </c>
      <c r="AA5" s="5">
        <v>45245</v>
      </c>
      <c r="AB5" s="5">
        <v>45252</v>
      </c>
      <c r="AC5" s="5">
        <v>45260</v>
      </c>
      <c r="AD5" s="5">
        <v>45265</v>
      </c>
      <c r="AE5" s="5">
        <v>45272</v>
      </c>
      <c r="AF5" s="5">
        <v>45279</v>
      </c>
      <c r="AG5" s="5">
        <v>45286</v>
      </c>
      <c r="AH5" s="5">
        <v>45291</v>
      </c>
      <c r="AI5" s="5"/>
      <c r="AJ5" s="5">
        <v>45293</v>
      </c>
      <c r="AK5" s="5">
        <v>45300</v>
      </c>
      <c r="AL5" s="5">
        <v>45307</v>
      </c>
      <c r="AM5" s="5">
        <v>45314</v>
      </c>
      <c r="AN5" s="5">
        <v>45321</v>
      </c>
      <c r="AO5" s="5">
        <v>45328</v>
      </c>
      <c r="AP5" s="5">
        <v>45335</v>
      </c>
      <c r="AQ5" s="5">
        <v>45342</v>
      </c>
      <c r="AR5" s="5">
        <v>45349</v>
      </c>
      <c r="AS5" s="5">
        <v>45356</v>
      </c>
      <c r="AT5" s="5">
        <v>45363</v>
      </c>
      <c r="AU5" s="5">
        <f t="shared" ref="AU5:AZ5" si="2">AT5+7</f>
        <v>45370</v>
      </c>
      <c r="AV5" s="5">
        <f t="shared" si="2"/>
        <v>45377</v>
      </c>
      <c r="AW5" s="5">
        <f t="shared" si="2"/>
        <v>45384</v>
      </c>
      <c r="AX5" s="5">
        <f t="shared" si="2"/>
        <v>45391</v>
      </c>
      <c r="AY5" s="5">
        <f t="shared" si="2"/>
        <v>45398</v>
      </c>
      <c r="AZ5" s="5">
        <f t="shared" si="2"/>
        <v>45405</v>
      </c>
      <c r="BA5" s="5">
        <f t="shared" ref="BA5:BF5" si="3">AZ5+7</f>
        <v>45412</v>
      </c>
      <c r="BB5" s="5">
        <f t="shared" si="3"/>
        <v>45419</v>
      </c>
      <c r="BC5" s="5">
        <f t="shared" si="3"/>
        <v>45426</v>
      </c>
      <c r="BD5" s="5">
        <f t="shared" si="3"/>
        <v>45433</v>
      </c>
      <c r="BE5" s="5">
        <f t="shared" si="3"/>
        <v>45440</v>
      </c>
      <c r="BF5" s="5">
        <f t="shared" si="3"/>
        <v>45447</v>
      </c>
      <c r="BG5" s="5">
        <v>45455</v>
      </c>
      <c r="BH5" s="5">
        <v>45461</v>
      </c>
      <c r="BI5" s="5">
        <f t="shared" ref="BI5:BN5" si="4">BH5+7</f>
        <v>45468</v>
      </c>
      <c r="BJ5" s="5">
        <f t="shared" si="4"/>
        <v>45475</v>
      </c>
      <c r="BK5" s="5">
        <f t="shared" si="4"/>
        <v>45482</v>
      </c>
      <c r="BL5" s="5">
        <f t="shared" si="4"/>
        <v>45489</v>
      </c>
      <c r="BM5" s="5">
        <f t="shared" si="4"/>
        <v>45496</v>
      </c>
      <c r="BN5" s="5">
        <f t="shared" si="4"/>
        <v>45503</v>
      </c>
      <c r="BO5" s="5">
        <f t="shared" ref="BO5:BV5" si="5">BN5+7</f>
        <v>45510</v>
      </c>
      <c r="BP5" s="5">
        <f t="shared" si="5"/>
        <v>45517</v>
      </c>
      <c r="BQ5" s="5">
        <f t="shared" si="5"/>
        <v>45524</v>
      </c>
      <c r="BR5" s="5">
        <f t="shared" si="5"/>
        <v>45531</v>
      </c>
      <c r="BS5" s="5">
        <f t="shared" si="5"/>
        <v>45538</v>
      </c>
      <c r="BT5" s="5">
        <f t="shared" si="5"/>
        <v>45545</v>
      </c>
      <c r="BU5" s="5">
        <f t="shared" si="5"/>
        <v>45552</v>
      </c>
      <c r="BV5" s="5">
        <f t="shared" si="5"/>
        <v>45559</v>
      </c>
      <c r="BW5" s="5">
        <v>45573</v>
      </c>
      <c r="BX5" s="5">
        <v>45576</v>
      </c>
      <c r="BY5" s="5">
        <v>45580</v>
      </c>
      <c r="BZ5" s="5">
        <v>45587</v>
      </c>
      <c r="CA5" s="5">
        <f>BZ5+7</f>
        <v>45594</v>
      </c>
      <c r="CB5" s="5">
        <f>CA5+7</f>
        <v>45601</v>
      </c>
      <c r="CC5" s="5">
        <f>CB5+7</f>
        <v>45608</v>
      </c>
      <c r="CD5" s="5">
        <f>CC5+7</f>
        <v>45615</v>
      </c>
      <c r="CE5" s="5">
        <v>45622</v>
      </c>
      <c r="CF5" s="5">
        <v>45629</v>
      </c>
      <c r="CG5" s="5">
        <v>45644</v>
      </c>
      <c r="CH5" s="5">
        <v>45650</v>
      </c>
      <c r="CI5" s="5">
        <f>CH5+7</f>
        <v>45657</v>
      </c>
      <c r="CJ5" s="5"/>
      <c r="CK5" s="5">
        <v>45664</v>
      </c>
      <c r="CL5" s="5">
        <f>CK5+7</f>
        <v>45671</v>
      </c>
      <c r="CM5" s="5">
        <v>45678</v>
      </c>
      <c r="CN5" s="5">
        <f>CM5+7</f>
        <v>45685</v>
      </c>
      <c r="CO5" s="5">
        <f>CN5+7</f>
        <v>45692</v>
      </c>
      <c r="CP5" s="5">
        <f>CO5+7</f>
        <v>45699</v>
      </c>
      <c r="CQ5" s="5">
        <f>CP5+7</f>
        <v>45706</v>
      </c>
      <c r="CR5" s="5">
        <v>45713</v>
      </c>
      <c r="CS5" s="5">
        <f t="shared" ref="CS5:CY5" si="6">CR5+7</f>
        <v>45720</v>
      </c>
      <c r="CT5" s="5">
        <f t="shared" si="6"/>
        <v>45727</v>
      </c>
      <c r="CU5" s="5">
        <f t="shared" si="6"/>
        <v>45734</v>
      </c>
      <c r="CV5" s="5">
        <f t="shared" si="6"/>
        <v>45741</v>
      </c>
      <c r="CW5" s="5">
        <f t="shared" si="6"/>
        <v>45748</v>
      </c>
      <c r="CX5" s="5">
        <f t="shared" si="6"/>
        <v>45755</v>
      </c>
      <c r="CY5" s="5">
        <f t="shared" si="6"/>
        <v>45762</v>
      </c>
      <c r="CZ5" s="5">
        <v>45769</v>
      </c>
      <c r="DA5" s="5">
        <v>45776</v>
      </c>
      <c r="DB5" s="5">
        <v>45783</v>
      </c>
      <c r="DC5" s="5">
        <v>45790</v>
      </c>
      <c r="DD5" s="5">
        <v>45797</v>
      </c>
      <c r="DE5" s="5">
        <v>45804</v>
      </c>
      <c r="DF5" s="5">
        <v>45811</v>
      </c>
      <c r="DG5" s="5">
        <v>45818</v>
      </c>
      <c r="DH5" s="5">
        <v>45825</v>
      </c>
      <c r="DI5" s="5">
        <v>45832</v>
      </c>
      <c r="DJ5" s="5">
        <v>45839</v>
      </c>
      <c r="DK5" s="5">
        <v>45853</v>
      </c>
      <c r="DL5" s="5">
        <v>45860</v>
      </c>
      <c r="DM5" s="5">
        <v>45867</v>
      </c>
      <c r="DN5" s="5">
        <v>45874</v>
      </c>
      <c r="DO5" s="5">
        <v>45881</v>
      </c>
      <c r="DP5" s="5">
        <v>45888</v>
      </c>
      <c r="DQ5" s="5">
        <v>45895</v>
      </c>
      <c r="DR5" s="5">
        <v>45902</v>
      </c>
      <c r="DS5" s="5">
        <v>45909</v>
      </c>
      <c r="DT5" s="5">
        <v>45916</v>
      </c>
      <c r="DU5" s="5">
        <v>45923</v>
      </c>
      <c r="DV5" s="5">
        <v>45930</v>
      </c>
      <c r="DW5" s="5">
        <v>45937</v>
      </c>
      <c r="DX5" s="5">
        <v>45944</v>
      </c>
      <c r="DY5" s="5">
        <f>DX5+14</f>
        <v>45958</v>
      </c>
      <c r="DZ5" s="5">
        <v>45965</v>
      </c>
      <c r="EA5" s="5">
        <v>45972</v>
      </c>
      <c r="EB5" s="5">
        <v>45979</v>
      </c>
      <c r="EC5" s="5">
        <v>45986</v>
      </c>
      <c r="ED5" s="5">
        <v>45993</v>
      </c>
      <c r="EE5" s="5">
        <v>46000</v>
      </c>
      <c r="EF5" s="5">
        <v>46007</v>
      </c>
      <c r="EG5" s="5">
        <v>46021</v>
      </c>
      <c r="EH5" s="5"/>
      <c r="EI5" s="5">
        <v>46028</v>
      </c>
      <c r="EJ5" s="5">
        <f>EI5+7</f>
        <v>46035</v>
      </c>
      <c r="EK5" s="5">
        <f t="shared" ref="EK5" si="7">EJ5+7</f>
        <v>46042</v>
      </c>
      <c r="EL5" s="5">
        <v>46049</v>
      </c>
      <c r="EM5" s="5">
        <v>46056</v>
      </c>
      <c r="EN5" s="5">
        <f t="shared" ref="EN5:EO5" si="8">EM5+7</f>
        <v>46063</v>
      </c>
      <c r="EO5" s="5">
        <f t="shared" si="8"/>
        <v>46070</v>
      </c>
      <c r="EP5" s="5">
        <f t="shared" ref="EP5:EU5" si="9">EO5+7</f>
        <v>46077</v>
      </c>
      <c r="EQ5" s="5">
        <f t="shared" si="9"/>
        <v>46084</v>
      </c>
      <c r="ER5" s="5">
        <f t="shared" si="9"/>
        <v>46091</v>
      </c>
      <c r="ES5" s="5">
        <f t="shared" si="9"/>
        <v>46098</v>
      </c>
      <c r="ET5" s="5">
        <f t="shared" si="9"/>
        <v>46105</v>
      </c>
      <c r="EU5" s="5">
        <f t="shared" si="9"/>
        <v>46112</v>
      </c>
      <c r="EV5" s="5">
        <f t="shared" ref="EV5:FF5" si="10">EU5+7</f>
        <v>46119</v>
      </c>
      <c r="EW5" s="5">
        <f t="shared" si="10"/>
        <v>46126</v>
      </c>
      <c r="EX5" s="5">
        <f t="shared" si="10"/>
        <v>46133</v>
      </c>
      <c r="EY5" s="5">
        <f t="shared" si="10"/>
        <v>46140</v>
      </c>
      <c r="EZ5" s="5">
        <f t="shared" si="10"/>
        <v>46147</v>
      </c>
      <c r="FA5" s="5">
        <f t="shared" si="10"/>
        <v>46154</v>
      </c>
      <c r="FB5" s="5">
        <f t="shared" si="10"/>
        <v>46161</v>
      </c>
      <c r="FC5" s="5">
        <f t="shared" si="10"/>
        <v>46168</v>
      </c>
      <c r="FD5" s="5">
        <f t="shared" si="10"/>
        <v>46175</v>
      </c>
      <c r="FE5" s="5">
        <f t="shared" si="10"/>
        <v>46182</v>
      </c>
      <c r="FF5" s="5">
        <f t="shared" si="10"/>
        <v>46189</v>
      </c>
      <c r="FG5" s="5">
        <f t="shared" ref="FG5:GH5" si="11">FF5+7</f>
        <v>46196</v>
      </c>
      <c r="FH5" s="5">
        <f t="shared" si="11"/>
        <v>46203</v>
      </c>
      <c r="FI5" s="5">
        <f t="shared" si="11"/>
        <v>46210</v>
      </c>
      <c r="FJ5" s="5">
        <f t="shared" si="11"/>
        <v>46217</v>
      </c>
      <c r="FK5" s="5">
        <f t="shared" si="11"/>
        <v>46224</v>
      </c>
      <c r="FL5" s="5">
        <f t="shared" si="11"/>
        <v>46231</v>
      </c>
      <c r="FM5" s="5">
        <f t="shared" si="11"/>
        <v>46238</v>
      </c>
      <c r="FN5" s="5">
        <f t="shared" si="11"/>
        <v>46245</v>
      </c>
      <c r="FO5" s="5">
        <f t="shared" si="11"/>
        <v>46252</v>
      </c>
      <c r="FP5" s="5">
        <f t="shared" si="11"/>
        <v>46259</v>
      </c>
      <c r="FQ5" s="5">
        <f t="shared" si="11"/>
        <v>46266</v>
      </c>
      <c r="FR5" s="5">
        <f t="shared" si="11"/>
        <v>46273</v>
      </c>
      <c r="FS5" s="5">
        <f t="shared" si="11"/>
        <v>46280</v>
      </c>
      <c r="FT5" s="5">
        <f t="shared" si="11"/>
        <v>46287</v>
      </c>
      <c r="FU5" s="5">
        <f t="shared" si="11"/>
        <v>46294</v>
      </c>
      <c r="FV5" s="5">
        <f t="shared" si="11"/>
        <v>46301</v>
      </c>
      <c r="FW5" s="5">
        <f t="shared" si="11"/>
        <v>46308</v>
      </c>
      <c r="FX5" s="5">
        <f t="shared" si="11"/>
        <v>46315</v>
      </c>
      <c r="FY5" s="5">
        <f t="shared" si="11"/>
        <v>46322</v>
      </c>
      <c r="FZ5" s="5">
        <f t="shared" si="11"/>
        <v>46329</v>
      </c>
      <c r="GA5" s="5">
        <f t="shared" si="11"/>
        <v>46336</v>
      </c>
      <c r="GB5" s="5">
        <f t="shared" si="11"/>
        <v>46343</v>
      </c>
      <c r="GC5" s="5">
        <f t="shared" si="11"/>
        <v>46350</v>
      </c>
      <c r="GD5" s="5">
        <f t="shared" si="11"/>
        <v>46357</v>
      </c>
      <c r="GE5" s="5">
        <f t="shared" si="11"/>
        <v>46364</v>
      </c>
      <c r="GF5" s="5">
        <f t="shared" si="11"/>
        <v>46371</v>
      </c>
      <c r="GG5" s="5">
        <f t="shared" si="11"/>
        <v>46378</v>
      </c>
      <c r="GH5" s="5">
        <f t="shared" si="11"/>
        <v>46385</v>
      </c>
      <c r="GI5" s="5">
        <f>GH5+2</f>
        <v>46387</v>
      </c>
      <c r="GJ5" s="82"/>
      <c r="GK5" s="82"/>
      <c r="GL5" s="82"/>
      <c r="GM5" s="82"/>
    </row>
    <row r="6" spans="2:195" x14ac:dyDescent="0.2">
      <c r="B6" s="55" t="s">
        <v>16</v>
      </c>
      <c r="C6" s="58">
        <v>668502</v>
      </c>
      <c r="D6" s="58">
        <v>709343</v>
      </c>
      <c r="E6" s="58">
        <v>753123</v>
      </c>
      <c r="F6" s="58">
        <v>830674</v>
      </c>
      <c r="G6" s="58">
        <v>862931</v>
      </c>
      <c r="H6" s="58">
        <v>900577</v>
      </c>
      <c r="I6" s="58">
        <v>940275</v>
      </c>
      <c r="J6" s="58">
        <v>974995</v>
      </c>
      <c r="K6" s="58">
        <v>1009715</v>
      </c>
      <c r="L6" s="58">
        <v>1053948</v>
      </c>
      <c r="M6" s="58">
        <v>1074802</v>
      </c>
      <c r="N6" s="58">
        <v>1106260</v>
      </c>
      <c r="O6" s="58">
        <v>1135996</v>
      </c>
      <c r="P6" s="58">
        <v>1166593</v>
      </c>
      <c r="Q6" s="58">
        <v>1203457</v>
      </c>
      <c r="R6" s="58">
        <v>1246430</v>
      </c>
      <c r="S6" s="58">
        <v>1279339</v>
      </c>
      <c r="T6" s="58">
        <v>1310259</v>
      </c>
      <c r="U6" s="58">
        <v>1349506</v>
      </c>
      <c r="V6" s="58">
        <v>1383669</v>
      </c>
      <c r="W6" s="58">
        <v>1409698</v>
      </c>
      <c r="X6" s="58">
        <v>1496744</v>
      </c>
      <c r="Y6" s="58">
        <v>1544449</v>
      </c>
      <c r="Z6" s="58">
        <v>1597094</v>
      </c>
      <c r="AA6" s="58">
        <v>1652991</v>
      </c>
      <c r="AB6" s="58">
        <v>1675790</v>
      </c>
      <c r="AC6" s="58">
        <v>1801261</v>
      </c>
      <c r="AD6" s="58">
        <v>1843598</v>
      </c>
      <c r="AE6" s="58">
        <v>1907939</v>
      </c>
      <c r="AF6" s="58">
        <v>1918416</v>
      </c>
      <c r="AG6" s="58">
        <v>1984666</v>
      </c>
      <c r="AH6" s="58">
        <f>SUM('2W'!$AY27:$BJ27)</f>
        <v>2021534</v>
      </c>
      <c r="AI6" s="58"/>
      <c r="AJ6" s="58">
        <v>3860</v>
      </c>
      <c r="AK6" s="58">
        <v>44177</v>
      </c>
      <c r="AL6" s="58">
        <v>79956</v>
      </c>
      <c r="AM6" s="58">
        <v>118919</v>
      </c>
      <c r="AN6" s="58">
        <v>158732</v>
      </c>
      <c r="AO6" s="58">
        <v>200502</v>
      </c>
      <c r="AP6" s="58">
        <v>239439</v>
      </c>
      <c r="AQ6" s="58">
        <v>279275</v>
      </c>
      <c r="AR6" s="58">
        <v>322986</v>
      </c>
      <c r="AS6" s="58">
        <v>319536</v>
      </c>
      <c r="AT6" s="58">
        <v>400947</v>
      </c>
      <c r="AU6" s="58">
        <v>443172</v>
      </c>
      <c r="AV6" s="58">
        <v>484381</v>
      </c>
      <c r="AW6" s="58">
        <v>534286</v>
      </c>
      <c r="AX6" s="58">
        <v>570810</v>
      </c>
      <c r="AY6" s="58">
        <v>610574</v>
      </c>
      <c r="AZ6" s="58">
        <v>663243</v>
      </c>
      <c r="BA6" s="58">
        <v>675995</v>
      </c>
      <c r="BB6" s="58">
        <v>757979</v>
      </c>
      <c r="BC6" s="58">
        <v>795157</v>
      </c>
      <c r="BD6" s="58">
        <v>835856</v>
      </c>
      <c r="BE6" s="58">
        <v>872827</v>
      </c>
      <c r="BF6" s="58">
        <v>911329</v>
      </c>
      <c r="BG6" s="58">
        <v>949999</v>
      </c>
      <c r="BH6" s="58">
        <v>977400</v>
      </c>
      <c r="BI6" s="58">
        <v>1017297</v>
      </c>
      <c r="BJ6" s="58">
        <v>1060357</v>
      </c>
      <c r="BK6" s="58">
        <v>1096678</v>
      </c>
      <c r="BL6" s="58">
        <v>1131384</v>
      </c>
      <c r="BM6" s="58">
        <v>1165750</v>
      </c>
      <c r="BN6" s="58">
        <v>1202674</v>
      </c>
      <c r="BO6" s="58">
        <v>1235191</v>
      </c>
      <c r="BP6" s="58">
        <v>1265874</v>
      </c>
      <c r="BQ6" s="58">
        <v>1295818</v>
      </c>
      <c r="BR6" s="58">
        <v>1333222</v>
      </c>
      <c r="BS6" s="58">
        <v>1373847</v>
      </c>
      <c r="BT6" s="58">
        <v>1405808</v>
      </c>
      <c r="BU6" s="58">
        <v>1440444</v>
      </c>
      <c r="BV6" s="58">
        <v>1473702</v>
      </c>
      <c r="BW6" s="58">
        <v>1542875</v>
      </c>
      <c r="BX6" s="58">
        <v>1567692</v>
      </c>
      <c r="BY6" s="58">
        <v>1591139</v>
      </c>
      <c r="BZ6" s="58">
        <v>1647405</v>
      </c>
      <c r="CA6" s="58">
        <v>1708814</v>
      </c>
      <c r="CB6" s="58">
        <v>1767500</v>
      </c>
      <c r="CC6" s="58">
        <v>1857482</v>
      </c>
      <c r="CD6" s="58">
        <v>1941849</v>
      </c>
      <c r="CE6" s="58">
        <v>2000029</v>
      </c>
      <c r="CF6" s="58">
        <v>2052986</v>
      </c>
      <c r="CG6" s="58">
        <v>2126783</v>
      </c>
      <c r="CH6" s="58">
        <v>2154331</v>
      </c>
      <c r="CI6" s="58">
        <v>2184576</v>
      </c>
      <c r="CJ6" s="58"/>
      <c r="CK6" s="58">
        <v>31607</v>
      </c>
      <c r="CL6" s="58">
        <v>68341</v>
      </c>
      <c r="CM6" s="58">
        <v>103448</v>
      </c>
      <c r="CN6" s="58">
        <v>144232</v>
      </c>
      <c r="CO6" s="58">
        <v>184576</v>
      </c>
      <c r="CP6" s="58">
        <v>222583</v>
      </c>
      <c r="CQ6" s="58">
        <v>260877</v>
      </c>
      <c r="CR6" s="58">
        <v>297837</v>
      </c>
      <c r="CS6" s="58">
        <v>338681</v>
      </c>
      <c r="CT6" s="58">
        <v>372500</v>
      </c>
      <c r="CU6" s="58">
        <v>404786</v>
      </c>
      <c r="CV6" s="58">
        <v>445745</v>
      </c>
      <c r="CW6" s="58">
        <v>499429</v>
      </c>
      <c r="CX6" s="58">
        <v>535903</v>
      </c>
      <c r="CY6" s="58">
        <v>575096</v>
      </c>
      <c r="CZ6" s="58">
        <v>618773</v>
      </c>
      <c r="DA6" s="58">
        <v>664118</v>
      </c>
      <c r="DB6" s="58">
        <v>709462</v>
      </c>
      <c r="DC6" s="58">
        <v>750659</v>
      </c>
      <c r="DD6" s="58">
        <v>794517</v>
      </c>
      <c r="DE6" s="58">
        <v>832404</v>
      </c>
      <c r="DF6" s="58">
        <v>875691</v>
      </c>
      <c r="DG6" s="58">
        <v>908465</v>
      </c>
      <c r="DH6" s="58">
        <v>946536</v>
      </c>
      <c r="DI6" s="58">
        <v>985268</v>
      </c>
      <c r="DJ6" s="58">
        <v>1025838</v>
      </c>
      <c r="DK6" s="58">
        <v>1085853</v>
      </c>
      <c r="DL6" s="58">
        <v>1115579</v>
      </c>
      <c r="DM6" s="58">
        <v>1146948</v>
      </c>
      <c r="DN6" s="58">
        <v>1177474</v>
      </c>
      <c r="DO6" s="58">
        <v>1205921</v>
      </c>
      <c r="DP6" s="58">
        <v>1234967</v>
      </c>
      <c r="DQ6" s="58">
        <v>1260128</v>
      </c>
      <c r="DR6" s="58">
        <v>1299286</v>
      </c>
      <c r="DS6" s="58">
        <v>1326728</v>
      </c>
      <c r="DT6" s="58">
        <v>1349298</v>
      </c>
      <c r="DU6" s="58">
        <v>1369481</v>
      </c>
      <c r="DV6" s="58">
        <v>1413326</v>
      </c>
      <c r="DW6" s="58">
        <v>1472902</v>
      </c>
      <c r="DX6" s="58">
        <v>1532313</v>
      </c>
      <c r="DY6" s="58">
        <v>1676613</v>
      </c>
      <c r="DZ6" s="58">
        <v>1789604</v>
      </c>
      <c r="EA6" s="58">
        <v>1862791</v>
      </c>
      <c r="EB6" s="58">
        <v>1927493</v>
      </c>
      <c r="EC6" s="58">
        <v>1978172</v>
      </c>
      <c r="ED6" s="58">
        <v>2021628</v>
      </c>
      <c r="EE6" s="58">
        <v>2056513</v>
      </c>
      <c r="EF6" s="58">
        <v>2088271</v>
      </c>
      <c r="EG6" s="58">
        <v>2145329</v>
      </c>
      <c r="EH6" s="58"/>
      <c r="EI6" s="58">
        <v>29144</v>
      </c>
      <c r="EJ6" s="58">
        <v>71513</v>
      </c>
      <c r="EK6" s="58">
        <v>109199</v>
      </c>
      <c r="EL6" s="58">
        <v>149986</v>
      </c>
      <c r="EM6" s="58">
        <v>204233</v>
      </c>
      <c r="EN6" s="58">
        <v>247550</v>
      </c>
      <c r="EO6" s="58">
        <v>291616</v>
      </c>
      <c r="EP6" s="58">
        <v>337486</v>
      </c>
      <c r="EQ6" s="58">
        <f ca="1">'2W'!$CY27</f>
        <v>515701.08695652173</v>
      </c>
      <c r="ER6" s="58">
        <f ca="1">'2W'!$CY27</f>
        <v>515701.08695652173</v>
      </c>
      <c r="ES6" s="58">
        <f ca="1">'2W'!$CY27</f>
        <v>515701.08695652173</v>
      </c>
      <c r="ET6" s="58">
        <f ca="1">'2W'!$CY27</f>
        <v>515701.08695652173</v>
      </c>
      <c r="EU6" s="58">
        <f ca="1">'2W'!$CY27</f>
        <v>515701.08695652173</v>
      </c>
      <c r="EV6" s="58">
        <f ca="1">'2W'!$CY27</f>
        <v>515701.08695652173</v>
      </c>
      <c r="EW6" s="58">
        <f ca="1">'2W'!$CY27</f>
        <v>515701.08695652173</v>
      </c>
      <c r="EX6" s="58">
        <f ca="1">'2W'!$CY27</f>
        <v>515701.08695652173</v>
      </c>
      <c r="EY6" s="58">
        <f ca="1">'2W'!$CY27</f>
        <v>515701.08695652173</v>
      </c>
      <c r="EZ6" s="58">
        <f ca="1">'2W'!$CY27</f>
        <v>515701.08695652173</v>
      </c>
      <c r="FA6" s="58">
        <f ca="1">'2W'!$CY27</f>
        <v>515701.08695652173</v>
      </c>
      <c r="FB6" s="58">
        <f ca="1">'2W'!$CY27</f>
        <v>515701.08695652173</v>
      </c>
      <c r="FC6" s="58">
        <f ca="1">'2W'!$CY27</f>
        <v>515701.08695652173</v>
      </c>
      <c r="FD6" s="58">
        <f ca="1">'2W'!$CY27</f>
        <v>515701.08695652173</v>
      </c>
      <c r="FE6" s="58">
        <f ca="1">'2W'!$CY27</f>
        <v>515701.08695652173</v>
      </c>
      <c r="FF6" s="58">
        <f ca="1">'2W'!$CY27</f>
        <v>515701.08695652173</v>
      </c>
      <c r="FG6" s="58">
        <f ca="1">'2W'!$CY27</f>
        <v>515701.08695652173</v>
      </c>
      <c r="FH6" s="58">
        <f ca="1">'2W'!$CY27</f>
        <v>515701.08695652173</v>
      </c>
      <c r="FI6" s="58">
        <f ca="1">'2W'!$CY27</f>
        <v>515701.08695652173</v>
      </c>
      <c r="FJ6" s="58">
        <f ca="1">'2W'!$CY27</f>
        <v>515701.08695652173</v>
      </c>
      <c r="FK6" s="58">
        <f ca="1">'2W'!$CY27</f>
        <v>515701.08695652173</v>
      </c>
      <c r="FL6" s="58">
        <f ca="1">'2W'!$CY27</f>
        <v>515701.08695652173</v>
      </c>
      <c r="FM6" s="58">
        <f ca="1">'2W'!$CY27</f>
        <v>515701.08695652173</v>
      </c>
      <c r="FN6" s="58">
        <f ca="1">'2W'!$CY27</f>
        <v>515701.08695652173</v>
      </c>
      <c r="FO6" s="58">
        <f ca="1">'2W'!$CY27</f>
        <v>515701.08695652173</v>
      </c>
      <c r="FP6" s="58">
        <f ca="1">'2W'!$CY27</f>
        <v>515701.08695652173</v>
      </c>
      <c r="FQ6" s="58">
        <f ca="1">'2W'!$CY27</f>
        <v>515701.08695652173</v>
      </c>
      <c r="FR6" s="58">
        <f ca="1">'2W'!$CY27</f>
        <v>515701.08695652173</v>
      </c>
      <c r="FS6" s="58">
        <f ca="1">'2W'!$CY27</f>
        <v>515701.08695652173</v>
      </c>
      <c r="FT6" s="58">
        <f ca="1">'2W'!$CY27</f>
        <v>515701.08695652173</v>
      </c>
      <c r="FU6" s="58">
        <f ca="1">'2W'!$CY27</f>
        <v>515701.08695652173</v>
      </c>
      <c r="FV6" s="58">
        <f ca="1">'2W'!$CY27</f>
        <v>515701.08695652173</v>
      </c>
      <c r="FW6" s="58">
        <f ca="1">'2W'!$CY27</f>
        <v>515701.08695652173</v>
      </c>
      <c r="FX6" s="58">
        <f ca="1">'2W'!$CY27</f>
        <v>515701.08695652173</v>
      </c>
      <c r="FY6" s="58">
        <f ca="1">'2W'!$CY27</f>
        <v>515701.08695652173</v>
      </c>
      <c r="FZ6" s="58">
        <f ca="1">'2W'!$CY27</f>
        <v>515701.08695652173</v>
      </c>
      <c r="GA6" s="58">
        <f ca="1">'2W'!$CY27</f>
        <v>515701.08695652173</v>
      </c>
      <c r="GB6" s="58">
        <f ca="1">'2W'!$CY27</f>
        <v>515701.08695652173</v>
      </c>
      <c r="GC6" s="58">
        <f ca="1">'2W'!$CY27</f>
        <v>515701.08695652173</v>
      </c>
      <c r="GD6" s="58">
        <f ca="1">'2W'!$CY27</f>
        <v>515701.08695652173</v>
      </c>
      <c r="GE6" s="58">
        <f ca="1">'2W'!$CY27</f>
        <v>515701.08695652173</v>
      </c>
      <c r="GF6" s="58">
        <f ca="1">'2W'!$CY27</f>
        <v>515701.08695652173</v>
      </c>
      <c r="GG6" s="58">
        <f ca="1">'2W'!$CY27</f>
        <v>515701.08695652173</v>
      </c>
      <c r="GH6" s="58">
        <f ca="1">'2W'!$CY27</f>
        <v>515701.08695652173</v>
      </c>
      <c r="GI6" s="58">
        <f ca="1">'2W'!$CY27</f>
        <v>515701.08695652173</v>
      </c>
      <c r="GJ6" s="58"/>
      <c r="GK6" s="58"/>
      <c r="GL6" s="58"/>
      <c r="GM6" s="58"/>
    </row>
    <row r="7" spans="2:195" x14ac:dyDescent="0.2">
      <c r="B7" s="55" t="s">
        <v>56</v>
      </c>
      <c r="C7" s="58">
        <v>1898010</v>
      </c>
      <c r="D7" s="58">
        <v>2014859</v>
      </c>
      <c r="E7" s="58">
        <v>2131558</v>
      </c>
      <c r="F7" s="58">
        <v>2342738</v>
      </c>
      <c r="G7" s="58">
        <v>2424770</v>
      </c>
      <c r="H7" s="58">
        <v>2517515</v>
      </c>
      <c r="I7" s="58">
        <v>2621329</v>
      </c>
      <c r="J7" s="58">
        <v>2711031</v>
      </c>
      <c r="K7" s="58">
        <v>2792686</v>
      </c>
      <c r="L7" s="58">
        <v>2898333</v>
      </c>
      <c r="M7" s="58">
        <v>2951203</v>
      </c>
      <c r="N7" s="58">
        <v>3027955</v>
      </c>
      <c r="O7" s="58">
        <v>3099381</v>
      </c>
      <c r="P7" s="58">
        <v>3173170</v>
      </c>
      <c r="Q7" s="58">
        <v>3259667</v>
      </c>
      <c r="R7" s="58">
        <v>3359099</v>
      </c>
      <c r="S7" s="58">
        <v>3439718</v>
      </c>
      <c r="T7" s="58">
        <v>3512369</v>
      </c>
      <c r="U7" s="58">
        <v>3607361</v>
      </c>
      <c r="V7" s="58">
        <v>3682297</v>
      </c>
      <c r="W7" s="58">
        <v>3729367</v>
      </c>
      <c r="X7" s="58">
        <v>3935004</v>
      </c>
      <c r="Y7" s="58">
        <v>4062330</v>
      </c>
      <c r="Z7" s="58">
        <v>4184664</v>
      </c>
      <c r="AA7" s="58">
        <v>4353988</v>
      </c>
      <c r="AB7" s="58">
        <v>4482396</v>
      </c>
      <c r="AC7" s="58">
        <v>4821664</v>
      </c>
      <c r="AD7" s="58">
        <v>4922413</v>
      </c>
      <c r="AE7" s="58">
        <v>5106410</v>
      </c>
      <c r="AF7" s="58">
        <v>5113375</v>
      </c>
      <c r="AG7" s="58">
        <v>5281650</v>
      </c>
      <c r="AH7" s="58">
        <f>SUM('2W'!$AY28:$BJ28)</f>
        <v>5365086</v>
      </c>
      <c r="AI7" s="58"/>
      <c r="AJ7" s="58">
        <v>10753</v>
      </c>
      <c r="AK7" s="58">
        <v>108916</v>
      </c>
      <c r="AL7" s="58">
        <v>189355</v>
      </c>
      <c r="AM7" s="58">
        <v>279931</v>
      </c>
      <c r="AN7" s="58">
        <v>370757</v>
      </c>
      <c r="AO7" s="58">
        <v>465101</v>
      </c>
      <c r="AP7" s="58">
        <v>559539</v>
      </c>
      <c r="AQ7" s="58">
        <v>658650</v>
      </c>
      <c r="AR7" s="58">
        <v>766003</v>
      </c>
      <c r="AS7" s="58">
        <v>802007</v>
      </c>
      <c r="AT7" s="58">
        <v>962347</v>
      </c>
      <c r="AU7" s="58">
        <v>1062993</v>
      </c>
      <c r="AV7" s="58">
        <v>1159033</v>
      </c>
      <c r="AW7" s="58">
        <v>1287355</v>
      </c>
      <c r="AX7" s="58">
        <v>1376834</v>
      </c>
      <c r="AY7" s="58">
        <v>1488355</v>
      </c>
      <c r="AZ7" s="58">
        <v>1633399</v>
      </c>
      <c r="BA7" s="58">
        <v>1716732</v>
      </c>
      <c r="BB7" s="58">
        <v>1876117</v>
      </c>
      <c r="BC7" s="58">
        <v>1974346</v>
      </c>
      <c r="BD7" s="58">
        <v>2079657</v>
      </c>
      <c r="BE7" s="58">
        <v>2172006</v>
      </c>
      <c r="BF7" s="58">
        <v>2261426</v>
      </c>
      <c r="BG7" s="58">
        <v>2358170</v>
      </c>
      <c r="BH7" s="58">
        <v>2431140</v>
      </c>
      <c r="BI7" s="58">
        <v>2530936</v>
      </c>
      <c r="BJ7" s="58">
        <v>2647054</v>
      </c>
      <c r="BK7" s="58">
        <v>2740880</v>
      </c>
      <c r="BL7" s="58">
        <v>2832977</v>
      </c>
      <c r="BM7" s="58">
        <v>2917679</v>
      </c>
      <c r="BN7" s="58">
        <v>3003207</v>
      </c>
      <c r="BO7" s="58">
        <v>3080680</v>
      </c>
      <c r="BP7" s="58">
        <v>3155560</v>
      </c>
      <c r="BQ7" s="58">
        <v>3227249</v>
      </c>
      <c r="BR7" s="58">
        <v>3317622</v>
      </c>
      <c r="BS7" s="58">
        <v>3410211</v>
      </c>
      <c r="BT7" s="58">
        <v>3480608</v>
      </c>
      <c r="BU7" s="58">
        <v>3552317</v>
      </c>
      <c r="BV7" s="58">
        <v>3616395</v>
      </c>
      <c r="BW7" s="58">
        <v>3752923</v>
      </c>
      <c r="BX7" s="58">
        <v>3816748</v>
      </c>
      <c r="BY7" s="58">
        <v>3889162</v>
      </c>
      <c r="BZ7" s="58">
        <v>4026254</v>
      </c>
      <c r="CA7" s="58">
        <v>4172163</v>
      </c>
      <c r="CB7" s="58">
        <v>4372900</v>
      </c>
      <c r="CC7" s="58">
        <v>4653282</v>
      </c>
      <c r="CD7" s="58">
        <v>4880239</v>
      </c>
      <c r="CE7" s="58">
        <v>5046708</v>
      </c>
      <c r="CF7" s="58">
        <v>5184879</v>
      </c>
      <c r="CG7" s="58">
        <v>5372405</v>
      </c>
      <c r="CH7" s="58">
        <v>5431117</v>
      </c>
      <c r="CI7" s="58">
        <v>5493549</v>
      </c>
      <c r="CJ7" s="58"/>
      <c r="CK7" s="58">
        <v>84097</v>
      </c>
      <c r="CL7" s="58">
        <v>168293</v>
      </c>
      <c r="CM7" s="58">
        <v>253680</v>
      </c>
      <c r="CN7" s="58">
        <v>347409</v>
      </c>
      <c r="CO7" s="58">
        <v>437882</v>
      </c>
      <c r="CP7" s="58">
        <v>529528</v>
      </c>
      <c r="CQ7" s="58">
        <v>625134</v>
      </c>
      <c r="CR7" s="58">
        <v>722389</v>
      </c>
      <c r="CS7" s="58">
        <v>828173</v>
      </c>
      <c r="CT7" s="58">
        <v>918180</v>
      </c>
      <c r="CU7" s="58">
        <v>998955</v>
      </c>
      <c r="CV7" s="58">
        <v>1101835</v>
      </c>
      <c r="CW7" s="58">
        <v>1235296</v>
      </c>
      <c r="CX7" s="58">
        <v>1335632</v>
      </c>
      <c r="CY7" s="58">
        <v>1452517</v>
      </c>
      <c r="CZ7" s="58">
        <v>1577391</v>
      </c>
      <c r="DA7" s="58">
        <v>1692435</v>
      </c>
      <c r="DB7" s="58">
        <v>1821817</v>
      </c>
      <c r="DC7" s="58">
        <v>1935506</v>
      </c>
      <c r="DD7" s="58">
        <v>2051069</v>
      </c>
      <c r="DE7" s="58">
        <v>2155287</v>
      </c>
      <c r="DF7" s="58">
        <v>2266104</v>
      </c>
      <c r="DG7" s="58">
        <v>2345158</v>
      </c>
      <c r="DH7" s="58">
        <v>2442176</v>
      </c>
      <c r="DI7" s="58">
        <v>2535310</v>
      </c>
      <c r="DJ7" s="58">
        <v>2643747</v>
      </c>
      <c r="DK7" s="58">
        <v>2787643</v>
      </c>
      <c r="DL7" s="58">
        <v>2861614</v>
      </c>
      <c r="DM7" s="58">
        <v>2938397</v>
      </c>
      <c r="DN7" s="58">
        <v>3015968</v>
      </c>
      <c r="DO7" s="58">
        <v>3093112</v>
      </c>
      <c r="DP7" s="58">
        <v>3172964</v>
      </c>
      <c r="DQ7" s="58">
        <v>3236720</v>
      </c>
      <c r="DR7" s="58">
        <v>3336917</v>
      </c>
      <c r="DS7" s="58">
        <v>3396473</v>
      </c>
      <c r="DT7" s="58">
        <v>3435792</v>
      </c>
      <c r="DU7" s="58">
        <v>3464338</v>
      </c>
      <c r="DV7" s="58">
        <v>3601110</v>
      </c>
      <c r="DW7" s="58">
        <v>3788777</v>
      </c>
      <c r="DX7" s="58">
        <v>3958126</v>
      </c>
      <c r="DY7" s="58">
        <v>4448099</v>
      </c>
      <c r="DZ7" s="58">
        <v>4778912</v>
      </c>
      <c r="EA7" s="58">
        <v>5031007</v>
      </c>
      <c r="EB7" s="58">
        <v>5229253</v>
      </c>
      <c r="EC7" s="58">
        <v>5388876</v>
      </c>
      <c r="ED7" s="58">
        <v>5542352</v>
      </c>
      <c r="EE7" s="58">
        <v>5607764</v>
      </c>
      <c r="EF7" s="58">
        <v>5681219</v>
      </c>
      <c r="EG7" s="58">
        <v>5808465</v>
      </c>
      <c r="EH7" s="58"/>
      <c r="EI7" s="58">
        <v>82670</v>
      </c>
      <c r="EJ7" s="58">
        <v>183382</v>
      </c>
      <c r="EK7" s="58">
        <v>280948</v>
      </c>
      <c r="EL7" s="58">
        <v>388670</v>
      </c>
      <c r="EM7" s="58">
        <v>514439</v>
      </c>
      <c r="EN7" s="58">
        <v>623223</v>
      </c>
      <c r="EO7" s="58">
        <v>737538</v>
      </c>
      <c r="EP7" s="58">
        <v>855333</v>
      </c>
      <c r="EQ7" s="58">
        <f ca="1">'2W'!$CY28</f>
        <v>1312201.5217391304</v>
      </c>
      <c r="ER7" s="58">
        <f ca="1">'2W'!$CY28</f>
        <v>1312201.5217391304</v>
      </c>
      <c r="ES7" s="58">
        <f ca="1">'2W'!$CY28</f>
        <v>1312201.5217391304</v>
      </c>
      <c r="ET7" s="58">
        <f ca="1">'2W'!$CY28</f>
        <v>1312201.5217391304</v>
      </c>
      <c r="EU7" s="58">
        <f ca="1">'2W'!$CY28</f>
        <v>1312201.5217391304</v>
      </c>
      <c r="EV7" s="58">
        <f ca="1">'2W'!$CY28</f>
        <v>1312201.5217391304</v>
      </c>
      <c r="EW7" s="58">
        <f ca="1">'2W'!$CY28</f>
        <v>1312201.5217391304</v>
      </c>
      <c r="EX7" s="58">
        <f ca="1">'2W'!$CY28</f>
        <v>1312201.5217391304</v>
      </c>
      <c r="EY7" s="58">
        <f ca="1">'2W'!$CY28</f>
        <v>1312201.5217391304</v>
      </c>
      <c r="EZ7" s="58">
        <f ca="1">'2W'!$CY28</f>
        <v>1312201.5217391304</v>
      </c>
      <c r="FA7" s="58">
        <f ca="1">'2W'!$CY28</f>
        <v>1312201.5217391304</v>
      </c>
      <c r="FB7" s="58">
        <f ca="1">'2W'!$CY28</f>
        <v>1312201.5217391304</v>
      </c>
      <c r="FC7" s="58">
        <f ca="1">'2W'!$CY28</f>
        <v>1312201.5217391304</v>
      </c>
      <c r="FD7" s="58">
        <f ca="1">'2W'!$CY28</f>
        <v>1312201.5217391304</v>
      </c>
      <c r="FE7" s="58">
        <f ca="1">'2W'!$CY28</f>
        <v>1312201.5217391304</v>
      </c>
      <c r="FF7" s="58">
        <f ca="1">'2W'!$CY28</f>
        <v>1312201.5217391304</v>
      </c>
      <c r="FG7" s="58">
        <f ca="1">'2W'!$CY28</f>
        <v>1312201.5217391304</v>
      </c>
      <c r="FH7" s="58">
        <f ca="1">'2W'!$CY28</f>
        <v>1312201.5217391304</v>
      </c>
      <c r="FI7" s="58">
        <f ca="1">'2W'!$CY28</f>
        <v>1312201.5217391304</v>
      </c>
      <c r="FJ7" s="58">
        <f ca="1">'2W'!$CY28</f>
        <v>1312201.5217391304</v>
      </c>
      <c r="FK7" s="58">
        <f ca="1">'2W'!$CY28</f>
        <v>1312201.5217391304</v>
      </c>
      <c r="FL7" s="58">
        <f ca="1">'2W'!$CY28</f>
        <v>1312201.5217391304</v>
      </c>
      <c r="FM7" s="58">
        <f ca="1">'2W'!$CY28</f>
        <v>1312201.5217391304</v>
      </c>
      <c r="FN7" s="58">
        <f ca="1">'2W'!$CY28</f>
        <v>1312201.5217391304</v>
      </c>
      <c r="FO7" s="58">
        <f ca="1">'2W'!$CY28</f>
        <v>1312201.5217391304</v>
      </c>
      <c r="FP7" s="58">
        <f ca="1">'2W'!$CY28</f>
        <v>1312201.5217391304</v>
      </c>
      <c r="FQ7" s="58">
        <f ca="1">'2W'!$CY28</f>
        <v>1312201.5217391304</v>
      </c>
      <c r="FR7" s="58">
        <f ca="1">'2W'!$CY28</f>
        <v>1312201.5217391304</v>
      </c>
      <c r="FS7" s="58">
        <f ca="1">'2W'!$CY28</f>
        <v>1312201.5217391304</v>
      </c>
      <c r="FT7" s="58">
        <f ca="1">'2W'!$CY28</f>
        <v>1312201.5217391304</v>
      </c>
      <c r="FU7" s="58">
        <f ca="1">'2W'!$CY28</f>
        <v>1312201.5217391304</v>
      </c>
      <c r="FV7" s="58">
        <f ca="1">'2W'!$CY28</f>
        <v>1312201.5217391304</v>
      </c>
      <c r="FW7" s="58">
        <f ca="1">'2W'!$CY28</f>
        <v>1312201.5217391304</v>
      </c>
      <c r="FX7" s="58">
        <f ca="1">'2W'!$CY28</f>
        <v>1312201.5217391304</v>
      </c>
      <c r="FY7" s="58">
        <f ca="1">'2W'!$CY28</f>
        <v>1312201.5217391304</v>
      </c>
      <c r="FZ7" s="58">
        <f ca="1">'2W'!$CY28</f>
        <v>1312201.5217391304</v>
      </c>
      <c r="GA7" s="58">
        <f ca="1">'2W'!$CY28</f>
        <v>1312201.5217391304</v>
      </c>
      <c r="GB7" s="58">
        <f ca="1">'2W'!$CY28</f>
        <v>1312201.5217391304</v>
      </c>
      <c r="GC7" s="58">
        <f ca="1">'2W'!$CY28</f>
        <v>1312201.5217391304</v>
      </c>
      <c r="GD7" s="58">
        <f ca="1">'2W'!$CY28</f>
        <v>1312201.5217391304</v>
      </c>
      <c r="GE7" s="58">
        <f ca="1">'2W'!$CY28</f>
        <v>1312201.5217391304</v>
      </c>
      <c r="GF7" s="58">
        <f ca="1">'2W'!$CY28</f>
        <v>1312201.5217391304</v>
      </c>
      <c r="GG7" s="58">
        <f ca="1">'2W'!$CY28</f>
        <v>1312201.5217391304</v>
      </c>
      <c r="GH7" s="58">
        <f ca="1">'2W'!$CY28</f>
        <v>1312201.5217391304</v>
      </c>
      <c r="GI7" s="58">
        <f ca="1">'2W'!$CY28</f>
        <v>1312201.5217391304</v>
      </c>
      <c r="GJ7" s="58"/>
      <c r="GK7" s="58"/>
      <c r="GL7" s="58"/>
      <c r="GM7" s="58"/>
    </row>
    <row r="8" spans="2:195" x14ac:dyDescent="0.2">
      <c r="B8" s="55" t="s">
        <v>17</v>
      </c>
      <c r="C8" s="58">
        <v>1317198</v>
      </c>
      <c r="D8" s="58">
        <v>1375963</v>
      </c>
      <c r="E8" s="58">
        <v>1437733</v>
      </c>
      <c r="F8" s="58">
        <v>1560286</v>
      </c>
      <c r="G8" s="58">
        <v>1614225</v>
      </c>
      <c r="H8" s="58">
        <v>1680397</v>
      </c>
      <c r="I8" s="58">
        <v>1757990</v>
      </c>
      <c r="J8" s="58">
        <v>1829911</v>
      </c>
      <c r="K8" s="58">
        <v>1901556</v>
      </c>
      <c r="L8" s="58">
        <v>1989880</v>
      </c>
      <c r="M8" s="58">
        <v>2031713</v>
      </c>
      <c r="N8" s="58">
        <v>2097140</v>
      </c>
      <c r="O8" s="58">
        <v>2158870</v>
      </c>
      <c r="P8" s="58">
        <v>2223151</v>
      </c>
      <c r="Q8" s="58">
        <v>2305738</v>
      </c>
      <c r="R8" s="58">
        <v>2393611</v>
      </c>
      <c r="S8" s="58">
        <v>2468817</v>
      </c>
      <c r="T8" s="58">
        <v>2541789</v>
      </c>
      <c r="U8" s="58">
        <v>2638715</v>
      </c>
      <c r="V8" s="58">
        <v>2713631</v>
      </c>
      <c r="W8" s="58">
        <v>2772313</v>
      </c>
      <c r="X8" s="58">
        <v>2983389</v>
      </c>
      <c r="Y8" s="58">
        <v>3084084</v>
      </c>
      <c r="Z8" s="58">
        <v>3191959</v>
      </c>
      <c r="AA8" s="58">
        <v>3316800</v>
      </c>
      <c r="AB8" s="58">
        <v>3351463</v>
      </c>
      <c r="AC8" s="58">
        <v>3575801</v>
      </c>
      <c r="AD8" s="58">
        <v>3641481</v>
      </c>
      <c r="AE8" s="58">
        <v>3761586</v>
      </c>
      <c r="AF8" s="58">
        <v>3768218</v>
      </c>
      <c r="AG8" s="58">
        <v>3904278</v>
      </c>
      <c r="AH8" s="58">
        <f>SUM('2W'!$AY29:$BJ29)</f>
        <v>3970498</v>
      </c>
      <c r="AI8" s="58"/>
      <c r="AJ8" s="58">
        <v>9830</v>
      </c>
      <c r="AK8" s="58">
        <v>94273</v>
      </c>
      <c r="AL8" s="58">
        <v>161185</v>
      </c>
      <c r="AM8" s="58">
        <v>241828</v>
      </c>
      <c r="AN8" s="58">
        <v>322387</v>
      </c>
      <c r="AO8" s="58">
        <v>408947</v>
      </c>
      <c r="AP8" s="58">
        <v>491996</v>
      </c>
      <c r="AQ8" s="58">
        <v>576485</v>
      </c>
      <c r="AR8" s="58">
        <v>666400</v>
      </c>
      <c r="AS8" s="58">
        <v>618755</v>
      </c>
      <c r="AT8" s="58">
        <v>830282</v>
      </c>
      <c r="AU8" s="58">
        <v>915337</v>
      </c>
      <c r="AV8" s="58">
        <v>993462</v>
      </c>
      <c r="AW8" s="58">
        <v>1081055</v>
      </c>
      <c r="AX8" s="58">
        <v>1161364</v>
      </c>
      <c r="AY8" s="58">
        <v>1247642</v>
      </c>
      <c r="AZ8" s="58">
        <v>1352155</v>
      </c>
      <c r="BA8" s="58">
        <v>1419327</v>
      </c>
      <c r="BB8" s="58">
        <v>1532587</v>
      </c>
      <c r="BC8" s="58">
        <v>1618823</v>
      </c>
      <c r="BD8" s="58">
        <v>1711450</v>
      </c>
      <c r="BE8" s="58">
        <v>1796911</v>
      </c>
      <c r="BF8" s="58">
        <v>1880805</v>
      </c>
      <c r="BG8" s="58">
        <v>1971228</v>
      </c>
      <c r="BH8" s="58">
        <v>2035983</v>
      </c>
      <c r="BI8" s="58">
        <v>2128431</v>
      </c>
      <c r="BJ8" s="58">
        <v>2223359</v>
      </c>
      <c r="BK8" s="58">
        <v>2311744</v>
      </c>
      <c r="BL8" s="58">
        <v>2392898</v>
      </c>
      <c r="BM8" s="58">
        <v>2473854</v>
      </c>
      <c r="BN8" s="58">
        <v>2553709</v>
      </c>
      <c r="BO8" s="58">
        <v>2623103</v>
      </c>
      <c r="BP8" s="58">
        <v>2696584</v>
      </c>
      <c r="BQ8" s="58">
        <v>2770238</v>
      </c>
      <c r="BR8" s="58">
        <v>2857042</v>
      </c>
      <c r="BS8" s="58">
        <v>2949738</v>
      </c>
      <c r="BT8" s="58">
        <v>3028300</v>
      </c>
      <c r="BU8" s="58">
        <v>3111226</v>
      </c>
      <c r="BV8" s="58">
        <v>3189000</v>
      </c>
      <c r="BW8" s="58">
        <v>3362901</v>
      </c>
      <c r="BX8" s="58">
        <v>3422960</v>
      </c>
      <c r="BY8" s="58">
        <v>3483914</v>
      </c>
      <c r="BZ8" s="58">
        <v>3618113</v>
      </c>
      <c r="CA8" s="58">
        <v>3759491</v>
      </c>
      <c r="CB8" s="58">
        <v>3895204</v>
      </c>
      <c r="CC8" s="58">
        <v>4074695</v>
      </c>
      <c r="CD8" s="58">
        <v>4241537</v>
      </c>
      <c r="CE8" s="58">
        <v>4377312</v>
      </c>
      <c r="CF8" s="58">
        <v>4499959</v>
      </c>
      <c r="CG8" s="58">
        <v>4670853</v>
      </c>
      <c r="CH8" s="58">
        <v>4732572</v>
      </c>
      <c r="CI8" s="58">
        <v>4799056</v>
      </c>
      <c r="CJ8" s="58"/>
      <c r="CK8" s="58">
        <v>78142</v>
      </c>
      <c r="CL8" s="58">
        <v>153630</v>
      </c>
      <c r="CM8" s="58">
        <v>230068</v>
      </c>
      <c r="CN8" s="58">
        <v>314971</v>
      </c>
      <c r="CO8" s="58">
        <v>398849</v>
      </c>
      <c r="CP8" s="58">
        <v>481951</v>
      </c>
      <c r="CQ8" s="58">
        <v>563484</v>
      </c>
      <c r="CR8" s="58">
        <v>642340</v>
      </c>
      <c r="CS8" s="58">
        <v>728828</v>
      </c>
      <c r="CT8" s="58">
        <v>804080</v>
      </c>
      <c r="CU8" s="58">
        <v>870000</v>
      </c>
      <c r="CV8" s="58">
        <v>951199</v>
      </c>
      <c r="CW8" s="58">
        <v>1060133</v>
      </c>
      <c r="CX8" s="58">
        <v>1154216</v>
      </c>
      <c r="CY8" s="58">
        <v>1240944</v>
      </c>
      <c r="CZ8" s="58">
        <v>1336618</v>
      </c>
      <c r="DA8" s="58">
        <v>1427914</v>
      </c>
      <c r="DB8" s="58">
        <v>1527177</v>
      </c>
      <c r="DC8" s="58">
        <v>1612570</v>
      </c>
      <c r="DD8" s="58">
        <v>1704699</v>
      </c>
      <c r="DE8" s="58">
        <v>1785935</v>
      </c>
      <c r="DF8" s="58">
        <v>1878357</v>
      </c>
      <c r="DG8" s="58">
        <v>1950882</v>
      </c>
      <c r="DH8" s="58">
        <v>2036006</v>
      </c>
      <c r="DI8" s="58">
        <v>2123661</v>
      </c>
      <c r="DJ8" s="58">
        <v>2219712</v>
      </c>
      <c r="DK8" s="58">
        <v>2371540</v>
      </c>
      <c r="DL8" s="58">
        <v>2446500</v>
      </c>
      <c r="DM8" s="58">
        <v>2523960</v>
      </c>
      <c r="DN8" s="58">
        <v>2601959</v>
      </c>
      <c r="DO8" s="58">
        <v>2680716</v>
      </c>
      <c r="DP8" s="58">
        <v>2761626</v>
      </c>
      <c r="DQ8" s="58">
        <v>2833841</v>
      </c>
      <c r="DR8" s="58">
        <v>2935243</v>
      </c>
      <c r="DS8" s="58">
        <v>3000425</v>
      </c>
      <c r="DT8" s="58">
        <v>3041144</v>
      </c>
      <c r="DU8" s="58">
        <v>3068142</v>
      </c>
      <c r="DV8" s="58">
        <v>3200050</v>
      </c>
      <c r="DW8" s="58">
        <v>3366874</v>
      </c>
      <c r="DX8" s="58">
        <v>3535468</v>
      </c>
      <c r="DY8" s="58">
        <v>3900938</v>
      </c>
      <c r="DZ8" s="58">
        <v>4141648</v>
      </c>
      <c r="EA8" s="58">
        <v>4309314</v>
      </c>
      <c r="EB8" s="58">
        <v>4461597</v>
      </c>
      <c r="EC8" s="58">
        <v>4582665</v>
      </c>
      <c r="ED8" s="58">
        <v>4694075</v>
      </c>
      <c r="EE8" s="58">
        <v>4786057</v>
      </c>
      <c r="EF8" s="58">
        <v>4870842</v>
      </c>
      <c r="EG8" s="58">
        <v>5014985</v>
      </c>
      <c r="EH8" s="58"/>
      <c r="EI8" s="58">
        <v>73685</v>
      </c>
      <c r="EJ8" s="58">
        <v>174550</v>
      </c>
      <c r="EK8" s="58">
        <v>267412</v>
      </c>
      <c r="EL8" s="58">
        <v>369867</v>
      </c>
      <c r="EM8" s="58">
        <v>494450</v>
      </c>
      <c r="EN8" s="58">
        <v>600968</v>
      </c>
      <c r="EO8" s="58">
        <v>708396</v>
      </c>
      <c r="EP8" s="58">
        <v>817678</v>
      </c>
      <c r="EQ8" s="58">
        <f ca="1">'2W'!$CY29</f>
        <v>1251072.9130434783</v>
      </c>
      <c r="ER8" s="58">
        <f ca="1">'2W'!$CY29</f>
        <v>1251072.9130434783</v>
      </c>
      <c r="ES8" s="58">
        <f ca="1">'2W'!$CY29</f>
        <v>1251072.9130434783</v>
      </c>
      <c r="ET8" s="58">
        <f ca="1">'2W'!$CY29</f>
        <v>1251072.9130434783</v>
      </c>
      <c r="EU8" s="58">
        <f ca="1">'2W'!$CY29</f>
        <v>1251072.9130434783</v>
      </c>
      <c r="EV8" s="58">
        <f ca="1">'2W'!$CY29</f>
        <v>1251072.9130434783</v>
      </c>
      <c r="EW8" s="58">
        <f ca="1">'2W'!$CY29</f>
        <v>1251072.9130434783</v>
      </c>
      <c r="EX8" s="58">
        <f ca="1">'2W'!$CY29</f>
        <v>1251072.9130434783</v>
      </c>
      <c r="EY8" s="58">
        <f ca="1">'2W'!$CY29</f>
        <v>1251072.9130434783</v>
      </c>
      <c r="EZ8" s="58">
        <f ca="1">'2W'!$CY29</f>
        <v>1251072.9130434783</v>
      </c>
      <c r="FA8" s="58">
        <f ca="1">'2W'!$CY29</f>
        <v>1251072.9130434783</v>
      </c>
      <c r="FB8" s="58">
        <f ca="1">'2W'!$CY29</f>
        <v>1251072.9130434783</v>
      </c>
      <c r="FC8" s="58">
        <f ca="1">'2W'!$CY29</f>
        <v>1251072.9130434783</v>
      </c>
      <c r="FD8" s="58">
        <f ca="1">'2W'!$CY29</f>
        <v>1251072.9130434783</v>
      </c>
      <c r="FE8" s="58">
        <f ca="1">'2W'!$CY29</f>
        <v>1251072.9130434783</v>
      </c>
      <c r="FF8" s="58">
        <f ca="1">'2W'!$CY29</f>
        <v>1251072.9130434783</v>
      </c>
      <c r="FG8" s="58">
        <f ca="1">'2W'!$CY29</f>
        <v>1251072.9130434783</v>
      </c>
      <c r="FH8" s="58">
        <f ca="1">'2W'!$CY29</f>
        <v>1251072.9130434783</v>
      </c>
      <c r="FI8" s="58">
        <f ca="1">'2W'!$CY29</f>
        <v>1251072.9130434783</v>
      </c>
      <c r="FJ8" s="58">
        <f ca="1">'2W'!$CY29</f>
        <v>1251072.9130434783</v>
      </c>
      <c r="FK8" s="58">
        <f ca="1">'2W'!$CY29</f>
        <v>1251072.9130434783</v>
      </c>
      <c r="FL8" s="58">
        <f ca="1">'2W'!$CY29</f>
        <v>1251072.9130434783</v>
      </c>
      <c r="FM8" s="58">
        <f ca="1">'2W'!$CY29</f>
        <v>1251072.9130434783</v>
      </c>
      <c r="FN8" s="58">
        <f ca="1">'2W'!$CY29</f>
        <v>1251072.9130434783</v>
      </c>
      <c r="FO8" s="58">
        <f ca="1">'2W'!$CY29</f>
        <v>1251072.9130434783</v>
      </c>
      <c r="FP8" s="58">
        <f ca="1">'2W'!$CY29</f>
        <v>1251072.9130434783</v>
      </c>
      <c r="FQ8" s="58">
        <f ca="1">'2W'!$CY29</f>
        <v>1251072.9130434783</v>
      </c>
      <c r="FR8" s="58">
        <f ca="1">'2W'!$CY29</f>
        <v>1251072.9130434783</v>
      </c>
      <c r="FS8" s="58">
        <f ca="1">'2W'!$CY29</f>
        <v>1251072.9130434783</v>
      </c>
      <c r="FT8" s="58">
        <f ca="1">'2W'!$CY29</f>
        <v>1251072.9130434783</v>
      </c>
      <c r="FU8" s="58">
        <f ca="1">'2W'!$CY29</f>
        <v>1251072.9130434783</v>
      </c>
      <c r="FV8" s="58">
        <f ca="1">'2W'!$CY29</f>
        <v>1251072.9130434783</v>
      </c>
      <c r="FW8" s="58">
        <f ca="1">'2W'!$CY29</f>
        <v>1251072.9130434783</v>
      </c>
      <c r="FX8" s="58">
        <f ca="1">'2W'!$CY29</f>
        <v>1251072.9130434783</v>
      </c>
      <c r="FY8" s="58">
        <f ca="1">'2W'!$CY29</f>
        <v>1251072.9130434783</v>
      </c>
      <c r="FZ8" s="58">
        <f ca="1">'2W'!$CY29</f>
        <v>1251072.9130434783</v>
      </c>
      <c r="GA8" s="58">
        <f ca="1">'2W'!$CY29</f>
        <v>1251072.9130434783</v>
      </c>
      <c r="GB8" s="58">
        <f ca="1">'2W'!$CY29</f>
        <v>1251072.9130434783</v>
      </c>
      <c r="GC8" s="58">
        <f ca="1">'2W'!$CY29</f>
        <v>1251072.9130434783</v>
      </c>
      <c r="GD8" s="58">
        <f ca="1">'2W'!$CY29</f>
        <v>1251072.9130434783</v>
      </c>
      <c r="GE8" s="58">
        <f ca="1">'2W'!$CY29</f>
        <v>1251072.9130434783</v>
      </c>
      <c r="GF8" s="58">
        <f ca="1">'2W'!$CY29</f>
        <v>1251072.9130434783</v>
      </c>
      <c r="GG8" s="58">
        <f ca="1">'2W'!$CY29</f>
        <v>1251072.9130434783</v>
      </c>
      <c r="GH8" s="58">
        <f ca="1">'2W'!$CY29</f>
        <v>1251072.9130434783</v>
      </c>
      <c r="GI8" s="58">
        <f ca="1">'2W'!$CY29</f>
        <v>1251072.9130434783</v>
      </c>
      <c r="GJ8" s="58"/>
      <c r="GK8" s="58"/>
      <c r="GL8" s="58"/>
      <c r="GM8" s="58"/>
    </row>
    <row r="9" spans="2:195" x14ac:dyDescent="0.2">
      <c r="B9" s="55" t="s">
        <v>18</v>
      </c>
      <c r="C9" s="58">
        <v>195849</v>
      </c>
      <c r="D9" s="58">
        <v>205684</v>
      </c>
      <c r="E9" s="58">
        <v>215811</v>
      </c>
      <c r="F9" s="58">
        <v>236525</v>
      </c>
      <c r="G9" s="58">
        <v>245672</v>
      </c>
      <c r="H9" s="58">
        <v>256776</v>
      </c>
      <c r="I9" s="58">
        <v>268175</v>
      </c>
      <c r="J9" s="58">
        <v>279247</v>
      </c>
      <c r="K9" s="58">
        <v>289743</v>
      </c>
      <c r="L9" s="58">
        <v>303920</v>
      </c>
      <c r="M9" s="58">
        <v>310450</v>
      </c>
      <c r="N9" s="58">
        <v>320947</v>
      </c>
      <c r="O9" s="58">
        <v>331054</v>
      </c>
      <c r="P9" s="58">
        <v>341445</v>
      </c>
      <c r="Q9" s="58">
        <v>354622</v>
      </c>
      <c r="R9" s="58">
        <v>368084</v>
      </c>
      <c r="S9" s="58">
        <v>379276</v>
      </c>
      <c r="T9" s="58">
        <v>390227</v>
      </c>
      <c r="U9" s="58">
        <v>403298</v>
      </c>
      <c r="V9" s="58">
        <v>413104</v>
      </c>
      <c r="W9" s="58">
        <v>422246</v>
      </c>
      <c r="X9" s="58">
        <v>450842</v>
      </c>
      <c r="Y9" s="58">
        <v>463593</v>
      </c>
      <c r="Z9" s="58">
        <v>478407</v>
      </c>
      <c r="AA9" s="58">
        <v>494720</v>
      </c>
      <c r="AB9" s="58">
        <v>506481</v>
      </c>
      <c r="AC9" s="58">
        <v>525960</v>
      </c>
      <c r="AD9" s="58">
        <v>535051</v>
      </c>
      <c r="AE9" s="58">
        <v>549955</v>
      </c>
      <c r="AF9" s="58">
        <v>552995</v>
      </c>
      <c r="AG9" s="58">
        <v>570311</v>
      </c>
      <c r="AH9" s="58">
        <f>SUM('2W'!$AY30:$BJ30)</f>
        <v>580419</v>
      </c>
      <c r="AI9" s="58"/>
      <c r="AJ9" s="58">
        <v>975</v>
      </c>
      <c r="AK9" s="58">
        <v>14929</v>
      </c>
      <c r="AL9" s="58">
        <v>26330</v>
      </c>
      <c r="AM9" s="58">
        <v>39205</v>
      </c>
      <c r="AN9" s="58">
        <v>52249</v>
      </c>
      <c r="AO9" s="58">
        <v>66179</v>
      </c>
      <c r="AP9" s="58">
        <v>79033</v>
      </c>
      <c r="AQ9" s="58">
        <v>91546</v>
      </c>
      <c r="AR9" s="58">
        <v>104087</v>
      </c>
      <c r="AS9" s="58">
        <v>99170</v>
      </c>
      <c r="AT9" s="58">
        <v>127791</v>
      </c>
      <c r="AU9" s="58">
        <v>140210</v>
      </c>
      <c r="AV9" s="58">
        <v>152541</v>
      </c>
      <c r="AW9" s="58">
        <v>165570</v>
      </c>
      <c r="AX9" s="58">
        <v>178337</v>
      </c>
      <c r="AY9" s="58">
        <v>189897</v>
      </c>
      <c r="AZ9" s="58">
        <v>203459</v>
      </c>
      <c r="BA9" s="58">
        <v>203952</v>
      </c>
      <c r="BB9" s="58">
        <v>229288</v>
      </c>
      <c r="BC9" s="58">
        <v>241254</v>
      </c>
      <c r="BD9" s="58">
        <v>253907</v>
      </c>
      <c r="BE9" s="58">
        <v>265859</v>
      </c>
      <c r="BF9" s="58">
        <v>277425</v>
      </c>
      <c r="BG9" s="58">
        <v>290723</v>
      </c>
      <c r="BH9" s="58">
        <v>299641</v>
      </c>
      <c r="BI9" s="58">
        <v>313735</v>
      </c>
      <c r="BJ9" s="58">
        <v>326779</v>
      </c>
      <c r="BK9" s="58">
        <v>339559</v>
      </c>
      <c r="BL9" s="58">
        <v>351515</v>
      </c>
      <c r="BM9" s="58">
        <v>363138</v>
      </c>
      <c r="BN9" s="58">
        <v>375045</v>
      </c>
      <c r="BO9" s="58">
        <v>386319</v>
      </c>
      <c r="BP9" s="58">
        <v>397863</v>
      </c>
      <c r="BQ9" s="58">
        <v>408657</v>
      </c>
      <c r="BR9" s="58">
        <v>420381</v>
      </c>
      <c r="BS9" s="58">
        <v>434239</v>
      </c>
      <c r="BT9" s="58">
        <v>446219</v>
      </c>
      <c r="BU9" s="58">
        <v>458177</v>
      </c>
      <c r="BV9" s="58">
        <v>469821</v>
      </c>
      <c r="BW9" s="58">
        <v>494959</v>
      </c>
      <c r="BX9" s="58">
        <v>503276</v>
      </c>
      <c r="BY9" s="58">
        <v>509016</v>
      </c>
      <c r="BZ9" s="58">
        <v>523594</v>
      </c>
      <c r="CA9" s="58">
        <v>540803</v>
      </c>
      <c r="CB9" s="58">
        <v>558342</v>
      </c>
      <c r="CC9" s="58">
        <v>577576</v>
      </c>
      <c r="CD9" s="58">
        <v>595162</v>
      </c>
      <c r="CE9" s="58">
        <v>608881</v>
      </c>
      <c r="CF9" s="58">
        <v>620987</v>
      </c>
      <c r="CG9" s="58">
        <v>643809</v>
      </c>
      <c r="CH9" s="58">
        <v>651748</v>
      </c>
      <c r="CI9" s="58">
        <v>660737</v>
      </c>
      <c r="CJ9" s="58"/>
      <c r="CK9" s="58">
        <v>11140</v>
      </c>
      <c r="CL9" s="58">
        <v>24612</v>
      </c>
      <c r="CM9" s="58">
        <v>35200</v>
      </c>
      <c r="CN9" s="58">
        <v>49125</v>
      </c>
      <c r="CO9" s="58">
        <v>61480</v>
      </c>
      <c r="CP9" s="58">
        <v>73782</v>
      </c>
      <c r="CQ9" s="58">
        <v>85187</v>
      </c>
      <c r="CR9" s="58">
        <v>96715</v>
      </c>
      <c r="CS9" s="58">
        <v>107577</v>
      </c>
      <c r="CT9" s="58">
        <v>118793</v>
      </c>
      <c r="CU9" s="58">
        <v>128888</v>
      </c>
      <c r="CV9" s="58">
        <v>140091</v>
      </c>
      <c r="CW9" s="58">
        <v>152707</v>
      </c>
      <c r="CX9" s="58">
        <v>164947</v>
      </c>
      <c r="CY9" s="58">
        <v>174930</v>
      </c>
      <c r="CZ9" s="58">
        <v>187264</v>
      </c>
      <c r="DA9" s="58">
        <v>200022</v>
      </c>
      <c r="DB9" s="58">
        <v>212994</v>
      </c>
      <c r="DC9" s="58">
        <v>223465</v>
      </c>
      <c r="DD9" s="58">
        <v>235986</v>
      </c>
      <c r="DE9" s="58">
        <v>246786</v>
      </c>
      <c r="DF9" s="58">
        <v>258293</v>
      </c>
      <c r="DG9" s="58">
        <v>268296</v>
      </c>
      <c r="DH9" s="58">
        <v>280740</v>
      </c>
      <c r="DI9" s="58">
        <v>293036</v>
      </c>
      <c r="DJ9" s="58">
        <v>304801</v>
      </c>
      <c r="DK9" s="58">
        <v>326362</v>
      </c>
      <c r="DL9" s="58">
        <v>337356</v>
      </c>
      <c r="DM9" s="58">
        <v>349209</v>
      </c>
      <c r="DN9" s="58">
        <v>361319</v>
      </c>
      <c r="DO9" s="58">
        <v>373353</v>
      </c>
      <c r="DP9" s="58">
        <v>384749</v>
      </c>
      <c r="DQ9" s="58">
        <v>395697</v>
      </c>
      <c r="DR9" s="58">
        <v>412004</v>
      </c>
      <c r="DS9" s="58">
        <v>423024</v>
      </c>
      <c r="DT9" s="58">
        <v>431241</v>
      </c>
      <c r="DU9" s="58">
        <v>436379</v>
      </c>
      <c r="DV9" s="58">
        <v>451619</v>
      </c>
      <c r="DW9" s="58">
        <v>470218</v>
      </c>
      <c r="DX9" s="58">
        <v>490867</v>
      </c>
      <c r="DY9" s="58">
        <v>534021</v>
      </c>
      <c r="DZ9" s="58">
        <v>558511</v>
      </c>
      <c r="EA9" s="58">
        <v>578068</v>
      </c>
      <c r="EB9" s="58">
        <v>595194</v>
      </c>
      <c r="EC9" s="58">
        <v>610041</v>
      </c>
      <c r="ED9" s="58">
        <v>623755</v>
      </c>
      <c r="EE9" s="58">
        <v>637214</v>
      </c>
      <c r="EF9" s="58">
        <v>649538</v>
      </c>
      <c r="EG9" s="58">
        <v>672671</v>
      </c>
      <c r="EH9" s="58"/>
      <c r="EI9" s="58">
        <v>8995</v>
      </c>
      <c r="EJ9" s="58">
        <v>23488</v>
      </c>
      <c r="EK9" s="58">
        <v>36191</v>
      </c>
      <c r="EL9" s="58">
        <v>49381</v>
      </c>
      <c r="EM9" s="58">
        <v>67629</v>
      </c>
      <c r="EN9" s="58">
        <v>83276</v>
      </c>
      <c r="EO9" s="58">
        <v>98080</v>
      </c>
      <c r="EP9" s="58">
        <v>113476</v>
      </c>
      <c r="EQ9" s="58">
        <f ca="1">'2W'!$CY30</f>
        <v>175152.69565217392</v>
      </c>
      <c r="ER9" s="58">
        <f ca="1">'2W'!$CY30</f>
        <v>175152.69565217392</v>
      </c>
      <c r="ES9" s="58">
        <f ca="1">'2W'!$CY30</f>
        <v>175152.69565217392</v>
      </c>
      <c r="ET9" s="58">
        <f ca="1">'2W'!$CY30</f>
        <v>175152.69565217392</v>
      </c>
      <c r="EU9" s="58">
        <f ca="1">'2W'!$CY30</f>
        <v>175152.69565217392</v>
      </c>
      <c r="EV9" s="58">
        <f ca="1">'2W'!$CY30</f>
        <v>175152.69565217392</v>
      </c>
      <c r="EW9" s="58">
        <f ca="1">'2W'!$CY30</f>
        <v>175152.69565217392</v>
      </c>
      <c r="EX9" s="58">
        <f ca="1">'2W'!$CY30</f>
        <v>175152.69565217392</v>
      </c>
      <c r="EY9" s="58">
        <f ca="1">'2W'!$CY30</f>
        <v>175152.69565217392</v>
      </c>
      <c r="EZ9" s="58">
        <f ca="1">'2W'!$CY30</f>
        <v>175152.69565217392</v>
      </c>
      <c r="FA9" s="58">
        <f ca="1">'2W'!$CY30</f>
        <v>175152.69565217392</v>
      </c>
      <c r="FB9" s="58">
        <f ca="1">'2W'!$CY30</f>
        <v>175152.69565217392</v>
      </c>
      <c r="FC9" s="58">
        <f ca="1">'2W'!$CY30</f>
        <v>175152.69565217392</v>
      </c>
      <c r="FD9" s="58">
        <f ca="1">'2W'!$CY30</f>
        <v>175152.69565217392</v>
      </c>
      <c r="FE9" s="58">
        <f ca="1">'2W'!$CY30</f>
        <v>175152.69565217392</v>
      </c>
      <c r="FF9" s="58">
        <f ca="1">'2W'!$CY30</f>
        <v>175152.69565217392</v>
      </c>
      <c r="FG9" s="58">
        <f ca="1">'2W'!$CY30</f>
        <v>175152.69565217392</v>
      </c>
      <c r="FH9" s="58">
        <f ca="1">'2W'!$CY30</f>
        <v>175152.69565217392</v>
      </c>
      <c r="FI9" s="58">
        <f ca="1">'2W'!$CY30</f>
        <v>175152.69565217392</v>
      </c>
      <c r="FJ9" s="58">
        <f ca="1">'2W'!$CY30</f>
        <v>175152.69565217392</v>
      </c>
      <c r="FK9" s="58">
        <f ca="1">'2W'!$CY30</f>
        <v>175152.69565217392</v>
      </c>
      <c r="FL9" s="58">
        <f ca="1">'2W'!$CY30</f>
        <v>175152.69565217392</v>
      </c>
      <c r="FM9" s="58">
        <f ca="1">'2W'!$CY30</f>
        <v>175152.69565217392</v>
      </c>
      <c r="FN9" s="58">
        <f ca="1">'2W'!$CY30</f>
        <v>175152.69565217392</v>
      </c>
      <c r="FO9" s="58">
        <f ca="1">'2W'!$CY30</f>
        <v>175152.69565217392</v>
      </c>
      <c r="FP9" s="58">
        <f ca="1">'2W'!$CY30</f>
        <v>175152.69565217392</v>
      </c>
      <c r="FQ9" s="58">
        <f ca="1">'2W'!$CY30</f>
        <v>175152.69565217392</v>
      </c>
      <c r="FR9" s="58">
        <f ca="1">'2W'!$CY30</f>
        <v>175152.69565217392</v>
      </c>
      <c r="FS9" s="58">
        <f ca="1">'2W'!$CY30</f>
        <v>175152.69565217392</v>
      </c>
      <c r="FT9" s="58">
        <f ca="1">'2W'!$CY30</f>
        <v>175152.69565217392</v>
      </c>
      <c r="FU9" s="58">
        <f ca="1">'2W'!$CY30</f>
        <v>175152.69565217392</v>
      </c>
      <c r="FV9" s="58">
        <f ca="1">'2W'!$CY30</f>
        <v>175152.69565217392</v>
      </c>
      <c r="FW9" s="58">
        <f ca="1">'2W'!$CY30</f>
        <v>175152.69565217392</v>
      </c>
      <c r="FX9" s="58">
        <f ca="1">'2W'!$CY30</f>
        <v>175152.69565217392</v>
      </c>
      <c r="FY9" s="58">
        <f ca="1">'2W'!$CY30</f>
        <v>175152.69565217392</v>
      </c>
      <c r="FZ9" s="58">
        <f ca="1">'2W'!$CY30</f>
        <v>175152.69565217392</v>
      </c>
      <c r="GA9" s="58">
        <f ca="1">'2W'!$CY30</f>
        <v>175152.69565217392</v>
      </c>
      <c r="GB9" s="58">
        <f ca="1">'2W'!$CY30</f>
        <v>175152.69565217392</v>
      </c>
      <c r="GC9" s="58">
        <f ca="1">'2W'!$CY30</f>
        <v>175152.69565217392</v>
      </c>
      <c r="GD9" s="58">
        <f ca="1">'2W'!$CY30</f>
        <v>175152.69565217392</v>
      </c>
      <c r="GE9" s="58">
        <f ca="1">'2W'!$CY30</f>
        <v>175152.69565217392</v>
      </c>
      <c r="GF9" s="58">
        <f ca="1">'2W'!$CY30</f>
        <v>175152.69565217392</v>
      </c>
      <c r="GG9" s="58">
        <f ca="1">'2W'!$CY30</f>
        <v>175152.69565217392</v>
      </c>
      <c r="GH9" s="58">
        <f ca="1">'2W'!$CY30</f>
        <v>175152.69565217392</v>
      </c>
      <c r="GI9" s="58">
        <f ca="1">'2W'!$CY30</f>
        <v>175152.69565217392</v>
      </c>
      <c r="GJ9" s="58"/>
      <c r="GK9" s="58"/>
      <c r="GL9" s="58"/>
      <c r="GM9" s="58"/>
    </row>
    <row r="10" spans="2:195" x14ac:dyDescent="0.2">
      <c r="B10" s="55" t="s">
        <v>19</v>
      </c>
      <c r="C10" s="58">
        <v>294362</v>
      </c>
      <c r="D10" s="58">
        <v>309515</v>
      </c>
      <c r="E10" s="58">
        <v>325339</v>
      </c>
      <c r="F10" s="58">
        <v>355187</v>
      </c>
      <c r="G10" s="58">
        <v>367075</v>
      </c>
      <c r="H10" s="58">
        <v>381401</v>
      </c>
      <c r="I10" s="58">
        <v>395724</v>
      </c>
      <c r="J10" s="58">
        <v>409384</v>
      </c>
      <c r="K10" s="58">
        <v>422723</v>
      </c>
      <c r="L10" s="58">
        <v>439780</v>
      </c>
      <c r="M10" s="58">
        <v>447736</v>
      </c>
      <c r="N10" s="58">
        <v>460508</v>
      </c>
      <c r="O10" s="58">
        <v>472498</v>
      </c>
      <c r="P10" s="58">
        <v>485250</v>
      </c>
      <c r="Q10" s="58">
        <v>500463</v>
      </c>
      <c r="R10" s="58">
        <v>516239</v>
      </c>
      <c r="S10" s="58">
        <v>530001</v>
      </c>
      <c r="T10" s="58">
        <v>543673</v>
      </c>
      <c r="U10" s="58">
        <v>561219</v>
      </c>
      <c r="V10" s="58">
        <v>574924</v>
      </c>
      <c r="W10" s="58">
        <v>586462</v>
      </c>
      <c r="X10" s="58">
        <v>623877</v>
      </c>
      <c r="Y10" s="58">
        <v>638654</v>
      </c>
      <c r="Z10" s="58">
        <v>656461</v>
      </c>
      <c r="AA10" s="58">
        <v>678574</v>
      </c>
      <c r="AB10" s="58">
        <v>691352</v>
      </c>
      <c r="AC10" s="58">
        <v>718755</v>
      </c>
      <c r="AD10" s="58">
        <v>729523</v>
      </c>
      <c r="AE10" s="58">
        <v>748517</v>
      </c>
      <c r="AF10" s="58">
        <v>752175</v>
      </c>
      <c r="AG10" s="58">
        <v>771490</v>
      </c>
      <c r="AH10" s="58">
        <f>SUM('2W'!$AY31:$BJ31)</f>
        <v>785093</v>
      </c>
      <c r="AI10" s="58"/>
      <c r="AJ10" s="58">
        <v>1781</v>
      </c>
      <c r="AK10" s="58">
        <v>17301</v>
      </c>
      <c r="AL10" s="58">
        <v>30285</v>
      </c>
      <c r="AM10" s="58">
        <v>45315</v>
      </c>
      <c r="AN10" s="58">
        <v>59249</v>
      </c>
      <c r="AO10" s="58">
        <v>75417</v>
      </c>
      <c r="AP10" s="58">
        <v>90483</v>
      </c>
      <c r="AQ10" s="58">
        <v>106986</v>
      </c>
      <c r="AR10" s="58">
        <v>122835</v>
      </c>
      <c r="AS10" s="58">
        <v>117375</v>
      </c>
      <c r="AT10" s="58">
        <v>152611</v>
      </c>
      <c r="AU10" s="58">
        <v>168640</v>
      </c>
      <c r="AV10" s="58">
        <v>183108</v>
      </c>
      <c r="AW10" s="58">
        <v>199041</v>
      </c>
      <c r="AX10" s="58">
        <v>215352</v>
      </c>
      <c r="AY10" s="58">
        <v>231181</v>
      </c>
      <c r="AZ10" s="58">
        <v>249938</v>
      </c>
      <c r="BA10" s="58">
        <v>257711</v>
      </c>
      <c r="BB10" s="58">
        <v>281648</v>
      </c>
      <c r="BC10" s="58">
        <v>295731</v>
      </c>
      <c r="BD10" s="58">
        <v>311125</v>
      </c>
      <c r="BE10" s="58">
        <v>324657</v>
      </c>
      <c r="BF10" s="58">
        <v>338693</v>
      </c>
      <c r="BG10" s="58">
        <v>353834</v>
      </c>
      <c r="BH10" s="58">
        <v>363979</v>
      </c>
      <c r="BI10" s="58">
        <v>378676</v>
      </c>
      <c r="BJ10" s="58">
        <v>393702</v>
      </c>
      <c r="BK10" s="58">
        <v>407813</v>
      </c>
      <c r="BL10" s="58">
        <v>420613</v>
      </c>
      <c r="BM10" s="58">
        <v>433016</v>
      </c>
      <c r="BN10" s="58">
        <v>445832</v>
      </c>
      <c r="BO10" s="58">
        <v>458000</v>
      </c>
      <c r="BP10" s="58">
        <v>469930</v>
      </c>
      <c r="BQ10" s="58">
        <v>481038</v>
      </c>
      <c r="BR10" s="58">
        <v>494216</v>
      </c>
      <c r="BS10" s="58">
        <v>509091</v>
      </c>
      <c r="BT10" s="58">
        <v>523838</v>
      </c>
      <c r="BU10" s="58">
        <v>537995</v>
      </c>
      <c r="BV10" s="58">
        <v>551309</v>
      </c>
      <c r="BW10" s="58">
        <v>582523</v>
      </c>
      <c r="BX10" s="58">
        <v>594132</v>
      </c>
      <c r="BY10" s="58">
        <v>603744</v>
      </c>
      <c r="BZ10" s="58">
        <v>623788</v>
      </c>
      <c r="CA10" s="58">
        <v>648932</v>
      </c>
      <c r="CB10" s="58">
        <v>673136</v>
      </c>
      <c r="CC10" s="58">
        <v>698784</v>
      </c>
      <c r="CD10" s="58">
        <v>721841</v>
      </c>
      <c r="CE10" s="58">
        <v>741384</v>
      </c>
      <c r="CF10" s="58">
        <v>760292</v>
      </c>
      <c r="CG10" s="58">
        <v>792567</v>
      </c>
      <c r="CH10" s="58">
        <v>803301</v>
      </c>
      <c r="CI10" s="58">
        <v>814304</v>
      </c>
      <c r="CJ10" s="58"/>
      <c r="CK10" s="58">
        <v>15288</v>
      </c>
      <c r="CL10" s="58">
        <v>31302</v>
      </c>
      <c r="CM10" s="58">
        <v>46926</v>
      </c>
      <c r="CN10" s="58">
        <v>64432</v>
      </c>
      <c r="CO10" s="58">
        <v>82061</v>
      </c>
      <c r="CP10" s="58">
        <v>99807</v>
      </c>
      <c r="CQ10" s="58">
        <v>117887</v>
      </c>
      <c r="CR10" s="58">
        <v>135480</v>
      </c>
      <c r="CS10" s="58">
        <v>153849</v>
      </c>
      <c r="CT10" s="58">
        <v>170745</v>
      </c>
      <c r="CU10" s="58">
        <v>185503</v>
      </c>
      <c r="CV10" s="58">
        <v>202558</v>
      </c>
      <c r="CW10" s="58">
        <v>225296</v>
      </c>
      <c r="CX10" s="58">
        <v>246054</v>
      </c>
      <c r="CY10" s="58">
        <v>263389</v>
      </c>
      <c r="CZ10" s="58">
        <v>282387</v>
      </c>
      <c r="DA10" s="58">
        <v>300452</v>
      </c>
      <c r="DB10" s="58">
        <v>319549</v>
      </c>
      <c r="DC10" s="58">
        <v>335897</v>
      </c>
      <c r="DD10" s="58">
        <v>354696</v>
      </c>
      <c r="DE10" s="58">
        <v>371655</v>
      </c>
      <c r="DF10" s="58">
        <v>390166</v>
      </c>
      <c r="DG10" s="58">
        <v>405624</v>
      </c>
      <c r="DH10" s="58">
        <v>422975</v>
      </c>
      <c r="DI10" s="58">
        <v>440538</v>
      </c>
      <c r="DJ10" s="58">
        <v>459135</v>
      </c>
      <c r="DK10" s="58">
        <v>490535</v>
      </c>
      <c r="DL10" s="58">
        <v>505054</v>
      </c>
      <c r="DM10" s="58">
        <v>520376</v>
      </c>
      <c r="DN10" s="58">
        <v>536644</v>
      </c>
      <c r="DO10" s="58">
        <v>552605</v>
      </c>
      <c r="DP10" s="58">
        <v>568272</v>
      </c>
      <c r="DQ10" s="58">
        <v>582869</v>
      </c>
      <c r="DR10" s="58">
        <v>604821</v>
      </c>
      <c r="DS10" s="58">
        <v>621710</v>
      </c>
      <c r="DT10" s="58">
        <v>633064</v>
      </c>
      <c r="DU10" s="58">
        <v>643728</v>
      </c>
      <c r="DV10" s="58">
        <v>671511</v>
      </c>
      <c r="DW10" s="58">
        <v>703984</v>
      </c>
      <c r="DX10" s="58">
        <v>735553</v>
      </c>
      <c r="DY10" s="58">
        <v>803968</v>
      </c>
      <c r="DZ10" s="58">
        <v>841607</v>
      </c>
      <c r="EA10" s="58">
        <v>871407</v>
      </c>
      <c r="EB10" s="58">
        <v>899253</v>
      </c>
      <c r="EC10" s="58">
        <v>925698</v>
      </c>
      <c r="ED10" s="58">
        <v>951038</v>
      </c>
      <c r="EE10" s="58">
        <v>973032</v>
      </c>
      <c r="EF10" s="58">
        <v>992800</v>
      </c>
      <c r="EG10" s="58">
        <v>1028168</v>
      </c>
      <c r="EH10" s="58"/>
      <c r="EI10" s="58">
        <v>16783</v>
      </c>
      <c r="EJ10" s="58">
        <v>39336</v>
      </c>
      <c r="EK10" s="58">
        <v>62010</v>
      </c>
      <c r="EL10" s="58">
        <v>84961</v>
      </c>
      <c r="EM10" s="58">
        <v>110557</v>
      </c>
      <c r="EN10" s="58">
        <v>133495</v>
      </c>
      <c r="EO10" s="58">
        <v>156598</v>
      </c>
      <c r="EP10" s="58">
        <v>180397</v>
      </c>
      <c r="EQ10" s="58">
        <f ca="1">'2W'!$CY31</f>
        <v>272054.65217391303</v>
      </c>
      <c r="ER10" s="58">
        <f ca="1">'2W'!$CY31</f>
        <v>272054.65217391303</v>
      </c>
      <c r="ES10" s="58">
        <f ca="1">'2W'!$CY31</f>
        <v>272054.65217391303</v>
      </c>
      <c r="ET10" s="58">
        <f ca="1">'2W'!$CY31</f>
        <v>272054.65217391303</v>
      </c>
      <c r="EU10" s="58">
        <f ca="1">'2W'!$CY31</f>
        <v>272054.65217391303</v>
      </c>
      <c r="EV10" s="58">
        <f ca="1">'2W'!$CY31</f>
        <v>272054.65217391303</v>
      </c>
      <c r="EW10" s="58">
        <f ca="1">'2W'!$CY31</f>
        <v>272054.65217391303</v>
      </c>
      <c r="EX10" s="58">
        <f ca="1">'2W'!$CY31</f>
        <v>272054.65217391303</v>
      </c>
      <c r="EY10" s="58">
        <f ca="1">'2W'!$CY31</f>
        <v>272054.65217391303</v>
      </c>
      <c r="EZ10" s="58">
        <f ca="1">'2W'!$CY31</f>
        <v>272054.65217391303</v>
      </c>
      <c r="FA10" s="58">
        <f ca="1">'2W'!$CY31</f>
        <v>272054.65217391303</v>
      </c>
      <c r="FB10" s="58">
        <f ca="1">'2W'!$CY31</f>
        <v>272054.65217391303</v>
      </c>
      <c r="FC10" s="58">
        <f ca="1">'2W'!$CY31</f>
        <v>272054.65217391303</v>
      </c>
      <c r="FD10" s="58">
        <f ca="1">'2W'!$CY31</f>
        <v>272054.65217391303</v>
      </c>
      <c r="FE10" s="58">
        <f ca="1">'2W'!$CY31</f>
        <v>272054.65217391303</v>
      </c>
      <c r="FF10" s="58">
        <f ca="1">'2W'!$CY31</f>
        <v>272054.65217391303</v>
      </c>
      <c r="FG10" s="58">
        <f ca="1">'2W'!$CY31</f>
        <v>272054.65217391303</v>
      </c>
      <c r="FH10" s="58">
        <f ca="1">'2W'!$CY31</f>
        <v>272054.65217391303</v>
      </c>
      <c r="FI10" s="58">
        <f ca="1">'2W'!$CY31</f>
        <v>272054.65217391303</v>
      </c>
      <c r="FJ10" s="58">
        <f ca="1">'2W'!$CY31</f>
        <v>272054.65217391303</v>
      </c>
      <c r="FK10" s="58">
        <f ca="1">'2W'!$CY31</f>
        <v>272054.65217391303</v>
      </c>
      <c r="FL10" s="58">
        <f ca="1">'2W'!$CY31</f>
        <v>272054.65217391303</v>
      </c>
      <c r="FM10" s="58">
        <f ca="1">'2W'!$CY31</f>
        <v>272054.65217391303</v>
      </c>
      <c r="FN10" s="58">
        <f ca="1">'2W'!$CY31</f>
        <v>272054.65217391303</v>
      </c>
      <c r="FO10" s="58">
        <f ca="1">'2W'!$CY31</f>
        <v>272054.65217391303</v>
      </c>
      <c r="FP10" s="58">
        <f ca="1">'2W'!$CY31</f>
        <v>272054.65217391303</v>
      </c>
      <c r="FQ10" s="58">
        <f ca="1">'2W'!$CY31</f>
        <v>272054.65217391303</v>
      </c>
      <c r="FR10" s="58">
        <f ca="1">'2W'!$CY31</f>
        <v>272054.65217391303</v>
      </c>
      <c r="FS10" s="58">
        <f ca="1">'2W'!$CY31</f>
        <v>272054.65217391303</v>
      </c>
      <c r="FT10" s="58">
        <f ca="1">'2W'!$CY31</f>
        <v>272054.65217391303</v>
      </c>
      <c r="FU10" s="58">
        <f ca="1">'2W'!$CY31</f>
        <v>272054.65217391303</v>
      </c>
      <c r="FV10" s="58">
        <f ca="1">'2W'!$CY31</f>
        <v>272054.65217391303</v>
      </c>
      <c r="FW10" s="58">
        <f ca="1">'2W'!$CY31</f>
        <v>272054.65217391303</v>
      </c>
      <c r="FX10" s="58">
        <f ca="1">'2W'!$CY31</f>
        <v>272054.65217391303</v>
      </c>
      <c r="FY10" s="58">
        <f ca="1">'2W'!$CY31</f>
        <v>272054.65217391303</v>
      </c>
      <c r="FZ10" s="58">
        <f ca="1">'2W'!$CY31</f>
        <v>272054.65217391303</v>
      </c>
      <c r="GA10" s="58">
        <f ca="1">'2W'!$CY31</f>
        <v>272054.65217391303</v>
      </c>
      <c r="GB10" s="58">
        <f ca="1">'2W'!$CY31</f>
        <v>272054.65217391303</v>
      </c>
      <c r="GC10" s="58">
        <f ca="1">'2W'!$CY31</f>
        <v>272054.65217391303</v>
      </c>
      <c r="GD10" s="58">
        <f ca="1">'2W'!$CY31</f>
        <v>272054.65217391303</v>
      </c>
      <c r="GE10" s="58">
        <f ca="1">'2W'!$CY31</f>
        <v>272054.65217391303</v>
      </c>
      <c r="GF10" s="58">
        <f ca="1">'2W'!$CY31</f>
        <v>272054.65217391303</v>
      </c>
      <c r="GG10" s="58">
        <f ca="1">'2W'!$CY31</f>
        <v>272054.65217391303</v>
      </c>
      <c r="GH10" s="58">
        <f ca="1">'2W'!$CY31</f>
        <v>272054.65217391303</v>
      </c>
      <c r="GI10" s="58">
        <f ca="1">'2W'!$CY31</f>
        <v>272054.65217391303</v>
      </c>
      <c r="GJ10" s="58"/>
      <c r="GK10" s="58"/>
      <c r="GL10" s="58"/>
      <c r="GM10" s="58"/>
    </row>
    <row r="11" spans="2:195" x14ac:dyDescent="0.2">
      <c r="B11" s="55" t="s">
        <v>20</v>
      </c>
      <c r="C11" s="58">
        <v>274464</v>
      </c>
      <c r="D11" s="58">
        <v>288477</v>
      </c>
      <c r="E11" s="58">
        <v>301773</v>
      </c>
      <c r="F11" s="58">
        <v>330949</v>
      </c>
      <c r="G11" s="58">
        <v>343502</v>
      </c>
      <c r="H11" s="58">
        <v>358279</v>
      </c>
      <c r="I11" s="58">
        <v>372196</v>
      </c>
      <c r="J11" s="58">
        <v>385973</v>
      </c>
      <c r="K11" s="58">
        <v>400769</v>
      </c>
      <c r="L11" s="58">
        <v>420221</v>
      </c>
      <c r="M11" s="58">
        <v>429454</v>
      </c>
      <c r="N11" s="58">
        <v>444189</v>
      </c>
      <c r="O11" s="58">
        <v>457941</v>
      </c>
      <c r="P11" s="58">
        <v>471808</v>
      </c>
      <c r="Q11" s="58">
        <v>490743</v>
      </c>
      <c r="R11" s="58">
        <v>509764</v>
      </c>
      <c r="S11" s="58">
        <v>525730</v>
      </c>
      <c r="T11" s="58">
        <v>542210</v>
      </c>
      <c r="U11" s="58">
        <v>561801</v>
      </c>
      <c r="V11" s="58">
        <v>577477</v>
      </c>
      <c r="W11" s="58">
        <v>590654</v>
      </c>
      <c r="X11" s="58">
        <v>633431</v>
      </c>
      <c r="Y11" s="58">
        <v>651548</v>
      </c>
      <c r="Z11" s="58">
        <v>671137</v>
      </c>
      <c r="AA11" s="58">
        <v>692942</v>
      </c>
      <c r="AB11" s="58">
        <v>705673</v>
      </c>
      <c r="AC11" s="58">
        <v>731100</v>
      </c>
      <c r="AD11" s="58">
        <v>742317</v>
      </c>
      <c r="AE11" s="58">
        <v>764453</v>
      </c>
      <c r="AF11" s="58">
        <v>767272</v>
      </c>
      <c r="AG11" s="58">
        <v>792822</v>
      </c>
      <c r="AH11" s="58">
        <f>SUM('2W'!$AY32:$BJ32)</f>
        <v>806066</v>
      </c>
      <c r="AI11" s="58"/>
      <c r="AJ11" s="58">
        <v>2400</v>
      </c>
      <c r="AK11" s="58">
        <v>20505</v>
      </c>
      <c r="AL11" s="58">
        <v>35075</v>
      </c>
      <c r="AM11" s="58">
        <v>51514</v>
      </c>
      <c r="AN11" s="58">
        <v>68288</v>
      </c>
      <c r="AO11" s="58">
        <v>86928</v>
      </c>
      <c r="AP11" s="58">
        <v>104383</v>
      </c>
      <c r="AQ11" s="58">
        <v>121962</v>
      </c>
      <c r="AR11" s="58">
        <v>140198</v>
      </c>
      <c r="AS11" s="58">
        <v>113204</v>
      </c>
      <c r="AT11" s="58">
        <v>172301</v>
      </c>
      <c r="AU11" s="58">
        <v>191169</v>
      </c>
      <c r="AV11" s="58">
        <v>208475</v>
      </c>
      <c r="AW11" s="58">
        <v>227175</v>
      </c>
      <c r="AX11" s="58">
        <v>245329</v>
      </c>
      <c r="AY11" s="58">
        <v>260669</v>
      </c>
      <c r="AZ11" s="58">
        <v>280196</v>
      </c>
      <c r="BA11" s="58">
        <v>297127</v>
      </c>
      <c r="BB11" s="58">
        <v>317279</v>
      </c>
      <c r="BC11" s="58">
        <v>335330</v>
      </c>
      <c r="BD11" s="58">
        <v>354851</v>
      </c>
      <c r="BE11" s="58">
        <v>372965</v>
      </c>
      <c r="BF11" s="58">
        <v>390741</v>
      </c>
      <c r="BG11" s="58">
        <v>410523</v>
      </c>
      <c r="BH11" s="58">
        <v>424630</v>
      </c>
      <c r="BI11" s="58">
        <v>443736</v>
      </c>
      <c r="BJ11" s="58">
        <v>461574</v>
      </c>
      <c r="BK11" s="58">
        <v>480163</v>
      </c>
      <c r="BL11" s="58">
        <v>497295</v>
      </c>
      <c r="BM11" s="58">
        <v>514974</v>
      </c>
      <c r="BN11" s="58">
        <v>532889</v>
      </c>
      <c r="BO11" s="58">
        <v>549454</v>
      </c>
      <c r="BP11" s="58">
        <v>566002</v>
      </c>
      <c r="BQ11" s="58">
        <v>582679</v>
      </c>
      <c r="BR11" s="58">
        <v>602151</v>
      </c>
      <c r="BS11" s="58">
        <v>622584</v>
      </c>
      <c r="BT11" s="58">
        <v>641295</v>
      </c>
      <c r="BU11" s="58">
        <v>659863</v>
      </c>
      <c r="BV11" s="58">
        <v>676870</v>
      </c>
      <c r="BW11" s="58">
        <v>712685</v>
      </c>
      <c r="BX11" s="58">
        <v>725167</v>
      </c>
      <c r="BY11" s="58">
        <v>735519</v>
      </c>
      <c r="BZ11" s="58">
        <v>759794</v>
      </c>
      <c r="CA11" s="58">
        <v>785874</v>
      </c>
      <c r="CB11" s="58">
        <v>809714</v>
      </c>
      <c r="CC11" s="58">
        <v>833729</v>
      </c>
      <c r="CD11" s="58">
        <v>856843</v>
      </c>
      <c r="CE11" s="58">
        <v>876993</v>
      </c>
      <c r="CF11" s="58">
        <v>896911</v>
      </c>
      <c r="CG11" s="58">
        <v>932213</v>
      </c>
      <c r="CH11" s="58">
        <v>944270</v>
      </c>
      <c r="CI11" s="58">
        <v>956581</v>
      </c>
      <c r="CJ11" s="58"/>
      <c r="CK11" s="58">
        <v>18363</v>
      </c>
      <c r="CL11" s="58">
        <v>38006</v>
      </c>
      <c r="CM11" s="58">
        <v>55171</v>
      </c>
      <c r="CN11" s="58">
        <v>75758</v>
      </c>
      <c r="CO11" s="58">
        <v>94578</v>
      </c>
      <c r="CP11" s="58">
        <v>113193</v>
      </c>
      <c r="CQ11" s="58">
        <v>132544</v>
      </c>
      <c r="CR11" s="58">
        <v>151457</v>
      </c>
      <c r="CS11" s="58">
        <v>171619</v>
      </c>
      <c r="CT11" s="58">
        <v>190380</v>
      </c>
      <c r="CU11" s="58">
        <v>207759</v>
      </c>
      <c r="CV11" s="58">
        <v>227003</v>
      </c>
      <c r="CW11" s="58">
        <v>250172</v>
      </c>
      <c r="CX11" s="58">
        <v>273100</v>
      </c>
      <c r="CY11" s="58">
        <v>292986</v>
      </c>
      <c r="CZ11" s="58">
        <v>314442</v>
      </c>
      <c r="DA11" s="58">
        <v>335242</v>
      </c>
      <c r="DB11" s="58">
        <v>355651</v>
      </c>
      <c r="DC11" s="58">
        <v>374206</v>
      </c>
      <c r="DD11" s="58">
        <v>395464</v>
      </c>
      <c r="DE11" s="58">
        <v>414160</v>
      </c>
      <c r="DF11" s="58">
        <v>434695</v>
      </c>
      <c r="DG11" s="58">
        <v>452178</v>
      </c>
      <c r="DH11" s="58">
        <v>473161</v>
      </c>
      <c r="DI11" s="58">
        <v>494651</v>
      </c>
      <c r="DJ11" s="58">
        <v>516861</v>
      </c>
      <c r="DK11" s="58">
        <v>555131</v>
      </c>
      <c r="DL11" s="58">
        <v>574951</v>
      </c>
      <c r="DM11" s="58">
        <v>594995</v>
      </c>
      <c r="DN11" s="58">
        <v>615525</v>
      </c>
      <c r="DO11" s="58">
        <v>635555</v>
      </c>
      <c r="DP11" s="58">
        <v>655835</v>
      </c>
      <c r="DQ11" s="58">
        <v>673487</v>
      </c>
      <c r="DR11" s="58">
        <v>700512</v>
      </c>
      <c r="DS11" s="58">
        <v>717998</v>
      </c>
      <c r="DT11" s="58">
        <v>730834</v>
      </c>
      <c r="DU11" s="58">
        <v>738330</v>
      </c>
      <c r="DV11" s="58">
        <v>765335</v>
      </c>
      <c r="DW11" s="58">
        <v>797189</v>
      </c>
      <c r="DX11" s="58">
        <v>830092</v>
      </c>
      <c r="DY11" s="58">
        <v>891183</v>
      </c>
      <c r="DZ11" s="58">
        <v>920633</v>
      </c>
      <c r="EA11" s="58">
        <v>947934</v>
      </c>
      <c r="EB11" s="58">
        <v>973381</v>
      </c>
      <c r="EC11" s="58">
        <v>997439</v>
      </c>
      <c r="ED11" s="58">
        <v>1019662</v>
      </c>
      <c r="EE11" s="58">
        <v>1039493</v>
      </c>
      <c r="EF11" s="58">
        <v>1059125</v>
      </c>
      <c r="EG11" s="58">
        <v>1093583</v>
      </c>
      <c r="EH11" s="58"/>
      <c r="EI11" s="58">
        <v>17718</v>
      </c>
      <c r="EJ11" s="58">
        <v>39774</v>
      </c>
      <c r="EK11" s="58">
        <v>56831</v>
      </c>
      <c r="EL11" s="58">
        <v>77611</v>
      </c>
      <c r="EM11" s="58">
        <v>103540</v>
      </c>
      <c r="EN11" s="58">
        <v>127141</v>
      </c>
      <c r="EO11" s="58">
        <v>150110</v>
      </c>
      <c r="EP11" s="58">
        <v>174098</v>
      </c>
      <c r="EQ11" s="58">
        <f ca="1">'2W'!$CY32</f>
        <v>268402.21739130432</v>
      </c>
      <c r="ER11" s="58">
        <f ca="1">'2W'!$CY32</f>
        <v>268402.21739130432</v>
      </c>
      <c r="ES11" s="58">
        <f ca="1">'2W'!$CY32</f>
        <v>268402.21739130432</v>
      </c>
      <c r="ET11" s="58">
        <f ca="1">'2W'!$CY32</f>
        <v>268402.21739130432</v>
      </c>
      <c r="EU11" s="58">
        <f ca="1">'2W'!$CY32</f>
        <v>268402.21739130432</v>
      </c>
      <c r="EV11" s="58">
        <f ca="1">'2W'!$CY32</f>
        <v>268402.21739130432</v>
      </c>
      <c r="EW11" s="58">
        <f ca="1">'2W'!$CY32</f>
        <v>268402.21739130432</v>
      </c>
      <c r="EX11" s="58">
        <f ca="1">'2W'!$CY32</f>
        <v>268402.21739130432</v>
      </c>
      <c r="EY11" s="58">
        <f ca="1">'2W'!$CY32</f>
        <v>268402.21739130432</v>
      </c>
      <c r="EZ11" s="58">
        <f ca="1">'2W'!$CY32</f>
        <v>268402.21739130432</v>
      </c>
      <c r="FA11" s="58">
        <f ca="1">'2W'!$CY32</f>
        <v>268402.21739130432</v>
      </c>
      <c r="FB11" s="58">
        <f ca="1">'2W'!$CY32</f>
        <v>268402.21739130432</v>
      </c>
      <c r="FC11" s="58">
        <f ca="1">'2W'!$CY32</f>
        <v>268402.21739130432</v>
      </c>
      <c r="FD11" s="58">
        <f ca="1">'2W'!$CY32</f>
        <v>268402.21739130432</v>
      </c>
      <c r="FE11" s="58">
        <f ca="1">'2W'!$CY32</f>
        <v>268402.21739130432</v>
      </c>
      <c r="FF11" s="58">
        <f ca="1">'2W'!$CY32</f>
        <v>268402.21739130432</v>
      </c>
      <c r="FG11" s="58">
        <f ca="1">'2W'!$CY32</f>
        <v>268402.21739130432</v>
      </c>
      <c r="FH11" s="58">
        <f ca="1">'2W'!$CY32</f>
        <v>268402.21739130432</v>
      </c>
      <c r="FI11" s="58">
        <f ca="1">'2W'!$CY32</f>
        <v>268402.21739130432</v>
      </c>
      <c r="FJ11" s="58">
        <f ca="1">'2W'!$CY32</f>
        <v>268402.21739130432</v>
      </c>
      <c r="FK11" s="58">
        <f ca="1">'2W'!$CY32</f>
        <v>268402.21739130432</v>
      </c>
      <c r="FL11" s="58">
        <f ca="1">'2W'!$CY32</f>
        <v>268402.21739130432</v>
      </c>
      <c r="FM11" s="58">
        <f ca="1">'2W'!$CY32</f>
        <v>268402.21739130432</v>
      </c>
      <c r="FN11" s="58">
        <f ca="1">'2W'!$CY32</f>
        <v>268402.21739130432</v>
      </c>
      <c r="FO11" s="58">
        <f ca="1">'2W'!$CY32</f>
        <v>268402.21739130432</v>
      </c>
      <c r="FP11" s="58">
        <f ca="1">'2W'!$CY32</f>
        <v>268402.21739130432</v>
      </c>
      <c r="FQ11" s="58">
        <f ca="1">'2W'!$CY32</f>
        <v>268402.21739130432</v>
      </c>
      <c r="FR11" s="58">
        <f ca="1">'2W'!$CY32</f>
        <v>268402.21739130432</v>
      </c>
      <c r="FS11" s="58">
        <f ca="1">'2W'!$CY32</f>
        <v>268402.21739130432</v>
      </c>
      <c r="FT11" s="58">
        <f ca="1">'2W'!$CY32</f>
        <v>268402.21739130432</v>
      </c>
      <c r="FU11" s="58">
        <f ca="1">'2W'!$CY32</f>
        <v>268402.21739130432</v>
      </c>
      <c r="FV11" s="58">
        <f ca="1">'2W'!$CY32</f>
        <v>268402.21739130432</v>
      </c>
      <c r="FW11" s="58">
        <f ca="1">'2W'!$CY32</f>
        <v>268402.21739130432</v>
      </c>
      <c r="FX11" s="58">
        <f ca="1">'2W'!$CY32</f>
        <v>268402.21739130432</v>
      </c>
      <c r="FY11" s="58">
        <f ca="1">'2W'!$CY32</f>
        <v>268402.21739130432</v>
      </c>
      <c r="FZ11" s="58">
        <f ca="1">'2W'!$CY32</f>
        <v>268402.21739130432</v>
      </c>
      <c r="GA11" s="58">
        <f ca="1">'2W'!$CY32</f>
        <v>268402.21739130432</v>
      </c>
      <c r="GB11" s="58">
        <f ca="1">'2W'!$CY32</f>
        <v>268402.21739130432</v>
      </c>
      <c r="GC11" s="58">
        <f ca="1">'2W'!$CY32</f>
        <v>268402.21739130432</v>
      </c>
      <c r="GD11" s="58">
        <f ca="1">'2W'!$CY32</f>
        <v>268402.21739130432</v>
      </c>
      <c r="GE11" s="58">
        <f ca="1">'2W'!$CY32</f>
        <v>268402.21739130432</v>
      </c>
      <c r="GF11" s="58">
        <f ca="1">'2W'!$CY32</f>
        <v>268402.21739130432</v>
      </c>
      <c r="GG11" s="58">
        <f ca="1">'2W'!$CY32</f>
        <v>268402.21739130432</v>
      </c>
      <c r="GH11" s="58">
        <f ca="1">'2W'!$CY32</f>
        <v>268402.21739130432</v>
      </c>
      <c r="GI11" s="58">
        <f ca="1">'2W'!$CY32</f>
        <v>268402.21739130432</v>
      </c>
      <c r="GJ11" s="58"/>
      <c r="GK11" s="58"/>
      <c r="GL11" s="58"/>
      <c r="GM11" s="58"/>
    </row>
    <row r="12" spans="2:195" x14ac:dyDescent="0.2">
      <c r="B12" s="55" t="s">
        <v>21</v>
      </c>
      <c r="C12" s="58">
        <v>982157</v>
      </c>
      <c r="D12" s="58">
        <v>1037393</v>
      </c>
      <c r="E12" s="58">
        <v>1099149</v>
      </c>
      <c r="F12" s="58">
        <v>1208057</v>
      </c>
      <c r="G12" s="58">
        <v>1250902</v>
      </c>
      <c r="H12" s="58">
        <v>1303488</v>
      </c>
      <c r="I12" s="58">
        <v>1360416</v>
      </c>
      <c r="J12" s="58">
        <v>1411463</v>
      </c>
      <c r="K12" s="58">
        <v>1460973</v>
      </c>
      <c r="L12" s="58">
        <v>1526429</v>
      </c>
      <c r="M12" s="58">
        <v>1557018</v>
      </c>
      <c r="N12" s="58">
        <v>1604524</v>
      </c>
      <c r="O12" s="58">
        <v>1651061</v>
      </c>
      <c r="P12" s="58">
        <v>1699508</v>
      </c>
      <c r="Q12" s="58">
        <v>1755157</v>
      </c>
      <c r="R12" s="58">
        <v>1818770</v>
      </c>
      <c r="S12" s="58">
        <v>1870665</v>
      </c>
      <c r="T12" s="58">
        <v>1917504</v>
      </c>
      <c r="U12" s="58">
        <v>1980447</v>
      </c>
      <c r="V12" s="58">
        <v>2027885</v>
      </c>
      <c r="W12" s="58">
        <v>2066429</v>
      </c>
      <c r="X12" s="58">
        <v>2191187</v>
      </c>
      <c r="Y12" s="58">
        <v>2258559</v>
      </c>
      <c r="Z12" s="58">
        <v>2326966</v>
      </c>
      <c r="AA12" s="58">
        <v>2403007</v>
      </c>
      <c r="AB12" s="58">
        <v>2463655</v>
      </c>
      <c r="AC12" s="58">
        <v>2605838</v>
      </c>
      <c r="AD12" s="58">
        <v>2656380</v>
      </c>
      <c r="AE12" s="58">
        <v>2736291</v>
      </c>
      <c r="AF12" s="58">
        <v>2744754</v>
      </c>
      <c r="AG12" s="58">
        <v>2829053</v>
      </c>
      <c r="AH12" s="58">
        <f>SUM('2W'!$AY33:$BJ33)</f>
        <v>2876723</v>
      </c>
      <c r="AI12" s="58"/>
      <c r="AJ12" s="58">
        <v>6985</v>
      </c>
      <c r="AK12" s="58">
        <v>68055</v>
      </c>
      <c r="AL12" s="58">
        <v>117597</v>
      </c>
      <c r="AM12" s="58">
        <v>174306</v>
      </c>
      <c r="AN12" s="58">
        <v>230696</v>
      </c>
      <c r="AO12" s="58">
        <v>291195</v>
      </c>
      <c r="AP12" s="58">
        <v>349934</v>
      </c>
      <c r="AQ12" s="58">
        <v>409222</v>
      </c>
      <c r="AR12" s="58">
        <v>472050</v>
      </c>
      <c r="AS12" s="58">
        <v>461859</v>
      </c>
      <c r="AT12" s="58">
        <v>585779</v>
      </c>
      <c r="AU12" s="58">
        <v>645452</v>
      </c>
      <c r="AV12" s="58">
        <v>702308</v>
      </c>
      <c r="AW12" s="58">
        <v>768747</v>
      </c>
      <c r="AX12" s="58">
        <v>823866</v>
      </c>
      <c r="AY12" s="58">
        <v>885391</v>
      </c>
      <c r="AZ12" s="58">
        <v>961107</v>
      </c>
      <c r="BA12" s="58">
        <v>992708</v>
      </c>
      <c r="BB12" s="58">
        <v>1090247</v>
      </c>
      <c r="BC12" s="58">
        <v>1149210</v>
      </c>
      <c r="BD12" s="58">
        <v>1211761</v>
      </c>
      <c r="BE12" s="58">
        <v>1268645</v>
      </c>
      <c r="BF12" s="58">
        <v>1324122</v>
      </c>
      <c r="BG12" s="58">
        <v>1385344</v>
      </c>
      <c r="BH12" s="58">
        <v>1428155</v>
      </c>
      <c r="BI12" s="58">
        <v>1491210</v>
      </c>
      <c r="BJ12" s="58">
        <v>1553447</v>
      </c>
      <c r="BK12" s="58">
        <v>1612943</v>
      </c>
      <c r="BL12" s="58">
        <v>1667680</v>
      </c>
      <c r="BM12" s="58">
        <v>1722195</v>
      </c>
      <c r="BN12" s="58">
        <v>1777488</v>
      </c>
      <c r="BO12" s="58">
        <v>1827976</v>
      </c>
      <c r="BP12" s="58">
        <v>1878762</v>
      </c>
      <c r="BQ12" s="58">
        <v>1928188</v>
      </c>
      <c r="BR12" s="58">
        <v>1984497</v>
      </c>
      <c r="BS12" s="58">
        <v>2045935</v>
      </c>
      <c r="BT12" s="58">
        <v>2099200</v>
      </c>
      <c r="BU12" s="58">
        <v>2154768</v>
      </c>
      <c r="BV12" s="58">
        <v>2207450</v>
      </c>
      <c r="BW12" s="58">
        <v>2317267</v>
      </c>
      <c r="BX12" s="58">
        <v>2355219</v>
      </c>
      <c r="BY12" s="58">
        <v>2394328</v>
      </c>
      <c r="BZ12" s="58">
        <v>2478969</v>
      </c>
      <c r="CA12" s="58">
        <v>2563181</v>
      </c>
      <c r="CB12" s="58">
        <v>2662004</v>
      </c>
      <c r="CC12" s="58">
        <v>2790196</v>
      </c>
      <c r="CD12" s="58">
        <v>2894437</v>
      </c>
      <c r="CE12" s="58">
        <v>2973435</v>
      </c>
      <c r="CF12" s="58">
        <v>3046126</v>
      </c>
      <c r="CG12" s="58">
        <v>3164855</v>
      </c>
      <c r="CH12" s="58">
        <v>3206173</v>
      </c>
      <c r="CI12" s="58">
        <v>3248018</v>
      </c>
      <c r="CJ12" s="58"/>
      <c r="CK12" s="58">
        <v>60821</v>
      </c>
      <c r="CL12" s="58">
        <v>121271</v>
      </c>
      <c r="CM12" s="58">
        <v>178887</v>
      </c>
      <c r="CN12" s="58">
        <v>245229</v>
      </c>
      <c r="CO12" s="58">
        <v>309770</v>
      </c>
      <c r="CP12" s="58">
        <v>373132</v>
      </c>
      <c r="CQ12" s="58">
        <v>437816</v>
      </c>
      <c r="CR12" s="58">
        <v>500087</v>
      </c>
      <c r="CS12" s="58">
        <v>567789</v>
      </c>
      <c r="CT12" s="58">
        <v>628630</v>
      </c>
      <c r="CU12" s="58">
        <v>682139</v>
      </c>
      <c r="CV12" s="58">
        <v>747261</v>
      </c>
      <c r="CW12" s="58">
        <v>826536</v>
      </c>
      <c r="CX12" s="58">
        <v>899511</v>
      </c>
      <c r="CY12" s="58">
        <v>967591</v>
      </c>
      <c r="CZ12" s="58">
        <v>1042070</v>
      </c>
      <c r="DA12" s="58">
        <v>1112146</v>
      </c>
      <c r="DB12" s="58">
        <v>1185677</v>
      </c>
      <c r="DC12" s="58">
        <v>1254033</v>
      </c>
      <c r="DD12" s="58">
        <v>1329119</v>
      </c>
      <c r="DE12" s="58">
        <v>1394514</v>
      </c>
      <c r="DF12" s="58">
        <v>1464695</v>
      </c>
      <c r="DG12" s="58">
        <v>1523690</v>
      </c>
      <c r="DH12" s="58">
        <v>1593140</v>
      </c>
      <c r="DI12" s="58">
        <v>1662661</v>
      </c>
      <c r="DJ12" s="58">
        <v>1733617</v>
      </c>
      <c r="DK12" s="58">
        <v>1855984</v>
      </c>
      <c r="DL12" s="58">
        <v>1913895</v>
      </c>
      <c r="DM12" s="58">
        <v>1973217</v>
      </c>
      <c r="DN12" s="58">
        <v>2034607</v>
      </c>
      <c r="DO12" s="58">
        <v>2095449</v>
      </c>
      <c r="DP12" s="58">
        <v>2157170</v>
      </c>
      <c r="DQ12" s="58">
        <v>2210739</v>
      </c>
      <c r="DR12" s="58">
        <v>2288852</v>
      </c>
      <c r="DS12" s="58">
        <v>2341015</v>
      </c>
      <c r="DT12" s="58">
        <v>2377529</v>
      </c>
      <c r="DU12" s="58">
        <v>2402661</v>
      </c>
      <c r="DV12" s="58">
        <v>2494391</v>
      </c>
      <c r="DW12" s="58">
        <v>2607256</v>
      </c>
      <c r="DX12" s="58">
        <v>2714033</v>
      </c>
      <c r="DY12" s="58">
        <v>2977736</v>
      </c>
      <c r="DZ12" s="58">
        <v>3138720</v>
      </c>
      <c r="EA12" s="58">
        <v>3264998</v>
      </c>
      <c r="EB12" s="58">
        <v>3372272</v>
      </c>
      <c r="EC12" s="58">
        <v>3463418</v>
      </c>
      <c r="ED12" s="58">
        <v>3544724</v>
      </c>
      <c r="EE12" s="58">
        <v>3612723</v>
      </c>
      <c r="EF12" s="58">
        <v>3677217</v>
      </c>
      <c r="EG12" s="58">
        <v>3788795</v>
      </c>
      <c r="EH12" s="58"/>
      <c r="EI12" s="58">
        <v>59509</v>
      </c>
      <c r="EJ12" s="58">
        <v>137450</v>
      </c>
      <c r="EK12" s="58">
        <v>212106</v>
      </c>
      <c r="EL12" s="58">
        <v>289851</v>
      </c>
      <c r="EM12" s="58">
        <v>385197</v>
      </c>
      <c r="EN12" s="58">
        <v>469361</v>
      </c>
      <c r="EO12" s="58">
        <v>552952</v>
      </c>
      <c r="EP12" s="58">
        <v>639549</v>
      </c>
      <c r="EQ12" s="58">
        <f ca="1">'2W'!$CY33</f>
        <v>982874.95652173914</v>
      </c>
      <c r="ER12" s="58">
        <f ca="1">'2W'!$CY33</f>
        <v>982874.95652173914</v>
      </c>
      <c r="ES12" s="58">
        <f ca="1">'2W'!$CY33</f>
        <v>982874.95652173914</v>
      </c>
      <c r="ET12" s="58">
        <f ca="1">'2W'!$CY33</f>
        <v>982874.95652173914</v>
      </c>
      <c r="EU12" s="58">
        <f ca="1">'2W'!$CY33</f>
        <v>982874.95652173914</v>
      </c>
      <c r="EV12" s="58">
        <f ca="1">'2W'!$CY33</f>
        <v>982874.95652173914</v>
      </c>
      <c r="EW12" s="58">
        <f ca="1">'2W'!$CY33</f>
        <v>982874.95652173914</v>
      </c>
      <c r="EX12" s="58">
        <f ca="1">'2W'!$CY33</f>
        <v>982874.95652173914</v>
      </c>
      <c r="EY12" s="58">
        <f ca="1">'2W'!$CY33</f>
        <v>982874.95652173914</v>
      </c>
      <c r="EZ12" s="58">
        <f ca="1">'2W'!$CY33</f>
        <v>982874.95652173914</v>
      </c>
      <c r="FA12" s="58">
        <f ca="1">'2W'!$CY33</f>
        <v>982874.95652173914</v>
      </c>
      <c r="FB12" s="58">
        <f ca="1">'2W'!$CY33</f>
        <v>982874.95652173914</v>
      </c>
      <c r="FC12" s="58">
        <f ca="1">'2W'!$CY33</f>
        <v>982874.95652173914</v>
      </c>
      <c r="FD12" s="58">
        <f ca="1">'2W'!$CY33</f>
        <v>982874.95652173914</v>
      </c>
      <c r="FE12" s="58">
        <f ca="1">'2W'!$CY33</f>
        <v>982874.95652173914</v>
      </c>
      <c r="FF12" s="58">
        <f ca="1">'2W'!$CY33</f>
        <v>982874.95652173914</v>
      </c>
      <c r="FG12" s="58">
        <f ca="1">'2W'!$CY33</f>
        <v>982874.95652173914</v>
      </c>
      <c r="FH12" s="58">
        <f ca="1">'2W'!$CY33</f>
        <v>982874.95652173914</v>
      </c>
      <c r="FI12" s="58">
        <f ca="1">'2W'!$CY33</f>
        <v>982874.95652173914</v>
      </c>
      <c r="FJ12" s="58">
        <f ca="1">'2W'!$CY33</f>
        <v>982874.95652173914</v>
      </c>
      <c r="FK12" s="58">
        <f ca="1">'2W'!$CY33</f>
        <v>982874.95652173914</v>
      </c>
      <c r="FL12" s="58">
        <f ca="1">'2W'!$CY33</f>
        <v>982874.95652173914</v>
      </c>
      <c r="FM12" s="58">
        <f ca="1">'2W'!$CY33</f>
        <v>982874.95652173914</v>
      </c>
      <c r="FN12" s="58">
        <f ca="1">'2W'!$CY33</f>
        <v>982874.95652173914</v>
      </c>
      <c r="FO12" s="58">
        <f ca="1">'2W'!$CY33</f>
        <v>982874.95652173914</v>
      </c>
      <c r="FP12" s="58">
        <f ca="1">'2W'!$CY33</f>
        <v>982874.95652173914</v>
      </c>
      <c r="FQ12" s="58">
        <f ca="1">'2W'!$CY33</f>
        <v>982874.95652173914</v>
      </c>
      <c r="FR12" s="58">
        <f ca="1">'2W'!$CY33</f>
        <v>982874.95652173914</v>
      </c>
      <c r="FS12" s="58">
        <f ca="1">'2W'!$CY33</f>
        <v>982874.95652173914</v>
      </c>
      <c r="FT12" s="58">
        <f ca="1">'2W'!$CY33</f>
        <v>982874.95652173914</v>
      </c>
      <c r="FU12" s="58">
        <f ca="1">'2W'!$CY33</f>
        <v>982874.95652173914</v>
      </c>
      <c r="FV12" s="58">
        <f ca="1">'2W'!$CY33</f>
        <v>982874.95652173914</v>
      </c>
      <c r="FW12" s="58">
        <f ca="1">'2W'!$CY33</f>
        <v>982874.95652173914</v>
      </c>
      <c r="FX12" s="58">
        <f ca="1">'2W'!$CY33</f>
        <v>982874.95652173914</v>
      </c>
      <c r="FY12" s="58">
        <f ca="1">'2W'!$CY33</f>
        <v>982874.95652173914</v>
      </c>
      <c r="FZ12" s="58">
        <f ca="1">'2W'!$CY33</f>
        <v>982874.95652173914</v>
      </c>
      <c r="GA12" s="58">
        <f ca="1">'2W'!$CY33</f>
        <v>982874.95652173914</v>
      </c>
      <c r="GB12" s="58">
        <f ca="1">'2W'!$CY33</f>
        <v>982874.95652173914</v>
      </c>
      <c r="GC12" s="58">
        <f ca="1">'2W'!$CY33</f>
        <v>982874.95652173914</v>
      </c>
      <c r="GD12" s="58">
        <f ca="1">'2W'!$CY33</f>
        <v>982874.95652173914</v>
      </c>
      <c r="GE12" s="58">
        <f ca="1">'2W'!$CY33</f>
        <v>982874.95652173914</v>
      </c>
      <c r="GF12" s="58">
        <f ca="1">'2W'!$CY33</f>
        <v>982874.95652173914</v>
      </c>
      <c r="GG12" s="58">
        <f ca="1">'2W'!$CY33</f>
        <v>982874.95652173914</v>
      </c>
      <c r="GH12" s="58">
        <f ca="1">'2W'!$CY33</f>
        <v>982874.95652173914</v>
      </c>
      <c r="GI12" s="58">
        <f ca="1">'2W'!$CY33</f>
        <v>982874.95652173914</v>
      </c>
      <c r="GJ12" s="58"/>
      <c r="GK12" s="58"/>
      <c r="GL12" s="58"/>
      <c r="GM12" s="58"/>
    </row>
    <row r="13" spans="2:195" x14ac:dyDescent="0.2"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</row>
    <row r="14" spans="2:195" x14ac:dyDescent="0.2">
      <c r="B14" s="55" t="s">
        <v>13</v>
      </c>
      <c r="C14" s="58">
        <f t="shared" ref="C14:AH14" si="12">C16-SUM(C6:C12)</f>
        <v>281060</v>
      </c>
      <c r="D14" s="58">
        <f t="shared" si="12"/>
        <v>294927</v>
      </c>
      <c r="E14" s="58">
        <f t="shared" si="12"/>
        <v>320275</v>
      </c>
      <c r="F14" s="58">
        <f t="shared" si="12"/>
        <v>346301</v>
      </c>
      <c r="G14" s="58">
        <f t="shared" si="12"/>
        <v>355403</v>
      </c>
      <c r="H14" s="58">
        <f t="shared" si="12"/>
        <v>366400</v>
      </c>
      <c r="I14" s="58">
        <f t="shared" si="12"/>
        <v>377727</v>
      </c>
      <c r="J14" s="58">
        <f t="shared" si="12"/>
        <v>387144</v>
      </c>
      <c r="K14" s="58">
        <f t="shared" si="12"/>
        <v>398272</v>
      </c>
      <c r="L14" s="58">
        <f t="shared" si="12"/>
        <v>412483</v>
      </c>
      <c r="M14" s="58">
        <f t="shared" si="12"/>
        <v>419172</v>
      </c>
      <c r="N14" s="58">
        <f t="shared" si="12"/>
        <v>429240</v>
      </c>
      <c r="O14" s="58">
        <f t="shared" si="12"/>
        <v>438729</v>
      </c>
      <c r="P14" s="58">
        <f t="shared" si="12"/>
        <v>447810</v>
      </c>
      <c r="Q14" s="58">
        <f t="shared" si="12"/>
        <v>459357</v>
      </c>
      <c r="R14" s="58">
        <f t="shared" si="12"/>
        <v>472576</v>
      </c>
      <c r="S14" s="58">
        <f t="shared" si="12"/>
        <v>483460</v>
      </c>
      <c r="T14" s="58">
        <f t="shared" si="12"/>
        <v>493638</v>
      </c>
      <c r="U14" s="58">
        <f t="shared" si="12"/>
        <v>506180</v>
      </c>
      <c r="V14" s="58">
        <f t="shared" si="12"/>
        <v>516242</v>
      </c>
      <c r="W14" s="58">
        <f t="shared" si="12"/>
        <v>525560</v>
      </c>
      <c r="X14" s="58">
        <f t="shared" si="12"/>
        <v>553073</v>
      </c>
      <c r="Y14" s="58">
        <f t="shared" si="12"/>
        <v>566916</v>
      </c>
      <c r="Z14" s="58">
        <f t="shared" si="12"/>
        <v>581079</v>
      </c>
      <c r="AA14" s="58">
        <f t="shared" si="12"/>
        <v>596969</v>
      </c>
      <c r="AB14" s="58">
        <f t="shared" si="12"/>
        <v>597797</v>
      </c>
      <c r="AC14" s="58">
        <f t="shared" si="12"/>
        <v>628158</v>
      </c>
      <c r="AD14" s="58">
        <f t="shared" si="12"/>
        <v>640062</v>
      </c>
      <c r="AE14" s="58">
        <f t="shared" si="12"/>
        <v>654306</v>
      </c>
      <c r="AF14" s="58">
        <f t="shared" si="12"/>
        <v>654664</v>
      </c>
      <c r="AG14" s="58">
        <f t="shared" si="12"/>
        <v>671332</v>
      </c>
      <c r="AH14" s="58">
        <f t="shared" si="12"/>
        <v>690665</v>
      </c>
      <c r="AI14" s="58"/>
      <c r="AJ14" s="58">
        <f t="shared" ref="AJ14:AO14" si="13">AJ16-SUM(AJ6:AJ12)</f>
        <v>857</v>
      </c>
      <c r="AK14" s="58">
        <f t="shared" si="13"/>
        <v>16054</v>
      </c>
      <c r="AL14" s="58">
        <f t="shared" si="13"/>
        <v>27336</v>
      </c>
      <c r="AM14" s="58">
        <f t="shared" si="13"/>
        <v>40665</v>
      </c>
      <c r="AN14" s="58">
        <f t="shared" si="13"/>
        <v>54211</v>
      </c>
      <c r="AO14" s="58">
        <f t="shared" si="13"/>
        <v>68337</v>
      </c>
      <c r="AP14" s="58">
        <f t="shared" ref="AP14:AQ14" si="14">AP16-SUM(AP6:AP12)</f>
        <v>79710</v>
      </c>
      <c r="AQ14" s="58">
        <f t="shared" si="14"/>
        <v>92141</v>
      </c>
      <c r="AR14" s="58">
        <f t="shared" ref="AR14:AS14" si="15">AR16-SUM(AR6:AR12)</f>
        <v>110259</v>
      </c>
      <c r="AS14" s="58">
        <f t="shared" si="15"/>
        <v>101570</v>
      </c>
      <c r="AT14" s="58">
        <f t="shared" ref="AT14:AU14" si="16">AT16-SUM(AT6:AT12)</f>
        <v>143008</v>
      </c>
      <c r="AU14" s="58">
        <f t="shared" si="16"/>
        <v>160891</v>
      </c>
      <c r="AV14" s="58">
        <f t="shared" ref="AV14:AW14" si="17">AV16-SUM(AV6:AV12)</f>
        <v>183578</v>
      </c>
      <c r="AW14" s="58">
        <f t="shared" si="17"/>
        <v>220757</v>
      </c>
      <c r="AX14" s="58">
        <f t="shared" ref="AX14:AY14" si="18">AX16-SUM(AX6:AX12)</f>
        <v>229859</v>
      </c>
      <c r="AY14" s="58">
        <f t="shared" si="18"/>
        <v>243969</v>
      </c>
      <c r="AZ14" s="58">
        <f t="shared" ref="AZ14:BA14" si="19">AZ16-SUM(AZ6:AZ12)</f>
        <v>258878</v>
      </c>
      <c r="BA14" s="58">
        <f t="shared" si="19"/>
        <v>269168</v>
      </c>
      <c r="BB14" s="58">
        <f t="shared" ref="BB14:BC14" si="20">BB16-SUM(BB6:BB12)</f>
        <v>286338</v>
      </c>
      <c r="BC14" s="58">
        <f t="shared" si="20"/>
        <v>297225</v>
      </c>
      <c r="BD14" s="58">
        <f t="shared" ref="BD14:BE14" si="21">BD16-SUM(BD6:BD12)</f>
        <v>313049</v>
      </c>
      <c r="BE14" s="58">
        <f t="shared" si="21"/>
        <v>326608</v>
      </c>
      <c r="BF14" s="58">
        <f t="shared" ref="BF14:BG14" si="22">BF16-SUM(BF6:BF12)</f>
        <v>341042</v>
      </c>
      <c r="BG14" s="58">
        <f t="shared" si="22"/>
        <v>355625</v>
      </c>
      <c r="BH14" s="58">
        <f t="shared" ref="BH14:BI14" si="23">BH16-SUM(BH6:BH12)</f>
        <v>365503</v>
      </c>
      <c r="BI14" s="58">
        <f t="shared" si="23"/>
        <v>380190</v>
      </c>
      <c r="BJ14" s="58">
        <f t="shared" ref="BJ14:BK14" si="24">BJ16-SUM(BJ6:BJ12)</f>
        <v>398960</v>
      </c>
      <c r="BK14" s="58">
        <f t="shared" si="24"/>
        <v>410681</v>
      </c>
      <c r="BL14" s="58">
        <v>425976</v>
      </c>
      <c r="BM14" s="58">
        <v>441755</v>
      </c>
      <c r="BN14" s="58">
        <v>459855</v>
      </c>
      <c r="BO14" s="58">
        <v>475848</v>
      </c>
      <c r="BP14" s="58">
        <v>488511</v>
      </c>
      <c r="BQ14" s="58">
        <v>499362</v>
      </c>
      <c r="BR14" s="58">
        <v>511910</v>
      </c>
      <c r="BS14" s="58">
        <v>526346</v>
      </c>
      <c r="BT14" s="58">
        <v>538998</v>
      </c>
      <c r="BU14" s="58">
        <v>550898</v>
      </c>
      <c r="BV14" s="58">
        <v>562124</v>
      </c>
      <c r="BW14" s="58">
        <v>592514</v>
      </c>
      <c r="BX14" s="58">
        <v>601595</v>
      </c>
      <c r="BY14" s="58">
        <v>610851</v>
      </c>
      <c r="BZ14" s="58">
        <v>627502</v>
      </c>
      <c r="CA14" s="58">
        <v>648209</v>
      </c>
      <c r="CB14" s="58">
        <v>670476</v>
      </c>
      <c r="CC14" s="58">
        <v>688766</v>
      </c>
      <c r="CD14" s="58">
        <v>704350</v>
      </c>
      <c r="CE14" s="58">
        <v>718056</v>
      </c>
      <c r="CF14" s="58">
        <v>732008</v>
      </c>
      <c r="CG14" s="58">
        <v>754263</v>
      </c>
      <c r="CH14" s="58">
        <v>762792</v>
      </c>
      <c r="CI14" s="58">
        <v>772749</v>
      </c>
      <c r="CJ14" s="58"/>
      <c r="CK14" s="58">
        <v>9164</v>
      </c>
      <c r="CL14" s="58">
        <v>18981</v>
      </c>
      <c r="CM14" s="58">
        <v>30711</v>
      </c>
      <c r="CN14" s="58">
        <v>44844</v>
      </c>
      <c r="CO14" s="58">
        <v>61784</v>
      </c>
      <c r="CP14" s="58">
        <v>74018</v>
      </c>
      <c r="CQ14" s="58">
        <v>82700</v>
      </c>
      <c r="CR14" s="58">
        <v>91153</v>
      </c>
      <c r="CS14" s="58">
        <f t="shared" ref="CS14" si="25">CS16-SUM(CS6:CS12)</f>
        <v>99797</v>
      </c>
      <c r="CT14" s="58">
        <v>109974</v>
      </c>
      <c r="CU14" s="58">
        <f t="shared" ref="CU14" si="26">CU16-SUM(CU6:CU12)</f>
        <v>122786</v>
      </c>
      <c r="CV14" s="58">
        <v>138543</v>
      </c>
      <c r="CW14" s="58">
        <v>159796</v>
      </c>
      <c r="CX14" s="58">
        <v>172873</v>
      </c>
      <c r="CY14" s="58">
        <v>183690</v>
      </c>
      <c r="CZ14" s="58">
        <v>194836</v>
      </c>
      <c r="DA14" s="58">
        <v>207236</v>
      </c>
      <c r="DB14" s="58">
        <v>219866</v>
      </c>
      <c r="DC14" s="58">
        <v>231472</v>
      </c>
      <c r="DD14" s="58">
        <v>243142</v>
      </c>
      <c r="DE14" s="58">
        <v>254288</v>
      </c>
      <c r="DF14" s="58">
        <v>267035</v>
      </c>
      <c r="DG14" s="58">
        <v>277349</v>
      </c>
      <c r="DH14" s="58">
        <v>288440</v>
      </c>
      <c r="DI14" s="58">
        <v>301210</v>
      </c>
      <c r="DJ14" s="58">
        <v>319393</v>
      </c>
      <c r="DK14" s="58">
        <v>342219</v>
      </c>
      <c r="DL14" s="58">
        <v>354030</v>
      </c>
      <c r="DM14" s="58">
        <v>366888</v>
      </c>
      <c r="DN14" s="58">
        <v>381126</v>
      </c>
      <c r="DO14" s="58">
        <v>392820</v>
      </c>
      <c r="DP14" s="58">
        <v>404600</v>
      </c>
      <c r="DQ14" s="58">
        <v>416926</v>
      </c>
      <c r="DR14" s="58">
        <v>438864</v>
      </c>
      <c r="DS14" s="58">
        <v>450440</v>
      </c>
      <c r="DT14" s="58">
        <v>459567</v>
      </c>
      <c r="DU14" s="58">
        <v>469839</v>
      </c>
      <c r="DV14" s="58">
        <v>486264</v>
      </c>
      <c r="DW14" s="58">
        <v>504914</v>
      </c>
      <c r="DX14" s="58">
        <v>522721</v>
      </c>
      <c r="DY14" s="58">
        <v>557513</v>
      </c>
      <c r="DZ14" s="58">
        <v>577612</v>
      </c>
      <c r="EA14" s="58">
        <v>594145</v>
      </c>
      <c r="EB14" s="58">
        <v>607031</v>
      </c>
      <c r="EC14" s="58">
        <v>620463</v>
      </c>
      <c r="ED14" s="58">
        <v>633533</v>
      </c>
      <c r="EE14" s="58">
        <v>644373</v>
      </c>
      <c r="EF14" s="58">
        <v>654966</v>
      </c>
      <c r="EG14" s="58">
        <v>677194</v>
      </c>
      <c r="EH14" s="58"/>
      <c r="EI14" s="58">
        <v>8016</v>
      </c>
      <c r="EJ14" s="58">
        <v>20871</v>
      </c>
      <c r="EK14" s="58">
        <v>31244</v>
      </c>
      <c r="EL14" s="58">
        <v>43922</v>
      </c>
      <c r="EM14" s="58">
        <v>60253</v>
      </c>
      <c r="EN14" s="58">
        <v>72536</v>
      </c>
      <c r="EO14" s="58">
        <v>83933</v>
      </c>
      <c r="EP14" s="58">
        <v>96467</v>
      </c>
      <c r="EQ14" s="58">
        <f t="shared" ref="EQ14:EU14" ca="1" si="27">EQ16-SUM(EQ6:EQ12)</f>
        <v>144462</v>
      </c>
      <c r="ER14" s="58">
        <f t="shared" ca="1" si="27"/>
        <v>144462</v>
      </c>
      <c r="ES14" s="58">
        <f t="shared" ca="1" si="27"/>
        <v>144462</v>
      </c>
      <c r="ET14" s="58">
        <f t="shared" ca="1" si="27"/>
        <v>144462</v>
      </c>
      <c r="EU14" s="58">
        <f t="shared" ca="1" si="27"/>
        <v>144462</v>
      </c>
      <c r="EV14" s="58">
        <f t="shared" ref="EV14:FF14" ca="1" si="28">EV16-SUM(EV6:EV12)</f>
        <v>144462</v>
      </c>
      <c r="EW14" s="58">
        <f t="shared" ca="1" si="28"/>
        <v>144462</v>
      </c>
      <c r="EX14" s="58">
        <f t="shared" ca="1" si="28"/>
        <v>144462</v>
      </c>
      <c r="EY14" s="58">
        <f t="shared" ca="1" si="28"/>
        <v>144462</v>
      </c>
      <c r="EZ14" s="58">
        <f t="shared" ca="1" si="28"/>
        <v>144462</v>
      </c>
      <c r="FA14" s="58">
        <f t="shared" ca="1" si="28"/>
        <v>144462</v>
      </c>
      <c r="FB14" s="58">
        <f t="shared" ca="1" si="28"/>
        <v>144462</v>
      </c>
      <c r="FC14" s="58">
        <f t="shared" ca="1" si="28"/>
        <v>144462</v>
      </c>
      <c r="FD14" s="58">
        <f t="shared" ca="1" si="28"/>
        <v>144462</v>
      </c>
      <c r="FE14" s="58">
        <f t="shared" ca="1" si="28"/>
        <v>144462</v>
      </c>
      <c r="FF14" s="58">
        <f t="shared" ca="1" si="28"/>
        <v>144462</v>
      </c>
      <c r="FG14" s="58">
        <f t="shared" ref="FG14:GI14" ca="1" si="29">FG16-SUM(FG6:FG12)</f>
        <v>144462</v>
      </c>
      <c r="FH14" s="58">
        <f t="shared" ca="1" si="29"/>
        <v>144462</v>
      </c>
      <c r="FI14" s="58">
        <f t="shared" ca="1" si="29"/>
        <v>144462</v>
      </c>
      <c r="FJ14" s="58">
        <f t="shared" ca="1" si="29"/>
        <v>144462</v>
      </c>
      <c r="FK14" s="58">
        <f t="shared" ca="1" si="29"/>
        <v>144462</v>
      </c>
      <c r="FL14" s="58">
        <f t="shared" ca="1" si="29"/>
        <v>144462</v>
      </c>
      <c r="FM14" s="58">
        <f t="shared" ca="1" si="29"/>
        <v>144462</v>
      </c>
      <c r="FN14" s="58">
        <f t="shared" ca="1" si="29"/>
        <v>144462</v>
      </c>
      <c r="FO14" s="58">
        <f t="shared" ca="1" si="29"/>
        <v>144462</v>
      </c>
      <c r="FP14" s="58">
        <f t="shared" ca="1" si="29"/>
        <v>144462</v>
      </c>
      <c r="FQ14" s="58">
        <f t="shared" ca="1" si="29"/>
        <v>144462</v>
      </c>
      <c r="FR14" s="58">
        <f t="shared" ca="1" si="29"/>
        <v>144462</v>
      </c>
      <c r="FS14" s="58">
        <f t="shared" ca="1" si="29"/>
        <v>144462</v>
      </c>
      <c r="FT14" s="58">
        <f t="shared" ca="1" si="29"/>
        <v>144462</v>
      </c>
      <c r="FU14" s="58">
        <f t="shared" ca="1" si="29"/>
        <v>144462</v>
      </c>
      <c r="FV14" s="58">
        <f t="shared" ca="1" si="29"/>
        <v>144462</v>
      </c>
      <c r="FW14" s="58">
        <f t="shared" ca="1" si="29"/>
        <v>144462</v>
      </c>
      <c r="FX14" s="58">
        <f t="shared" ca="1" si="29"/>
        <v>144462</v>
      </c>
      <c r="FY14" s="58">
        <f t="shared" ca="1" si="29"/>
        <v>144462</v>
      </c>
      <c r="FZ14" s="58">
        <f t="shared" ca="1" si="29"/>
        <v>144462</v>
      </c>
      <c r="GA14" s="58">
        <f t="shared" ca="1" si="29"/>
        <v>144462</v>
      </c>
      <c r="GB14" s="58">
        <f t="shared" ca="1" si="29"/>
        <v>144462</v>
      </c>
      <c r="GC14" s="58">
        <f t="shared" ca="1" si="29"/>
        <v>144462</v>
      </c>
      <c r="GD14" s="58">
        <f t="shared" ca="1" si="29"/>
        <v>144462</v>
      </c>
      <c r="GE14" s="58">
        <f t="shared" ca="1" si="29"/>
        <v>144462</v>
      </c>
      <c r="GF14" s="58">
        <f t="shared" ca="1" si="29"/>
        <v>144462</v>
      </c>
      <c r="GG14" s="58">
        <f t="shared" ca="1" si="29"/>
        <v>144462</v>
      </c>
      <c r="GH14" s="58">
        <f t="shared" ca="1" si="29"/>
        <v>144462</v>
      </c>
      <c r="GI14" s="58">
        <f t="shared" ca="1" si="29"/>
        <v>144462</v>
      </c>
      <c r="GJ14" s="58"/>
      <c r="GK14" s="58"/>
      <c r="GL14" s="58"/>
      <c r="GM14" s="58"/>
    </row>
    <row r="15" spans="2:195" x14ac:dyDescent="0.2"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</row>
    <row r="16" spans="2:195" ht="15" x14ac:dyDescent="0.25">
      <c r="B16" s="6" t="s">
        <v>82</v>
      </c>
      <c r="C16" s="7">
        <v>5911602</v>
      </c>
      <c r="D16" s="7">
        <v>6236161</v>
      </c>
      <c r="E16" s="7">
        <v>6584761</v>
      </c>
      <c r="F16" s="7">
        <v>7210717</v>
      </c>
      <c r="G16" s="7">
        <v>7464480</v>
      </c>
      <c r="H16" s="7">
        <v>7764833</v>
      </c>
      <c r="I16" s="7">
        <v>8093832</v>
      </c>
      <c r="J16" s="7">
        <v>8389148</v>
      </c>
      <c r="K16" s="7">
        <v>8676437</v>
      </c>
      <c r="L16" s="7">
        <v>9044994</v>
      </c>
      <c r="M16" s="7">
        <v>9221548</v>
      </c>
      <c r="N16" s="7">
        <v>9490763</v>
      </c>
      <c r="O16" s="7">
        <v>9745530</v>
      </c>
      <c r="P16" s="7">
        <v>10008735</v>
      </c>
      <c r="Q16" s="7">
        <v>10329204</v>
      </c>
      <c r="R16" s="7">
        <v>10684573</v>
      </c>
      <c r="S16" s="7">
        <v>10977006</v>
      </c>
      <c r="T16" s="7">
        <v>11251669</v>
      </c>
      <c r="U16" s="7">
        <v>11608527</v>
      </c>
      <c r="V16" s="7">
        <v>11889229</v>
      </c>
      <c r="W16" s="7">
        <v>12102729</v>
      </c>
      <c r="X16" s="7">
        <v>12867547</v>
      </c>
      <c r="Y16" s="7">
        <v>13270133</v>
      </c>
      <c r="Z16" s="7">
        <v>13687767</v>
      </c>
      <c r="AA16" s="7">
        <v>14189991</v>
      </c>
      <c r="AB16" s="7">
        <v>14474607</v>
      </c>
      <c r="AC16" s="7">
        <v>15408537</v>
      </c>
      <c r="AD16" s="7">
        <v>15710825</v>
      </c>
      <c r="AE16" s="7">
        <v>16229457</v>
      </c>
      <c r="AF16" s="7">
        <v>16271869</v>
      </c>
      <c r="AG16" s="7">
        <v>16805602</v>
      </c>
      <c r="AH16" s="7">
        <f>SUM('2W'!$AY23:$BJ23)</f>
        <v>17096084</v>
      </c>
      <c r="AI16" s="7"/>
      <c r="AJ16" s="7">
        <v>37441</v>
      </c>
      <c r="AK16" s="7">
        <v>384210</v>
      </c>
      <c r="AL16" s="7">
        <v>667119</v>
      </c>
      <c r="AM16" s="7">
        <v>991683</v>
      </c>
      <c r="AN16" s="7">
        <v>1316569</v>
      </c>
      <c r="AO16" s="7">
        <v>1662606</v>
      </c>
      <c r="AP16" s="7">
        <v>1994517</v>
      </c>
      <c r="AQ16" s="7">
        <v>2336267</v>
      </c>
      <c r="AR16" s="7">
        <v>2704818</v>
      </c>
      <c r="AS16" s="7">
        <v>2633476</v>
      </c>
      <c r="AT16" s="7">
        <v>3375066</v>
      </c>
      <c r="AU16" s="7">
        <v>3727864</v>
      </c>
      <c r="AV16" s="7">
        <v>4066886</v>
      </c>
      <c r="AW16" s="7">
        <v>4483986</v>
      </c>
      <c r="AX16" s="7">
        <v>4801751</v>
      </c>
      <c r="AY16" s="7">
        <v>5157678</v>
      </c>
      <c r="AZ16" s="7">
        <v>5602375</v>
      </c>
      <c r="BA16" s="7">
        <v>5832720</v>
      </c>
      <c r="BB16" s="7">
        <v>6371483</v>
      </c>
      <c r="BC16" s="7">
        <v>6707076</v>
      </c>
      <c r="BD16" s="7">
        <v>7071656</v>
      </c>
      <c r="BE16" s="7">
        <v>7400478</v>
      </c>
      <c r="BF16" s="7">
        <v>7725583</v>
      </c>
      <c r="BG16" s="7">
        <v>8075446</v>
      </c>
      <c r="BH16" s="7">
        <v>8326431</v>
      </c>
      <c r="BI16" s="7">
        <v>8684211</v>
      </c>
      <c r="BJ16" s="7">
        <v>9065232</v>
      </c>
      <c r="BK16" s="7">
        <v>9400461</v>
      </c>
      <c r="BL16" s="7">
        <v>9720338</v>
      </c>
      <c r="BM16" s="7">
        <v>10032361</v>
      </c>
      <c r="BN16" s="7">
        <v>10350699</v>
      </c>
      <c r="BO16" s="7">
        <v>10636571</v>
      </c>
      <c r="BP16" s="7">
        <v>10919086</v>
      </c>
      <c r="BQ16" s="7">
        <v>11193229</v>
      </c>
      <c r="BR16" s="7">
        <v>11521041</v>
      </c>
      <c r="BS16" s="7">
        <v>11871991</v>
      </c>
      <c r="BT16" s="7">
        <v>12164266</v>
      </c>
      <c r="BU16" s="7">
        <v>12465688</v>
      </c>
      <c r="BV16" s="7">
        <v>12746671</v>
      </c>
      <c r="BW16" s="7">
        <v>13358647</v>
      </c>
      <c r="BX16" s="7">
        <v>13586789</v>
      </c>
      <c r="BY16" s="7">
        <v>13817673</v>
      </c>
      <c r="BZ16" s="7">
        <v>14305419</v>
      </c>
      <c r="CA16" s="7">
        <v>14827467</v>
      </c>
      <c r="CB16" s="7">
        <v>15409276</v>
      </c>
      <c r="CC16" s="7">
        <v>16174510</v>
      </c>
      <c r="CD16" s="7">
        <v>16836258</v>
      </c>
      <c r="CE16" s="7">
        <v>17342798</v>
      </c>
      <c r="CF16" s="7">
        <v>17794148</v>
      </c>
      <c r="CG16" s="7">
        <v>18457748</v>
      </c>
      <c r="CH16" s="7">
        <v>18686304</v>
      </c>
      <c r="CI16" s="7">
        <v>18929570</v>
      </c>
      <c r="CJ16" s="7"/>
      <c r="CK16" s="7">
        <v>308622</v>
      </c>
      <c r="CL16" s="7">
        <v>624436</v>
      </c>
      <c r="CM16" s="7">
        <v>934091</v>
      </c>
      <c r="CN16" s="7">
        <v>1286000</v>
      </c>
      <c r="CO16" s="7">
        <v>1630980</v>
      </c>
      <c r="CP16" s="7">
        <v>1967994</v>
      </c>
      <c r="CQ16" s="7">
        <v>2305629</v>
      </c>
      <c r="CR16" s="7">
        <v>2637458</v>
      </c>
      <c r="CS16" s="7">
        <v>2996313</v>
      </c>
      <c r="CT16" s="7">
        <v>3313282</v>
      </c>
      <c r="CU16" s="7">
        <v>3600816</v>
      </c>
      <c r="CV16" s="7">
        <v>3954235</v>
      </c>
      <c r="CW16" s="7">
        <v>4409365</v>
      </c>
      <c r="CX16" s="7">
        <v>4782236</v>
      </c>
      <c r="CY16" s="7">
        <v>5151143</v>
      </c>
      <c r="CZ16" s="7">
        <v>5553781</v>
      </c>
      <c r="DA16" s="7">
        <v>5939565</v>
      </c>
      <c r="DB16" s="7">
        <v>6352193</v>
      </c>
      <c r="DC16" s="7">
        <v>6717808</v>
      </c>
      <c r="DD16" s="7">
        <v>7108692</v>
      </c>
      <c r="DE16" s="7">
        <v>7455029</v>
      </c>
      <c r="DF16" s="7">
        <v>7835036</v>
      </c>
      <c r="DG16" s="7">
        <v>8131642</v>
      </c>
      <c r="DH16" s="7">
        <v>8483174</v>
      </c>
      <c r="DI16" s="7">
        <v>8836335</v>
      </c>
      <c r="DJ16" s="7">
        <v>9223104</v>
      </c>
      <c r="DK16" s="7">
        <v>9815267</v>
      </c>
      <c r="DL16" s="7">
        <v>10108979</v>
      </c>
      <c r="DM16" s="7">
        <v>10413990</v>
      </c>
      <c r="DN16" s="7">
        <v>10724622</v>
      </c>
      <c r="DO16" s="7">
        <v>11029531</v>
      </c>
      <c r="DP16" s="7">
        <v>11340183</v>
      </c>
      <c r="DQ16" s="7">
        <v>11610407</v>
      </c>
      <c r="DR16" s="7">
        <v>12016499</v>
      </c>
      <c r="DS16" s="7">
        <v>12277813</v>
      </c>
      <c r="DT16" s="7">
        <v>12458469</v>
      </c>
      <c r="DU16" s="7">
        <v>12592898</v>
      </c>
      <c r="DV16" s="7">
        <v>13083606</v>
      </c>
      <c r="DW16" s="7">
        <v>13712114</v>
      </c>
      <c r="DX16" s="7">
        <v>14319173</v>
      </c>
      <c r="DY16" s="7">
        <v>15790071</v>
      </c>
      <c r="DZ16" s="7">
        <v>16747247</v>
      </c>
      <c r="EA16" s="7">
        <v>17459664</v>
      </c>
      <c r="EB16" s="7">
        <v>18065474</v>
      </c>
      <c r="EC16" s="7">
        <v>18566772</v>
      </c>
      <c r="ED16" s="7">
        <v>19030767</v>
      </c>
      <c r="EE16" s="7">
        <v>19357169</v>
      </c>
      <c r="EF16" s="7">
        <v>19673978</v>
      </c>
      <c r="EG16" s="7">
        <v>20229190</v>
      </c>
      <c r="EH16" s="7"/>
      <c r="EI16" s="7">
        <v>296520</v>
      </c>
      <c r="EJ16" s="7">
        <v>690364</v>
      </c>
      <c r="EK16" s="7">
        <v>1055941</v>
      </c>
      <c r="EL16" s="7">
        <v>1454249</v>
      </c>
      <c r="EM16" s="7">
        <v>1940298</v>
      </c>
      <c r="EN16" s="7">
        <v>2357550</v>
      </c>
      <c r="EO16" s="7">
        <v>2779223</v>
      </c>
      <c r="EP16" s="7">
        <v>3214484</v>
      </c>
      <c r="EQ16" s="7">
        <f ca="1">'2W'!$CY$23</f>
        <v>4921922.0434782607</v>
      </c>
      <c r="ER16" s="7">
        <f ca="1">'2W'!$CY$23</f>
        <v>4921922.0434782607</v>
      </c>
      <c r="ES16" s="7">
        <f ca="1">'2W'!$CY$23</f>
        <v>4921922.0434782607</v>
      </c>
      <c r="ET16" s="7">
        <f ca="1">'2W'!$CY$23</f>
        <v>4921922.0434782607</v>
      </c>
      <c r="EU16" s="7">
        <f ca="1">'2W'!$CY$23</f>
        <v>4921922.0434782607</v>
      </c>
      <c r="EV16" s="7">
        <f ca="1">'2W'!$CY$23</f>
        <v>4921922.0434782607</v>
      </c>
      <c r="EW16" s="7">
        <f ca="1">'2W'!$CY$23</f>
        <v>4921922.0434782607</v>
      </c>
      <c r="EX16" s="7">
        <f ca="1">'2W'!$CY$23</f>
        <v>4921922.0434782607</v>
      </c>
      <c r="EY16" s="7">
        <f ca="1">'2W'!$CY$23</f>
        <v>4921922.0434782607</v>
      </c>
      <c r="EZ16" s="7">
        <f ca="1">'2W'!$CY$23</f>
        <v>4921922.0434782607</v>
      </c>
      <c r="FA16" s="7">
        <f ca="1">'2W'!$CY$23</f>
        <v>4921922.0434782607</v>
      </c>
      <c r="FB16" s="7">
        <f ca="1">'2W'!$CY$23</f>
        <v>4921922.0434782607</v>
      </c>
      <c r="FC16" s="7">
        <f ca="1">'2W'!$CY$23</f>
        <v>4921922.0434782607</v>
      </c>
      <c r="FD16" s="7">
        <f ca="1">'2W'!$CY$23</f>
        <v>4921922.0434782607</v>
      </c>
      <c r="FE16" s="7">
        <f ca="1">'2W'!$CY$23</f>
        <v>4921922.0434782607</v>
      </c>
      <c r="FF16" s="7">
        <f ca="1">'2W'!$CY$23</f>
        <v>4921922.0434782607</v>
      </c>
      <c r="FG16" s="7">
        <f ca="1">'2W'!$CY$23</f>
        <v>4921922.0434782607</v>
      </c>
      <c r="FH16" s="7">
        <f ca="1">'2W'!$CY$23</f>
        <v>4921922.0434782607</v>
      </c>
      <c r="FI16" s="7">
        <f ca="1">'2W'!$CY$23</f>
        <v>4921922.0434782607</v>
      </c>
      <c r="FJ16" s="7">
        <f ca="1">'2W'!$CY$23</f>
        <v>4921922.0434782607</v>
      </c>
      <c r="FK16" s="7">
        <f ca="1">'2W'!$CY$23</f>
        <v>4921922.0434782607</v>
      </c>
      <c r="FL16" s="7">
        <f ca="1">'2W'!$CY$23</f>
        <v>4921922.0434782607</v>
      </c>
      <c r="FM16" s="7">
        <f ca="1">'2W'!$CY$23</f>
        <v>4921922.0434782607</v>
      </c>
      <c r="FN16" s="7">
        <f ca="1">'2W'!$CY$23</f>
        <v>4921922.0434782607</v>
      </c>
      <c r="FO16" s="7">
        <f ca="1">'2W'!$CY$23</f>
        <v>4921922.0434782607</v>
      </c>
      <c r="FP16" s="7">
        <f ca="1">'2W'!$CY$23</f>
        <v>4921922.0434782607</v>
      </c>
      <c r="FQ16" s="7">
        <f ca="1">'2W'!$CY$23</f>
        <v>4921922.0434782607</v>
      </c>
      <c r="FR16" s="7">
        <f ca="1">'2W'!$CY$23</f>
        <v>4921922.0434782607</v>
      </c>
      <c r="FS16" s="7">
        <f ca="1">'2W'!$CY$23</f>
        <v>4921922.0434782607</v>
      </c>
      <c r="FT16" s="7">
        <f ca="1">'2W'!$CY$23</f>
        <v>4921922.0434782607</v>
      </c>
      <c r="FU16" s="7">
        <f ca="1">'2W'!$CY$23</f>
        <v>4921922.0434782607</v>
      </c>
      <c r="FV16" s="7">
        <f ca="1">'2W'!$CY$23</f>
        <v>4921922.0434782607</v>
      </c>
      <c r="FW16" s="7">
        <f ca="1">'2W'!$CY$23</f>
        <v>4921922.0434782607</v>
      </c>
      <c r="FX16" s="7">
        <f ca="1">'2W'!$CY$23</f>
        <v>4921922.0434782607</v>
      </c>
      <c r="FY16" s="7">
        <f ca="1">'2W'!$CY$23</f>
        <v>4921922.0434782607</v>
      </c>
      <c r="FZ16" s="7">
        <f ca="1">'2W'!$CY$23</f>
        <v>4921922.0434782607</v>
      </c>
      <c r="GA16" s="7">
        <f ca="1">'2W'!$CY$23</f>
        <v>4921922.0434782607</v>
      </c>
      <c r="GB16" s="7">
        <f ca="1">'2W'!$CY$23</f>
        <v>4921922.0434782607</v>
      </c>
      <c r="GC16" s="7">
        <f ca="1">'2W'!$CY$23</f>
        <v>4921922.0434782607</v>
      </c>
      <c r="GD16" s="7">
        <f ca="1">'2W'!$CY$23</f>
        <v>4921922.0434782607</v>
      </c>
      <c r="GE16" s="7">
        <f ca="1">'2W'!$CY$23</f>
        <v>4921922.0434782607</v>
      </c>
      <c r="GF16" s="7">
        <f ca="1">'2W'!$CY$23</f>
        <v>4921922.0434782607</v>
      </c>
      <c r="GG16" s="7">
        <f ca="1">'2W'!$CY$23</f>
        <v>4921922.0434782607</v>
      </c>
      <c r="GH16" s="7">
        <f ca="1">'2W'!$CY$23</f>
        <v>4921922.0434782607</v>
      </c>
      <c r="GI16" s="7">
        <f ca="1">'2W'!$CY$23</f>
        <v>4921922.0434782607</v>
      </c>
      <c r="GJ16" s="83"/>
      <c r="GK16" s="83"/>
      <c r="GL16" s="83"/>
      <c r="GM16" s="83"/>
    </row>
    <row r="19" spans="2:195" ht="15" x14ac:dyDescent="0.25">
      <c r="B19" s="3" t="s">
        <v>211</v>
      </c>
    </row>
    <row r="20" spans="2:195" x14ac:dyDescent="0.2">
      <c r="B20" s="55" t="s">
        <v>212</v>
      </c>
      <c r="D20" s="55">
        <f t="shared" ref="D20:AH20" si="30">D5-C5</f>
        <v>7</v>
      </c>
      <c r="E20" s="55">
        <f t="shared" si="30"/>
        <v>6</v>
      </c>
      <c r="F20" s="55">
        <f t="shared" si="30"/>
        <v>14</v>
      </c>
      <c r="G20" s="55">
        <f t="shared" si="30"/>
        <v>6</v>
      </c>
      <c r="H20" s="55">
        <f t="shared" si="30"/>
        <v>7</v>
      </c>
      <c r="I20" s="55">
        <f t="shared" si="30"/>
        <v>7</v>
      </c>
      <c r="J20" s="55">
        <f t="shared" si="30"/>
        <v>7</v>
      </c>
      <c r="K20" s="55">
        <f t="shared" si="30"/>
        <v>7</v>
      </c>
      <c r="L20" s="55">
        <f t="shared" si="30"/>
        <v>9</v>
      </c>
      <c r="M20" s="55">
        <f t="shared" si="30"/>
        <v>5</v>
      </c>
      <c r="N20" s="55">
        <f t="shared" si="30"/>
        <v>7</v>
      </c>
      <c r="O20" s="55">
        <f t="shared" si="30"/>
        <v>7</v>
      </c>
      <c r="P20" s="55">
        <f t="shared" si="30"/>
        <v>7</v>
      </c>
      <c r="Q20" s="55">
        <f t="shared" si="30"/>
        <v>7</v>
      </c>
      <c r="R20" s="55">
        <f t="shared" si="30"/>
        <v>8</v>
      </c>
      <c r="S20" s="55">
        <f t="shared" si="30"/>
        <v>7</v>
      </c>
      <c r="T20" s="55">
        <f t="shared" si="30"/>
        <v>7</v>
      </c>
      <c r="U20" s="55">
        <f t="shared" si="30"/>
        <v>7</v>
      </c>
      <c r="V20" s="55">
        <f t="shared" si="30"/>
        <v>7</v>
      </c>
      <c r="W20" s="55">
        <f t="shared" si="30"/>
        <v>7</v>
      </c>
      <c r="X20" s="55">
        <f t="shared" si="30"/>
        <v>15</v>
      </c>
      <c r="Y20" s="55">
        <f t="shared" si="30"/>
        <v>6</v>
      </c>
      <c r="Z20" s="55">
        <f t="shared" si="30"/>
        <v>7</v>
      </c>
      <c r="AA20" s="55">
        <f t="shared" si="30"/>
        <v>8</v>
      </c>
      <c r="AB20" s="55">
        <f t="shared" si="30"/>
        <v>7</v>
      </c>
      <c r="AC20" s="55">
        <f t="shared" si="30"/>
        <v>8</v>
      </c>
      <c r="AD20" s="55">
        <f t="shared" si="30"/>
        <v>5</v>
      </c>
      <c r="AE20" s="55">
        <f t="shared" si="30"/>
        <v>7</v>
      </c>
      <c r="AF20" s="55">
        <f t="shared" si="30"/>
        <v>7</v>
      </c>
      <c r="AG20" s="55">
        <f t="shared" si="30"/>
        <v>7</v>
      </c>
      <c r="AH20" s="55">
        <f t="shared" si="30"/>
        <v>5</v>
      </c>
      <c r="AJ20" s="55">
        <f>AJ5-AH5</f>
        <v>2</v>
      </c>
      <c r="AK20" s="55">
        <f t="shared" ref="AK20:CI20" si="31">AK5-AJ5</f>
        <v>7</v>
      </c>
      <c r="AL20" s="55">
        <f t="shared" si="31"/>
        <v>7</v>
      </c>
      <c r="AM20" s="55">
        <f t="shared" si="31"/>
        <v>7</v>
      </c>
      <c r="AN20" s="55">
        <f t="shared" si="31"/>
        <v>7</v>
      </c>
      <c r="AO20" s="55">
        <f t="shared" si="31"/>
        <v>7</v>
      </c>
      <c r="AP20" s="55">
        <f t="shared" si="31"/>
        <v>7</v>
      </c>
      <c r="AQ20" s="55">
        <f t="shared" si="31"/>
        <v>7</v>
      </c>
      <c r="AR20" s="55">
        <f t="shared" si="31"/>
        <v>7</v>
      </c>
      <c r="AS20" s="55">
        <f t="shared" si="31"/>
        <v>7</v>
      </c>
      <c r="AT20" s="55">
        <f t="shared" si="31"/>
        <v>7</v>
      </c>
      <c r="AU20" s="55">
        <f t="shared" si="31"/>
        <v>7</v>
      </c>
      <c r="AV20" s="55">
        <f t="shared" si="31"/>
        <v>7</v>
      </c>
      <c r="AW20" s="55">
        <f t="shared" si="31"/>
        <v>7</v>
      </c>
      <c r="AX20" s="55">
        <f t="shared" si="31"/>
        <v>7</v>
      </c>
      <c r="AY20" s="55">
        <f t="shared" si="31"/>
        <v>7</v>
      </c>
      <c r="AZ20" s="55">
        <f t="shared" si="31"/>
        <v>7</v>
      </c>
      <c r="BA20" s="55">
        <f t="shared" si="31"/>
        <v>7</v>
      </c>
      <c r="BB20" s="55">
        <f t="shared" si="31"/>
        <v>7</v>
      </c>
      <c r="BC20" s="55">
        <f t="shared" si="31"/>
        <v>7</v>
      </c>
      <c r="BD20" s="55">
        <f t="shared" si="31"/>
        <v>7</v>
      </c>
      <c r="BE20" s="55">
        <f t="shared" si="31"/>
        <v>7</v>
      </c>
      <c r="BF20" s="55">
        <f t="shared" si="31"/>
        <v>7</v>
      </c>
      <c r="BG20" s="55">
        <f t="shared" si="31"/>
        <v>8</v>
      </c>
      <c r="BH20" s="55">
        <f t="shared" si="31"/>
        <v>6</v>
      </c>
      <c r="BI20" s="55">
        <f t="shared" si="31"/>
        <v>7</v>
      </c>
      <c r="BJ20" s="55">
        <f t="shared" si="31"/>
        <v>7</v>
      </c>
      <c r="BK20" s="55">
        <f t="shared" si="31"/>
        <v>7</v>
      </c>
      <c r="BL20" s="55">
        <f t="shared" si="31"/>
        <v>7</v>
      </c>
      <c r="BM20" s="55">
        <f t="shared" si="31"/>
        <v>7</v>
      </c>
      <c r="BN20" s="55">
        <f t="shared" si="31"/>
        <v>7</v>
      </c>
      <c r="BO20" s="55">
        <f t="shared" si="31"/>
        <v>7</v>
      </c>
      <c r="BP20" s="55">
        <f t="shared" si="31"/>
        <v>7</v>
      </c>
      <c r="BQ20" s="55">
        <f t="shared" si="31"/>
        <v>7</v>
      </c>
      <c r="BR20" s="55">
        <f t="shared" si="31"/>
        <v>7</v>
      </c>
      <c r="BS20" s="55">
        <f t="shared" si="31"/>
        <v>7</v>
      </c>
      <c r="BT20" s="55">
        <f t="shared" si="31"/>
        <v>7</v>
      </c>
      <c r="BU20" s="55">
        <f t="shared" si="31"/>
        <v>7</v>
      </c>
      <c r="BV20" s="55">
        <f t="shared" si="31"/>
        <v>7</v>
      </c>
      <c r="BW20" s="55">
        <f t="shared" si="31"/>
        <v>14</v>
      </c>
      <c r="BX20" s="55">
        <f t="shared" si="31"/>
        <v>3</v>
      </c>
      <c r="BY20" s="55">
        <f t="shared" si="31"/>
        <v>4</v>
      </c>
      <c r="BZ20" s="55">
        <f t="shared" si="31"/>
        <v>7</v>
      </c>
      <c r="CA20" s="55">
        <f t="shared" si="31"/>
        <v>7</v>
      </c>
      <c r="CB20" s="55">
        <f t="shared" si="31"/>
        <v>7</v>
      </c>
      <c r="CC20" s="55">
        <f t="shared" si="31"/>
        <v>7</v>
      </c>
      <c r="CD20" s="55">
        <f t="shared" si="31"/>
        <v>7</v>
      </c>
      <c r="CE20" s="55">
        <f t="shared" si="31"/>
        <v>7</v>
      </c>
      <c r="CF20" s="55">
        <f t="shared" si="31"/>
        <v>7</v>
      </c>
      <c r="CG20" s="55">
        <f t="shared" si="31"/>
        <v>15</v>
      </c>
      <c r="CH20" s="55">
        <f t="shared" si="31"/>
        <v>6</v>
      </c>
      <c r="CI20" s="55">
        <f t="shared" si="31"/>
        <v>7</v>
      </c>
      <c r="CK20" s="55">
        <f>CK5-CI5</f>
        <v>7</v>
      </c>
      <c r="CL20" s="55">
        <f>CL5-CK5</f>
        <v>7</v>
      </c>
      <c r="CM20" s="55">
        <f t="shared" ref="CM20:EG20" si="32">CM5-CL5</f>
        <v>7</v>
      </c>
      <c r="CN20" s="55">
        <f t="shared" si="32"/>
        <v>7</v>
      </c>
      <c r="CO20" s="55">
        <f t="shared" si="32"/>
        <v>7</v>
      </c>
      <c r="CP20" s="55">
        <f t="shared" si="32"/>
        <v>7</v>
      </c>
      <c r="CQ20" s="55">
        <f t="shared" si="32"/>
        <v>7</v>
      </c>
      <c r="CR20" s="55">
        <f t="shared" si="32"/>
        <v>7</v>
      </c>
      <c r="CS20" s="55">
        <f t="shared" si="32"/>
        <v>7</v>
      </c>
      <c r="CT20" s="55">
        <f t="shared" si="32"/>
        <v>7</v>
      </c>
      <c r="CU20" s="55">
        <f t="shared" si="32"/>
        <v>7</v>
      </c>
      <c r="CV20" s="55">
        <f t="shared" si="32"/>
        <v>7</v>
      </c>
      <c r="CW20" s="55">
        <f t="shared" si="32"/>
        <v>7</v>
      </c>
      <c r="CX20" s="55">
        <f t="shared" si="32"/>
        <v>7</v>
      </c>
      <c r="CY20" s="55">
        <f t="shared" si="32"/>
        <v>7</v>
      </c>
      <c r="CZ20" s="55">
        <f t="shared" si="32"/>
        <v>7</v>
      </c>
      <c r="DA20" s="55">
        <f t="shared" si="32"/>
        <v>7</v>
      </c>
      <c r="DB20" s="55">
        <f t="shared" si="32"/>
        <v>7</v>
      </c>
      <c r="DC20" s="55">
        <f t="shared" si="32"/>
        <v>7</v>
      </c>
      <c r="DD20" s="55">
        <f t="shared" si="32"/>
        <v>7</v>
      </c>
      <c r="DE20" s="55">
        <f t="shared" si="32"/>
        <v>7</v>
      </c>
      <c r="DF20" s="55">
        <f t="shared" si="32"/>
        <v>7</v>
      </c>
      <c r="DG20" s="55">
        <f t="shared" si="32"/>
        <v>7</v>
      </c>
      <c r="DH20" s="55">
        <f t="shared" si="32"/>
        <v>7</v>
      </c>
      <c r="DI20" s="55">
        <f t="shared" si="32"/>
        <v>7</v>
      </c>
      <c r="DJ20" s="55">
        <f t="shared" si="32"/>
        <v>7</v>
      </c>
      <c r="DK20" s="55">
        <f t="shared" si="32"/>
        <v>14</v>
      </c>
      <c r="DL20" s="55">
        <f t="shared" si="32"/>
        <v>7</v>
      </c>
      <c r="DM20" s="55">
        <f t="shared" si="32"/>
        <v>7</v>
      </c>
      <c r="DN20" s="55">
        <f t="shared" si="32"/>
        <v>7</v>
      </c>
      <c r="DO20" s="55">
        <f t="shared" si="32"/>
        <v>7</v>
      </c>
      <c r="DP20" s="55">
        <f t="shared" si="32"/>
        <v>7</v>
      </c>
      <c r="DQ20" s="55">
        <f t="shared" si="32"/>
        <v>7</v>
      </c>
      <c r="DR20" s="55">
        <f t="shared" si="32"/>
        <v>7</v>
      </c>
      <c r="DS20" s="55">
        <f t="shared" si="32"/>
        <v>7</v>
      </c>
      <c r="DT20" s="55">
        <f t="shared" si="32"/>
        <v>7</v>
      </c>
      <c r="DU20" s="55">
        <f t="shared" si="32"/>
        <v>7</v>
      </c>
      <c r="DV20" s="55">
        <f t="shared" si="32"/>
        <v>7</v>
      </c>
      <c r="DW20" s="55">
        <f t="shared" si="32"/>
        <v>7</v>
      </c>
      <c r="DX20" s="55">
        <f t="shared" si="32"/>
        <v>7</v>
      </c>
      <c r="DY20" s="55">
        <f t="shared" si="32"/>
        <v>14</v>
      </c>
      <c r="DZ20" s="55">
        <f t="shared" si="32"/>
        <v>7</v>
      </c>
      <c r="EA20" s="55">
        <f t="shared" si="32"/>
        <v>7</v>
      </c>
      <c r="EB20" s="55">
        <f t="shared" si="32"/>
        <v>7</v>
      </c>
      <c r="EC20" s="55">
        <f t="shared" si="32"/>
        <v>7</v>
      </c>
      <c r="ED20" s="55">
        <f t="shared" si="32"/>
        <v>7</v>
      </c>
      <c r="EE20" s="55">
        <f t="shared" si="32"/>
        <v>7</v>
      </c>
      <c r="EF20" s="55">
        <f t="shared" si="32"/>
        <v>7</v>
      </c>
      <c r="EG20" s="55">
        <f t="shared" si="32"/>
        <v>14</v>
      </c>
      <c r="EI20" s="55">
        <v>5</v>
      </c>
      <c r="EJ20" s="55">
        <f>EJ5-EI5</f>
        <v>7</v>
      </c>
      <c r="EK20" s="55">
        <f t="shared" ref="EK20:EM20" si="33">EK5-EJ5</f>
        <v>7</v>
      </c>
      <c r="EL20" s="55">
        <f t="shared" si="33"/>
        <v>7</v>
      </c>
      <c r="EM20" s="55">
        <f t="shared" si="33"/>
        <v>7</v>
      </c>
      <c r="EN20" s="55">
        <f t="shared" ref="EN20:EO20" si="34">EN5-EM5</f>
        <v>7</v>
      </c>
      <c r="EO20" s="55">
        <f t="shared" si="34"/>
        <v>7</v>
      </c>
      <c r="EP20" s="55">
        <f t="shared" ref="EP20:EU20" si="35">EP5-EO5</f>
        <v>7</v>
      </c>
      <c r="EQ20" s="55">
        <f t="shared" si="35"/>
        <v>7</v>
      </c>
      <c r="ER20" s="55">
        <f t="shared" si="35"/>
        <v>7</v>
      </c>
      <c r="ES20" s="55">
        <f t="shared" si="35"/>
        <v>7</v>
      </c>
      <c r="ET20" s="55">
        <f t="shared" si="35"/>
        <v>7</v>
      </c>
      <c r="EU20" s="55">
        <f t="shared" si="35"/>
        <v>7</v>
      </c>
      <c r="EV20" s="55">
        <f t="shared" ref="EV20:FF20" si="36">EV5-EU5</f>
        <v>7</v>
      </c>
      <c r="EW20" s="55">
        <f t="shared" si="36"/>
        <v>7</v>
      </c>
      <c r="EX20" s="55">
        <f t="shared" si="36"/>
        <v>7</v>
      </c>
      <c r="EY20" s="55">
        <f t="shared" si="36"/>
        <v>7</v>
      </c>
      <c r="EZ20" s="55">
        <f t="shared" si="36"/>
        <v>7</v>
      </c>
      <c r="FA20" s="55">
        <f t="shared" si="36"/>
        <v>7</v>
      </c>
      <c r="FB20" s="55">
        <f t="shared" si="36"/>
        <v>7</v>
      </c>
      <c r="FC20" s="55">
        <f t="shared" si="36"/>
        <v>7</v>
      </c>
      <c r="FD20" s="55">
        <f t="shared" si="36"/>
        <v>7</v>
      </c>
      <c r="FE20" s="55">
        <f t="shared" si="36"/>
        <v>7</v>
      </c>
      <c r="FF20" s="55">
        <f t="shared" si="36"/>
        <v>7</v>
      </c>
      <c r="FG20" s="55">
        <f t="shared" ref="FG20:GI20" si="37">FG5-FF5</f>
        <v>7</v>
      </c>
      <c r="FH20" s="55">
        <f t="shared" si="37"/>
        <v>7</v>
      </c>
      <c r="FI20" s="55">
        <f t="shared" si="37"/>
        <v>7</v>
      </c>
      <c r="FJ20" s="55">
        <f t="shared" si="37"/>
        <v>7</v>
      </c>
      <c r="FK20" s="55">
        <f t="shared" si="37"/>
        <v>7</v>
      </c>
      <c r="FL20" s="55">
        <f t="shared" si="37"/>
        <v>7</v>
      </c>
      <c r="FM20" s="55">
        <f t="shared" si="37"/>
        <v>7</v>
      </c>
      <c r="FN20" s="55">
        <f t="shared" si="37"/>
        <v>7</v>
      </c>
      <c r="FO20" s="55">
        <f t="shared" si="37"/>
        <v>7</v>
      </c>
      <c r="FP20" s="55">
        <f t="shared" si="37"/>
        <v>7</v>
      </c>
      <c r="FQ20" s="55">
        <f t="shared" si="37"/>
        <v>7</v>
      </c>
      <c r="FR20" s="55">
        <f t="shared" si="37"/>
        <v>7</v>
      </c>
      <c r="FS20" s="55">
        <f t="shared" si="37"/>
        <v>7</v>
      </c>
      <c r="FT20" s="55">
        <f t="shared" si="37"/>
        <v>7</v>
      </c>
      <c r="FU20" s="55">
        <f t="shared" si="37"/>
        <v>7</v>
      </c>
      <c r="FV20" s="55">
        <f t="shared" si="37"/>
        <v>7</v>
      </c>
      <c r="FW20" s="55">
        <f t="shared" si="37"/>
        <v>7</v>
      </c>
      <c r="FX20" s="55">
        <f t="shared" si="37"/>
        <v>7</v>
      </c>
      <c r="FY20" s="55">
        <f t="shared" si="37"/>
        <v>7</v>
      </c>
      <c r="FZ20" s="55">
        <f t="shared" si="37"/>
        <v>7</v>
      </c>
      <c r="GA20" s="55">
        <f t="shared" si="37"/>
        <v>7</v>
      </c>
      <c r="GB20" s="55">
        <f t="shared" si="37"/>
        <v>7</v>
      </c>
      <c r="GC20" s="55">
        <f t="shared" si="37"/>
        <v>7</v>
      </c>
      <c r="GD20" s="55">
        <f t="shared" si="37"/>
        <v>7</v>
      </c>
      <c r="GE20" s="55">
        <f t="shared" si="37"/>
        <v>7</v>
      </c>
      <c r="GF20" s="55">
        <f t="shared" si="37"/>
        <v>7</v>
      </c>
      <c r="GG20" s="55">
        <f t="shared" si="37"/>
        <v>7</v>
      </c>
      <c r="GH20" s="55">
        <f t="shared" si="37"/>
        <v>7</v>
      </c>
      <c r="GI20" s="55">
        <f t="shared" si="37"/>
        <v>2</v>
      </c>
    </row>
    <row r="22" spans="2:195" x14ac:dyDescent="0.2">
      <c r="B22" s="55" t="str">
        <f>B6</f>
        <v>Bajaj</v>
      </c>
      <c r="D22" s="58">
        <f t="shared" ref="D22:AH22" si="38">D6-C6</f>
        <v>40841</v>
      </c>
      <c r="E22" s="58">
        <f t="shared" si="38"/>
        <v>43780</v>
      </c>
      <c r="F22" s="58">
        <f t="shared" si="38"/>
        <v>77551</v>
      </c>
      <c r="G22" s="58">
        <f t="shared" si="38"/>
        <v>32257</v>
      </c>
      <c r="H22" s="58">
        <f t="shared" si="38"/>
        <v>37646</v>
      </c>
      <c r="I22" s="58">
        <f t="shared" si="38"/>
        <v>39698</v>
      </c>
      <c r="J22" s="58">
        <f t="shared" si="38"/>
        <v>34720</v>
      </c>
      <c r="K22" s="58">
        <f t="shared" si="38"/>
        <v>34720</v>
      </c>
      <c r="L22" s="58">
        <f t="shared" si="38"/>
        <v>44233</v>
      </c>
      <c r="M22" s="58">
        <f t="shared" si="38"/>
        <v>20854</v>
      </c>
      <c r="N22" s="58">
        <f t="shared" si="38"/>
        <v>31458</v>
      </c>
      <c r="O22" s="58">
        <f t="shared" si="38"/>
        <v>29736</v>
      </c>
      <c r="P22" s="58">
        <f t="shared" si="38"/>
        <v>30597</v>
      </c>
      <c r="Q22" s="58">
        <f t="shared" si="38"/>
        <v>36864</v>
      </c>
      <c r="R22" s="58">
        <f t="shared" si="38"/>
        <v>42973</v>
      </c>
      <c r="S22" s="58">
        <f t="shared" si="38"/>
        <v>32909</v>
      </c>
      <c r="T22" s="58">
        <f t="shared" si="38"/>
        <v>30920</v>
      </c>
      <c r="U22" s="58">
        <f t="shared" si="38"/>
        <v>39247</v>
      </c>
      <c r="V22" s="58">
        <f t="shared" si="38"/>
        <v>34163</v>
      </c>
      <c r="W22" s="58">
        <f t="shared" si="38"/>
        <v>26029</v>
      </c>
      <c r="X22" s="58">
        <f t="shared" si="38"/>
        <v>87046</v>
      </c>
      <c r="Y22" s="58">
        <f t="shared" si="38"/>
        <v>47705</v>
      </c>
      <c r="Z22" s="58">
        <f t="shared" si="38"/>
        <v>52645</v>
      </c>
      <c r="AA22" s="58">
        <f t="shared" si="38"/>
        <v>55897</v>
      </c>
      <c r="AB22" s="58">
        <f t="shared" si="38"/>
        <v>22799</v>
      </c>
      <c r="AC22" s="58">
        <f t="shared" si="38"/>
        <v>125471</v>
      </c>
      <c r="AD22" s="58">
        <f t="shared" si="38"/>
        <v>42337</v>
      </c>
      <c r="AE22" s="58">
        <f t="shared" si="38"/>
        <v>64341</v>
      </c>
      <c r="AF22" s="58">
        <f t="shared" si="38"/>
        <v>10477</v>
      </c>
      <c r="AG22" s="58">
        <f t="shared" si="38"/>
        <v>66250</v>
      </c>
      <c r="AH22" s="58">
        <f t="shared" si="38"/>
        <v>36868</v>
      </c>
      <c r="AI22" s="58"/>
      <c r="AJ22" s="58">
        <f>AJ6</f>
        <v>3860</v>
      </c>
      <c r="AK22" s="58">
        <f t="shared" ref="AK22:BU28" si="39">AK6-AJ6</f>
        <v>40317</v>
      </c>
      <c r="AL22" s="58">
        <f t="shared" si="39"/>
        <v>35779</v>
      </c>
      <c r="AM22" s="58">
        <f t="shared" si="39"/>
        <v>38963</v>
      </c>
      <c r="AN22" s="58">
        <f t="shared" si="39"/>
        <v>39813</v>
      </c>
      <c r="AO22" s="58">
        <f t="shared" si="39"/>
        <v>41770</v>
      </c>
      <c r="AP22" s="58">
        <f t="shared" si="39"/>
        <v>38937</v>
      </c>
      <c r="AQ22" s="58">
        <f t="shared" si="39"/>
        <v>39836</v>
      </c>
      <c r="AR22" s="58">
        <f t="shared" si="39"/>
        <v>43711</v>
      </c>
      <c r="AS22" s="58">
        <f t="shared" si="39"/>
        <v>-3450</v>
      </c>
      <c r="AT22" s="58">
        <f t="shared" si="39"/>
        <v>81411</v>
      </c>
      <c r="AU22" s="58">
        <f t="shared" si="39"/>
        <v>42225</v>
      </c>
      <c r="AV22" s="58">
        <f t="shared" si="39"/>
        <v>41209</v>
      </c>
      <c r="AW22" s="58">
        <f t="shared" si="39"/>
        <v>49905</v>
      </c>
      <c r="AX22" s="58">
        <f t="shared" si="39"/>
        <v>36524</v>
      </c>
      <c r="AY22" s="58">
        <f t="shared" si="39"/>
        <v>39764</v>
      </c>
      <c r="AZ22" s="58">
        <f t="shared" si="39"/>
        <v>52669</v>
      </c>
      <c r="BA22" s="58">
        <f t="shared" si="39"/>
        <v>12752</v>
      </c>
      <c r="BB22" s="58">
        <f t="shared" si="39"/>
        <v>81984</v>
      </c>
      <c r="BC22" s="58">
        <f t="shared" si="39"/>
        <v>37178</v>
      </c>
      <c r="BD22" s="58">
        <f t="shared" si="39"/>
        <v>40699</v>
      </c>
      <c r="BE22" s="58">
        <f t="shared" si="39"/>
        <v>36971</v>
      </c>
      <c r="BF22" s="58">
        <f t="shared" si="39"/>
        <v>38502</v>
      </c>
      <c r="BG22" s="58">
        <f t="shared" si="39"/>
        <v>38670</v>
      </c>
      <c r="BH22" s="58">
        <f t="shared" si="39"/>
        <v>27401</v>
      </c>
      <c r="BI22" s="58">
        <f t="shared" si="39"/>
        <v>39897</v>
      </c>
      <c r="BJ22" s="58">
        <f t="shared" si="39"/>
        <v>43060</v>
      </c>
      <c r="BK22" s="58">
        <f t="shared" si="39"/>
        <v>36321</v>
      </c>
      <c r="BL22" s="58">
        <f t="shared" si="39"/>
        <v>34706</v>
      </c>
      <c r="BM22" s="58">
        <f t="shared" si="39"/>
        <v>34366</v>
      </c>
      <c r="BN22" s="58">
        <f t="shared" si="39"/>
        <v>36924</v>
      </c>
      <c r="BO22" s="58">
        <f t="shared" si="39"/>
        <v>32517</v>
      </c>
      <c r="BP22" s="58">
        <f t="shared" si="39"/>
        <v>30683</v>
      </c>
      <c r="BQ22" s="58">
        <f t="shared" si="39"/>
        <v>29944</v>
      </c>
      <c r="BR22" s="58">
        <f t="shared" si="39"/>
        <v>37404</v>
      </c>
      <c r="BS22" s="58">
        <f t="shared" si="39"/>
        <v>40625</v>
      </c>
      <c r="BT22" s="58">
        <f t="shared" si="39"/>
        <v>31961</v>
      </c>
      <c r="BU22" s="58">
        <f t="shared" si="39"/>
        <v>34636</v>
      </c>
      <c r="BV22" s="58">
        <f t="shared" ref="BV22:CI24" si="40">BV6-BU6</f>
        <v>33258</v>
      </c>
      <c r="BW22" s="58">
        <f t="shared" si="40"/>
        <v>69173</v>
      </c>
      <c r="BX22" s="58">
        <f t="shared" si="40"/>
        <v>24817</v>
      </c>
      <c r="BY22" s="58">
        <f t="shared" si="40"/>
        <v>23447</v>
      </c>
      <c r="BZ22" s="58">
        <f t="shared" si="40"/>
        <v>56266</v>
      </c>
      <c r="CA22" s="58">
        <f t="shared" si="40"/>
        <v>61409</v>
      </c>
      <c r="CB22" s="58">
        <f t="shared" si="40"/>
        <v>58686</v>
      </c>
      <c r="CC22" s="58">
        <f t="shared" si="40"/>
        <v>89982</v>
      </c>
      <c r="CD22" s="58">
        <f t="shared" si="40"/>
        <v>84367</v>
      </c>
      <c r="CE22" s="58">
        <f t="shared" si="40"/>
        <v>58180</v>
      </c>
      <c r="CF22" s="58">
        <f t="shared" si="40"/>
        <v>52957</v>
      </c>
      <c r="CG22" s="58">
        <f t="shared" si="40"/>
        <v>73797</v>
      </c>
      <c r="CH22" s="58">
        <f t="shared" si="40"/>
        <v>27548</v>
      </c>
      <c r="CI22" s="58">
        <f t="shared" si="40"/>
        <v>30245</v>
      </c>
      <c r="CJ22" s="58"/>
      <c r="CK22" s="58">
        <f>CK6</f>
        <v>31607</v>
      </c>
      <c r="CL22" s="58">
        <f t="shared" ref="CL22" si="41">CL6-CK6</f>
        <v>36734</v>
      </c>
      <c r="CM22" s="58">
        <f t="shared" ref="CM22:CM28" si="42">CM6-CL6</f>
        <v>35107</v>
      </c>
      <c r="CN22" s="58">
        <f t="shared" ref="CN22:CN28" si="43">CN6-CM6</f>
        <v>40784</v>
      </c>
      <c r="CO22" s="58">
        <f t="shared" ref="CO22:CO28" si="44">CO6-CN6</f>
        <v>40344</v>
      </c>
      <c r="CP22" s="58">
        <f t="shared" ref="CP22:CP28" si="45">CP6-CO6</f>
        <v>38007</v>
      </c>
      <c r="CQ22" s="58">
        <f t="shared" ref="CQ22:CQ28" si="46">CQ6-CP6</f>
        <v>38294</v>
      </c>
      <c r="CR22" s="58">
        <f t="shared" ref="CR22:CR28" si="47">CR6-CQ6</f>
        <v>36960</v>
      </c>
      <c r="CS22" s="58">
        <f t="shared" ref="CS22:CS28" si="48">CS6-CR6</f>
        <v>40844</v>
      </c>
      <c r="CT22" s="58">
        <f t="shared" ref="CT22:CT28" si="49">CT6-CS6</f>
        <v>33819</v>
      </c>
      <c r="CU22" s="58">
        <f t="shared" ref="CU22:CU28" si="50">CU6-CT6</f>
        <v>32286</v>
      </c>
      <c r="CV22" s="58">
        <f t="shared" ref="CV22:CV28" si="51">CV6-CU6</f>
        <v>40959</v>
      </c>
      <c r="CW22" s="58">
        <f t="shared" ref="CW22:CW28" si="52">CW6-CV6</f>
        <v>53684</v>
      </c>
      <c r="CX22" s="58">
        <f t="shared" ref="CX22:CX28" si="53">CX6-CW6</f>
        <v>36474</v>
      </c>
      <c r="CY22" s="58">
        <f t="shared" ref="CY22:CY28" si="54">CY6-CX6</f>
        <v>39193</v>
      </c>
      <c r="CZ22" s="58">
        <f t="shared" ref="CZ22:CZ28" si="55">CZ6-CY6</f>
        <v>43677</v>
      </c>
      <c r="DA22" s="58">
        <f t="shared" ref="DA22:DA28" si="56">DA6-CZ6</f>
        <v>45345</v>
      </c>
      <c r="DB22" s="58">
        <f t="shared" ref="DB22:DB28" si="57">DB6-DA6</f>
        <v>45344</v>
      </c>
      <c r="DC22" s="58">
        <f t="shared" ref="DC22:DC28" si="58">DC6-DB6</f>
        <v>41197</v>
      </c>
      <c r="DD22" s="58">
        <f t="shared" ref="DD22:DD28" si="59">DD6-DC6</f>
        <v>43858</v>
      </c>
      <c r="DE22" s="58">
        <f t="shared" ref="DE22:DE28" si="60">DE6-DD6</f>
        <v>37887</v>
      </c>
      <c r="DF22" s="58">
        <f t="shared" ref="DF22:DF28" si="61">DF6-DE6</f>
        <v>43287</v>
      </c>
      <c r="DG22" s="58">
        <f t="shared" ref="DG22:DG28" si="62">DG6-DF6</f>
        <v>32774</v>
      </c>
      <c r="DH22" s="58">
        <f t="shared" ref="DH22:DH28" si="63">DH6-DG6</f>
        <v>38071</v>
      </c>
      <c r="DI22" s="58">
        <f t="shared" ref="DI22:DI28" si="64">DI6-DH6</f>
        <v>38732</v>
      </c>
      <c r="DJ22" s="58">
        <f t="shared" ref="DJ22:DJ28" si="65">DJ6-DI6</f>
        <v>40570</v>
      </c>
      <c r="DK22" s="58">
        <f t="shared" ref="DK22:DK28" si="66">DK6-DJ6</f>
        <v>60015</v>
      </c>
      <c r="DL22" s="58">
        <f t="shared" ref="DL22:DL28" si="67">DL6-DK6</f>
        <v>29726</v>
      </c>
      <c r="DM22" s="58">
        <f t="shared" ref="DM22:DM28" si="68">DM6-DL6</f>
        <v>31369</v>
      </c>
      <c r="DN22" s="58">
        <f t="shared" ref="DN22:DN28" si="69">DN6-DM6</f>
        <v>30526</v>
      </c>
      <c r="DO22" s="58">
        <f t="shared" ref="DO22:DO28" si="70">DO6-DN6</f>
        <v>28447</v>
      </c>
      <c r="DP22" s="58">
        <f t="shared" ref="DP22:DP28" si="71">DP6-DO6</f>
        <v>29046</v>
      </c>
      <c r="DQ22" s="58">
        <f t="shared" ref="DQ22:DQ28" si="72">DQ6-DP6</f>
        <v>25161</v>
      </c>
      <c r="DR22" s="58">
        <f t="shared" ref="DR22:DR28" si="73">DR6-DQ6</f>
        <v>39158</v>
      </c>
      <c r="DS22" s="58">
        <f t="shared" ref="DS22:DS28" si="74">DS6-DR6</f>
        <v>27442</v>
      </c>
      <c r="DT22" s="58">
        <f t="shared" ref="DT22:DT28" si="75">DT6-DS6</f>
        <v>22570</v>
      </c>
      <c r="DU22" s="58">
        <f t="shared" ref="DU22:DU28" si="76">DU6-DT6</f>
        <v>20183</v>
      </c>
      <c r="DV22" s="58">
        <f t="shared" ref="DV22:DV28" si="77">DV6-DU6</f>
        <v>43845</v>
      </c>
      <c r="DW22" s="58">
        <f t="shared" ref="DW22:DW28" si="78">DW6-DV6</f>
        <v>59576</v>
      </c>
      <c r="DX22" s="58">
        <f t="shared" ref="DX22:DX28" si="79">DX6-DW6</f>
        <v>59411</v>
      </c>
      <c r="DY22" s="58">
        <f t="shared" ref="DY22:DY28" si="80">DY6-DX6</f>
        <v>144300</v>
      </c>
      <c r="DZ22" s="58">
        <f t="shared" ref="DZ22:DZ28" si="81">DZ6-DY6</f>
        <v>112991</v>
      </c>
      <c r="EA22" s="58">
        <f t="shared" ref="EA22:EA28" si="82">EA6-DZ6</f>
        <v>73187</v>
      </c>
      <c r="EB22" s="58">
        <f t="shared" ref="EB22:EB28" si="83">EB6-EA6</f>
        <v>64702</v>
      </c>
      <c r="EC22" s="58">
        <f t="shared" ref="EC22:EC28" si="84">EC6-EB6</f>
        <v>50679</v>
      </c>
      <c r="ED22" s="58">
        <f t="shared" ref="ED22:ED28" si="85">ED6-EC6</f>
        <v>43456</v>
      </c>
      <c r="EE22" s="58">
        <f t="shared" ref="EE22:EE28" si="86">EE6-ED6</f>
        <v>34885</v>
      </c>
      <c r="EF22" s="58">
        <f t="shared" ref="EF22:EF28" si="87">EF6-EE6</f>
        <v>31758</v>
      </c>
      <c r="EG22" s="58">
        <f t="shared" ref="EG22:EG28" si="88">EG6-EF6</f>
        <v>57058</v>
      </c>
      <c r="EH22" s="58"/>
      <c r="EI22" s="58">
        <v>29144</v>
      </c>
      <c r="EJ22" s="58">
        <f>EJ6-EI6</f>
        <v>42369</v>
      </c>
      <c r="EK22" s="58">
        <f t="shared" ref="EK22:EM22" si="89">EK6-EJ6</f>
        <v>37686</v>
      </c>
      <c r="EL22" s="58">
        <f t="shared" si="89"/>
        <v>40787</v>
      </c>
      <c r="EM22" s="58">
        <f t="shared" si="89"/>
        <v>54247</v>
      </c>
      <c r="EN22" s="58">
        <f t="shared" ref="EN22:EO22" si="90">EN6-EM6</f>
        <v>43317</v>
      </c>
      <c r="EO22" s="58">
        <f t="shared" si="90"/>
        <v>44066</v>
      </c>
      <c r="EP22" s="58">
        <f t="shared" ref="EP22:EU22" si="91">EP6-EO6</f>
        <v>45870</v>
      </c>
      <c r="EQ22" s="58">
        <f t="shared" ca="1" si="91"/>
        <v>178215.08695652173</v>
      </c>
      <c r="ER22" s="58">
        <f t="shared" ca="1" si="91"/>
        <v>0</v>
      </c>
      <c r="ES22" s="58">
        <f t="shared" ca="1" si="91"/>
        <v>0</v>
      </c>
      <c r="ET22" s="58">
        <f t="shared" ca="1" si="91"/>
        <v>0</v>
      </c>
      <c r="EU22" s="58">
        <f t="shared" ca="1" si="91"/>
        <v>0</v>
      </c>
      <c r="EV22" s="58">
        <f t="shared" ref="EV22:FF22" ca="1" si="92">EV6-EU6</f>
        <v>0</v>
      </c>
      <c r="EW22" s="58">
        <f t="shared" ca="1" si="92"/>
        <v>0</v>
      </c>
      <c r="EX22" s="58">
        <f t="shared" ca="1" si="92"/>
        <v>0</v>
      </c>
      <c r="EY22" s="58">
        <f t="shared" ca="1" si="92"/>
        <v>0</v>
      </c>
      <c r="EZ22" s="58">
        <f t="shared" ca="1" si="92"/>
        <v>0</v>
      </c>
      <c r="FA22" s="58">
        <f t="shared" ca="1" si="92"/>
        <v>0</v>
      </c>
      <c r="FB22" s="58">
        <f t="shared" ca="1" si="92"/>
        <v>0</v>
      </c>
      <c r="FC22" s="58">
        <f t="shared" ca="1" si="92"/>
        <v>0</v>
      </c>
      <c r="FD22" s="58">
        <f t="shared" ca="1" si="92"/>
        <v>0</v>
      </c>
      <c r="FE22" s="58">
        <f t="shared" ca="1" si="92"/>
        <v>0</v>
      </c>
      <c r="FF22" s="58">
        <f t="shared" ca="1" si="92"/>
        <v>0</v>
      </c>
      <c r="FG22" s="58">
        <f t="shared" ref="FG22:GI22" ca="1" si="93">FG6-FF6</f>
        <v>0</v>
      </c>
      <c r="FH22" s="58">
        <f t="shared" ca="1" si="93"/>
        <v>0</v>
      </c>
      <c r="FI22" s="58">
        <f t="shared" ca="1" si="93"/>
        <v>0</v>
      </c>
      <c r="FJ22" s="58">
        <f t="shared" ca="1" si="93"/>
        <v>0</v>
      </c>
      <c r="FK22" s="58">
        <f t="shared" ca="1" si="93"/>
        <v>0</v>
      </c>
      <c r="FL22" s="58">
        <f t="shared" ca="1" si="93"/>
        <v>0</v>
      </c>
      <c r="FM22" s="58">
        <f t="shared" ca="1" si="93"/>
        <v>0</v>
      </c>
      <c r="FN22" s="58">
        <f t="shared" ca="1" si="93"/>
        <v>0</v>
      </c>
      <c r="FO22" s="58">
        <f t="shared" ca="1" si="93"/>
        <v>0</v>
      </c>
      <c r="FP22" s="58">
        <f t="shared" ca="1" si="93"/>
        <v>0</v>
      </c>
      <c r="FQ22" s="58">
        <f t="shared" ca="1" si="93"/>
        <v>0</v>
      </c>
      <c r="FR22" s="58">
        <f t="shared" ca="1" si="93"/>
        <v>0</v>
      </c>
      <c r="FS22" s="58">
        <f t="shared" ca="1" si="93"/>
        <v>0</v>
      </c>
      <c r="FT22" s="58">
        <f t="shared" ca="1" si="93"/>
        <v>0</v>
      </c>
      <c r="FU22" s="58">
        <f t="shared" ca="1" si="93"/>
        <v>0</v>
      </c>
      <c r="FV22" s="58">
        <f t="shared" ca="1" si="93"/>
        <v>0</v>
      </c>
      <c r="FW22" s="58">
        <f t="shared" ca="1" si="93"/>
        <v>0</v>
      </c>
      <c r="FX22" s="58">
        <f t="shared" ca="1" si="93"/>
        <v>0</v>
      </c>
      <c r="FY22" s="58">
        <f t="shared" ca="1" si="93"/>
        <v>0</v>
      </c>
      <c r="FZ22" s="58">
        <f t="shared" ca="1" si="93"/>
        <v>0</v>
      </c>
      <c r="GA22" s="58">
        <f t="shared" ca="1" si="93"/>
        <v>0</v>
      </c>
      <c r="GB22" s="58">
        <f t="shared" ca="1" si="93"/>
        <v>0</v>
      </c>
      <c r="GC22" s="58">
        <f t="shared" ca="1" si="93"/>
        <v>0</v>
      </c>
      <c r="GD22" s="58">
        <f t="shared" ca="1" si="93"/>
        <v>0</v>
      </c>
      <c r="GE22" s="58">
        <f t="shared" ca="1" si="93"/>
        <v>0</v>
      </c>
      <c r="GF22" s="58">
        <f t="shared" ca="1" si="93"/>
        <v>0</v>
      </c>
      <c r="GG22" s="58">
        <f t="shared" ca="1" si="93"/>
        <v>0</v>
      </c>
      <c r="GH22" s="58">
        <f t="shared" ca="1" si="93"/>
        <v>0</v>
      </c>
      <c r="GI22" s="58">
        <f t="shared" ca="1" si="93"/>
        <v>0</v>
      </c>
      <c r="GJ22" s="58"/>
      <c r="GK22" s="58"/>
      <c r="GL22" s="58"/>
      <c r="GM22" s="58"/>
    </row>
    <row r="23" spans="2:195" x14ac:dyDescent="0.2">
      <c r="B23" s="55" t="str">
        <f t="shared" ref="B23:B28" si="94">B7</f>
        <v>Hero MotoCorp</v>
      </c>
      <c r="D23" s="58">
        <f t="shared" ref="D23:AH23" si="95">D7-C7</f>
        <v>116849</v>
      </c>
      <c r="E23" s="58">
        <f t="shared" si="95"/>
        <v>116699</v>
      </c>
      <c r="F23" s="58">
        <f t="shared" si="95"/>
        <v>211180</v>
      </c>
      <c r="G23" s="58">
        <f t="shared" si="95"/>
        <v>82032</v>
      </c>
      <c r="H23" s="58">
        <f t="shared" si="95"/>
        <v>92745</v>
      </c>
      <c r="I23" s="58">
        <f t="shared" si="95"/>
        <v>103814</v>
      </c>
      <c r="J23" s="58">
        <f t="shared" si="95"/>
        <v>89702</v>
      </c>
      <c r="K23" s="58">
        <f t="shared" si="95"/>
        <v>81655</v>
      </c>
      <c r="L23" s="58">
        <f t="shared" si="95"/>
        <v>105647</v>
      </c>
      <c r="M23" s="58">
        <f t="shared" si="95"/>
        <v>52870</v>
      </c>
      <c r="N23" s="58">
        <f t="shared" si="95"/>
        <v>76752</v>
      </c>
      <c r="O23" s="58">
        <f t="shared" si="95"/>
        <v>71426</v>
      </c>
      <c r="P23" s="58">
        <f t="shared" si="95"/>
        <v>73789</v>
      </c>
      <c r="Q23" s="58">
        <f t="shared" si="95"/>
        <v>86497</v>
      </c>
      <c r="R23" s="58">
        <f t="shared" si="95"/>
        <v>99432</v>
      </c>
      <c r="S23" s="58">
        <f t="shared" si="95"/>
        <v>80619</v>
      </c>
      <c r="T23" s="58">
        <f t="shared" si="95"/>
        <v>72651</v>
      </c>
      <c r="U23" s="58">
        <f t="shared" si="95"/>
        <v>94992</v>
      </c>
      <c r="V23" s="58">
        <f t="shared" si="95"/>
        <v>74936</v>
      </c>
      <c r="W23" s="58">
        <f t="shared" si="95"/>
        <v>47070</v>
      </c>
      <c r="X23" s="58">
        <f t="shared" si="95"/>
        <v>205637</v>
      </c>
      <c r="Y23" s="58">
        <f t="shared" si="95"/>
        <v>127326</v>
      </c>
      <c r="Z23" s="58">
        <f t="shared" si="95"/>
        <v>122334</v>
      </c>
      <c r="AA23" s="58">
        <f t="shared" si="95"/>
        <v>169324</v>
      </c>
      <c r="AB23" s="58">
        <f t="shared" si="95"/>
        <v>128408</v>
      </c>
      <c r="AC23" s="58">
        <f t="shared" si="95"/>
        <v>339268</v>
      </c>
      <c r="AD23" s="58">
        <f t="shared" si="95"/>
        <v>100749</v>
      </c>
      <c r="AE23" s="58">
        <f t="shared" si="95"/>
        <v>183997</v>
      </c>
      <c r="AF23" s="58">
        <f t="shared" si="95"/>
        <v>6965</v>
      </c>
      <c r="AG23" s="58">
        <f t="shared" si="95"/>
        <v>168275</v>
      </c>
      <c r="AH23" s="58">
        <f t="shared" si="95"/>
        <v>83436</v>
      </c>
      <c r="AI23" s="58"/>
      <c r="AJ23" s="58">
        <f t="shared" ref="AJ23:AJ28" si="96">AJ7</f>
        <v>10753</v>
      </c>
      <c r="AK23" s="58">
        <f t="shared" si="39"/>
        <v>98163</v>
      </c>
      <c r="AL23" s="58">
        <f t="shared" si="39"/>
        <v>80439</v>
      </c>
      <c r="AM23" s="58">
        <f t="shared" si="39"/>
        <v>90576</v>
      </c>
      <c r="AN23" s="58">
        <f t="shared" si="39"/>
        <v>90826</v>
      </c>
      <c r="AO23" s="58">
        <f t="shared" si="39"/>
        <v>94344</v>
      </c>
      <c r="AP23" s="58">
        <f t="shared" si="39"/>
        <v>94438</v>
      </c>
      <c r="AQ23" s="58">
        <f t="shared" si="39"/>
        <v>99111</v>
      </c>
      <c r="AR23" s="58">
        <f t="shared" si="39"/>
        <v>107353</v>
      </c>
      <c r="AS23" s="58">
        <f t="shared" si="39"/>
        <v>36004</v>
      </c>
      <c r="AT23" s="58">
        <f t="shared" si="39"/>
        <v>160340</v>
      </c>
      <c r="AU23" s="58">
        <f t="shared" si="39"/>
        <v>100646</v>
      </c>
      <c r="AV23" s="58">
        <f t="shared" si="39"/>
        <v>96040</v>
      </c>
      <c r="AW23" s="58">
        <f t="shared" si="39"/>
        <v>128322</v>
      </c>
      <c r="AX23" s="58">
        <f t="shared" si="39"/>
        <v>89479</v>
      </c>
      <c r="AY23" s="58">
        <f t="shared" si="39"/>
        <v>111521</v>
      </c>
      <c r="AZ23" s="58">
        <f t="shared" si="39"/>
        <v>145044</v>
      </c>
      <c r="BA23" s="58">
        <f t="shared" si="39"/>
        <v>83333</v>
      </c>
      <c r="BB23" s="58">
        <f t="shared" si="39"/>
        <v>159385</v>
      </c>
      <c r="BC23" s="58">
        <f t="shared" si="39"/>
        <v>98229</v>
      </c>
      <c r="BD23" s="58">
        <f t="shared" si="39"/>
        <v>105311</v>
      </c>
      <c r="BE23" s="58">
        <f t="shared" si="39"/>
        <v>92349</v>
      </c>
      <c r="BF23" s="58">
        <f t="shared" si="39"/>
        <v>89420</v>
      </c>
      <c r="BG23" s="58">
        <f t="shared" si="39"/>
        <v>96744</v>
      </c>
      <c r="BH23" s="58">
        <f t="shared" si="39"/>
        <v>72970</v>
      </c>
      <c r="BI23" s="58">
        <f t="shared" si="39"/>
        <v>99796</v>
      </c>
      <c r="BJ23" s="58">
        <f t="shared" si="39"/>
        <v>116118</v>
      </c>
      <c r="BK23" s="58">
        <f t="shared" si="39"/>
        <v>93826</v>
      </c>
      <c r="BL23" s="58">
        <f t="shared" si="39"/>
        <v>92097</v>
      </c>
      <c r="BM23" s="58">
        <f t="shared" si="39"/>
        <v>84702</v>
      </c>
      <c r="BN23" s="58">
        <f t="shared" si="39"/>
        <v>85528</v>
      </c>
      <c r="BO23" s="58">
        <f t="shared" si="39"/>
        <v>77473</v>
      </c>
      <c r="BP23" s="58">
        <f t="shared" si="39"/>
        <v>74880</v>
      </c>
      <c r="BQ23" s="58">
        <f t="shared" si="39"/>
        <v>71689</v>
      </c>
      <c r="BR23" s="58">
        <f t="shared" si="39"/>
        <v>90373</v>
      </c>
      <c r="BS23" s="58">
        <f t="shared" si="39"/>
        <v>92589</v>
      </c>
      <c r="BT23" s="58">
        <f t="shared" si="39"/>
        <v>70397</v>
      </c>
      <c r="BU23" s="58">
        <f t="shared" si="39"/>
        <v>71709</v>
      </c>
      <c r="BV23" s="58">
        <f t="shared" si="40"/>
        <v>64078</v>
      </c>
      <c r="BW23" s="58">
        <f t="shared" si="40"/>
        <v>136528</v>
      </c>
      <c r="BX23" s="58">
        <f t="shared" si="40"/>
        <v>63825</v>
      </c>
      <c r="BY23" s="58">
        <f t="shared" si="40"/>
        <v>72414</v>
      </c>
      <c r="BZ23" s="58">
        <f t="shared" si="40"/>
        <v>137092</v>
      </c>
      <c r="CA23" s="58">
        <f t="shared" si="40"/>
        <v>145909</v>
      </c>
      <c r="CB23" s="58">
        <f t="shared" si="40"/>
        <v>200737</v>
      </c>
      <c r="CC23" s="58">
        <f t="shared" si="40"/>
        <v>280382</v>
      </c>
      <c r="CD23" s="58">
        <f t="shared" si="40"/>
        <v>226957</v>
      </c>
      <c r="CE23" s="58">
        <f t="shared" si="40"/>
        <v>166469</v>
      </c>
      <c r="CF23" s="58">
        <f t="shared" si="40"/>
        <v>138171</v>
      </c>
      <c r="CG23" s="58">
        <f t="shared" si="40"/>
        <v>187526</v>
      </c>
      <c r="CH23" s="58">
        <f t="shared" si="40"/>
        <v>58712</v>
      </c>
      <c r="CI23" s="58">
        <f t="shared" si="40"/>
        <v>62432</v>
      </c>
      <c r="CJ23" s="58"/>
      <c r="CK23" s="58">
        <f t="shared" ref="CK23:CK28" si="97">CK7</f>
        <v>84097</v>
      </c>
      <c r="CL23" s="58">
        <f t="shared" ref="CL23:CL28" si="98">CL7-CK7</f>
        <v>84196</v>
      </c>
      <c r="CM23" s="58">
        <f t="shared" si="42"/>
        <v>85387</v>
      </c>
      <c r="CN23" s="58">
        <f t="shared" si="43"/>
        <v>93729</v>
      </c>
      <c r="CO23" s="58">
        <f t="shared" si="44"/>
        <v>90473</v>
      </c>
      <c r="CP23" s="58">
        <f t="shared" si="45"/>
        <v>91646</v>
      </c>
      <c r="CQ23" s="58">
        <f t="shared" si="46"/>
        <v>95606</v>
      </c>
      <c r="CR23" s="58">
        <f t="shared" si="47"/>
        <v>97255</v>
      </c>
      <c r="CS23" s="58">
        <f t="shared" si="48"/>
        <v>105784</v>
      </c>
      <c r="CT23" s="58">
        <f t="shared" si="49"/>
        <v>90007</v>
      </c>
      <c r="CU23" s="58">
        <f t="shared" si="50"/>
        <v>80775</v>
      </c>
      <c r="CV23" s="58">
        <f t="shared" si="51"/>
        <v>102880</v>
      </c>
      <c r="CW23" s="58">
        <f t="shared" si="52"/>
        <v>133461</v>
      </c>
      <c r="CX23" s="58">
        <f t="shared" si="53"/>
        <v>100336</v>
      </c>
      <c r="CY23" s="58">
        <f t="shared" si="54"/>
        <v>116885</v>
      </c>
      <c r="CZ23" s="58">
        <f t="shared" si="55"/>
        <v>124874</v>
      </c>
      <c r="DA23" s="58">
        <f t="shared" si="56"/>
        <v>115044</v>
      </c>
      <c r="DB23" s="58">
        <f t="shared" si="57"/>
        <v>129382</v>
      </c>
      <c r="DC23" s="58">
        <f t="shared" si="58"/>
        <v>113689</v>
      </c>
      <c r="DD23" s="58">
        <f t="shared" si="59"/>
        <v>115563</v>
      </c>
      <c r="DE23" s="58">
        <f t="shared" si="60"/>
        <v>104218</v>
      </c>
      <c r="DF23" s="58">
        <f t="shared" si="61"/>
        <v>110817</v>
      </c>
      <c r="DG23" s="58">
        <f t="shared" si="62"/>
        <v>79054</v>
      </c>
      <c r="DH23" s="58">
        <f t="shared" si="63"/>
        <v>97018</v>
      </c>
      <c r="DI23" s="58">
        <f t="shared" si="64"/>
        <v>93134</v>
      </c>
      <c r="DJ23" s="58">
        <f t="shared" si="65"/>
        <v>108437</v>
      </c>
      <c r="DK23" s="58">
        <f t="shared" si="66"/>
        <v>143896</v>
      </c>
      <c r="DL23" s="58">
        <f t="shared" si="67"/>
        <v>73971</v>
      </c>
      <c r="DM23" s="58">
        <f t="shared" si="68"/>
        <v>76783</v>
      </c>
      <c r="DN23" s="58">
        <f t="shared" si="69"/>
        <v>77571</v>
      </c>
      <c r="DO23" s="58">
        <f t="shared" si="70"/>
        <v>77144</v>
      </c>
      <c r="DP23" s="58">
        <f t="shared" si="71"/>
        <v>79852</v>
      </c>
      <c r="DQ23" s="58">
        <f t="shared" si="72"/>
        <v>63756</v>
      </c>
      <c r="DR23" s="58">
        <f t="shared" si="73"/>
        <v>100197</v>
      </c>
      <c r="DS23" s="58">
        <f t="shared" si="74"/>
        <v>59556</v>
      </c>
      <c r="DT23" s="58">
        <f t="shared" si="75"/>
        <v>39319</v>
      </c>
      <c r="DU23" s="58">
        <f t="shared" si="76"/>
        <v>28546</v>
      </c>
      <c r="DV23" s="58">
        <f t="shared" si="77"/>
        <v>136772</v>
      </c>
      <c r="DW23" s="58">
        <f t="shared" si="78"/>
        <v>187667</v>
      </c>
      <c r="DX23" s="58">
        <f t="shared" si="79"/>
        <v>169349</v>
      </c>
      <c r="DY23" s="58">
        <f t="shared" si="80"/>
        <v>489973</v>
      </c>
      <c r="DZ23" s="58">
        <f t="shared" si="81"/>
        <v>330813</v>
      </c>
      <c r="EA23" s="58">
        <f t="shared" si="82"/>
        <v>252095</v>
      </c>
      <c r="EB23" s="58">
        <f t="shared" si="83"/>
        <v>198246</v>
      </c>
      <c r="EC23" s="58">
        <f t="shared" si="84"/>
        <v>159623</v>
      </c>
      <c r="ED23" s="58">
        <f t="shared" si="85"/>
        <v>153476</v>
      </c>
      <c r="EE23" s="58">
        <f t="shared" si="86"/>
        <v>65412</v>
      </c>
      <c r="EF23" s="58">
        <f t="shared" si="87"/>
        <v>73455</v>
      </c>
      <c r="EG23" s="58">
        <f t="shared" si="88"/>
        <v>127246</v>
      </c>
      <c r="EH23" s="58"/>
      <c r="EI23" s="58">
        <v>82670</v>
      </c>
      <c r="EJ23" s="58">
        <f t="shared" ref="EJ23:EM28" si="99">EJ7-EI7</f>
        <v>100712</v>
      </c>
      <c r="EK23" s="58">
        <f t="shared" si="99"/>
        <v>97566</v>
      </c>
      <c r="EL23" s="58">
        <f t="shared" si="99"/>
        <v>107722</v>
      </c>
      <c r="EM23" s="58">
        <f t="shared" si="99"/>
        <v>125769</v>
      </c>
      <c r="EN23" s="58">
        <f t="shared" ref="EN23:EO23" si="100">EN7-EM7</f>
        <v>108784</v>
      </c>
      <c r="EO23" s="58">
        <f t="shared" si="100"/>
        <v>114315</v>
      </c>
      <c r="EP23" s="58">
        <f t="shared" ref="EP23:EU23" si="101">EP7-EO7</f>
        <v>117795</v>
      </c>
      <c r="EQ23" s="58">
        <f t="shared" ca="1" si="101"/>
        <v>456868.52173913037</v>
      </c>
      <c r="ER23" s="58">
        <f t="shared" ca="1" si="101"/>
        <v>0</v>
      </c>
      <c r="ES23" s="58">
        <f t="shared" ca="1" si="101"/>
        <v>0</v>
      </c>
      <c r="ET23" s="58">
        <f t="shared" ca="1" si="101"/>
        <v>0</v>
      </c>
      <c r="EU23" s="58">
        <f t="shared" ca="1" si="101"/>
        <v>0</v>
      </c>
      <c r="EV23" s="58">
        <f t="shared" ref="EV23:FF23" ca="1" si="102">EV7-EU7</f>
        <v>0</v>
      </c>
      <c r="EW23" s="58">
        <f t="shared" ca="1" si="102"/>
        <v>0</v>
      </c>
      <c r="EX23" s="58">
        <f t="shared" ca="1" si="102"/>
        <v>0</v>
      </c>
      <c r="EY23" s="58">
        <f t="shared" ca="1" si="102"/>
        <v>0</v>
      </c>
      <c r="EZ23" s="58">
        <f t="shared" ca="1" si="102"/>
        <v>0</v>
      </c>
      <c r="FA23" s="58">
        <f t="shared" ca="1" si="102"/>
        <v>0</v>
      </c>
      <c r="FB23" s="58">
        <f t="shared" ca="1" si="102"/>
        <v>0</v>
      </c>
      <c r="FC23" s="58">
        <f t="shared" ca="1" si="102"/>
        <v>0</v>
      </c>
      <c r="FD23" s="58">
        <f t="shared" ca="1" si="102"/>
        <v>0</v>
      </c>
      <c r="FE23" s="58">
        <f t="shared" ca="1" si="102"/>
        <v>0</v>
      </c>
      <c r="FF23" s="58">
        <f t="shared" ca="1" si="102"/>
        <v>0</v>
      </c>
      <c r="FG23" s="58">
        <f t="shared" ref="FG23:GI23" ca="1" si="103">FG7-FF7</f>
        <v>0</v>
      </c>
      <c r="FH23" s="58">
        <f t="shared" ca="1" si="103"/>
        <v>0</v>
      </c>
      <c r="FI23" s="58">
        <f t="shared" ca="1" si="103"/>
        <v>0</v>
      </c>
      <c r="FJ23" s="58">
        <f t="shared" ca="1" si="103"/>
        <v>0</v>
      </c>
      <c r="FK23" s="58">
        <f t="shared" ca="1" si="103"/>
        <v>0</v>
      </c>
      <c r="FL23" s="58">
        <f t="shared" ca="1" si="103"/>
        <v>0</v>
      </c>
      <c r="FM23" s="58">
        <f t="shared" ca="1" si="103"/>
        <v>0</v>
      </c>
      <c r="FN23" s="58">
        <f t="shared" ca="1" si="103"/>
        <v>0</v>
      </c>
      <c r="FO23" s="58">
        <f t="shared" ca="1" si="103"/>
        <v>0</v>
      </c>
      <c r="FP23" s="58">
        <f t="shared" ca="1" si="103"/>
        <v>0</v>
      </c>
      <c r="FQ23" s="58">
        <f t="shared" ca="1" si="103"/>
        <v>0</v>
      </c>
      <c r="FR23" s="58">
        <f t="shared" ca="1" si="103"/>
        <v>0</v>
      </c>
      <c r="FS23" s="58">
        <f t="shared" ca="1" si="103"/>
        <v>0</v>
      </c>
      <c r="FT23" s="58">
        <f t="shared" ca="1" si="103"/>
        <v>0</v>
      </c>
      <c r="FU23" s="58">
        <f t="shared" ca="1" si="103"/>
        <v>0</v>
      </c>
      <c r="FV23" s="58">
        <f t="shared" ca="1" si="103"/>
        <v>0</v>
      </c>
      <c r="FW23" s="58">
        <f t="shared" ca="1" si="103"/>
        <v>0</v>
      </c>
      <c r="FX23" s="58">
        <f t="shared" ca="1" si="103"/>
        <v>0</v>
      </c>
      <c r="FY23" s="58">
        <f t="shared" ca="1" si="103"/>
        <v>0</v>
      </c>
      <c r="FZ23" s="58">
        <f t="shared" ca="1" si="103"/>
        <v>0</v>
      </c>
      <c r="GA23" s="58">
        <f t="shared" ca="1" si="103"/>
        <v>0</v>
      </c>
      <c r="GB23" s="58">
        <f t="shared" ca="1" si="103"/>
        <v>0</v>
      </c>
      <c r="GC23" s="58">
        <f t="shared" ca="1" si="103"/>
        <v>0</v>
      </c>
      <c r="GD23" s="58">
        <f t="shared" ca="1" si="103"/>
        <v>0</v>
      </c>
      <c r="GE23" s="58">
        <f t="shared" ca="1" si="103"/>
        <v>0</v>
      </c>
      <c r="GF23" s="58">
        <f t="shared" ca="1" si="103"/>
        <v>0</v>
      </c>
      <c r="GG23" s="58">
        <f t="shared" ca="1" si="103"/>
        <v>0</v>
      </c>
      <c r="GH23" s="58">
        <f t="shared" ca="1" si="103"/>
        <v>0</v>
      </c>
      <c r="GI23" s="58">
        <f t="shared" ca="1" si="103"/>
        <v>0</v>
      </c>
      <c r="GJ23" s="58"/>
      <c r="GK23" s="58"/>
      <c r="GL23" s="58"/>
      <c r="GM23" s="58"/>
    </row>
    <row r="24" spans="2:195" x14ac:dyDescent="0.2">
      <c r="B24" s="55" t="str">
        <f t="shared" si="94"/>
        <v xml:space="preserve">Honda </v>
      </c>
      <c r="D24" s="58">
        <f t="shared" ref="D24:AH24" si="104">D8-C8</f>
        <v>58765</v>
      </c>
      <c r="E24" s="58">
        <f t="shared" si="104"/>
        <v>61770</v>
      </c>
      <c r="F24" s="58">
        <f t="shared" si="104"/>
        <v>122553</v>
      </c>
      <c r="G24" s="58">
        <f t="shared" si="104"/>
        <v>53939</v>
      </c>
      <c r="H24" s="58">
        <f t="shared" si="104"/>
        <v>66172</v>
      </c>
      <c r="I24" s="58">
        <f t="shared" si="104"/>
        <v>77593</v>
      </c>
      <c r="J24" s="58">
        <f t="shared" si="104"/>
        <v>71921</v>
      </c>
      <c r="K24" s="58">
        <f t="shared" si="104"/>
        <v>71645</v>
      </c>
      <c r="L24" s="58">
        <f t="shared" si="104"/>
        <v>88324</v>
      </c>
      <c r="M24" s="58">
        <f t="shared" si="104"/>
        <v>41833</v>
      </c>
      <c r="N24" s="58">
        <f t="shared" si="104"/>
        <v>65427</v>
      </c>
      <c r="O24" s="58">
        <f t="shared" si="104"/>
        <v>61730</v>
      </c>
      <c r="P24" s="58">
        <f t="shared" si="104"/>
        <v>64281</v>
      </c>
      <c r="Q24" s="58">
        <f t="shared" si="104"/>
        <v>82587</v>
      </c>
      <c r="R24" s="58">
        <f t="shared" si="104"/>
        <v>87873</v>
      </c>
      <c r="S24" s="58">
        <f t="shared" si="104"/>
        <v>75206</v>
      </c>
      <c r="T24" s="58">
        <f t="shared" si="104"/>
        <v>72972</v>
      </c>
      <c r="U24" s="58">
        <f t="shared" si="104"/>
        <v>96926</v>
      </c>
      <c r="V24" s="58">
        <f t="shared" si="104"/>
        <v>74916</v>
      </c>
      <c r="W24" s="58">
        <f t="shared" si="104"/>
        <v>58682</v>
      </c>
      <c r="X24" s="58">
        <f t="shared" si="104"/>
        <v>211076</v>
      </c>
      <c r="Y24" s="58">
        <f t="shared" si="104"/>
        <v>100695</v>
      </c>
      <c r="Z24" s="58">
        <f t="shared" si="104"/>
        <v>107875</v>
      </c>
      <c r="AA24" s="58">
        <f t="shared" si="104"/>
        <v>124841</v>
      </c>
      <c r="AB24" s="58">
        <f t="shared" si="104"/>
        <v>34663</v>
      </c>
      <c r="AC24" s="58">
        <f t="shared" si="104"/>
        <v>224338</v>
      </c>
      <c r="AD24" s="58">
        <f t="shared" si="104"/>
        <v>65680</v>
      </c>
      <c r="AE24" s="58">
        <f t="shared" si="104"/>
        <v>120105</v>
      </c>
      <c r="AF24" s="58">
        <f t="shared" si="104"/>
        <v>6632</v>
      </c>
      <c r="AG24" s="58">
        <f t="shared" si="104"/>
        <v>136060</v>
      </c>
      <c r="AH24" s="58">
        <f t="shared" si="104"/>
        <v>66220</v>
      </c>
      <c r="AI24" s="58"/>
      <c r="AJ24" s="58">
        <f t="shared" si="96"/>
        <v>9830</v>
      </c>
      <c r="AK24" s="58">
        <f t="shared" si="39"/>
        <v>84443</v>
      </c>
      <c r="AL24" s="58">
        <f t="shared" si="39"/>
        <v>66912</v>
      </c>
      <c r="AM24" s="58">
        <f t="shared" si="39"/>
        <v>80643</v>
      </c>
      <c r="AN24" s="58">
        <f t="shared" si="39"/>
        <v>80559</v>
      </c>
      <c r="AO24" s="58">
        <f t="shared" si="39"/>
        <v>86560</v>
      </c>
      <c r="AP24" s="58">
        <f t="shared" si="39"/>
        <v>83049</v>
      </c>
      <c r="AQ24" s="58">
        <f t="shared" si="39"/>
        <v>84489</v>
      </c>
      <c r="AR24" s="58">
        <f t="shared" si="39"/>
        <v>89915</v>
      </c>
      <c r="AS24" s="58">
        <f t="shared" si="39"/>
        <v>-47645</v>
      </c>
      <c r="AT24" s="58">
        <f t="shared" si="39"/>
        <v>211527</v>
      </c>
      <c r="AU24" s="58">
        <f t="shared" si="39"/>
        <v>85055</v>
      </c>
      <c r="AV24" s="58">
        <f t="shared" si="39"/>
        <v>78125</v>
      </c>
      <c r="AW24" s="58">
        <f t="shared" si="39"/>
        <v>87593</v>
      </c>
      <c r="AX24" s="58">
        <f t="shared" si="39"/>
        <v>80309</v>
      </c>
      <c r="AY24" s="58">
        <f t="shared" si="39"/>
        <v>86278</v>
      </c>
      <c r="AZ24" s="58">
        <f t="shared" si="39"/>
        <v>104513</v>
      </c>
      <c r="BA24" s="58">
        <f t="shared" si="39"/>
        <v>67172</v>
      </c>
      <c r="BB24" s="58">
        <f t="shared" si="39"/>
        <v>113260</v>
      </c>
      <c r="BC24" s="58">
        <f t="shared" si="39"/>
        <v>86236</v>
      </c>
      <c r="BD24" s="58">
        <f t="shared" si="39"/>
        <v>92627</v>
      </c>
      <c r="BE24" s="58">
        <f t="shared" si="39"/>
        <v>85461</v>
      </c>
      <c r="BF24" s="58">
        <f t="shared" si="39"/>
        <v>83894</v>
      </c>
      <c r="BG24" s="58">
        <f t="shared" si="39"/>
        <v>90423</v>
      </c>
      <c r="BH24" s="58">
        <f t="shared" si="39"/>
        <v>64755</v>
      </c>
      <c r="BI24" s="58">
        <f t="shared" si="39"/>
        <v>92448</v>
      </c>
      <c r="BJ24" s="58">
        <f t="shared" si="39"/>
        <v>94928</v>
      </c>
      <c r="BK24" s="58">
        <f t="shared" si="39"/>
        <v>88385</v>
      </c>
      <c r="BL24" s="58">
        <f t="shared" si="39"/>
        <v>81154</v>
      </c>
      <c r="BM24" s="58">
        <f t="shared" si="39"/>
        <v>80956</v>
      </c>
      <c r="BN24" s="58">
        <f t="shared" si="39"/>
        <v>79855</v>
      </c>
      <c r="BO24" s="58">
        <f t="shared" si="39"/>
        <v>69394</v>
      </c>
      <c r="BP24" s="58">
        <f t="shared" si="39"/>
        <v>73481</v>
      </c>
      <c r="BQ24" s="58">
        <f t="shared" si="39"/>
        <v>73654</v>
      </c>
      <c r="BR24" s="58">
        <f t="shared" si="39"/>
        <v>86804</v>
      </c>
      <c r="BS24" s="58">
        <f t="shared" si="39"/>
        <v>92696</v>
      </c>
      <c r="BT24" s="58">
        <f t="shared" si="39"/>
        <v>78562</v>
      </c>
      <c r="BU24" s="58">
        <f t="shared" si="39"/>
        <v>82926</v>
      </c>
      <c r="BV24" s="58">
        <f t="shared" si="40"/>
        <v>77774</v>
      </c>
      <c r="BW24" s="58">
        <f t="shared" si="40"/>
        <v>173901</v>
      </c>
      <c r="BX24" s="58">
        <f t="shared" si="40"/>
        <v>60059</v>
      </c>
      <c r="BY24" s="58">
        <f t="shared" si="40"/>
        <v>60954</v>
      </c>
      <c r="BZ24" s="58">
        <f t="shared" si="40"/>
        <v>134199</v>
      </c>
      <c r="CA24" s="58">
        <f t="shared" si="40"/>
        <v>141378</v>
      </c>
      <c r="CB24" s="58">
        <f t="shared" si="40"/>
        <v>135713</v>
      </c>
      <c r="CC24" s="58">
        <f t="shared" si="40"/>
        <v>179491</v>
      </c>
      <c r="CD24" s="58">
        <f t="shared" si="40"/>
        <v>166842</v>
      </c>
      <c r="CE24" s="58">
        <f t="shared" si="40"/>
        <v>135775</v>
      </c>
      <c r="CF24" s="58">
        <f t="shared" si="40"/>
        <v>122647</v>
      </c>
      <c r="CG24" s="58">
        <f t="shared" si="40"/>
        <v>170894</v>
      </c>
      <c r="CH24" s="58">
        <f t="shared" si="40"/>
        <v>61719</v>
      </c>
      <c r="CI24" s="58">
        <f t="shared" si="40"/>
        <v>66484</v>
      </c>
      <c r="CJ24" s="58"/>
      <c r="CK24" s="58">
        <f t="shared" si="97"/>
        <v>78142</v>
      </c>
      <c r="CL24" s="58">
        <f t="shared" si="98"/>
        <v>75488</v>
      </c>
      <c r="CM24" s="58">
        <f t="shared" si="42"/>
        <v>76438</v>
      </c>
      <c r="CN24" s="58">
        <f t="shared" si="43"/>
        <v>84903</v>
      </c>
      <c r="CO24" s="58">
        <f t="shared" si="44"/>
        <v>83878</v>
      </c>
      <c r="CP24" s="58">
        <f t="shared" si="45"/>
        <v>83102</v>
      </c>
      <c r="CQ24" s="58">
        <f t="shared" si="46"/>
        <v>81533</v>
      </c>
      <c r="CR24" s="58">
        <f t="shared" si="47"/>
        <v>78856</v>
      </c>
      <c r="CS24" s="58">
        <f t="shared" si="48"/>
        <v>86488</v>
      </c>
      <c r="CT24" s="58">
        <f t="shared" si="49"/>
        <v>75252</v>
      </c>
      <c r="CU24" s="58">
        <f t="shared" si="50"/>
        <v>65920</v>
      </c>
      <c r="CV24" s="58">
        <f t="shared" si="51"/>
        <v>81199</v>
      </c>
      <c r="CW24" s="58">
        <f t="shared" si="52"/>
        <v>108934</v>
      </c>
      <c r="CX24" s="58">
        <f t="shared" si="53"/>
        <v>94083</v>
      </c>
      <c r="CY24" s="58">
        <f t="shared" si="54"/>
        <v>86728</v>
      </c>
      <c r="CZ24" s="58">
        <f t="shared" si="55"/>
        <v>95674</v>
      </c>
      <c r="DA24" s="58">
        <f t="shared" si="56"/>
        <v>91296</v>
      </c>
      <c r="DB24" s="58">
        <f t="shared" si="57"/>
        <v>99263</v>
      </c>
      <c r="DC24" s="58">
        <f t="shared" si="58"/>
        <v>85393</v>
      </c>
      <c r="DD24" s="58">
        <f t="shared" si="59"/>
        <v>92129</v>
      </c>
      <c r="DE24" s="58">
        <f t="shared" si="60"/>
        <v>81236</v>
      </c>
      <c r="DF24" s="58">
        <f t="shared" si="61"/>
        <v>92422</v>
      </c>
      <c r="DG24" s="58">
        <f t="shared" si="62"/>
        <v>72525</v>
      </c>
      <c r="DH24" s="58">
        <f t="shared" si="63"/>
        <v>85124</v>
      </c>
      <c r="DI24" s="58">
        <f t="shared" si="64"/>
        <v>87655</v>
      </c>
      <c r="DJ24" s="58">
        <f t="shared" si="65"/>
        <v>96051</v>
      </c>
      <c r="DK24" s="58">
        <f t="shared" si="66"/>
        <v>151828</v>
      </c>
      <c r="DL24" s="58">
        <f t="shared" si="67"/>
        <v>74960</v>
      </c>
      <c r="DM24" s="58">
        <f t="shared" si="68"/>
        <v>77460</v>
      </c>
      <c r="DN24" s="58">
        <f t="shared" si="69"/>
        <v>77999</v>
      </c>
      <c r="DO24" s="58">
        <f t="shared" si="70"/>
        <v>78757</v>
      </c>
      <c r="DP24" s="58">
        <f t="shared" si="71"/>
        <v>80910</v>
      </c>
      <c r="DQ24" s="58">
        <f t="shared" si="72"/>
        <v>72215</v>
      </c>
      <c r="DR24" s="58">
        <f t="shared" si="73"/>
        <v>101402</v>
      </c>
      <c r="DS24" s="58">
        <f t="shared" si="74"/>
        <v>65182</v>
      </c>
      <c r="DT24" s="58">
        <f t="shared" si="75"/>
        <v>40719</v>
      </c>
      <c r="DU24" s="58">
        <f t="shared" si="76"/>
        <v>26998</v>
      </c>
      <c r="DV24" s="58">
        <f t="shared" si="77"/>
        <v>131908</v>
      </c>
      <c r="DW24" s="58">
        <f t="shared" si="78"/>
        <v>166824</v>
      </c>
      <c r="DX24" s="58">
        <f t="shared" si="79"/>
        <v>168594</v>
      </c>
      <c r="DY24" s="58">
        <f t="shared" si="80"/>
        <v>365470</v>
      </c>
      <c r="DZ24" s="58">
        <f t="shared" si="81"/>
        <v>240710</v>
      </c>
      <c r="EA24" s="58">
        <f t="shared" si="82"/>
        <v>167666</v>
      </c>
      <c r="EB24" s="58">
        <f t="shared" si="83"/>
        <v>152283</v>
      </c>
      <c r="EC24" s="58">
        <f t="shared" si="84"/>
        <v>121068</v>
      </c>
      <c r="ED24" s="58">
        <f t="shared" si="85"/>
        <v>111410</v>
      </c>
      <c r="EE24" s="58">
        <f t="shared" si="86"/>
        <v>91982</v>
      </c>
      <c r="EF24" s="58">
        <f t="shared" si="87"/>
        <v>84785</v>
      </c>
      <c r="EG24" s="58">
        <f t="shared" si="88"/>
        <v>144143</v>
      </c>
      <c r="EH24" s="58"/>
      <c r="EI24" s="58">
        <v>73685</v>
      </c>
      <c r="EJ24" s="58">
        <f t="shared" si="99"/>
        <v>100865</v>
      </c>
      <c r="EK24" s="58">
        <f t="shared" si="99"/>
        <v>92862</v>
      </c>
      <c r="EL24" s="58">
        <f t="shared" si="99"/>
        <v>102455</v>
      </c>
      <c r="EM24" s="58">
        <f t="shared" si="99"/>
        <v>124583</v>
      </c>
      <c r="EN24" s="58">
        <f t="shared" ref="EN24:EO24" si="105">EN8-EM8</f>
        <v>106518</v>
      </c>
      <c r="EO24" s="58">
        <f t="shared" si="105"/>
        <v>107428</v>
      </c>
      <c r="EP24" s="58">
        <f t="shared" ref="EP24:EU24" si="106">EP8-EO8</f>
        <v>109282</v>
      </c>
      <c r="EQ24" s="58">
        <f t="shared" ca="1" si="106"/>
        <v>433394.91304347827</v>
      </c>
      <c r="ER24" s="58">
        <f t="shared" ca="1" si="106"/>
        <v>0</v>
      </c>
      <c r="ES24" s="58">
        <f t="shared" ca="1" si="106"/>
        <v>0</v>
      </c>
      <c r="ET24" s="58">
        <f t="shared" ca="1" si="106"/>
        <v>0</v>
      </c>
      <c r="EU24" s="58">
        <f t="shared" ca="1" si="106"/>
        <v>0</v>
      </c>
      <c r="EV24" s="58">
        <f t="shared" ref="EV24:FF24" ca="1" si="107">EV8-EU8</f>
        <v>0</v>
      </c>
      <c r="EW24" s="58">
        <f t="shared" ca="1" si="107"/>
        <v>0</v>
      </c>
      <c r="EX24" s="58">
        <f t="shared" ca="1" si="107"/>
        <v>0</v>
      </c>
      <c r="EY24" s="58">
        <f t="shared" ca="1" si="107"/>
        <v>0</v>
      </c>
      <c r="EZ24" s="58">
        <f t="shared" ca="1" si="107"/>
        <v>0</v>
      </c>
      <c r="FA24" s="58">
        <f t="shared" ca="1" si="107"/>
        <v>0</v>
      </c>
      <c r="FB24" s="58">
        <f t="shared" ca="1" si="107"/>
        <v>0</v>
      </c>
      <c r="FC24" s="58">
        <f t="shared" ca="1" si="107"/>
        <v>0</v>
      </c>
      <c r="FD24" s="58">
        <f t="shared" ca="1" si="107"/>
        <v>0</v>
      </c>
      <c r="FE24" s="58">
        <f t="shared" ca="1" si="107"/>
        <v>0</v>
      </c>
      <c r="FF24" s="58">
        <f t="shared" ca="1" si="107"/>
        <v>0</v>
      </c>
      <c r="FG24" s="58">
        <f t="shared" ref="FG24:GI24" ca="1" si="108">FG8-FF8</f>
        <v>0</v>
      </c>
      <c r="FH24" s="58">
        <f t="shared" ca="1" si="108"/>
        <v>0</v>
      </c>
      <c r="FI24" s="58">
        <f t="shared" ca="1" si="108"/>
        <v>0</v>
      </c>
      <c r="FJ24" s="58">
        <f t="shared" ca="1" si="108"/>
        <v>0</v>
      </c>
      <c r="FK24" s="58">
        <f t="shared" ca="1" si="108"/>
        <v>0</v>
      </c>
      <c r="FL24" s="58">
        <f t="shared" ca="1" si="108"/>
        <v>0</v>
      </c>
      <c r="FM24" s="58">
        <f t="shared" ca="1" si="108"/>
        <v>0</v>
      </c>
      <c r="FN24" s="58">
        <f t="shared" ca="1" si="108"/>
        <v>0</v>
      </c>
      <c r="FO24" s="58">
        <f t="shared" ca="1" si="108"/>
        <v>0</v>
      </c>
      <c r="FP24" s="58">
        <f t="shared" ca="1" si="108"/>
        <v>0</v>
      </c>
      <c r="FQ24" s="58">
        <f t="shared" ca="1" si="108"/>
        <v>0</v>
      </c>
      <c r="FR24" s="58">
        <f t="shared" ca="1" si="108"/>
        <v>0</v>
      </c>
      <c r="FS24" s="58">
        <f t="shared" ca="1" si="108"/>
        <v>0</v>
      </c>
      <c r="FT24" s="58">
        <f t="shared" ca="1" si="108"/>
        <v>0</v>
      </c>
      <c r="FU24" s="58">
        <f t="shared" ca="1" si="108"/>
        <v>0</v>
      </c>
      <c r="FV24" s="58">
        <f t="shared" ca="1" si="108"/>
        <v>0</v>
      </c>
      <c r="FW24" s="58">
        <f t="shared" ca="1" si="108"/>
        <v>0</v>
      </c>
      <c r="FX24" s="58">
        <f t="shared" ca="1" si="108"/>
        <v>0</v>
      </c>
      <c r="FY24" s="58">
        <f t="shared" ca="1" si="108"/>
        <v>0</v>
      </c>
      <c r="FZ24" s="58">
        <f t="shared" ca="1" si="108"/>
        <v>0</v>
      </c>
      <c r="GA24" s="58">
        <f t="shared" ca="1" si="108"/>
        <v>0</v>
      </c>
      <c r="GB24" s="58">
        <f t="shared" ca="1" si="108"/>
        <v>0</v>
      </c>
      <c r="GC24" s="58">
        <f t="shared" ca="1" si="108"/>
        <v>0</v>
      </c>
      <c r="GD24" s="58">
        <f t="shared" ca="1" si="108"/>
        <v>0</v>
      </c>
      <c r="GE24" s="58">
        <f t="shared" ca="1" si="108"/>
        <v>0</v>
      </c>
      <c r="GF24" s="58">
        <f t="shared" ca="1" si="108"/>
        <v>0</v>
      </c>
      <c r="GG24" s="58">
        <f t="shared" ca="1" si="108"/>
        <v>0</v>
      </c>
      <c r="GH24" s="58">
        <f t="shared" ca="1" si="108"/>
        <v>0</v>
      </c>
      <c r="GI24" s="58">
        <f t="shared" ca="1" si="108"/>
        <v>0</v>
      </c>
      <c r="GJ24" s="58"/>
      <c r="GK24" s="58"/>
      <c r="GL24" s="58"/>
      <c r="GM24" s="58"/>
    </row>
    <row r="25" spans="2:195" x14ac:dyDescent="0.2">
      <c r="B25" s="55" t="str">
        <f t="shared" si="94"/>
        <v>Yamaha</v>
      </c>
      <c r="D25" s="58">
        <f t="shared" ref="D25:AH25" si="109">D9-C9</f>
        <v>9835</v>
      </c>
      <c r="E25" s="58">
        <f t="shared" si="109"/>
        <v>10127</v>
      </c>
      <c r="F25" s="58">
        <f t="shared" si="109"/>
        <v>20714</v>
      </c>
      <c r="G25" s="58">
        <f t="shared" si="109"/>
        <v>9147</v>
      </c>
      <c r="H25" s="58">
        <f t="shared" si="109"/>
        <v>11104</v>
      </c>
      <c r="I25" s="58">
        <f t="shared" si="109"/>
        <v>11399</v>
      </c>
      <c r="J25" s="58">
        <f t="shared" si="109"/>
        <v>11072</v>
      </c>
      <c r="K25" s="58">
        <f t="shared" si="109"/>
        <v>10496</v>
      </c>
      <c r="L25" s="58">
        <f t="shared" si="109"/>
        <v>14177</v>
      </c>
      <c r="M25" s="58">
        <f t="shared" si="109"/>
        <v>6530</v>
      </c>
      <c r="N25" s="58">
        <f t="shared" si="109"/>
        <v>10497</v>
      </c>
      <c r="O25" s="58">
        <f t="shared" si="109"/>
        <v>10107</v>
      </c>
      <c r="P25" s="58">
        <f t="shared" si="109"/>
        <v>10391</v>
      </c>
      <c r="Q25" s="58">
        <f t="shared" si="109"/>
        <v>13177</v>
      </c>
      <c r="R25" s="58">
        <f t="shared" si="109"/>
        <v>13462</v>
      </c>
      <c r="S25" s="58">
        <f t="shared" si="109"/>
        <v>11192</v>
      </c>
      <c r="T25" s="58">
        <f t="shared" si="109"/>
        <v>10951</v>
      </c>
      <c r="U25" s="58">
        <f t="shared" si="109"/>
        <v>13071</v>
      </c>
      <c r="V25" s="58">
        <f t="shared" si="109"/>
        <v>9806</v>
      </c>
      <c r="W25" s="58">
        <f t="shared" si="109"/>
        <v>9142</v>
      </c>
      <c r="X25" s="58">
        <f t="shared" si="109"/>
        <v>28596</v>
      </c>
      <c r="Y25" s="58">
        <f t="shared" si="109"/>
        <v>12751</v>
      </c>
      <c r="Z25" s="58">
        <f t="shared" si="109"/>
        <v>14814</v>
      </c>
      <c r="AA25" s="58">
        <f t="shared" si="109"/>
        <v>16313</v>
      </c>
      <c r="AB25" s="58">
        <f t="shared" si="109"/>
        <v>11761</v>
      </c>
      <c r="AC25" s="58">
        <f t="shared" si="109"/>
        <v>19479</v>
      </c>
      <c r="AD25" s="58">
        <f t="shared" si="109"/>
        <v>9091</v>
      </c>
      <c r="AE25" s="58">
        <f t="shared" si="109"/>
        <v>14904</v>
      </c>
      <c r="AF25" s="58">
        <f t="shared" si="109"/>
        <v>3040</v>
      </c>
      <c r="AG25" s="58">
        <f t="shared" si="109"/>
        <v>17316</v>
      </c>
      <c r="AH25" s="58">
        <f t="shared" si="109"/>
        <v>10108</v>
      </c>
      <c r="AI25" s="58"/>
      <c r="AJ25" s="58">
        <f t="shared" si="96"/>
        <v>975</v>
      </c>
      <c r="AK25" s="58">
        <f t="shared" si="39"/>
        <v>13954</v>
      </c>
      <c r="AL25" s="58">
        <f t="shared" si="39"/>
        <v>11401</v>
      </c>
      <c r="AM25" s="58">
        <f t="shared" si="39"/>
        <v>12875</v>
      </c>
      <c r="AN25" s="58">
        <f t="shared" si="39"/>
        <v>13044</v>
      </c>
      <c r="AO25" s="58">
        <f t="shared" si="39"/>
        <v>13930</v>
      </c>
      <c r="AP25" s="58">
        <f t="shared" si="39"/>
        <v>12854</v>
      </c>
      <c r="AQ25" s="58">
        <f t="shared" si="39"/>
        <v>12513</v>
      </c>
      <c r="AR25" s="58">
        <f t="shared" si="39"/>
        <v>12541</v>
      </c>
      <c r="AS25" s="58">
        <f t="shared" si="39"/>
        <v>-4917</v>
      </c>
      <c r="AT25" s="58">
        <f t="shared" si="39"/>
        <v>28621</v>
      </c>
      <c r="AU25" s="58">
        <f t="shared" si="39"/>
        <v>12419</v>
      </c>
      <c r="AV25" s="58">
        <f t="shared" si="39"/>
        <v>12331</v>
      </c>
      <c r="AW25" s="58">
        <f t="shared" si="39"/>
        <v>13029</v>
      </c>
      <c r="AX25" s="58">
        <f t="shared" si="39"/>
        <v>12767</v>
      </c>
      <c r="AY25" s="58">
        <f t="shared" si="39"/>
        <v>11560</v>
      </c>
      <c r="AZ25" s="58">
        <f t="shared" si="39"/>
        <v>13562</v>
      </c>
      <c r="BA25" s="58">
        <f t="shared" si="39"/>
        <v>493</v>
      </c>
      <c r="BB25" s="58">
        <f t="shared" si="39"/>
        <v>25336</v>
      </c>
      <c r="BC25" s="58">
        <f t="shared" si="39"/>
        <v>11966</v>
      </c>
      <c r="BD25" s="58">
        <f t="shared" si="39"/>
        <v>12653</v>
      </c>
      <c r="BE25" s="58">
        <f t="shared" si="39"/>
        <v>11952</v>
      </c>
      <c r="BF25" s="58">
        <f t="shared" si="39"/>
        <v>11566</v>
      </c>
      <c r="BG25" s="58">
        <f t="shared" si="39"/>
        <v>13298</v>
      </c>
      <c r="BH25" s="58">
        <f t="shared" si="39"/>
        <v>8918</v>
      </c>
      <c r="BI25" s="58">
        <f t="shared" si="39"/>
        <v>14094</v>
      </c>
      <c r="BJ25" s="58">
        <f t="shared" si="39"/>
        <v>13044</v>
      </c>
      <c r="BK25" s="58">
        <f t="shared" si="39"/>
        <v>12780</v>
      </c>
      <c r="BL25" s="58">
        <f t="shared" si="39"/>
        <v>11956</v>
      </c>
      <c r="BM25" s="58">
        <f t="shared" si="39"/>
        <v>11623</v>
      </c>
      <c r="BN25" s="58">
        <f t="shared" si="39"/>
        <v>11907</v>
      </c>
      <c r="BO25" s="58">
        <f t="shared" si="39"/>
        <v>11274</v>
      </c>
      <c r="BP25" s="58">
        <f t="shared" si="39"/>
        <v>11544</v>
      </c>
      <c r="BQ25" s="58">
        <f t="shared" si="39"/>
        <v>10794</v>
      </c>
      <c r="BR25" s="58">
        <f t="shared" si="39"/>
        <v>11724</v>
      </c>
      <c r="BS25" s="58">
        <f t="shared" si="39"/>
        <v>13858</v>
      </c>
      <c r="BT25" s="58">
        <f t="shared" si="39"/>
        <v>11980</v>
      </c>
      <c r="BU25" s="58">
        <f t="shared" ref="BU25:CI28" si="110">BU9-BT9</f>
        <v>11958</v>
      </c>
      <c r="BV25" s="58">
        <f t="shared" si="110"/>
        <v>11644</v>
      </c>
      <c r="BW25" s="58">
        <f t="shared" si="110"/>
        <v>25138</v>
      </c>
      <c r="BX25" s="58">
        <f t="shared" si="110"/>
        <v>8317</v>
      </c>
      <c r="BY25" s="58">
        <f t="shared" si="110"/>
        <v>5740</v>
      </c>
      <c r="BZ25" s="58">
        <f t="shared" si="110"/>
        <v>14578</v>
      </c>
      <c r="CA25" s="58">
        <f t="shared" si="110"/>
        <v>17209</v>
      </c>
      <c r="CB25" s="58">
        <f t="shared" si="110"/>
        <v>17539</v>
      </c>
      <c r="CC25" s="58">
        <f t="shared" si="110"/>
        <v>19234</v>
      </c>
      <c r="CD25" s="58">
        <f t="shared" si="110"/>
        <v>17586</v>
      </c>
      <c r="CE25" s="58">
        <f t="shared" si="110"/>
        <v>13719</v>
      </c>
      <c r="CF25" s="58">
        <f t="shared" si="110"/>
        <v>12106</v>
      </c>
      <c r="CG25" s="58">
        <f t="shared" si="110"/>
        <v>22822</v>
      </c>
      <c r="CH25" s="58">
        <f t="shared" si="110"/>
        <v>7939</v>
      </c>
      <c r="CI25" s="58">
        <f t="shared" si="110"/>
        <v>8989</v>
      </c>
      <c r="CJ25" s="58"/>
      <c r="CK25" s="58">
        <f t="shared" si="97"/>
        <v>11140</v>
      </c>
      <c r="CL25" s="58">
        <f t="shared" si="98"/>
        <v>13472</v>
      </c>
      <c r="CM25" s="58">
        <f t="shared" si="42"/>
        <v>10588</v>
      </c>
      <c r="CN25" s="58">
        <f t="shared" si="43"/>
        <v>13925</v>
      </c>
      <c r="CO25" s="58">
        <f t="shared" si="44"/>
        <v>12355</v>
      </c>
      <c r="CP25" s="58">
        <f t="shared" si="45"/>
        <v>12302</v>
      </c>
      <c r="CQ25" s="58">
        <f t="shared" si="46"/>
        <v>11405</v>
      </c>
      <c r="CR25" s="58">
        <f t="shared" si="47"/>
        <v>11528</v>
      </c>
      <c r="CS25" s="58">
        <f t="shared" si="48"/>
        <v>10862</v>
      </c>
      <c r="CT25" s="58">
        <f t="shared" si="49"/>
        <v>11216</v>
      </c>
      <c r="CU25" s="58">
        <f t="shared" si="50"/>
        <v>10095</v>
      </c>
      <c r="CV25" s="58">
        <f t="shared" si="51"/>
        <v>11203</v>
      </c>
      <c r="CW25" s="58">
        <f t="shared" si="52"/>
        <v>12616</v>
      </c>
      <c r="CX25" s="58">
        <f t="shared" si="53"/>
        <v>12240</v>
      </c>
      <c r="CY25" s="58">
        <f t="shared" si="54"/>
        <v>9983</v>
      </c>
      <c r="CZ25" s="58">
        <f t="shared" si="55"/>
        <v>12334</v>
      </c>
      <c r="DA25" s="58">
        <f t="shared" si="56"/>
        <v>12758</v>
      </c>
      <c r="DB25" s="58">
        <f t="shared" si="57"/>
        <v>12972</v>
      </c>
      <c r="DC25" s="58">
        <f t="shared" si="58"/>
        <v>10471</v>
      </c>
      <c r="DD25" s="58">
        <f t="shared" si="59"/>
        <v>12521</v>
      </c>
      <c r="DE25" s="58">
        <f t="shared" si="60"/>
        <v>10800</v>
      </c>
      <c r="DF25" s="58">
        <f t="shared" si="61"/>
        <v>11507</v>
      </c>
      <c r="DG25" s="58">
        <f t="shared" si="62"/>
        <v>10003</v>
      </c>
      <c r="DH25" s="58">
        <f t="shared" si="63"/>
        <v>12444</v>
      </c>
      <c r="DI25" s="58">
        <f t="shared" si="64"/>
        <v>12296</v>
      </c>
      <c r="DJ25" s="58">
        <f t="shared" si="65"/>
        <v>11765</v>
      </c>
      <c r="DK25" s="58">
        <f t="shared" si="66"/>
        <v>21561</v>
      </c>
      <c r="DL25" s="58">
        <f t="shared" si="67"/>
        <v>10994</v>
      </c>
      <c r="DM25" s="58">
        <f t="shared" si="68"/>
        <v>11853</v>
      </c>
      <c r="DN25" s="58">
        <f t="shared" si="69"/>
        <v>12110</v>
      </c>
      <c r="DO25" s="58">
        <f t="shared" si="70"/>
        <v>12034</v>
      </c>
      <c r="DP25" s="58">
        <f t="shared" si="71"/>
        <v>11396</v>
      </c>
      <c r="DQ25" s="58">
        <f t="shared" si="72"/>
        <v>10948</v>
      </c>
      <c r="DR25" s="58">
        <f t="shared" si="73"/>
        <v>16307</v>
      </c>
      <c r="DS25" s="58">
        <f t="shared" si="74"/>
        <v>11020</v>
      </c>
      <c r="DT25" s="58">
        <f t="shared" si="75"/>
        <v>8217</v>
      </c>
      <c r="DU25" s="58">
        <f t="shared" si="76"/>
        <v>5138</v>
      </c>
      <c r="DV25" s="58">
        <f t="shared" si="77"/>
        <v>15240</v>
      </c>
      <c r="DW25" s="58">
        <f t="shared" si="78"/>
        <v>18599</v>
      </c>
      <c r="DX25" s="58">
        <f t="shared" si="79"/>
        <v>20649</v>
      </c>
      <c r="DY25" s="58">
        <f t="shared" si="80"/>
        <v>43154</v>
      </c>
      <c r="DZ25" s="58">
        <f t="shared" si="81"/>
        <v>24490</v>
      </c>
      <c r="EA25" s="58">
        <f t="shared" si="82"/>
        <v>19557</v>
      </c>
      <c r="EB25" s="58">
        <f t="shared" si="83"/>
        <v>17126</v>
      </c>
      <c r="EC25" s="58">
        <f t="shared" si="84"/>
        <v>14847</v>
      </c>
      <c r="ED25" s="58">
        <f t="shared" si="85"/>
        <v>13714</v>
      </c>
      <c r="EE25" s="58">
        <f t="shared" si="86"/>
        <v>13459</v>
      </c>
      <c r="EF25" s="58">
        <f t="shared" si="87"/>
        <v>12324</v>
      </c>
      <c r="EG25" s="58">
        <f t="shared" si="88"/>
        <v>23133</v>
      </c>
      <c r="EH25" s="58"/>
      <c r="EI25" s="58">
        <v>8995</v>
      </c>
      <c r="EJ25" s="58">
        <f t="shared" si="99"/>
        <v>14493</v>
      </c>
      <c r="EK25" s="58">
        <f t="shared" si="99"/>
        <v>12703</v>
      </c>
      <c r="EL25" s="58">
        <f t="shared" si="99"/>
        <v>13190</v>
      </c>
      <c r="EM25" s="58">
        <f t="shared" si="99"/>
        <v>18248</v>
      </c>
      <c r="EN25" s="58">
        <f t="shared" ref="EN25:EO25" si="111">EN9-EM9</f>
        <v>15647</v>
      </c>
      <c r="EO25" s="58">
        <f t="shared" si="111"/>
        <v>14804</v>
      </c>
      <c r="EP25" s="58">
        <f t="shared" ref="EP25:EU25" si="112">EP9-EO9</f>
        <v>15396</v>
      </c>
      <c r="EQ25" s="58">
        <f t="shared" ca="1" si="112"/>
        <v>61676.695652173919</v>
      </c>
      <c r="ER25" s="58">
        <f t="shared" ca="1" si="112"/>
        <v>0</v>
      </c>
      <c r="ES25" s="58">
        <f t="shared" ca="1" si="112"/>
        <v>0</v>
      </c>
      <c r="ET25" s="58">
        <f t="shared" ca="1" si="112"/>
        <v>0</v>
      </c>
      <c r="EU25" s="58">
        <f t="shared" ca="1" si="112"/>
        <v>0</v>
      </c>
      <c r="EV25" s="58">
        <f t="shared" ref="EV25:FF25" ca="1" si="113">EV9-EU9</f>
        <v>0</v>
      </c>
      <c r="EW25" s="58">
        <f t="shared" ca="1" si="113"/>
        <v>0</v>
      </c>
      <c r="EX25" s="58">
        <f t="shared" ca="1" si="113"/>
        <v>0</v>
      </c>
      <c r="EY25" s="58">
        <f t="shared" ca="1" si="113"/>
        <v>0</v>
      </c>
      <c r="EZ25" s="58">
        <f t="shared" ca="1" si="113"/>
        <v>0</v>
      </c>
      <c r="FA25" s="58">
        <f t="shared" ca="1" si="113"/>
        <v>0</v>
      </c>
      <c r="FB25" s="58">
        <f t="shared" ca="1" si="113"/>
        <v>0</v>
      </c>
      <c r="FC25" s="58">
        <f t="shared" ca="1" si="113"/>
        <v>0</v>
      </c>
      <c r="FD25" s="58">
        <f t="shared" ca="1" si="113"/>
        <v>0</v>
      </c>
      <c r="FE25" s="58">
        <f t="shared" ca="1" si="113"/>
        <v>0</v>
      </c>
      <c r="FF25" s="58">
        <f t="shared" ca="1" si="113"/>
        <v>0</v>
      </c>
      <c r="FG25" s="58">
        <f t="shared" ref="FG25:GI25" ca="1" si="114">FG9-FF9</f>
        <v>0</v>
      </c>
      <c r="FH25" s="58">
        <f t="shared" ca="1" si="114"/>
        <v>0</v>
      </c>
      <c r="FI25" s="58">
        <f t="shared" ca="1" si="114"/>
        <v>0</v>
      </c>
      <c r="FJ25" s="58">
        <f t="shared" ca="1" si="114"/>
        <v>0</v>
      </c>
      <c r="FK25" s="58">
        <f t="shared" ca="1" si="114"/>
        <v>0</v>
      </c>
      <c r="FL25" s="58">
        <f t="shared" ca="1" si="114"/>
        <v>0</v>
      </c>
      <c r="FM25" s="58">
        <f t="shared" ca="1" si="114"/>
        <v>0</v>
      </c>
      <c r="FN25" s="58">
        <f t="shared" ca="1" si="114"/>
        <v>0</v>
      </c>
      <c r="FO25" s="58">
        <f t="shared" ca="1" si="114"/>
        <v>0</v>
      </c>
      <c r="FP25" s="58">
        <f t="shared" ca="1" si="114"/>
        <v>0</v>
      </c>
      <c r="FQ25" s="58">
        <f t="shared" ca="1" si="114"/>
        <v>0</v>
      </c>
      <c r="FR25" s="58">
        <f t="shared" ca="1" si="114"/>
        <v>0</v>
      </c>
      <c r="FS25" s="58">
        <f t="shared" ca="1" si="114"/>
        <v>0</v>
      </c>
      <c r="FT25" s="58">
        <f t="shared" ca="1" si="114"/>
        <v>0</v>
      </c>
      <c r="FU25" s="58">
        <f t="shared" ca="1" si="114"/>
        <v>0</v>
      </c>
      <c r="FV25" s="58">
        <f t="shared" ca="1" si="114"/>
        <v>0</v>
      </c>
      <c r="FW25" s="58">
        <f t="shared" ca="1" si="114"/>
        <v>0</v>
      </c>
      <c r="FX25" s="58">
        <f t="shared" ca="1" si="114"/>
        <v>0</v>
      </c>
      <c r="FY25" s="58">
        <f t="shared" ca="1" si="114"/>
        <v>0</v>
      </c>
      <c r="FZ25" s="58">
        <f t="shared" ca="1" si="114"/>
        <v>0</v>
      </c>
      <c r="GA25" s="58">
        <f t="shared" ca="1" si="114"/>
        <v>0</v>
      </c>
      <c r="GB25" s="58">
        <f t="shared" ca="1" si="114"/>
        <v>0</v>
      </c>
      <c r="GC25" s="58">
        <f t="shared" ca="1" si="114"/>
        <v>0</v>
      </c>
      <c r="GD25" s="58">
        <f t="shared" ca="1" si="114"/>
        <v>0</v>
      </c>
      <c r="GE25" s="58">
        <f t="shared" ca="1" si="114"/>
        <v>0</v>
      </c>
      <c r="GF25" s="58">
        <f t="shared" ca="1" si="114"/>
        <v>0</v>
      </c>
      <c r="GG25" s="58">
        <f t="shared" ca="1" si="114"/>
        <v>0</v>
      </c>
      <c r="GH25" s="58">
        <f t="shared" ca="1" si="114"/>
        <v>0</v>
      </c>
      <c r="GI25" s="58">
        <f t="shared" ca="1" si="114"/>
        <v>0</v>
      </c>
      <c r="GJ25" s="58"/>
      <c r="GK25" s="58"/>
      <c r="GL25" s="58"/>
      <c r="GM25" s="58"/>
    </row>
    <row r="26" spans="2:195" x14ac:dyDescent="0.2">
      <c r="B26" s="55" t="str">
        <f t="shared" si="94"/>
        <v>Royal Enfield</v>
      </c>
      <c r="D26" s="58">
        <f t="shared" ref="D26:AH26" si="115">D10-C10</f>
        <v>15153</v>
      </c>
      <c r="E26" s="58">
        <f t="shared" si="115"/>
        <v>15824</v>
      </c>
      <c r="F26" s="58">
        <f t="shared" si="115"/>
        <v>29848</v>
      </c>
      <c r="G26" s="58">
        <f t="shared" si="115"/>
        <v>11888</v>
      </c>
      <c r="H26" s="58">
        <f t="shared" si="115"/>
        <v>14326</v>
      </c>
      <c r="I26" s="58">
        <f t="shared" si="115"/>
        <v>14323</v>
      </c>
      <c r="J26" s="58">
        <f t="shared" si="115"/>
        <v>13660</v>
      </c>
      <c r="K26" s="58">
        <f t="shared" si="115"/>
        <v>13339</v>
      </c>
      <c r="L26" s="58">
        <f t="shared" si="115"/>
        <v>17057</v>
      </c>
      <c r="M26" s="58">
        <f t="shared" si="115"/>
        <v>7956</v>
      </c>
      <c r="N26" s="58">
        <f t="shared" si="115"/>
        <v>12772</v>
      </c>
      <c r="O26" s="58">
        <f t="shared" si="115"/>
        <v>11990</v>
      </c>
      <c r="P26" s="58">
        <f t="shared" si="115"/>
        <v>12752</v>
      </c>
      <c r="Q26" s="58">
        <f t="shared" si="115"/>
        <v>15213</v>
      </c>
      <c r="R26" s="58">
        <f t="shared" si="115"/>
        <v>15776</v>
      </c>
      <c r="S26" s="58">
        <f t="shared" si="115"/>
        <v>13762</v>
      </c>
      <c r="T26" s="58">
        <f t="shared" si="115"/>
        <v>13672</v>
      </c>
      <c r="U26" s="58">
        <f t="shared" si="115"/>
        <v>17546</v>
      </c>
      <c r="V26" s="58">
        <f t="shared" si="115"/>
        <v>13705</v>
      </c>
      <c r="W26" s="58">
        <f t="shared" si="115"/>
        <v>11538</v>
      </c>
      <c r="X26" s="58">
        <f t="shared" si="115"/>
        <v>37415</v>
      </c>
      <c r="Y26" s="58">
        <f t="shared" si="115"/>
        <v>14777</v>
      </c>
      <c r="Z26" s="58">
        <f t="shared" si="115"/>
        <v>17807</v>
      </c>
      <c r="AA26" s="58">
        <f t="shared" si="115"/>
        <v>22113</v>
      </c>
      <c r="AB26" s="58">
        <f t="shared" si="115"/>
        <v>12778</v>
      </c>
      <c r="AC26" s="58">
        <f t="shared" si="115"/>
        <v>27403</v>
      </c>
      <c r="AD26" s="58">
        <f t="shared" si="115"/>
        <v>10768</v>
      </c>
      <c r="AE26" s="58">
        <f t="shared" si="115"/>
        <v>18994</v>
      </c>
      <c r="AF26" s="58">
        <f t="shared" si="115"/>
        <v>3658</v>
      </c>
      <c r="AG26" s="58">
        <f t="shared" si="115"/>
        <v>19315</v>
      </c>
      <c r="AH26" s="58">
        <f t="shared" si="115"/>
        <v>13603</v>
      </c>
      <c r="AI26" s="58"/>
      <c r="AJ26" s="58">
        <f t="shared" si="96"/>
        <v>1781</v>
      </c>
      <c r="AK26" s="58">
        <f t="shared" si="39"/>
        <v>15520</v>
      </c>
      <c r="AL26" s="58">
        <f t="shared" si="39"/>
        <v>12984</v>
      </c>
      <c r="AM26" s="58">
        <f t="shared" si="39"/>
        <v>15030</v>
      </c>
      <c r="AN26" s="58">
        <f t="shared" si="39"/>
        <v>13934</v>
      </c>
      <c r="AO26" s="58">
        <f t="shared" si="39"/>
        <v>16168</v>
      </c>
      <c r="AP26" s="58">
        <f t="shared" si="39"/>
        <v>15066</v>
      </c>
      <c r="AQ26" s="58">
        <f t="shared" si="39"/>
        <v>16503</v>
      </c>
      <c r="AR26" s="58">
        <f t="shared" si="39"/>
        <v>15849</v>
      </c>
      <c r="AS26" s="58">
        <f t="shared" si="39"/>
        <v>-5460</v>
      </c>
      <c r="AT26" s="58">
        <f t="shared" si="39"/>
        <v>35236</v>
      </c>
      <c r="AU26" s="58">
        <f t="shared" si="39"/>
        <v>16029</v>
      </c>
      <c r="AV26" s="58">
        <f t="shared" si="39"/>
        <v>14468</v>
      </c>
      <c r="AW26" s="58">
        <f t="shared" si="39"/>
        <v>15933</v>
      </c>
      <c r="AX26" s="58">
        <f t="shared" si="39"/>
        <v>16311</v>
      </c>
      <c r="AY26" s="58">
        <f t="shared" si="39"/>
        <v>15829</v>
      </c>
      <c r="AZ26" s="58">
        <f t="shared" si="39"/>
        <v>18757</v>
      </c>
      <c r="BA26" s="58">
        <f t="shared" si="39"/>
        <v>7773</v>
      </c>
      <c r="BB26" s="58">
        <f t="shared" si="39"/>
        <v>23937</v>
      </c>
      <c r="BC26" s="58">
        <f t="shared" si="39"/>
        <v>14083</v>
      </c>
      <c r="BD26" s="58">
        <f t="shared" si="39"/>
        <v>15394</v>
      </c>
      <c r="BE26" s="58">
        <f t="shared" si="39"/>
        <v>13532</v>
      </c>
      <c r="BF26" s="58">
        <f t="shared" si="39"/>
        <v>14036</v>
      </c>
      <c r="BG26" s="58">
        <f t="shared" si="39"/>
        <v>15141</v>
      </c>
      <c r="BH26" s="58">
        <f t="shared" si="39"/>
        <v>10145</v>
      </c>
      <c r="BI26" s="58">
        <f t="shared" si="39"/>
        <v>14697</v>
      </c>
      <c r="BJ26" s="58">
        <f t="shared" si="39"/>
        <v>15026</v>
      </c>
      <c r="BK26" s="58">
        <f t="shared" si="39"/>
        <v>14111</v>
      </c>
      <c r="BL26" s="58">
        <f t="shared" si="39"/>
        <v>12800</v>
      </c>
      <c r="BM26" s="58">
        <f t="shared" si="39"/>
        <v>12403</v>
      </c>
      <c r="BN26" s="58">
        <f t="shared" si="39"/>
        <v>12816</v>
      </c>
      <c r="BO26" s="58">
        <f t="shared" si="39"/>
        <v>12168</v>
      </c>
      <c r="BP26" s="58">
        <f t="shared" si="39"/>
        <v>11930</v>
      </c>
      <c r="BQ26" s="58">
        <f t="shared" si="39"/>
        <v>11108</v>
      </c>
      <c r="BR26" s="58">
        <f t="shared" si="39"/>
        <v>13178</v>
      </c>
      <c r="BS26" s="58">
        <f t="shared" si="39"/>
        <v>14875</v>
      </c>
      <c r="BT26" s="58">
        <f t="shared" si="39"/>
        <v>14747</v>
      </c>
      <c r="BU26" s="58">
        <f t="shared" si="110"/>
        <v>14157</v>
      </c>
      <c r="BV26" s="58">
        <f t="shared" si="110"/>
        <v>13314</v>
      </c>
      <c r="BW26" s="58">
        <f t="shared" si="110"/>
        <v>31214</v>
      </c>
      <c r="BX26" s="58">
        <f t="shared" si="110"/>
        <v>11609</v>
      </c>
      <c r="BY26" s="58">
        <f t="shared" si="110"/>
        <v>9612</v>
      </c>
      <c r="BZ26" s="58">
        <f t="shared" si="110"/>
        <v>20044</v>
      </c>
      <c r="CA26" s="58">
        <f t="shared" si="110"/>
        <v>25144</v>
      </c>
      <c r="CB26" s="58">
        <f t="shared" si="110"/>
        <v>24204</v>
      </c>
      <c r="CC26" s="58">
        <f t="shared" si="110"/>
        <v>25648</v>
      </c>
      <c r="CD26" s="58">
        <f t="shared" si="110"/>
        <v>23057</v>
      </c>
      <c r="CE26" s="58">
        <f t="shared" si="110"/>
        <v>19543</v>
      </c>
      <c r="CF26" s="58">
        <f t="shared" si="110"/>
        <v>18908</v>
      </c>
      <c r="CG26" s="58">
        <f t="shared" si="110"/>
        <v>32275</v>
      </c>
      <c r="CH26" s="58">
        <f t="shared" si="110"/>
        <v>10734</v>
      </c>
      <c r="CI26" s="58">
        <f t="shared" si="110"/>
        <v>11003</v>
      </c>
      <c r="CJ26" s="58"/>
      <c r="CK26" s="58">
        <f t="shared" si="97"/>
        <v>15288</v>
      </c>
      <c r="CL26" s="58">
        <f t="shared" si="98"/>
        <v>16014</v>
      </c>
      <c r="CM26" s="58">
        <f t="shared" si="42"/>
        <v>15624</v>
      </c>
      <c r="CN26" s="58">
        <f t="shared" si="43"/>
        <v>17506</v>
      </c>
      <c r="CO26" s="58">
        <f t="shared" si="44"/>
        <v>17629</v>
      </c>
      <c r="CP26" s="58">
        <f t="shared" si="45"/>
        <v>17746</v>
      </c>
      <c r="CQ26" s="58">
        <f t="shared" si="46"/>
        <v>18080</v>
      </c>
      <c r="CR26" s="58">
        <f t="shared" si="47"/>
        <v>17593</v>
      </c>
      <c r="CS26" s="58">
        <f t="shared" si="48"/>
        <v>18369</v>
      </c>
      <c r="CT26" s="58">
        <f t="shared" si="49"/>
        <v>16896</v>
      </c>
      <c r="CU26" s="58">
        <f t="shared" si="50"/>
        <v>14758</v>
      </c>
      <c r="CV26" s="58">
        <f t="shared" si="51"/>
        <v>17055</v>
      </c>
      <c r="CW26" s="58">
        <f t="shared" si="52"/>
        <v>22738</v>
      </c>
      <c r="CX26" s="58">
        <f t="shared" si="53"/>
        <v>20758</v>
      </c>
      <c r="CY26" s="58">
        <f t="shared" si="54"/>
        <v>17335</v>
      </c>
      <c r="CZ26" s="58">
        <f t="shared" si="55"/>
        <v>18998</v>
      </c>
      <c r="DA26" s="58">
        <f t="shared" si="56"/>
        <v>18065</v>
      </c>
      <c r="DB26" s="58">
        <f t="shared" si="57"/>
        <v>19097</v>
      </c>
      <c r="DC26" s="58">
        <f t="shared" si="58"/>
        <v>16348</v>
      </c>
      <c r="DD26" s="58">
        <f t="shared" si="59"/>
        <v>18799</v>
      </c>
      <c r="DE26" s="58">
        <f t="shared" si="60"/>
        <v>16959</v>
      </c>
      <c r="DF26" s="58">
        <f t="shared" si="61"/>
        <v>18511</v>
      </c>
      <c r="DG26" s="58">
        <f t="shared" si="62"/>
        <v>15458</v>
      </c>
      <c r="DH26" s="58">
        <f t="shared" si="63"/>
        <v>17351</v>
      </c>
      <c r="DI26" s="58">
        <f t="shared" si="64"/>
        <v>17563</v>
      </c>
      <c r="DJ26" s="58">
        <f t="shared" si="65"/>
        <v>18597</v>
      </c>
      <c r="DK26" s="58">
        <f t="shared" si="66"/>
        <v>31400</v>
      </c>
      <c r="DL26" s="58">
        <f t="shared" si="67"/>
        <v>14519</v>
      </c>
      <c r="DM26" s="58">
        <f t="shared" si="68"/>
        <v>15322</v>
      </c>
      <c r="DN26" s="58">
        <f t="shared" si="69"/>
        <v>16268</v>
      </c>
      <c r="DO26" s="58">
        <f t="shared" si="70"/>
        <v>15961</v>
      </c>
      <c r="DP26" s="58">
        <f t="shared" si="71"/>
        <v>15667</v>
      </c>
      <c r="DQ26" s="58">
        <f t="shared" si="72"/>
        <v>14597</v>
      </c>
      <c r="DR26" s="58">
        <f t="shared" si="73"/>
        <v>21952</v>
      </c>
      <c r="DS26" s="58">
        <f t="shared" si="74"/>
        <v>16889</v>
      </c>
      <c r="DT26" s="58">
        <f t="shared" si="75"/>
        <v>11354</v>
      </c>
      <c r="DU26" s="58">
        <f t="shared" si="76"/>
        <v>10664</v>
      </c>
      <c r="DV26" s="58">
        <f t="shared" si="77"/>
        <v>27783</v>
      </c>
      <c r="DW26" s="58">
        <f t="shared" si="78"/>
        <v>32473</v>
      </c>
      <c r="DX26" s="58">
        <f t="shared" si="79"/>
        <v>31569</v>
      </c>
      <c r="DY26" s="58">
        <f t="shared" si="80"/>
        <v>68415</v>
      </c>
      <c r="DZ26" s="58">
        <f t="shared" si="81"/>
        <v>37639</v>
      </c>
      <c r="EA26" s="58">
        <f t="shared" si="82"/>
        <v>29800</v>
      </c>
      <c r="EB26" s="58">
        <f t="shared" si="83"/>
        <v>27846</v>
      </c>
      <c r="EC26" s="58">
        <f t="shared" si="84"/>
        <v>26445</v>
      </c>
      <c r="ED26" s="58">
        <f t="shared" si="85"/>
        <v>25340</v>
      </c>
      <c r="EE26" s="58">
        <f t="shared" si="86"/>
        <v>21994</v>
      </c>
      <c r="EF26" s="58">
        <f t="shared" si="87"/>
        <v>19768</v>
      </c>
      <c r="EG26" s="58">
        <f t="shared" si="88"/>
        <v>35368</v>
      </c>
      <c r="EH26" s="58"/>
      <c r="EI26" s="58">
        <v>16783</v>
      </c>
      <c r="EJ26" s="58">
        <f t="shared" si="99"/>
        <v>22553</v>
      </c>
      <c r="EK26" s="58">
        <f t="shared" si="99"/>
        <v>22674</v>
      </c>
      <c r="EL26" s="58">
        <f t="shared" si="99"/>
        <v>22951</v>
      </c>
      <c r="EM26" s="58">
        <f t="shared" si="99"/>
        <v>25596</v>
      </c>
      <c r="EN26" s="58">
        <f t="shared" ref="EN26:EO26" si="116">EN10-EM10</f>
        <v>22938</v>
      </c>
      <c r="EO26" s="58">
        <f t="shared" si="116"/>
        <v>23103</v>
      </c>
      <c r="EP26" s="58">
        <f t="shared" ref="EP26:EU26" si="117">EP10-EO10</f>
        <v>23799</v>
      </c>
      <c r="EQ26" s="58">
        <f t="shared" ca="1" si="117"/>
        <v>91657.652173913026</v>
      </c>
      <c r="ER26" s="58">
        <f t="shared" ca="1" si="117"/>
        <v>0</v>
      </c>
      <c r="ES26" s="58">
        <f t="shared" ca="1" si="117"/>
        <v>0</v>
      </c>
      <c r="ET26" s="58">
        <f t="shared" ca="1" si="117"/>
        <v>0</v>
      </c>
      <c r="EU26" s="58">
        <f t="shared" ca="1" si="117"/>
        <v>0</v>
      </c>
      <c r="EV26" s="58">
        <f t="shared" ref="EV26:FF26" ca="1" si="118">EV10-EU10</f>
        <v>0</v>
      </c>
      <c r="EW26" s="58">
        <f t="shared" ca="1" si="118"/>
        <v>0</v>
      </c>
      <c r="EX26" s="58">
        <f t="shared" ca="1" si="118"/>
        <v>0</v>
      </c>
      <c r="EY26" s="58">
        <f t="shared" ca="1" si="118"/>
        <v>0</v>
      </c>
      <c r="EZ26" s="58">
        <f t="shared" ca="1" si="118"/>
        <v>0</v>
      </c>
      <c r="FA26" s="58">
        <f t="shared" ca="1" si="118"/>
        <v>0</v>
      </c>
      <c r="FB26" s="58">
        <f t="shared" ca="1" si="118"/>
        <v>0</v>
      </c>
      <c r="FC26" s="58">
        <f t="shared" ca="1" si="118"/>
        <v>0</v>
      </c>
      <c r="FD26" s="58">
        <f t="shared" ca="1" si="118"/>
        <v>0</v>
      </c>
      <c r="FE26" s="58">
        <f t="shared" ca="1" si="118"/>
        <v>0</v>
      </c>
      <c r="FF26" s="58">
        <f t="shared" ca="1" si="118"/>
        <v>0</v>
      </c>
      <c r="FG26" s="58">
        <f t="shared" ref="FG26:GI26" ca="1" si="119">FG10-FF10</f>
        <v>0</v>
      </c>
      <c r="FH26" s="58">
        <f t="shared" ca="1" si="119"/>
        <v>0</v>
      </c>
      <c r="FI26" s="58">
        <f t="shared" ca="1" si="119"/>
        <v>0</v>
      </c>
      <c r="FJ26" s="58">
        <f t="shared" ca="1" si="119"/>
        <v>0</v>
      </c>
      <c r="FK26" s="58">
        <f t="shared" ca="1" si="119"/>
        <v>0</v>
      </c>
      <c r="FL26" s="58">
        <f t="shared" ca="1" si="119"/>
        <v>0</v>
      </c>
      <c r="FM26" s="58">
        <f t="shared" ca="1" si="119"/>
        <v>0</v>
      </c>
      <c r="FN26" s="58">
        <f t="shared" ca="1" si="119"/>
        <v>0</v>
      </c>
      <c r="FO26" s="58">
        <f t="shared" ca="1" si="119"/>
        <v>0</v>
      </c>
      <c r="FP26" s="58">
        <f t="shared" ca="1" si="119"/>
        <v>0</v>
      </c>
      <c r="FQ26" s="58">
        <f t="shared" ca="1" si="119"/>
        <v>0</v>
      </c>
      <c r="FR26" s="58">
        <f t="shared" ca="1" si="119"/>
        <v>0</v>
      </c>
      <c r="FS26" s="58">
        <f t="shared" ca="1" si="119"/>
        <v>0</v>
      </c>
      <c r="FT26" s="58">
        <f t="shared" ca="1" si="119"/>
        <v>0</v>
      </c>
      <c r="FU26" s="58">
        <f t="shared" ca="1" si="119"/>
        <v>0</v>
      </c>
      <c r="FV26" s="58">
        <f t="shared" ca="1" si="119"/>
        <v>0</v>
      </c>
      <c r="FW26" s="58">
        <f t="shared" ca="1" si="119"/>
        <v>0</v>
      </c>
      <c r="FX26" s="58">
        <f t="shared" ca="1" si="119"/>
        <v>0</v>
      </c>
      <c r="FY26" s="58">
        <f t="shared" ca="1" si="119"/>
        <v>0</v>
      </c>
      <c r="FZ26" s="58">
        <f t="shared" ca="1" si="119"/>
        <v>0</v>
      </c>
      <c r="GA26" s="58">
        <f t="shared" ca="1" si="119"/>
        <v>0</v>
      </c>
      <c r="GB26" s="58">
        <f t="shared" ca="1" si="119"/>
        <v>0</v>
      </c>
      <c r="GC26" s="58">
        <f t="shared" ca="1" si="119"/>
        <v>0</v>
      </c>
      <c r="GD26" s="58">
        <f t="shared" ca="1" si="119"/>
        <v>0</v>
      </c>
      <c r="GE26" s="58">
        <f t="shared" ca="1" si="119"/>
        <v>0</v>
      </c>
      <c r="GF26" s="58">
        <f t="shared" ca="1" si="119"/>
        <v>0</v>
      </c>
      <c r="GG26" s="58">
        <f t="shared" ca="1" si="119"/>
        <v>0</v>
      </c>
      <c r="GH26" s="58">
        <f t="shared" ca="1" si="119"/>
        <v>0</v>
      </c>
      <c r="GI26" s="58">
        <f t="shared" ca="1" si="119"/>
        <v>0</v>
      </c>
      <c r="GJ26" s="58"/>
      <c r="GK26" s="58"/>
      <c r="GL26" s="58"/>
      <c r="GM26" s="58"/>
    </row>
    <row r="27" spans="2:195" x14ac:dyDescent="0.2">
      <c r="B27" s="55" t="str">
        <f t="shared" si="94"/>
        <v xml:space="preserve">Suzuki </v>
      </c>
      <c r="D27" s="58">
        <f t="shared" ref="D27:AH27" si="120">D11-C11</f>
        <v>14013</v>
      </c>
      <c r="E27" s="58">
        <f t="shared" si="120"/>
        <v>13296</v>
      </c>
      <c r="F27" s="58">
        <f t="shared" si="120"/>
        <v>29176</v>
      </c>
      <c r="G27" s="58">
        <f t="shared" si="120"/>
        <v>12553</v>
      </c>
      <c r="H27" s="58">
        <f t="shared" si="120"/>
        <v>14777</v>
      </c>
      <c r="I27" s="58">
        <f t="shared" si="120"/>
        <v>13917</v>
      </c>
      <c r="J27" s="58">
        <f t="shared" si="120"/>
        <v>13777</v>
      </c>
      <c r="K27" s="58">
        <f t="shared" si="120"/>
        <v>14796</v>
      </c>
      <c r="L27" s="58">
        <f t="shared" si="120"/>
        <v>19452</v>
      </c>
      <c r="M27" s="58">
        <f t="shared" si="120"/>
        <v>9233</v>
      </c>
      <c r="N27" s="58">
        <f t="shared" si="120"/>
        <v>14735</v>
      </c>
      <c r="O27" s="58">
        <f t="shared" si="120"/>
        <v>13752</v>
      </c>
      <c r="P27" s="58">
        <f t="shared" si="120"/>
        <v>13867</v>
      </c>
      <c r="Q27" s="58">
        <f t="shared" si="120"/>
        <v>18935</v>
      </c>
      <c r="R27" s="58">
        <f t="shared" si="120"/>
        <v>19021</v>
      </c>
      <c r="S27" s="58">
        <f t="shared" si="120"/>
        <v>15966</v>
      </c>
      <c r="T27" s="58">
        <f t="shared" si="120"/>
        <v>16480</v>
      </c>
      <c r="U27" s="58">
        <f t="shared" si="120"/>
        <v>19591</v>
      </c>
      <c r="V27" s="58">
        <f t="shared" si="120"/>
        <v>15676</v>
      </c>
      <c r="W27" s="58">
        <f t="shared" si="120"/>
        <v>13177</v>
      </c>
      <c r="X27" s="58">
        <f t="shared" si="120"/>
        <v>42777</v>
      </c>
      <c r="Y27" s="58">
        <f t="shared" si="120"/>
        <v>18117</v>
      </c>
      <c r="Z27" s="58">
        <f t="shared" si="120"/>
        <v>19589</v>
      </c>
      <c r="AA27" s="58">
        <f t="shared" si="120"/>
        <v>21805</v>
      </c>
      <c r="AB27" s="58">
        <f t="shared" si="120"/>
        <v>12731</v>
      </c>
      <c r="AC27" s="58">
        <f t="shared" si="120"/>
        <v>25427</v>
      </c>
      <c r="AD27" s="58">
        <f t="shared" si="120"/>
        <v>11217</v>
      </c>
      <c r="AE27" s="58">
        <f t="shared" si="120"/>
        <v>22136</v>
      </c>
      <c r="AF27" s="58">
        <f t="shared" si="120"/>
        <v>2819</v>
      </c>
      <c r="AG27" s="58">
        <f t="shared" si="120"/>
        <v>25550</v>
      </c>
      <c r="AH27" s="58">
        <f t="shared" si="120"/>
        <v>13244</v>
      </c>
      <c r="AI27" s="58"/>
      <c r="AJ27" s="58">
        <f t="shared" si="96"/>
        <v>2400</v>
      </c>
      <c r="AK27" s="58">
        <f t="shared" si="39"/>
        <v>18105</v>
      </c>
      <c r="AL27" s="58">
        <f t="shared" si="39"/>
        <v>14570</v>
      </c>
      <c r="AM27" s="58">
        <f t="shared" si="39"/>
        <v>16439</v>
      </c>
      <c r="AN27" s="58">
        <f t="shared" si="39"/>
        <v>16774</v>
      </c>
      <c r="AO27" s="58">
        <f t="shared" si="39"/>
        <v>18640</v>
      </c>
      <c r="AP27" s="58">
        <f t="shared" si="39"/>
        <v>17455</v>
      </c>
      <c r="AQ27" s="58">
        <f t="shared" si="39"/>
        <v>17579</v>
      </c>
      <c r="AR27" s="58">
        <f t="shared" si="39"/>
        <v>18236</v>
      </c>
      <c r="AS27" s="58">
        <f t="shared" si="39"/>
        <v>-26994</v>
      </c>
      <c r="AT27" s="58">
        <f t="shared" si="39"/>
        <v>59097</v>
      </c>
      <c r="AU27" s="58">
        <f t="shared" si="39"/>
        <v>18868</v>
      </c>
      <c r="AV27" s="58">
        <f t="shared" si="39"/>
        <v>17306</v>
      </c>
      <c r="AW27" s="58">
        <f t="shared" si="39"/>
        <v>18700</v>
      </c>
      <c r="AX27" s="58">
        <f t="shared" si="39"/>
        <v>18154</v>
      </c>
      <c r="AY27" s="58">
        <f t="shared" si="39"/>
        <v>15340</v>
      </c>
      <c r="AZ27" s="58">
        <f t="shared" si="39"/>
        <v>19527</v>
      </c>
      <c r="BA27" s="58">
        <f t="shared" si="39"/>
        <v>16931</v>
      </c>
      <c r="BB27" s="58">
        <f t="shared" si="39"/>
        <v>20152</v>
      </c>
      <c r="BC27" s="58">
        <f t="shared" si="39"/>
        <v>18051</v>
      </c>
      <c r="BD27" s="58">
        <f t="shared" si="39"/>
        <v>19521</v>
      </c>
      <c r="BE27" s="58">
        <f t="shared" si="39"/>
        <v>18114</v>
      </c>
      <c r="BF27" s="58">
        <f t="shared" si="39"/>
        <v>17776</v>
      </c>
      <c r="BG27" s="58">
        <f t="shared" si="39"/>
        <v>19782</v>
      </c>
      <c r="BH27" s="58">
        <f t="shared" si="39"/>
        <v>14107</v>
      </c>
      <c r="BI27" s="58">
        <f t="shared" si="39"/>
        <v>19106</v>
      </c>
      <c r="BJ27" s="58">
        <f t="shared" si="39"/>
        <v>17838</v>
      </c>
      <c r="BK27" s="58">
        <f t="shared" si="39"/>
        <v>18589</v>
      </c>
      <c r="BL27" s="58">
        <f t="shared" si="39"/>
        <v>17132</v>
      </c>
      <c r="BM27" s="58">
        <f t="shared" si="39"/>
        <v>17679</v>
      </c>
      <c r="BN27" s="58">
        <f t="shared" si="39"/>
        <v>17915</v>
      </c>
      <c r="BO27" s="58">
        <f t="shared" si="39"/>
        <v>16565</v>
      </c>
      <c r="BP27" s="58">
        <f t="shared" si="39"/>
        <v>16548</v>
      </c>
      <c r="BQ27" s="58">
        <f t="shared" si="39"/>
        <v>16677</v>
      </c>
      <c r="BR27" s="58">
        <f t="shared" si="39"/>
        <v>19472</v>
      </c>
      <c r="BS27" s="58">
        <f t="shared" si="39"/>
        <v>20433</v>
      </c>
      <c r="BT27" s="58">
        <f t="shared" si="39"/>
        <v>18711</v>
      </c>
      <c r="BU27" s="58">
        <f t="shared" si="110"/>
        <v>18568</v>
      </c>
      <c r="BV27" s="58">
        <f t="shared" si="110"/>
        <v>17007</v>
      </c>
      <c r="BW27" s="58">
        <f t="shared" si="110"/>
        <v>35815</v>
      </c>
      <c r="BX27" s="58">
        <f t="shared" si="110"/>
        <v>12482</v>
      </c>
      <c r="BY27" s="58">
        <f t="shared" si="110"/>
        <v>10352</v>
      </c>
      <c r="BZ27" s="58">
        <f t="shared" si="110"/>
        <v>24275</v>
      </c>
      <c r="CA27" s="58">
        <f t="shared" si="110"/>
        <v>26080</v>
      </c>
      <c r="CB27" s="58">
        <f t="shared" si="110"/>
        <v>23840</v>
      </c>
      <c r="CC27" s="58">
        <f t="shared" si="110"/>
        <v>24015</v>
      </c>
      <c r="CD27" s="58">
        <f t="shared" si="110"/>
        <v>23114</v>
      </c>
      <c r="CE27" s="58">
        <f t="shared" si="110"/>
        <v>20150</v>
      </c>
      <c r="CF27" s="58">
        <f t="shared" si="110"/>
        <v>19918</v>
      </c>
      <c r="CG27" s="58">
        <f t="shared" si="110"/>
        <v>35302</v>
      </c>
      <c r="CH27" s="58">
        <f t="shared" si="110"/>
        <v>12057</v>
      </c>
      <c r="CI27" s="58">
        <f t="shared" si="110"/>
        <v>12311</v>
      </c>
      <c r="CJ27" s="58"/>
      <c r="CK27" s="58">
        <f t="shared" si="97"/>
        <v>18363</v>
      </c>
      <c r="CL27" s="58">
        <f t="shared" si="98"/>
        <v>19643</v>
      </c>
      <c r="CM27" s="58">
        <f t="shared" si="42"/>
        <v>17165</v>
      </c>
      <c r="CN27" s="58">
        <f t="shared" si="43"/>
        <v>20587</v>
      </c>
      <c r="CO27" s="58">
        <f t="shared" si="44"/>
        <v>18820</v>
      </c>
      <c r="CP27" s="58">
        <f t="shared" si="45"/>
        <v>18615</v>
      </c>
      <c r="CQ27" s="58">
        <f t="shared" si="46"/>
        <v>19351</v>
      </c>
      <c r="CR27" s="58">
        <f t="shared" si="47"/>
        <v>18913</v>
      </c>
      <c r="CS27" s="58">
        <f t="shared" si="48"/>
        <v>20162</v>
      </c>
      <c r="CT27" s="58">
        <f t="shared" si="49"/>
        <v>18761</v>
      </c>
      <c r="CU27" s="58">
        <f t="shared" si="50"/>
        <v>17379</v>
      </c>
      <c r="CV27" s="58">
        <f t="shared" si="51"/>
        <v>19244</v>
      </c>
      <c r="CW27" s="58">
        <f t="shared" si="52"/>
        <v>23169</v>
      </c>
      <c r="CX27" s="58">
        <f t="shared" si="53"/>
        <v>22928</v>
      </c>
      <c r="CY27" s="58">
        <f t="shared" si="54"/>
        <v>19886</v>
      </c>
      <c r="CZ27" s="58">
        <f t="shared" si="55"/>
        <v>21456</v>
      </c>
      <c r="DA27" s="58">
        <f t="shared" si="56"/>
        <v>20800</v>
      </c>
      <c r="DB27" s="58">
        <f t="shared" si="57"/>
        <v>20409</v>
      </c>
      <c r="DC27" s="58">
        <f t="shared" si="58"/>
        <v>18555</v>
      </c>
      <c r="DD27" s="58">
        <f t="shared" si="59"/>
        <v>21258</v>
      </c>
      <c r="DE27" s="58">
        <f t="shared" si="60"/>
        <v>18696</v>
      </c>
      <c r="DF27" s="58">
        <f t="shared" si="61"/>
        <v>20535</v>
      </c>
      <c r="DG27" s="58">
        <f t="shared" si="62"/>
        <v>17483</v>
      </c>
      <c r="DH27" s="58">
        <f t="shared" si="63"/>
        <v>20983</v>
      </c>
      <c r="DI27" s="58">
        <f t="shared" si="64"/>
        <v>21490</v>
      </c>
      <c r="DJ27" s="58">
        <f t="shared" si="65"/>
        <v>22210</v>
      </c>
      <c r="DK27" s="58">
        <f t="shared" si="66"/>
        <v>38270</v>
      </c>
      <c r="DL27" s="58">
        <f t="shared" si="67"/>
        <v>19820</v>
      </c>
      <c r="DM27" s="58">
        <f t="shared" si="68"/>
        <v>20044</v>
      </c>
      <c r="DN27" s="58">
        <f t="shared" si="69"/>
        <v>20530</v>
      </c>
      <c r="DO27" s="58">
        <f t="shared" si="70"/>
        <v>20030</v>
      </c>
      <c r="DP27" s="58">
        <f t="shared" si="71"/>
        <v>20280</v>
      </c>
      <c r="DQ27" s="58">
        <f t="shared" si="72"/>
        <v>17652</v>
      </c>
      <c r="DR27" s="58">
        <f t="shared" si="73"/>
        <v>27025</v>
      </c>
      <c r="DS27" s="58">
        <f t="shared" si="74"/>
        <v>17486</v>
      </c>
      <c r="DT27" s="58">
        <f t="shared" si="75"/>
        <v>12836</v>
      </c>
      <c r="DU27" s="58">
        <f t="shared" si="76"/>
        <v>7496</v>
      </c>
      <c r="DV27" s="58">
        <f t="shared" si="77"/>
        <v>27005</v>
      </c>
      <c r="DW27" s="58">
        <f t="shared" si="78"/>
        <v>31854</v>
      </c>
      <c r="DX27" s="58">
        <f t="shared" si="79"/>
        <v>32903</v>
      </c>
      <c r="DY27" s="58">
        <f t="shared" si="80"/>
        <v>61091</v>
      </c>
      <c r="DZ27" s="58">
        <f t="shared" si="81"/>
        <v>29450</v>
      </c>
      <c r="EA27" s="58">
        <f t="shared" si="82"/>
        <v>27301</v>
      </c>
      <c r="EB27" s="58">
        <f t="shared" si="83"/>
        <v>25447</v>
      </c>
      <c r="EC27" s="58">
        <f t="shared" si="84"/>
        <v>24058</v>
      </c>
      <c r="ED27" s="58">
        <f t="shared" si="85"/>
        <v>22223</v>
      </c>
      <c r="EE27" s="58">
        <f t="shared" si="86"/>
        <v>19831</v>
      </c>
      <c r="EF27" s="58">
        <f t="shared" si="87"/>
        <v>19632</v>
      </c>
      <c r="EG27" s="58">
        <f t="shared" si="88"/>
        <v>34458</v>
      </c>
      <c r="EH27" s="58"/>
      <c r="EI27" s="58">
        <v>17718</v>
      </c>
      <c r="EJ27" s="58">
        <f t="shared" si="99"/>
        <v>22056</v>
      </c>
      <c r="EK27" s="58">
        <f t="shared" si="99"/>
        <v>17057</v>
      </c>
      <c r="EL27" s="58">
        <f t="shared" si="99"/>
        <v>20780</v>
      </c>
      <c r="EM27" s="58">
        <f t="shared" si="99"/>
        <v>25929</v>
      </c>
      <c r="EN27" s="58">
        <f t="shared" ref="EN27:EO27" si="121">EN11-EM11</f>
        <v>23601</v>
      </c>
      <c r="EO27" s="58">
        <f t="shared" si="121"/>
        <v>22969</v>
      </c>
      <c r="EP27" s="58">
        <f t="shared" ref="EP27:EU27" si="122">EP11-EO11</f>
        <v>23988</v>
      </c>
      <c r="EQ27" s="58">
        <f t="shared" ca="1" si="122"/>
        <v>94304.217391304323</v>
      </c>
      <c r="ER27" s="58">
        <f t="shared" ca="1" si="122"/>
        <v>0</v>
      </c>
      <c r="ES27" s="58">
        <f t="shared" ca="1" si="122"/>
        <v>0</v>
      </c>
      <c r="ET27" s="58">
        <f t="shared" ca="1" si="122"/>
        <v>0</v>
      </c>
      <c r="EU27" s="58">
        <f t="shared" ca="1" si="122"/>
        <v>0</v>
      </c>
      <c r="EV27" s="58">
        <f t="shared" ref="EV27:FF27" ca="1" si="123">EV11-EU11</f>
        <v>0</v>
      </c>
      <c r="EW27" s="58">
        <f t="shared" ca="1" si="123"/>
        <v>0</v>
      </c>
      <c r="EX27" s="58">
        <f t="shared" ca="1" si="123"/>
        <v>0</v>
      </c>
      <c r="EY27" s="58">
        <f t="shared" ca="1" si="123"/>
        <v>0</v>
      </c>
      <c r="EZ27" s="58">
        <f t="shared" ca="1" si="123"/>
        <v>0</v>
      </c>
      <c r="FA27" s="58">
        <f t="shared" ca="1" si="123"/>
        <v>0</v>
      </c>
      <c r="FB27" s="58">
        <f t="shared" ca="1" si="123"/>
        <v>0</v>
      </c>
      <c r="FC27" s="58">
        <f t="shared" ca="1" si="123"/>
        <v>0</v>
      </c>
      <c r="FD27" s="58">
        <f t="shared" ca="1" si="123"/>
        <v>0</v>
      </c>
      <c r="FE27" s="58">
        <f t="shared" ca="1" si="123"/>
        <v>0</v>
      </c>
      <c r="FF27" s="58">
        <f t="shared" ca="1" si="123"/>
        <v>0</v>
      </c>
      <c r="FG27" s="58">
        <f t="shared" ref="FG27:GI27" ca="1" si="124">FG11-FF11</f>
        <v>0</v>
      </c>
      <c r="FH27" s="58">
        <f t="shared" ca="1" si="124"/>
        <v>0</v>
      </c>
      <c r="FI27" s="58">
        <f t="shared" ca="1" si="124"/>
        <v>0</v>
      </c>
      <c r="FJ27" s="58">
        <f t="shared" ca="1" si="124"/>
        <v>0</v>
      </c>
      <c r="FK27" s="58">
        <f t="shared" ca="1" si="124"/>
        <v>0</v>
      </c>
      <c r="FL27" s="58">
        <f t="shared" ca="1" si="124"/>
        <v>0</v>
      </c>
      <c r="FM27" s="58">
        <f t="shared" ca="1" si="124"/>
        <v>0</v>
      </c>
      <c r="FN27" s="58">
        <f t="shared" ca="1" si="124"/>
        <v>0</v>
      </c>
      <c r="FO27" s="58">
        <f t="shared" ca="1" si="124"/>
        <v>0</v>
      </c>
      <c r="FP27" s="58">
        <f t="shared" ca="1" si="124"/>
        <v>0</v>
      </c>
      <c r="FQ27" s="58">
        <f t="shared" ca="1" si="124"/>
        <v>0</v>
      </c>
      <c r="FR27" s="58">
        <f t="shared" ca="1" si="124"/>
        <v>0</v>
      </c>
      <c r="FS27" s="58">
        <f t="shared" ca="1" si="124"/>
        <v>0</v>
      </c>
      <c r="FT27" s="58">
        <f t="shared" ca="1" si="124"/>
        <v>0</v>
      </c>
      <c r="FU27" s="58">
        <f t="shared" ca="1" si="124"/>
        <v>0</v>
      </c>
      <c r="FV27" s="58">
        <f t="shared" ca="1" si="124"/>
        <v>0</v>
      </c>
      <c r="FW27" s="58">
        <f t="shared" ca="1" si="124"/>
        <v>0</v>
      </c>
      <c r="FX27" s="58">
        <f t="shared" ca="1" si="124"/>
        <v>0</v>
      </c>
      <c r="FY27" s="58">
        <f t="shared" ca="1" si="124"/>
        <v>0</v>
      </c>
      <c r="FZ27" s="58">
        <f t="shared" ca="1" si="124"/>
        <v>0</v>
      </c>
      <c r="GA27" s="58">
        <f t="shared" ca="1" si="124"/>
        <v>0</v>
      </c>
      <c r="GB27" s="58">
        <f t="shared" ca="1" si="124"/>
        <v>0</v>
      </c>
      <c r="GC27" s="58">
        <f t="shared" ca="1" si="124"/>
        <v>0</v>
      </c>
      <c r="GD27" s="58">
        <f t="shared" ca="1" si="124"/>
        <v>0</v>
      </c>
      <c r="GE27" s="58">
        <f t="shared" ca="1" si="124"/>
        <v>0</v>
      </c>
      <c r="GF27" s="58">
        <f t="shared" ca="1" si="124"/>
        <v>0</v>
      </c>
      <c r="GG27" s="58">
        <f t="shared" ca="1" si="124"/>
        <v>0</v>
      </c>
      <c r="GH27" s="58">
        <f t="shared" ca="1" si="124"/>
        <v>0</v>
      </c>
      <c r="GI27" s="58">
        <f t="shared" ca="1" si="124"/>
        <v>0</v>
      </c>
      <c r="GJ27" s="58"/>
      <c r="GK27" s="58"/>
      <c r="GL27" s="58"/>
      <c r="GM27" s="58"/>
    </row>
    <row r="28" spans="2:195" x14ac:dyDescent="0.2">
      <c r="B28" s="55" t="str">
        <f t="shared" si="94"/>
        <v>TVS</v>
      </c>
      <c r="D28" s="58">
        <f t="shared" ref="D28:AH28" si="125">D12-C12</f>
        <v>55236</v>
      </c>
      <c r="E28" s="58">
        <f t="shared" si="125"/>
        <v>61756</v>
      </c>
      <c r="F28" s="58">
        <f t="shared" si="125"/>
        <v>108908</v>
      </c>
      <c r="G28" s="58">
        <f t="shared" si="125"/>
        <v>42845</v>
      </c>
      <c r="H28" s="58">
        <f t="shared" si="125"/>
        <v>52586</v>
      </c>
      <c r="I28" s="58">
        <f t="shared" si="125"/>
        <v>56928</v>
      </c>
      <c r="J28" s="58">
        <f t="shared" si="125"/>
        <v>51047</v>
      </c>
      <c r="K28" s="58">
        <f t="shared" si="125"/>
        <v>49510</v>
      </c>
      <c r="L28" s="58">
        <f t="shared" si="125"/>
        <v>65456</v>
      </c>
      <c r="M28" s="58">
        <f t="shared" si="125"/>
        <v>30589</v>
      </c>
      <c r="N28" s="58">
        <f t="shared" si="125"/>
        <v>47506</v>
      </c>
      <c r="O28" s="58">
        <f t="shared" si="125"/>
        <v>46537</v>
      </c>
      <c r="P28" s="58">
        <f t="shared" si="125"/>
        <v>48447</v>
      </c>
      <c r="Q28" s="58">
        <f t="shared" si="125"/>
        <v>55649</v>
      </c>
      <c r="R28" s="58">
        <f t="shared" si="125"/>
        <v>63613</v>
      </c>
      <c r="S28" s="58">
        <f t="shared" si="125"/>
        <v>51895</v>
      </c>
      <c r="T28" s="58">
        <f t="shared" si="125"/>
        <v>46839</v>
      </c>
      <c r="U28" s="58">
        <f t="shared" si="125"/>
        <v>62943</v>
      </c>
      <c r="V28" s="58">
        <f t="shared" si="125"/>
        <v>47438</v>
      </c>
      <c r="W28" s="58">
        <f t="shared" si="125"/>
        <v>38544</v>
      </c>
      <c r="X28" s="58">
        <f t="shared" si="125"/>
        <v>124758</v>
      </c>
      <c r="Y28" s="58">
        <f t="shared" si="125"/>
        <v>67372</v>
      </c>
      <c r="Z28" s="58">
        <f t="shared" si="125"/>
        <v>68407</v>
      </c>
      <c r="AA28" s="58">
        <f t="shared" si="125"/>
        <v>76041</v>
      </c>
      <c r="AB28" s="58">
        <f t="shared" si="125"/>
        <v>60648</v>
      </c>
      <c r="AC28" s="58">
        <f t="shared" si="125"/>
        <v>142183</v>
      </c>
      <c r="AD28" s="58">
        <f t="shared" si="125"/>
        <v>50542</v>
      </c>
      <c r="AE28" s="58">
        <f t="shared" si="125"/>
        <v>79911</v>
      </c>
      <c r="AF28" s="58">
        <f t="shared" si="125"/>
        <v>8463</v>
      </c>
      <c r="AG28" s="58">
        <f t="shared" si="125"/>
        <v>84299</v>
      </c>
      <c r="AH28" s="58">
        <f t="shared" si="125"/>
        <v>47670</v>
      </c>
      <c r="AI28" s="58"/>
      <c r="AJ28" s="58">
        <f t="shared" si="96"/>
        <v>6985</v>
      </c>
      <c r="AK28" s="58">
        <f t="shared" si="39"/>
        <v>61070</v>
      </c>
      <c r="AL28" s="58">
        <f t="shared" si="39"/>
        <v>49542</v>
      </c>
      <c r="AM28" s="58">
        <f t="shared" si="39"/>
        <v>56709</v>
      </c>
      <c r="AN28" s="58">
        <f t="shared" si="39"/>
        <v>56390</v>
      </c>
      <c r="AO28" s="58">
        <f t="shared" si="39"/>
        <v>60499</v>
      </c>
      <c r="AP28" s="58">
        <f t="shared" si="39"/>
        <v>58739</v>
      </c>
      <c r="AQ28" s="58">
        <f t="shared" si="39"/>
        <v>59288</v>
      </c>
      <c r="AR28" s="58">
        <f t="shared" si="39"/>
        <v>62828</v>
      </c>
      <c r="AS28" s="58">
        <f t="shared" si="39"/>
        <v>-10191</v>
      </c>
      <c r="AT28" s="58">
        <f t="shared" si="39"/>
        <v>123920</v>
      </c>
      <c r="AU28" s="58">
        <f t="shared" si="39"/>
        <v>59673</v>
      </c>
      <c r="AV28" s="58">
        <f t="shared" si="39"/>
        <v>56856</v>
      </c>
      <c r="AW28" s="58">
        <f t="shared" si="39"/>
        <v>66439</v>
      </c>
      <c r="AX28" s="58">
        <f t="shared" si="39"/>
        <v>55119</v>
      </c>
      <c r="AY28" s="58">
        <f t="shared" si="39"/>
        <v>61525</v>
      </c>
      <c r="AZ28" s="58">
        <f t="shared" si="39"/>
        <v>75716</v>
      </c>
      <c r="BA28" s="58">
        <f t="shared" si="39"/>
        <v>31601</v>
      </c>
      <c r="BB28" s="58">
        <f t="shared" si="39"/>
        <v>97539</v>
      </c>
      <c r="BC28" s="58">
        <f t="shared" si="39"/>
        <v>58963</v>
      </c>
      <c r="BD28" s="58">
        <f t="shared" si="39"/>
        <v>62551</v>
      </c>
      <c r="BE28" s="58">
        <f t="shared" si="39"/>
        <v>56884</v>
      </c>
      <c r="BF28" s="58">
        <f t="shared" si="39"/>
        <v>55477</v>
      </c>
      <c r="BG28" s="58">
        <f t="shared" si="39"/>
        <v>61222</v>
      </c>
      <c r="BH28" s="58">
        <f t="shared" si="39"/>
        <v>42811</v>
      </c>
      <c r="BI28" s="58">
        <f t="shared" si="39"/>
        <v>63055</v>
      </c>
      <c r="BJ28" s="58">
        <f t="shared" si="39"/>
        <v>62237</v>
      </c>
      <c r="BK28" s="58">
        <f t="shared" si="39"/>
        <v>59496</v>
      </c>
      <c r="BL28" s="58">
        <f t="shared" si="39"/>
        <v>54737</v>
      </c>
      <c r="BM28" s="58">
        <f t="shared" si="39"/>
        <v>54515</v>
      </c>
      <c r="BN28" s="58">
        <f t="shared" si="39"/>
        <v>55293</v>
      </c>
      <c r="BO28" s="58">
        <f t="shared" si="39"/>
        <v>50488</v>
      </c>
      <c r="BP28" s="58">
        <f t="shared" si="39"/>
        <v>50786</v>
      </c>
      <c r="BQ28" s="58">
        <f t="shared" si="39"/>
        <v>49426</v>
      </c>
      <c r="BR28" s="58">
        <f t="shared" si="39"/>
        <v>56309</v>
      </c>
      <c r="BS28" s="58">
        <f t="shared" si="39"/>
        <v>61438</v>
      </c>
      <c r="BT28" s="58">
        <f t="shared" si="39"/>
        <v>53265</v>
      </c>
      <c r="BU28" s="58">
        <f t="shared" si="110"/>
        <v>55568</v>
      </c>
      <c r="BV28" s="58">
        <f t="shared" si="110"/>
        <v>52682</v>
      </c>
      <c r="BW28" s="58">
        <f t="shared" si="110"/>
        <v>109817</v>
      </c>
      <c r="BX28" s="58">
        <f t="shared" si="110"/>
        <v>37952</v>
      </c>
      <c r="BY28" s="58">
        <f t="shared" si="110"/>
        <v>39109</v>
      </c>
      <c r="BZ28" s="58">
        <f t="shared" si="110"/>
        <v>84641</v>
      </c>
      <c r="CA28" s="58">
        <f t="shared" si="110"/>
        <v>84212</v>
      </c>
      <c r="CB28" s="58">
        <f t="shared" si="110"/>
        <v>98823</v>
      </c>
      <c r="CC28" s="58">
        <f t="shared" si="110"/>
        <v>128192</v>
      </c>
      <c r="CD28" s="58">
        <f t="shared" si="110"/>
        <v>104241</v>
      </c>
      <c r="CE28" s="58">
        <f t="shared" si="110"/>
        <v>78998</v>
      </c>
      <c r="CF28" s="58">
        <f t="shared" si="110"/>
        <v>72691</v>
      </c>
      <c r="CG28" s="58">
        <f t="shared" si="110"/>
        <v>118729</v>
      </c>
      <c r="CH28" s="58">
        <f t="shared" si="110"/>
        <v>41318</v>
      </c>
      <c r="CI28" s="58">
        <f t="shared" si="110"/>
        <v>41845</v>
      </c>
      <c r="CJ28" s="58"/>
      <c r="CK28" s="58">
        <f t="shared" si="97"/>
        <v>60821</v>
      </c>
      <c r="CL28" s="58">
        <f t="shared" si="98"/>
        <v>60450</v>
      </c>
      <c r="CM28" s="58">
        <f t="shared" si="42"/>
        <v>57616</v>
      </c>
      <c r="CN28" s="58">
        <f t="shared" si="43"/>
        <v>66342</v>
      </c>
      <c r="CO28" s="58">
        <f t="shared" si="44"/>
        <v>64541</v>
      </c>
      <c r="CP28" s="58">
        <f t="shared" si="45"/>
        <v>63362</v>
      </c>
      <c r="CQ28" s="58">
        <f t="shared" si="46"/>
        <v>64684</v>
      </c>
      <c r="CR28" s="58">
        <f t="shared" si="47"/>
        <v>62271</v>
      </c>
      <c r="CS28" s="58">
        <f t="shared" si="48"/>
        <v>67702</v>
      </c>
      <c r="CT28" s="58">
        <f t="shared" si="49"/>
        <v>60841</v>
      </c>
      <c r="CU28" s="58">
        <f t="shared" si="50"/>
        <v>53509</v>
      </c>
      <c r="CV28" s="58">
        <f t="shared" si="51"/>
        <v>65122</v>
      </c>
      <c r="CW28" s="58">
        <f t="shared" si="52"/>
        <v>79275</v>
      </c>
      <c r="CX28" s="58">
        <f t="shared" si="53"/>
        <v>72975</v>
      </c>
      <c r="CY28" s="58">
        <f t="shared" si="54"/>
        <v>68080</v>
      </c>
      <c r="CZ28" s="58">
        <f t="shared" si="55"/>
        <v>74479</v>
      </c>
      <c r="DA28" s="58">
        <f t="shared" si="56"/>
        <v>70076</v>
      </c>
      <c r="DB28" s="58">
        <f t="shared" si="57"/>
        <v>73531</v>
      </c>
      <c r="DC28" s="58">
        <f t="shared" si="58"/>
        <v>68356</v>
      </c>
      <c r="DD28" s="58">
        <f t="shared" si="59"/>
        <v>75086</v>
      </c>
      <c r="DE28" s="58">
        <f t="shared" si="60"/>
        <v>65395</v>
      </c>
      <c r="DF28" s="58">
        <f t="shared" si="61"/>
        <v>70181</v>
      </c>
      <c r="DG28" s="58">
        <f t="shared" si="62"/>
        <v>58995</v>
      </c>
      <c r="DH28" s="58">
        <f t="shared" si="63"/>
        <v>69450</v>
      </c>
      <c r="DI28" s="58">
        <f t="shared" si="64"/>
        <v>69521</v>
      </c>
      <c r="DJ28" s="58">
        <f t="shared" si="65"/>
        <v>70956</v>
      </c>
      <c r="DK28" s="58">
        <f t="shared" si="66"/>
        <v>122367</v>
      </c>
      <c r="DL28" s="58">
        <f t="shared" si="67"/>
        <v>57911</v>
      </c>
      <c r="DM28" s="58">
        <f t="shared" si="68"/>
        <v>59322</v>
      </c>
      <c r="DN28" s="58">
        <f t="shared" si="69"/>
        <v>61390</v>
      </c>
      <c r="DO28" s="58">
        <f t="shared" si="70"/>
        <v>60842</v>
      </c>
      <c r="DP28" s="58">
        <f t="shared" si="71"/>
        <v>61721</v>
      </c>
      <c r="DQ28" s="58">
        <f t="shared" si="72"/>
        <v>53569</v>
      </c>
      <c r="DR28" s="58">
        <f t="shared" si="73"/>
        <v>78113</v>
      </c>
      <c r="DS28" s="58">
        <f t="shared" si="74"/>
        <v>52163</v>
      </c>
      <c r="DT28" s="58">
        <f t="shared" si="75"/>
        <v>36514</v>
      </c>
      <c r="DU28" s="58">
        <f t="shared" si="76"/>
        <v>25132</v>
      </c>
      <c r="DV28" s="58">
        <f t="shared" si="77"/>
        <v>91730</v>
      </c>
      <c r="DW28" s="58">
        <f t="shared" si="78"/>
        <v>112865</v>
      </c>
      <c r="DX28" s="58">
        <f t="shared" si="79"/>
        <v>106777</v>
      </c>
      <c r="DY28" s="58">
        <f t="shared" si="80"/>
        <v>263703</v>
      </c>
      <c r="DZ28" s="58">
        <f t="shared" si="81"/>
        <v>160984</v>
      </c>
      <c r="EA28" s="58">
        <f t="shared" si="82"/>
        <v>126278</v>
      </c>
      <c r="EB28" s="58">
        <f t="shared" si="83"/>
        <v>107274</v>
      </c>
      <c r="EC28" s="58">
        <f t="shared" si="84"/>
        <v>91146</v>
      </c>
      <c r="ED28" s="58">
        <f t="shared" si="85"/>
        <v>81306</v>
      </c>
      <c r="EE28" s="58">
        <f t="shared" si="86"/>
        <v>67999</v>
      </c>
      <c r="EF28" s="58">
        <f t="shared" si="87"/>
        <v>64494</v>
      </c>
      <c r="EG28" s="58">
        <f t="shared" si="88"/>
        <v>111578</v>
      </c>
      <c r="EH28" s="58"/>
      <c r="EI28" s="58">
        <v>59509</v>
      </c>
      <c r="EJ28" s="58">
        <f t="shared" si="99"/>
        <v>77941</v>
      </c>
      <c r="EK28" s="58">
        <f t="shared" si="99"/>
        <v>74656</v>
      </c>
      <c r="EL28" s="58">
        <f t="shared" si="99"/>
        <v>77745</v>
      </c>
      <c r="EM28" s="58">
        <f t="shared" si="99"/>
        <v>95346</v>
      </c>
      <c r="EN28" s="58">
        <f t="shared" ref="EN28:EO28" si="126">EN12-EM12</f>
        <v>84164</v>
      </c>
      <c r="EO28" s="58">
        <f t="shared" si="126"/>
        <v>83591</v>
      </c>
      <c r="EP28" s="58">
        <f t="shared" ref="EP28:EU28" si="127">EP12-EO12</f>
        <v>86597</v>
      </c>
      <c r="EQ28" s="58">
        <f t="shared" ca="1" si="127"/>
        <v>343325.95652173914</v>
      </c>
      <c r="ER28" s="58">
        <f t="shared" ca="1" si="127"/>
        <v>0</v>
      </c>
      <c r="ES28" s="58">
        <f t="shared" ca="1" si="127"/>
        <v>0</v>
      </c>
      <c r="ET28" s="58">
        <f t="shared" ca="1" si="127"/>
        <v>0</v>
      </c>
      <c r="EU28" s="58">
        <f t="shared" ca="1" si="127"/>
        <v>0</v>
      </c>
      <c r="EV28" s="58">
        <f t="shared" ref="EV28:FF28" ca="1" si="128">EV12-EU12</f>
        <v>0</v>
      </c>
      <c r="EW28" s="58">
        <f t="shared" ca="1" si="128"/>
        <v>0</v>
      </c>
      <c r="EX28" s="58">
        <f t="shared" ca="1" si="128"/>
        <v>0</v>
      </c>
      <c r="EY28" s="58">
        <f t="shared" ca="1" si="128"/>
        <v>0</v>
      </c>
      <c r="EZ28" s="58">
        <f t="shared" ca="1" si="128"/>
        <v>0</v>
      </c>
      <c r="FA28" s="58">
        <f t="shared" ca="1" si="128"/>
        <v>0</v>
      </c>
      <c r="FB28" s="58">
        <f t="shared" ca="1" si="128"/>
        <v>0</v>
      </c>
      <c r="FC28" s="58">
        <f t="shared" ca="1" si="128"/>
        <v>0</v>
      </c>
      <c r="FD28" s="58">
        <f t="shared" ca="1" si="128"/>
        <v>0</v>
      </c>
      <c r="FE28" s="58">
        <f t="shared" ca="1" si="128"/>
        <v>0</v>
      </c>
      <c r="FF28" s="58">
        <f t="shared" ca="1" si="128"/>
        <v>0</v>
      </c>
      <c r="FG28" s="58">
        <f t="shared" ref="FG28:GI28" ca="1" si="129">FG12-FF12</f>
        <v>0</v>
      </c>
      <c r="FH28" s="58">
        <f t="shared" ca="1" si="129"/>
        <v>0</v>
      </c>
      <c r="FI28" s="58">
        <f t="shared" ca="1" si="129"/>
        <v>0</v>
      </c>
      <c r="FJ28" s="58">
        <f t="shared" ca="1" si="129"/>
        <v>0</v>
      </c>
      <c r="FK28" s="58">
        <f t="shared" ca="1" si="129"/>
        <v>0</v>
      </c>
      <c r="FL28" s="58">
        <f t="shared" ca="1" si="129"/>
        <v>0</v>
      </c>
      <c r="FM28" s="58">
        <f t="shared" ca="1" si="129"/>
        <v>0</v>
      </c>
      <c r="FN28" s="58">
        <f t="shared" ca="1" si="129"/>
        <v>0</v>
      </c>
      <c r="FO28" s="58">
        <f t="shared" ca="1" si="129"/>
        <v>0</v>
      </c>
      <c r="FP28" s="58">
        <f t="shared" ca="1" si="129"/>
        <v>0</v>
      </c>
      <c r="FQ28" s="58">
        <f t="shared" ca="1" si="129"/>
        <v>0</v>
      </c>
      <c r="FR28" s="58">
        <f t="shared" ca="1" si="129"/>
        <v>0</v>
      </c>
      <c r="FS28" s="58">
        <f t="shared" ca="1" si="129"/>
        <v>0</v>
      </c>
      <c r="FT28" s="58">
        <f t="shared" ca="1" si="129"/>
        <v>0</v>
      </c>
      <c r="FU28" s="58">
        <f t="shared" ca="1" si="129"/>
        <v>0</v>
      </c>
      <c r="FV28" s="58">
        <f t="shared" ca="1" si="129"/>
        <v>0</v>
      </c>
      <c r="FW28" s="58">
        <f t="shared" ca="1" si="129"/>
        <v>0</v>
      </c>
      <c r="FX28" s="58">
        <f t="shared" ca="1" si="129"/>
        <v>0</v>
      </c>
      <c r="FY28" s="58">
        <f t="shared" ca="1" si="129"/>
        <v>0</v>
      </c>
      <c r="FZ28" s="58">
        <f t="shared" ca="1" si="129"/>
        <v>0</v>
      </c>
      <c r="GA28" s="58">
        <f t="shared" ca="1" si="129"/>
        <v>0</v>
      </c>
      <c r="GB28" s="58">
        <f t="shared" ca="1" si="129"/>
        <v>0</v>
      </c>
      <c r="GC28" s="58">
        <f t="shared" ca="1" si="129"/>
        <v>0</v>
      </c>
      <c r="GD28" s="58">
        <f t="shared" ca="1" si="129"/>
        <v>0</v>
      </c>
      <c r="GE28" s="58">
        <f t="shared" ca="1" si="129"/>
        <v>0</v>
      </c>
      <c r="GF28" s="58">
        <f t="shared" ca="1" si="129"/>
        <v>0</v>
      </c>
      <c r="GG28" s="58">
        <f t="shared" ca="1" si="129"/>
        <v>0</v>
      </c>
      <c r="GH28" s="58">
        <f t="shared" ca="1" si="129"/>
        <v>0</v>
      </c>
      <c r="GI28" s="58">
        <f t="shared" ca="1" si="129"/>
        <v>0</v>
      </c>
      <c r="GJ28" s="58"/>
      <c r="GK28" s="58"/>
      <c r="GL28" s="58"/>
      <c r="GM28" s="58"/>
    </row>
    <row r="29" spans="2:195" x14ac:dyDescent="0.2"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</row>
    <row r="30" spans="2:195" x14ac:dyDescent="0.2">
      <c r="B30" s="55" t="s">
        <v>13</v>
      </c>
      <c r="D30" s="58">
        <f t="shared" ref="D30:AH30" si="130">D14-C14</f>
        <v>13867</v>
      </c>
      <c r="E30" s="58">
        <f t="shared" si="130"/>
        <v>25348</v>
      </c>
      <c r="F30" s="58">
        <f t="shared" si="130"/>
        <v>26026</v>
      </c>
      <c r="G30" s="58">
        <f t="shared" si="130"/>
        <v>9102</v>
      </c>
      <c r="H30" s="58">
        <f t="shared" si="130"/>
        <v>10997</v>
      </c>
      <c r="I30" s="58">
        <f t="shared" si="130"/>
        <v>11327</v>
      </c>
      <c r="J30" s="58">
        <f t="shared" si="130"/>
        <v>9417</v>
      </c>
      <c r="K30" s="58">
        <f t="shared" si="130"/>
        <v>11128</v>
      </c>
      <c r="L30" s="58">
        <f t="shared" si="130"/>
        <v>14211</v>
      </c>
      <c r="M30" s="58">
        <f t="shared" si="130"/>
        <v>6689</v>
      </c>
      <c r="N30" s="58">
        <f t="shared" si="130"/>
        <v>10068</v>
      </c>
      <c r="O30" s="58">
        <f t="shared" si="130"/>
        <v>9489</v>
      </c>
      <c r="P30" s="58">
        <f t="shared" si="130"/>
        <v>9081</v>
      </c>
      <c r="Q30" s="58">
        <f t="shared" si="130"/>
        <v>11547</v>
      </c>
      <c r="R30" s="58">
        <f t="shared" si="130"/>
        <v>13219</v>
      </c>
      <c r="S30" s="58">
        <f t="shared" si="130"/>
        <v>10884</v>
      </c>
      <c r="T30" s="58">
        <f t="shared" si="130"/>
        <v>10178</v>
      </c>
      <c r="U30" s="58">
        <f t="shared" si="130"/>
        <v>12542</v>
      </c>
      <c r="V30" s="58">
        <f t="shared" si="130"/>
        <v>10062</v>
      </c>
      <c r="W30" s="58">
        <f t="shared" si="130"/>
        <v>9318</v>
      </c>
      <c r="X30" s="58">
        <f t="shared" si="130"/>
        <v>27513</v>
      </c>
      <c r="Y30" s="58">
        <f t="shared" si="130"/>
        <v>13843</v>
      </c>
      <c r="Z30" s="58">
        <f t="shared" si="130"/>
        <v>14163</v>
      </c>
      <c r="AA30" s="58">
        <f t="shared" si="130"/>
        <v>15890</v>
      </c>
      <c r="AB30" s="58">
        <f t="shared" si="130"/>
        <v>828</v>
      </c>
      <c r="AC30" s="58">
        <f t="shared" si="130"/>
        <v>30361</v>
      </c>
      <c r="AD30" s="58">
        <f t="shared" si="130"/>
        <v>11904</v>
      </c>
      <c r="AE30" s="58">
        <f t="shared" si="130"/>
        <v>14244</v>
      </c>
      <c r="AF30" s="58">
        <f t="shared" si="130"/>
        <v>358</v>
      </c>
      <c r="AG30" s="58">
        <f t="shared" si="130"/>
        <v>16668</v>
      </c>
      <c r="AH30" s="58">
        <f t="shared" si="130"/>
        <v>19333</v>
      </c>
      <c r="AI30" s="58"/>
      <c r="AJ30" s="58">
        <f>AJ14</f>
        <v>857</v>
      </c>
      <c r="AK30" s="58">
        <f t="shared" ref="AK30:CI30" si="131">AK14-AJ14</f>
        <v>15197</v>
      </c>
      <c r="AL30" s="58">
        <f t="shared" si="131"/>
        <v>11282</v>
      </c>
      <c r="AM30" s="58">
        <f t="shared" si="131"/>
        <v>13329</v>
      </c>
      <c r="AN30" s="58">
        <f t="shared" si="131"/>
        <v>13546</v>
      </c>
      <c r="AO30" s="58">
        <f t="shared" si="131"/>
        <v>14126</v>
      </c>
      <c r="AP30" s="58">
        <f t="shared" si="131"/>
        <v>11373</v>
      </c>
      <c r="AQ30" s="58">
        <f t="shared" si="131"/>
        <v>12431</v>
      </c>
      <c r="AR30" s="58">
        <f t="shared" si="131"/>
        <v>18118</v>
      </c>
      <c r="AS30" s="58">
        <f t="shared" si="131"/>
        <v>-8689</v>
      </c>
      <c r="AT30" s="58">
        <f t="shared" si="131"/>
        <v>41438</v>
      </c>
      <c r="AU30" s="58">
        <f t="shared" si="131"/>
        <v>17883</v>
      </c>
      <c r="AV30" s="58">
        <f t="shared" si="131"/>
        <v>22687</v>
      </c>
      <c r="AW30" s="58">
        <f t="shared" si="131"/>
        <v>37179</v>
      </c>
      <c r="AX30" s="58">
        <f t="shared" si="131"/>
        <v>9102</v>
      </c>
      <c r="AY30" s="58">
        <f t="shared" si="131"/>
        <v>14110</v>
      </c>
      <c r="AZ30" s="58">
        <f t="shared" si="131"/>
        <v>14909</v>
      </c>
      <c r="BA30" s="58">
        <f t="shared" si="131"/>
        <v>10290</v>
      </c>
      <c r="BB30" s="58">
        <f t="shared" si="131"/>
        <v>17170</v>
      </c>
      <c r="BC30" s="58">
        <f t="shared" si="131"/>
        <v>10887</v>
      </c>
      <c r="BD30" s="58">
        <f t="shared" si="131"/>
        <v>15824</v>
      </c>
      <c r="BE30" s="58">
        <f t="shared" si="131"/>
        <v>13559</v>
      </c>
      <c r="BF30" s="58">
        <f t="shared" si="131"/>
        <v>14434</v>
      </c>
      <c r="BG30" s="58">
        <f t="shared" si="131"/>
        <v>14583</v>
      </c>
      <c r="BH30" s="58">
        <f t="shared" si="131"/>
        <v>9878</v>
      </c>
      <c r="BI30" s="58">
        <f t="shared" si="131"/>
        <v>14687</v>
      </c>
      <c r="BJ30" s="58">
        <f t="shared" si="131"/>
        <v>18770</v>
      </c>
      <c r="BK30" s="58">
        <f t="shared" si="131"/>
        <v>11721</v>
      </c>
      <c r="BL30" s="58">
        <f t="shared" si="131"/>
        <v>15295</v>
      </c>
      <c r="BM30" s="58">
        <f t="shared" si="131"/>
        <v>15779</v>
      </c>
      <c r="BN30" s="58">
        <f t="shared" si="131"/>
        <v>18100</v>
      </c>
      <c r="BO30" s="58">
        <f t="shared" si="131"/>
        <v>15993</v>
      </c>
      <c r="BP30" s="58">
        <f t="shared" si="131"/>
        <v>12663</v>
      </c>
      <c r="BQ30" s="58">
        <f t="shared" si="131"/>
        <v>10851</v>
      </c>
      <c r="BR30" s="58">
        <f t="shared" si="131"/>
        <v>12548</v>
      </c>
      <c r="BS30" s="58">
        <f t="shared" si="131"/>
        <v>14436</v>
      </c>
      <c r="BT30" s="58">
        <f t="shared" si="131"/>
        <v>12652</v>
      </c>
      <c r="BU30" s="58">
        <f t="shared" si="131"/>
        <v>11900</v>
      </c>
      <c r="BV30" s="58">
        <f t="shared" si="131"/>
        <v>11226</v>
      </c>
      <c r="BW30" s="58">
        <f t="shared" si="131"/>
        <v>30390</v>
      </c>
      <c r="BX30" s="58">
        <f t="shared" si="131"/>
        <v>9081</v>
      </c>
      <c r="BY30" s="58">
        <f t="shared" si="131"/>
        <v>9256</v>
      </c>
      <c r="BZ30" s="58">
        <f t="shared" si="131"/>
        <v>16651</v>
      </c>
      <c r="CA30" s="58">
        <f t="shared" si="131"/>
        <v>20707</v>
      </c>
      <c r="CB30" s="58">
        <f t="shared" si="131"/>
        <v>22267</v>
      </c>
      <c r="CC30" s="58">
        <f t="shared" si="131"/>
        <v>18290</v>
      </c>
      <c r="CD30" s="58">
        <f t="shared" si="131"/>
        <v>15584</v>
      </c>
      <c r="CE30" s="58">
        <f t="shared" si="131"/>
        <v>13706</v>
      </c>
      <c r="CF30" s="58">
        <f t="shared" si="131"/>
        <v>13952</v>
      </c>
      <c r="CG30" s="58">
        <f t="shared" si="131"/>
        <v>22255</v>
      </c>
      <c r="CH30" s="58">
        <f t="shared" si="131"/>
        <v>8529</v>
      </c>
      <c r="CI30" s="58">
        <f t="shared" si="131"/>
        <v>9957</v>
      </c>
      <c r="CJ30" s="58"/>
      <c r="CK30" s="58">
        <f>CK14</f>
        <v>9164</v>
      </c>
      <c r="CL30" s="58">
        <f t="shared" ref="CL30" si="132">CL14-CK14</f>
        <v>9817</v>
      </c>
      <c r="CM30" s="58">
        <f t="shared" ref="CM30" si="133">CM14-CL14</f>
        <v>11730</v>
      </c>
      <c r="CN30" s="58">
        <f t="shared" ref="CN30" si="134">CN14-CM14</f>
        <v>14133</v>
      </c>
      <c r="CO30" s="58">
        <f t="shared" ref="CO30" si="135">CO14-CN14</f>
        <v>16940</v>
      </c>
      <c r="CP30" s="58">
        <f t="shared" ref="CP30" si="136">CP14-CO14</f>
        <v>12234</v>
      </c>
      <c r="CQ30" s="58">
        <f t="shared" ref="CQ30" si="137">CQ14-CP14</f>
        <v>8682</v>
      </c>
      <c r="CR30" s="58">
        <f t="shared" ref="CR30" si="138">CR14-CQ14</f>
        <v>8453</v>
      </c>
      <c r="CS30" s="58">
        <f t="shared" ref="CS30" si="139">CS14-CR14</f>
        <v>8644</v>
      </c>
      <c r="CT30" s="58">
        <f t="shared" ref="CT30" si="140">CT14-CS14</f>
        <v>10177</v>
      </c>
      <c r="CU30" s="58">
        <f t="shared" ref="CU30" si="141">CU14-CT14</f>
        <v>12812</v>
      </c>
      <c r="CV30" s="58">
        <f t="shared" ref="CV30" si="142">CV14-CU14</f>
        <v>15757</v>
      </c>
      <c r="CW30" s="58">
        <f t="shared" ref="CW30" si="143">CW14-CV14</f>
        <v>21253</v>
      </c>
      <c r="CX30" s="58">
        <f t="shared" ref="CX30" si="144">CX14-CW14</f>
        <v>13077</v>
      </c>
      <c r="CY30" s="58">
        <f t="shared" ref="CY30" si="145">CY14-CX14</f>
        <v>10817</v>
      </c>
      <c r="CZ30" s="58">
        <f t="shared" ref="CZ30" si="146">CZ14-CY14</f>
        <v>11146</v>
      </c>
      <c r="DA30" s="58">
        <f t="shared" ref="DA30" si="147">DA14-CZ14</f>
        <v>12400</v>
      </c>
      <c r="DB30" s="58">
        <f t="shared" ref="DB30" si="148">DB14-DA14</f>
        <v>12630</v>
      </c>
      <c r="DC30" s="58">
        <f t="shared" ref="DC30" si="149">DC14-DB14</f>
        <v>11606</v>
      </c>
      <c r="DD30" s="58">
        <f t="shared" ref="DD30" si="150">DD14-DC14</f>
        <v>11670</v>
      </c>
      <c r="DE30" s="58">
        <f t="shared" ref="DE30" si="151">DE14-DD14</f>
        <v>11146</v>
      </c>
      <c r="DF30" s="58">
        <f t="shared" ref="DF30" si="152">DF14-DE14</f>
        <v>12747</v>
      </c>
      <c r="DG30" s="58">
        <f t="shared" ref="DG30" si="153">DG14-DF14</f>
        <v>10314</v>
      </c>
      <c r="DH30" s="58">
        <f t="shared" ref="DH30" si="154">DH14-DG14</f>
        <v>11091</v>
      </c>
      <c r="DI30" s="58">
        <f t="shared" ref="DI30" si="155">DI14-DH14</f>
        <v>12770</v>
      </c>
      <c r="DJ30" s="58">
        <f t="shared" ref="DJ30" si="156">DJ14-DI14</f>
        <v>18183</v>
      </c>
      <c r="DK30" s="58">
        <f t="shared" ref="DK30" si="157">DK14-DJ14</f>
        <v>22826</v>
      </c>
      <c r="DL30" s="58">
        <f t="shared" ref="DL30" si="158">DL14-DK14</f>
        <v>11811</v>
      </c>
      <c r="DM30" s="58">
        <f t="shared" ref="DM30" si="159">DM14-DL14</f>
        <v>12858</v>
      </c>
      <c r="DN30" s="58">
        <f t="shared" ref="DN30" si="160">DN14-DM14</f>
        <v>14238</v>
      </c>
      <c r="DO30" s="58">
        <f t="shared" ref="DO30" si="161">DO14-DN14</f>
        <v>11694</v>
      </c>
      <c r="DP30" s="58">
        <f t="shared" ref="DP30" si="162">DP14-DO14</f>
        <v>11780</v>
      </c>
      <c r="DQ30" s="58">
        <f t="shared" ref="DQ30" si="163">DQ14-DP14</f>
        <v>12326</v>
      </c>
      <c r="DR30" s="58">
        <f t="shared" ref="DR30" si="164">DR14-DQ14</f>
        <v>21938</v>
      </c>
      <c r="DS30" s="58">
        <f t="shared" ref="DS30" si="165">DS14-DR14</f>
        <v>11576</v>
      </c>
      <c r="DT30" s="58">
        <f t="shared" ref="DT30" si="166">DT14-DS14</f>
        <v>9127</v>
      </c>
      <c r="DU30" s="58">
        <f t="shared" ref="DU30" si="167">DU14-DT14</f>
        <v>10272</v>
      </c>
      <c r="DV30" s="58">
        <f t="shared" ref="DV30" si="168">DV14-DU14</f>
        <v>16425</v>
      </c>
      <c r="DW30" s="58">
        <f t="shared" ref="DW30" si="169">DW14-DV14</f>
        <v>18650</v>
      </c>
      <c r="DX30" s="58">
        <f t="shared" ref="DX30" si="170">DX14-DW14</f>
        <v>17807</v>
      </c>
      <c r="DY30" s="58">
        <f t="shared" ref="DY30" si="171">DY14-DX14</f>
        <v>34792</v>
      </c>
      <c r="DZ30" s="58">
        <f t="shared" ref="DZ30" si="172">DZ14-DY14</f>
        <v>20099</v>
      </c>
      <c r="EA30" s="58">
        <f t="shared" ref="EA30" si="173">EA14-DZ14</f>
        <v>16533</v>
      </c>
      <c r="EB30" s="58">
        <f t="shared" ref="EB30" si="174">EB14-EA14</f>
        <v>12886</v>
      </c>
      <c r="EC30" s="58">
        <f t="shared" ref="EC30" si="175">EC14-EB14</f>
        <v>13432</v>
      </c>
      <c r="ED30" s="58">
        <f t="shared" ref="ED30" si="176">ED14-EC14</f>
        <v>13070</v>
      </c>
      <c r="EE30" s="58">
        <f t="shared" ref="EE30" si="177">EE14-ED14</f>
        <v>10840</v>
      </c>
      <c r="EF30" s="58">
        <f t="shared" ref="EF30" si="178">EF14-EE14</f>
        <v>10593</v>
      </c>
      <c r="EG30" s="58">
        <f t="shared" ref="EG30" si="179">EG14-EF14</f>
        <v>22228</v>
      </c>
      <c r="EH30" s="58"/>
      <c r="EI30" s="58">
        <v>8016</v>
      </c>
      <c r="EJ30" s="58">
        <f>EJ14-EI14</f>
        <v>12855</v>
      </c>
      <c r="EK30" s="58">
        <f t="shared" ref="EK30:EM30" si="180">EK14-EJ14</f>
        <v>10373</v>
      </c>
      <c r="EL30" s="58">
        <f t="shared" si="180"/>
        <v>12678</v>
      </c>
      <c r="EM30" s="58">
        <f t="shared" si="180"/>
        <v>16331</v>
      </c>
      <c r="EN30" s="58">
        <f t="shared" ref="EN30:EO30" si="181">EN14-EM14</f>
        <v>12283</v>
      </c>
      <c r="EO30" s="58">
        <f t="shared" si="181"/>
        <v>11397</v>
      </c>
      <c r="EP30" s="58">
        <f t="shared" ref="EP30:EU30" si="182">EP14-EO14</f>
        <v>12534</v>
      </c>
      <c r="EQ30" s="58">
        <f t="shared" ca="1" si="182"/>
        <v>47995</v>
      </c>
      <c r="ER30" s="58">
        <f t="shared" ca="1" si="182"/>
        <v>0</v>
      </c>
      <c r="ES30" s="58">
        <f t="shared" ca="1" si="182"/>
        <v>0</v>
      </c>
      <c r="ET30" s="58">
        <f t="shared" ca="1" si="182"/>
        <v>0</v>
      </c>
      <c r="EU30" s="58">
        <f t="shared" ca="1" si="182"/>
        <v>0</v>
      </c>
      <c r="EV30" s="58">
        <f t="shared" ref="EV30:FF30" ca="1" si="183">EV14-EU14</f>
        <v>0</v>
      </c>
      <c r="EW30" s="58">
        <f t="shared" ca="1" si="183"/>
        <v>0</v>
      </c>
      <c r="EX30" s="58">
        <f t="shared" ca="1" si="183"/>
        <v>0</v>
      </c>
      <c r="EY30" s="58">
        <f t="shared" ca="1" si="183"/>
        <v>0</v>
      </c>
      <c r="EZ30" s="58">
        <f t="shared" ca="1" si="183"/>
        <v>0</v>
      </c>
      <c r="FA30" s="58">
        <f t="shared" ca="1" si="183"/>
        <v>0</v>
      </c>
      <c r="FB30" s="58">
        <f t="shared" ca="1" si="183"/>
        <v>0</v>
      </c>
      <c r="FC30" s="58">
        <f t="shared" ca="1" si="183"/>
        <v>0</v>
      </c>
      <c r="FD30" s="58">
        <f t="shared" ca="1" si="183"/>
        <v>0</v>
      </c>
      <c r="FE30" s="58">
        <f t="shared" ca="1" si="183"/>
        <v>0</v>
      </c>
      <c r="FF30" s="58">
        <f t="shared" ca="1" si="183"/>
        <v>0</v>
      </c>
      <c r="FG30" s="58">
        <f t="shared" ref="FG30:GI30" ca="1" si="184">FG14-FF14</f>
        <v>0</v>
      </c>
      <c r="FH30" s="58">
        <f t="shared" ca="1" si="184"/>
        <v>0</v>
      </c>
      <c r="FI30" s="58">
        <f t="shared" ca="1" si="184"/>
        <v>0</v>
      </c>
      <c r="FJ30" s="58">
        <f t="shared" ca="1" si="184"/>
        <v>0</v>
      </c>
      <c r="FK30" s="58">
        <f t="shared" ca="1" si="184"/>
        <v>0</v>
      </c>
      <c r="FL30" s="58">
        <f t="shared" ca="1" si="184"/>
        <v>0</v>
      </c>
      <c r="FM30" s="58">
        <f t="shared" ca="1" si="184"/>
        <v>0</v>
      </c>
      <c r="FN30" s="58">
        <f t="shared" ca="1" si="184"/>
        <v>0</v>
      </c>
      <c r="FO30" s="58">
        <f t="shared" ca="1" si="184"/>
        <v>0</v>
      </c>
      <c r="FP30" s="58">
        <f t="shared" ca="1" si="184"/>
        <v>0</v>
      </c>
      <c r="FQ30" s="58">
        <f t="shared" ca="1" si="184"/>
        <v>0</v>
      </c>
      <c r="FR30" s="58">
        <f t="shared" ca="1" si="184"/>
        <v>0</v>
      </c>
      <c r="FS30" s="58">
        <f t="shared" ca="1" si="184"/>
        <v>0</v>
      </c>
      <c r="FT30" s="58">
        <f t="shared" ca="1" si="184"/>
        <v>0</v>
      </c>
      <c r="FU30" s="58">
        <f t="shared" ca="1" si="184"/>
        <v>0</v>
      </c>
      <c r="FV30" s="58">
        <f t="shared" ca="1" si="184"/>
        <v>0</v>
      </c>
      <c r="FW30" s="58">
        <f t="shared" ca="1" si="184"/>
        <v>0</v>
      </c>
      <c r="FX30" s="58">
        <f t="shared" ca="1" si="184"/>
        <v>0</v>
      </c>
      <c r="FY30" s="58">
        <f t="shared" ca="1" si="184"/>
        <v>0</v>
      </c>
      <c r="FZ30" s="58">
        <f t="shared" ca="1" si="184"/>
        <v>0</v>
      </c>
      <c r="GA30" s="58">
        <f t="shared" ca="1" si="184"/>
        <v>0</v>
      </c>
      <c r="GB30" s="58">
        <f t="shared" ca="1" si="184"/>
        <v>0</v>
      </c>
      <c r="GC30" s="58">
        <f t="shared" ca="1" si="184"/>
        <v>0</v>
      </c>
      <c r="GD30" s="58">
        <f t="shared" ca="1" si="184"/>
        <v>0</v>
      </c>
      <c r="GE30" s="58">
        <f t="shared" ca="1" si="184"/>
        <v>0</v>
      </c>
      <c r="GF30" s="58">
        <f t="shared" ca="1" si="184"/>
        <v>0</v>
      </c>
      <c r="GG30" s="58">
        <f t="shared" ca="1" si="184"/>
        <v>0</v>
      </c>
      <c r="GH30" s="58">
        <f t="shared" ca="1" si="184"/>
        <v>0</v>
      </c>
      <c r="GI30" s="58">
        <f t="shared" ca="1" si="184"/>
        <v>0</v>
      </c>
      <c r="GJ30" s="58"/>
      <c r="GK30" s="58"/>
      <c r="GL30" s="58"/>
      <c r="GM30" s="58"/>
    </row>
    <row r="31" spans="2:195" x14ac:dyDescent="0.2"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</row>
    <row r="32" spans="2:195" ht="15" x14ac:dyDescent="0.25">
      <c r="B32" s="6" t="s">
        <v>82</v>
      </c>
      <c r="C32" s="6"/>
      <c r="D32" s="7">
        <f t="shared" ref="D32:AH32" si="185">D16-C16</f>
        <v>324559</v>
      </c>
      <c r="E32" s="7">
        <f t="shared" si="185"/>
        <v>348600</v>
      </c>
      <c r="F32" s="7">
        <f t="shared" si="185"/>
        <v>625956</v>
      </c>
      <c r="G32" s="7">
        <f t="shared" si="185"/>
        <v>253763</v>
      </c>
      <c r="H32" s="7">
        <f t="shared" si="185"/>
        <v>300353</v>
      </c>
      <c r="I32" s="7">
        <f t="shared" si="185"/>
        <v>328999</v>
      </c>
      <c r="J32" s="7">
        <f t="shared" si="185"/>
        <v>295316</v>
      </c>
      <c r="K32" s="7">
        <f t="shared" si="185"/>
        <v>287289</v>
      </c>
      <c r="L32" s="7">
        <f t="shared" si="185"/>
        <v>368557</v>
      </c>
      <c r="M32" s="7">
        <f t="shared" si="185"/>
        <v>176554</v>
      </c>
      <c r="N32" s="7">
        <f t="shared" si="185"/>
        <v>269215</v>
      </c>
      <c r="O32" s="7">
        <f t="shared" si="185"/>
        <v>254767</v>
      </c>
      <c r="P32" s="7">
        <f t="shared" si="185"/>
        <v>263205</v>
      </c>
      <c r="Q32" s="7">
        <f t="shared" si="185"/>
        <v>320469</v>
      </c>
      <c r="R32" s="7">
        <f t="shared" si="185"/>
        <v>355369</v>
      </c>
      <c r="S32" s="7">
        <f t="shared" si="185"/>
        <v>292433</v>
      </c>
      <c r="T32" s="7">
        <f t="shared" si="185"/>
        <v>274663</v>
      </c>
      <c r="U32" s="7">
        <f t="shared" si="185"/>
        <v>356858</v>
      </c>
      <c r="V32" s="7">
        <f t="shared" si="185"/>
        <v>280702</v>
      </c>
      <c r="W32" s="7">
        <f t="shared" si="185"/>
        <v>213500</v>
      </c>
      <c r="X32" s="7">
        <f t="shared" si="185"/>
        <v>764818</v>
      </c>
      <c r="Y32" s="7">
        <f t="shared" si="185"/>
        <v>402586</v>
      </c>
      <c r="Z32" s="7">
        <f t="shared" si="185"/>
        <v>417634</v>
      </c>
      <c r="AA32" s="7">
        <f t="shared" si="185"/>
        <v>502224</v>
      </c>
      <c r="AB32" s="7">
        <f t="shared" si="185"/>
        <v>284616</v>
      </c>
      <c r="AC32" s="7">
        <f t="shared" si="185"/>
        <v>933930</v>
      </c>
      <c r="AD32" s="7">
        <f t="shared" si="185"/>
        <v>302288</v>
      </c>
      <c r="AE32" s="7">
        <f t="shared" si="185"/>
        <v>518632</v>
      </c>
      <c r="AF32" s="7">
        <f t="shared" si="185"/>
        <v>42412</v>
      </c>
      <c r="AG32" s="7">
        <f t="shared" si="185"/>
        <v>533733</v>
      </c>
      <c r="AH32" s="7">
        <f t="shared" si="185"/>
        <v>290482</v>
      </c>
      <c r="AI32" s="7"/>
      <c r="AJ32" s="7">
        <f>AJ16</f>
        <v>37441</v>
      </c>
      <c r="AK32" s="7">
        <f t="shared" ref="AK32:CI32" si="186">AK16-AJ16</f>
        <v>346769</v>
      </c>
      <c r="AL32" s="7">
        <f t="shared" si="186"/>
        <v>282909</v>
      </c>
      <c r="AM32" s="7">
        <f t="shared" si="186"/>
        <v>324564</v>
      </c>
      <c r="AN32" s="7">
        <f t="shared" si="186"/>
        <v>324886</v>
      </c>
      <c r="AO32" s="7">
        <f t="shared" si="186"/>
        <v>346037</v>
      </c>
      <c r="AP32" s="7">
        <f t="shared" si="186"/>
        <v>331911</v>
      </c>
      <c r="AQ32" s="7">
        <f t="shared" si="186"/>
        <v>341750</v>
      </c>
      <c r="AR32" s="7">
        <f t="shared" si="186"/>
        <v>368551</v>
      </c>
      <c r="AS32" s="7">
        <f t="shared" si="186"/>
        <v>-71342</v>
      </c>
      <c r="AT32" s="7">
        <f t="shared" si="186"/>
        <v>741590</v>
      </c>
      <c r="AU32" s="7">
        <f t="shared" si="186"/>
        <v>352798</v>
      </c>
      <c r="AV32" s="7">
        <f t="shared" si="186"/>
        <v>339022</v>
      </c>
      <c r="AW32" s="7">
        <f t="shared" si="186"/>
        <v>417100</v>
      </c>
      <c r="AX32" s="7">
        <f t="shared" si="186"/>
        <v>317765</v>
      </c>
      <c r="AY32" s="7">
        <f t="shared" si="186"/>
        <v>355927</v>
      </c>
      <c r="AZ32" s="7">
        <f t="shared" si="186"/>
        <v>444697</v>
      </c>
      <c r="BA32" s="7">
        <f t="shared" si="186"/>
        <v>230345</v>
      </c>
      <c r="BB32" s="7">
        <f t="shared" si="186"/>
        <v>538763</v>
      </c>
      <c r="BC32" s="7">
        <f t="shared" si="186"/>
        <v>335593</v>
      </c>
      <c r="BD32" s="7">
        <f t="shared" si="186"/>
        <v>364580</v>
      </c>
      <c r="BE32" s="7">
        <f t="shared" si="186"/>
        <v>328822</v>
      </c>
      <c r="BF32" s="7">
        <f t="shared" si="186"/>
        <v>325105</v>
      </c>
      <c r="BG32" s="7">
        <f t="shared" si="186"/>
        <v>349863</v>
      </c>
      <c r="BH32" s="7">
        <f t="shared" si="186"/>
        <v>250985</v>
      </c>
      <c r="BI32" s="7">
        <f t="shared" si="186"/>
        <v>357780</v>
      </c>
      <c r="BJ32" s="7">
        <f t="shared" si="186"/>
        <v>381021</v>
      </c>
      <c r="BK32" s="7">
        <f t="shared" si="186"/>
        <v>335229</v>
      </c>
      <c r="BL32" s="7">
        <f t="shared" si="186"/>
        <v>319877</v>
      </c>
      <c r="BM32" s="7">
        <f t="shared" si="186"/>
        <v>312023</v>
      </c>
      <c r="BN32" s="7">
        <f t="shared" si="186"/>
        <v>318338</v>
      </c>
      <c r="BO32" s="7">
        <f t="shared" si="186"/>
        <v>285872</v>
      </c>
      <c r="BP32" s="7">
        <f t="shared" si="186"/>
        <v>282515</v>
      </c>
      <c r="BQ32" s="7">
        <f t="shared" si="186"/>
        <v>274143</v>
      </c>
      <c r="BR32" s="7">
        <f t="shared" si="186"/>
        <v>327812</v>
      </c>
      <c r="BS32" s="7">
        <f t="shared" si="186"/>
        <v>350950</v>
      </c>
      <c r="BT32" s="7">
        <f t="shared" si="186"/>
        <v>292275</v>
      </c>
      <c r="BU32" s="7">
        <f t="shared" si="186"/>
        <v>301422</v>
      </c>
      <c r="BV32" s="7">
        <f t="shared" si="186"/>
        <v>280983</v>
      </c>
      <c r="BW32" s="7">
        <f>BW16-BV16</f>
        <v>611976</v>
      </c>
      <c r="BX32" s="7">
        <f t="shared" si="186"/>
        <v>228142</v>
      </c>
      <c r="BY32" s="7">
        <f t="shared" si="186"/>
        <v>230884</v>
      </c>
      <c r="BZ32" s="7">
        <f t="shared" si="186"/>
        <v>487746</v>
      </c>
      <c r="CA32" s="7">
        <f t="shared" si="186"/>
        <v>522048</v>
      </c>
      <c r="CB32" s="7">
        <f t="shared" si="186"/>
        <v>581809</v>
      </c>
      <c r="CC32" s="7">
        <f t="shared" si="186"/>
        <v>765234</v>
      </c>
      <c r="CD32" s="7">
        <f t="shared" si="186"/>
        <v>661748</v>
      </c>
      <c r="CE32" s="7">
        <f t="shared" si="186"/>
        <v>506540</v>
      </c>
      <c r="CF32" s="7">
        <f t="shared" si="186"/>
        <v>451350</v>
      </c>
      <c r="CG32" s="7">
        <f t="shared" si="186"/>
        <v>663600</v>
      </c>
      <c r="CH32" s="7">
        <f t="shared" si="186"/>
        <v>228556</v>
      </c>
      <c r="CI32" s="7">
        <f t="shared" si="186"/>
        <v>243266</v>
      </c>
      <c r="CJ32" s="7"/>
      <c r="CK32" s="7">
        <f>CK16</f>
        <v>308622</v>
      </c>
      <c r="CL32" s="7">
        <f t="shared" ref="CL32" si="187">CL16-CK16</f>
        <v>315814</v>
      </c>
      <c r="CM32" s="7">
        <f t="shared" ref="CM32" si="188">CM16-CL16</f>
        <v>309655</v>
      </c>
      <c r="CN32" s="7">
        <f t="shared" ref="CN32" si="189">CN16-CM16</f>
        <v>351909</v>
      </c>
      <c r="CO32" s="7">
        <f t="shared" ref="CO32" si="190">CO16-CN16</f>
        <v>344980</v>
      </c>
      <c r="CP32" s="7">
        <f t="shared" ref="CP32" si="191">CP16-CO16</f>
        <v>337014</v>
      </c>
      <c r="CQ32" s="7">
        <f t="shared" ref="CQ32" si="192">CQ16-CP16</f>
        <v>337635</v>
      </c>
      <c r="CR32" s="7">
        <f t="shared" ref="CR32" si="193">CR16-CQ16</f>
        <v>331829</v>
      </c>
      <c r="CS32" s="7">
        <f t="shared" ref="CS32" si="194">CS16-CR16</f>
        <v>358855</v>
      </c>
      <c r="CT32" s="7">
        <f t="shared" ref="CT32" si="195">CT16-CS16</f>
        <v>316969</v>
      </c>
      <c r="CU32" s="7">
        <f t="shared" ref="CU32" si="196">CU16-CT16</f>
        <v>287534</v>
      </c>
      <c r="CV32" s="7">
        <f t="shared" ref="CV32" si="197">CV16-CU16</f>
        <v>353419</v>
      </c>
      <c r="CW32" s="7">
        <f t="shared" ref="CW32" si="198">CW16-CV16</f>
        <v>455130</v>
      </c>
      <c r="CX32" s="7">
        <f t="shared" ref="CX32" si="199">CX16-CW16</f>
        <v>372871</v>
      </c>
      <c r="CY32" s="7">
        <f t="shared" ref="CY32" si="200">CY16-CX16</f>
        <v>368907</v>
      </c>
      <c r="CZ32" s="7">
        <f t="shared" ref="CZ32" si="201">CZ16-CY16</f>
        <v>402638</v>
      </c>
      <c r="DA32" s="7">
        <f t="shared" ref="DA32" si="202">DA16-CZ16</f>
        <v>385784</v>
      </c>
      <c r="DB32" s="7">
        <f t="shared" ref="DB32" si="203">DB16-DA16</f>
        <v>412628</v>
      </c>
      <c r="DC32" s="7">
        <f t="shared" ref="DC32" si="204">DC16-DB16</f>
        <v>365615</v>
      </c>
      <c r="DD32" s="7">
        <f t="shared" ref="DD32" si="205">DD16-DC16</f>
        <v>390884</v>
      </c>
      <c r="DE32" s="7">
        <f t="shared" ref="DE32" si="206">DE16-DD16</f>
        <v>346337</v>
      </c>
      <c r="DF32" s="7">
        <f t="shared" ref="DF32" si="207">DF16-DE16</f>
        <v>380007</v>
      </c>
      <c r="DG32" s="7">
        <f t="shared" ref="DG32" si="208">DG16-DF16</f>
        <v>296606</v>
      </c>
      <c r="DH32" s="7">
        <f t="shared" ref="DH32" si="209">DH16-DG16</f>
        <v>351532</v>
      </c>
      <c r="DI32" s="7">
        <f t="shared" ref="DI32" si="210">DI16-DH16</f>
        <v>353161</v>
      </c>
      <c r="DJ32" s="7">
        <f t="shared" ref="DJ32" si="211">DJ16-DI16</f>
        <v>386769</v>
      </c>
      <c r="DK32" s="7">
        <f t="shared" ref="DK32" si="212">DK16-DJ16</f>
        <v>592163</v>
      </c>
      <c r="DL32" s="7">
        <f t="shared" ref="DL32" si="213">DL16-DK16</f>
        <v>293712</v>
      </c>
      <c r="DM32" s="7">
        <f t="shared" ref="DM32" si="214">DM16-DL16</f>
        <v>305011</v>
      </c>
      <c r="DN32" s="7">
        <f t="shared" ref="DN32" si="215">DN16-DM16</f>
        <v>310632</v>
      </c>
      <c r="DO32" s="7">
        <f t="shared" ref="DO32" si="216">DO16-DN16</f>
        <v>304909</v>
      </c>
      <c r="DP32" s="7">
        <f t="shared" ref="DP32" si="217">DP16-DO16</f>
        <v>310652</v>
      </c>
      <c r="DQ32" s="7">
        <f t="shared" ref="DQ32" si="218">DQ16-DP16</f>
        <v>270224</v>
      </c>
      <c r="DR32" s="7">
        <f t="shared" ref="DR32" si="219">DR16-DQ16</f>
        <v>406092</v>
      </c>
      <c r="DS32" s="7">
        <f t="shared" ref="DS32" si="220">DS16-DR16</f>
        <v>261314</v>
      </c>
      <c r="DT32" s="7">
        <f t="shared" ref="DT32" si="221">DT16-DS16</f>
        <v>180656</v>
      </c>
      <c r="DU32" s="7">
        <f t="shared" ref="DU32" si="222">DU16-DT16</f>
        <v>134429</v>
      </c>
      <c r="DV32" s="7">
        <f t="shared" ref="DV32" si="223">DV16-DU16</f>
        <v>490708</v>
      </c>
      <c r="DW32" s="7">
        <f t="shared" ref="DW32" si="224">DW16-DV16</f>
        <v>628508</v>
      </c>
      <c r="DX32" s="7">
        <f t="shared" ref="DX32" si="225">DX16-DW16</f>
        <v>607059</v>
      </c>
      <c r="DY32" s="7">
        <f t="shared" ref="DY32" si="226">DY16-DX16</f>
        <v>1470898</v>
      </c>
      <c r="DZ32" s="7">
        <f t="shared" ref="DZ32" si="227">DZ16-DY16</f>
        <v>957176</v>
      </c>
      <c r="EA32" s="7">
        <f t="shared" ref="EA32" si="228">EA16-DZ16</f>
        <v>712417</v>
      </c>
      <c r="EB32" s="7">
        <f t="shared" ref="EB32" si="229">EB16-EA16</f>
        <v>605810</v>
      </c>
      <c r="EC32" s="7">
        <f t="shared" ref="EC32" si="230">EC16-EB16</f>
        <v>501298</v>
      </c>
      <c r="ED32" s="7">
        <f t="shared" ref="ED32" si="231">ED16-EC16</f>
        <v>463995</v>
      </c>
      <c r="EE32" s="7">
        <f t="shared" ref="EE32" si="232">EE16-ED16</f>
        <v>326402</v>
      </c>
      <c r="EF32" s="7">
        <f t="shared" ref="EF32" si="233">EF16-EE16</f>
        <v>316809</v>
      </c>
      <c r="EG32" s="7">
        <f t="shared" ref="EG32" si="234">EG16-EF16</f>
        <v>555212</v>
      </c>
      <c r="EH32" s="7"/>
      <c r="EI32" s="7">
        <v>296520</v>
      </c>
      <c r="EJ32" s="7">
        <f>EJ16-EI16</f>
        <v>393844</v>
      </c>
      <c r="EK32" s="7">
        <f t="shared" ref="EK32:EM32" si="235">EK16-EJ16</f>
        <v>365577</v>
      </c>
      <c r="EL32" s="7">
        <f t="shared" si="235"/>
        <v>398308</v>
      </c>
      <c r="EM32" s="7">
        <f t="shared" si="235"/>
        <v>486049</v>
      </c>
      <c r="EN32" s="7">
        <f t="shared" ref="EN32:EO32" si="236">EN16-EM16</f>
        <v>417252</v>
      </c>
      <c r="EO32" s="7">
        <f t="shared" si="236"/>
        <v>421673</v>
      </c>
      <c r="EP32" s="7">
        <f t="shared" ref="EP32:EU32" si="237">EP16-EO16</f>
        <v>435261</v>
      </c>
      <c r="EQ32" s="7">
        <f t="shared" ca="1" si="237"/>
        <v>1707438.0434782607</v>
      </c>
      <c r="ER32" s="7">
        <f t="shared" ca="1" si="237"/>
        <v>0</v>
      </c>
      <c r="ES32" s="7">
        <f t="shared" ca="1" si="237"/>
        <v>0</v>
      </c>
      <c r="ET32" s="7">
        <f t="shared" ca="1" si="237"/>
        <v>0</v>
      </c>
      <c r="EU32" s="7">
        <f t="shared" ca="1" si="237"/>
        <v>0</v>
      </c>
      <c r="EV32" s="7">
        <f t="shared" ref="EV32:FF32" ca="1" si="238">EV16-EU16</f>
        <v>0</v>
      </c>
      <c r="EW32" s="7">
        <f t="shared" ca="1" si="238"/>
        <v>0</v>
      </c>
      <c r="EX32" s="7">
        <f t="shared" ca="1" si="238"/>
        <v>0</v>
      </c>
      <c r="EY32" s="7">
        <f t="shared" ca="1" si="238"/>
        <v>0</v>
      </c>
      <c r="EZ32" s="7">
        <f t="shared" ca="1" si="238"/>
        <v>0</v>
      </c>
      <c r="FA32" s="7">
        <f t="shared" ca="1" si="238"/>
        <v>0</v>
      </c>
      <c r="FB32" s="7">
        <f t="shared" ca="1" si="238"/>
        <v>0</v>
      </c>
      <c r="FC32" s="7">
        <f t="shared" ca="1" si="238"/>
        <v>0</v>
      </c>
      <c r="FD32" s="7">
        <f t="shared" ca="1" si="238"/>
        <v>0</v>
      </c>
      <c r="FE32" s="7">
        <f t="shared" ca="1" si="238"/>
        <v>0</v>
      </c>
      <c r="FF32" s="7">
        <f t="shared" ca="1" si="238"/>
        <v>0</v>
      </c>
      <c r="FG32" s="7">
        <f t="shared" ref="FG32:GI32" ca="1" si="239">FG16-FF16</f>
        <v>0</v>
      </c>
      <c r="FH32" s="7">
        <f t="shared" ca="1" si="239"/>
        <v>0</v>
      </c>
      <c r="FI32" s="7">
        <f t="shared" ca="1" si="239"/>
        <v>0</v>
      </c>
      <c r="FJ32" s="7">
        <f t="shared" ca="1" si="239"/>
        <v>0</v>
      </c>
      <c r="FK32" s="7">
        <f t="shared" ca="1" si="239"/>
        <v>0</v>
      </c>
      <c r="FL32" s="7">
        <f t="shared" ca="1" si="239"/>
        <v>0</v>
      </c>
      <c r="FM32" s="7">
        <f t="shared" ca="1" si="239"/>
        <v>0</v>
      </c>
      <c r="FN32" s="7">
        <f t="shared" ca="1" si="239"/>
        <v>0</v>
      </c>
      <c r="FO32" s="7">
        <f t="shared" ca="1" si="239"/>
        <v>0</v>
      </c>
      <c r="FP32" s="7">
        <f t="shared" ca="1" si="239"/>
        <v>0</v>
      </c>
      <c r="FQ32" s="7">
        <f t="shared" ca="1" si="239"/>
        <v>0</v>
      </c>
      <c r="FR32" s="7">
        <f t="shared" ca="1" si="239"/>
        <v>0</v>
      </c>
      <c r="FS32" s="7">
        <f t="shared" ca="1" si="239"/>
        <v>0</v>
      </c>
      <c r="FT32" s="7">
        <f t="shared" ca="1" si="239"/>
        <v>0</v>
      </c>
      <c r="FU32" s="7">
        <f t="shared" ca="1" si="239"/>
        <v>0</v>
      </c>
      <c r="FV32" s="7">
        <f t="shared" ca="1" si="239"/>
        <v>0</v>
      </c>
      <c r="FW32" s="7">
        <f t="shared" ca="1" si="239"/>
        <v>0</v>
      </c>
      <c r="FX32" s="7">
        <f t="shared" ca="1" si="239"/>
        <v>0</v>
      </c>
      <c r="FY32" s="7">
        <f t="shared" ca="1" si="239"/>
        <v>0</v>
      </c>
      <c r="FZ32" s="7">
        <f t="shared" ca="1" si="239"/>
        <v>0</v>
      </c>
      <c r="GA32" s="7">
        <f t="shared" ca="1" si="239"/>
        <v>0</v>
      </c>
      <c r="GB32" s="7">
        <f t="shared" ca="1" si="239"/>
        <v>0</v>
      </c>
      <c r="GC32" s="7">
        <f t="shared" ca="1" si="239"/>
        <v>0</v>
      </c>
      <c r="GD32" s="7">
        <f t="shared" ca="1" si="239"/>
        <v>0</v>
      </c>
      <c r="GE32" s="7">
        <f t="shared" ca="1" si="239"/>
        <v>0</v>
      </c>
      <c r="GF32" s="7">
        <f t="shared" ca="1" si="239"/>
        <v>0</v>
      </c>
      <c r="GG32" s="7">
        <f t="shared" ca="1" si="239"/>
        <v>0</v>
      </c>
      <c r="GH32" s="7">
        <f t="shared" ca="1" si="239"/>
        <v>0</v>
      </c>
      <c r="GI32" s="7">
        <f t="shared" ca="1" si="239"/>
        <v>0</v>
      </c>
      <c r="GJ32" s="83"/>
      <c r="GK32" s="83"/>
      <c r="GL32" s="83"/>
      <c r="GM32" s="83"/>
    </row>
    <row r="34" spans="2:195" x14ac:dyDescent="0.2">
      <c r="BV34" s="58"/>
      <c r="BW34" s="58"/>
      <c r="BX34" s="58"/>
      <c r="BY34" s="58"/>
      <c r="BZ34" s="58"/>
      <c r="CA34" s="58"/>
      <c r="DU34" s="58"/>
      <c r="DV34" s="58"/>
      <c r="DW34" s="58"/>
      <c r="DX34" s="58"/>
      <c r="DY34" s="58">
        <f>DY32/2</f>
        <v>735449</v>
      </c>
      <c r="DZ34" s="58"/>
      <c r="EA34" s="58"/>
      <c r="EB34" s="58"/>
      <c r="EC34" s="58"/>
      <c r="ED34" s="58"/>
      <c r="EE34" s="58"/>
      <c r="EF34" s="58"/>
      <c r="EG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</row>
    <row r="36" spans="2:195" ht="15" x14ac:dyDescent="0.25">
      <c r="B36" s="3" t="s">
        <v>213</v>
      </c>
    </row>
    <row r="38" spans="2:195" x14ac:dyDescent="0.2">
      <c r="B38" s="55" t="str">
        <f>B22</f>
        <v>Bajaj</v>
      </c>
      <c r="C38" s="59">
        <f>C6/C$16</f>
        <v>0.11308305261416449</v>
      </c>
      <c r="D38" s="59">
        <f t="shared" ref="D38:AE38" si="240">D6/D$16</f>
        <v>0.11374674258730652</v>
      </c>
      <c r="E38" s="59">
        <f t="shared" si="240"/>
        <v>0.1143736272280801</v>
      </c>
      <c r="F38" s="59">
        <f t="shared" si="240"/>
        <v>0.11519991701241361</v>
      </c>
      <c r="G38" s="59">
        <f t="shared" si="240"/>
        <v>0.11560497181317386</v>
      </c>
      <c r="H38" s="59">
        <f t="shared" si="240"/>
        <v>0.11598150275736774</v>
      </c>
      <c r="I38" s="59">
        <f t="shared" si="240"/>
        <v>0.11617179600466132</v>
      </c>
      <c r="J38" s="59">
        <f t="shared" si="240"/>
        <v>0.11622097977053213</v>
      </c>
      <c r="K38" s="59">
        <f t="shared" si="240"/>
        <v>0.11637438271032222</v>
      </c>
      <c r="L38" s="59">
        <f t="shared" si="240"/>
        <v>0.11652279703004778</v>
      </c>
      <c r="M38" s="59">
        <f t="shared" si="240"/>
        <v>0.1165533162111177</v>
      </c>
      <c r="N38" s="59">
        <f t="shared" si="240"/>
        <v>0.11656175588833058</v>
      </c>
      <c r="O38" s="59">
        <f t="shared" si="240"/>
        <v>0.11656585121589078</v>
      </c>
      <c r="P38" s="59">
        <f t="shared" si="240"/>
        <v>0.11655748703507486</v>
      </c>
      <c r="Q38" s="59">
        <f t="shared" si="240"/>
        <v>0.11651013960030221</v>
      </c>
      <c r="R38" s="59">
        <f t="shared" si="240"/>
        <v>0.11665697824330462</v>
      </c>
      <c r="S38" s="59">
        <f t="shared" si="240"/>
        <v>0.11654717142361042</v>
      </c>
      <c r="T38" s="59">
        <f t="shared" si="240"/>
        <v>0.11645019063394062</v>
      </c>
      <c r="U38" s="59">
        <f t="shared" si="240"/>
        <v>0.11625126943323645</v>
      </c>
      <c r="V38" s="59">
        <f t="shared" si="240"/>
        <v>0.11638004449237205</v>
      </c>
      <c r="W38" s="59">
        <f t="shared" si="240"/>
        <v>0.11647769688968496</v>
      </c>
      <c r="X38" s="59">
        <f t="shared" si="240"/>
        <v>0.11631929535598355</v>
      </c>
      <c r="Y38" s="59">
        <f t="shared" si="240"/>
        <v>0.11638534444229007</v>
      </c>
      <c r="Z38" s="59">
        <f t="shared" si="240"/>
        <v>0.1166803905998692</v>
      </c>
      <c r="AA38" s="59">
        <f t="shared" si="240"/>
        <v>0.11648992589213059</v>
      </c>
      <c r="AB38" s="59">
        <f t="shared" si="240"/>
        <v>0.11577447318604228</v>
      </c>
      <c r="AC38" s="59">
        <f t="shared" si="240"/>
        <v>0.11690019630027172</v>
      </c>
      <c r="AD38" s="59">
        <f t="shared" si="240"/>
        <v>0.11734571545415343</v>
      </c>
      <c r="AE38" s="59">
        <f t="shared" si="240"/>
        <v>0.11756024862692573</v>
      </c>
      <c r="AF38" s="59">
        <f t="shared" ref="AF38:AG38" si="241">AF6/AF$16</f>
        <v>0.11789770431411413</v>
      </c>
      <c r="AG38" s="59">
        <f t="shared" si="241"/>
        <v>0.1180955017261506</v>
      </c>
      <c r="AH38" s="59">
        <f t="shared" ref="AH38:AJ38" si="242">AH6/AH$16</f>
        <v>0.11824544147069001</v>
      </c>
      <c r="AI38" s="59"/>
      <c r="AJ38" s="59">
        <f t="shared" si="242"/>
        <v>0.103095536978179</v>
      </c>
      <c r="AK38" s="59">
        <f t="shared" ref="AK38:AL38" si="243">AK6/AK$16</f>
        <v>0.11498139038546629</v>
      </c>
      <c r="AL38" s="59">
        <f t="shared" si="243"/>
        <v>0.11985267995664942</v>
      </c>
      <c r="AM38" s="59">
        <f t="shared" ref="AM38:AN38" si="244">AM6/AM$16</f>
        <v>0.11991634423500251</v>
      </c>
      <c r="AN38" s="59">
        <f t="shared" si="244"/>
        <v>0.12056489253506653</v>
      </c>
      <c r="AO38" s="59">
        <f t="shared" ref="AO38:AP38" si="245">AO6/AO$16</f>
        <v>0.12059501770112703</v>
      </c>
      <c r="AP38" s="59">
        <f t="shared" si="245"/>
        <v>0.12004861327328872</v>
      </c>
      <c r="AQ38" s="59">
        <f t="shared" ref="AQ38:AR38" si="246">AQ6/AQ$16</f>
        <v>0.11953899104854025</v>
      </c>
      <c r="AR38" s="59">
        <f t="shared" si="246"/>
        <v>0.11941136150380544</v>
      </c>
      <c r="AS38" s="59">
        <f t="shared" ref="AS38:AT38" si="247">AS6/AS$16</f>
        <v>0.12133621115210468</v>
      </c>
      <c r="AT38" s="59">
        <f t="shared" si="247"/>
        <v>0.11879678797392407</v>
      </c>
      <c r="AU38" s="59">
        <f t="shared" ref="AU38:AV38" si="248">AU6/AU$16</f>
        <v>0.11888094630061612</v>
      </c>
      <c r="AV38" s="59">
        <f t="shared" si="248"/>
        <v>0.11910365817974736</v>
      </c>
      <c r="AW38" s="59">
        <f t="shared" ref="AW38:AX38" si="249">AW6/AW$16</f>
        <v>0.1191542524887455</v>
      </c>
      <c r="AX38" s="59">
        <f t="shared" si="249"/>
        <v>0.11887538525008898</v>
      </c>
      <c r="AY38" s="59">
        <f t="shared" ref="AY38:AZ38" si="250">AY6/AY$16</f>
        <v>0.11838156627846873</v>
      </c>
      <c r="AZ38" s="59">
        <f t="shared" si="250"/>
        <v>0.11838604163412839</v>
      </c>
      <c r="BA38" s="59">
        <f t="shared" ref="BA38:BB38" si="251">BA6/BA$16</f>
        <v>0.11589704288908091</v>
      </c>
      <c r="BB38" s="59">
        <f t="shared" si="251"/>
        <v>0.1189642976368296</v>
      </c>
      <c r="BC38" s="59">
        <f t="shared" ref="BC38:BD38" si="252">BC6/BC$16</f>
        <v>0.11855494108013685</v>
      </c>
      <c r="BD38" s="59">
        <f t="shared" si="252"/>
        <v>0.11819805714531363</v>
      </c>
      <c r="BE38" s="59">
        <f t="shared" ref="BE38:BF38" si="253">BE6/BE$16</f>
        <v>0.11794197618045753</v>
      </c>
      <c r="BF38" s="59">
        <f t="shared" si="253"/>
        <v>0.11796248904451612</v>
      </c>
      <c r="BG38" s="59">
        <f t="shared" ref="BG38:BH38" si="254">BG6/BG$16</f>
        <v>0.11764043744456963</v>
      </c>
      <c r="BH38" s="59">
        <f t="shared" si="254"/>
        <v>0.11738522783651242</v>
      </c>
      <c r="BI38" s="59">
        <f t="shared" ref="BI38:BJ38" si="255">BI6/BI$16</f>
        <v>0.11714328451945721</v>
      </c>
      <c r="BJ38" s="59">
        <f t="shared" si="255"/>
        <v>0.11696964843260492</v>
      </c>
      <c r="BK38" s="59">
        <f t="shared" ref="BK38:BL38" si="256">BK6/BK$16</f>
        <v>0.11666215093068308</v>
      </c>
      <c r="BL38" s="59">
        <f t="shared" si="256"/>
        <v>0.11639348343648133</v>
      </c>
      <c r="BM38" s="59">
        <f t="shared" ref="BM38:BN38" si="257">BM6/BM$16</f>
        <v>0.11619896851797896</v>
      </c>
      <c r="BN38" s="59">
        <f t="shared" si="257"/>
        <v>0.11619253926715481</v>
      </c>
      <c r="BO38" s="59">
        <f t="shared" ref="BO38:BP38" si="258">BO6/BO$16</f>
        <v>0.11612680439965098</v>
      </c>
      <c r="BP38" s="59">
        <f t="shared" si="258"/>
        <v>0.11593223095779262</v>
      </c>
      <c r="BQ38" s="59">
        <f t="shared" ref="BQ38:BR38" si="259">BQ6/BQ$16</f>
        <v>0.11576802368646259</v>
      </c>
      <c r="BR38" s="59">
        <f t="shared" si="259"/>
        <v>0.11572061934333885</v>
      </c>
      <c r="BS38" s="59">
        <f t="shared" ref="BS38:BT38" si="260">BS6/BS$16</f>
        <v>0.11572170160843283</v>
      </c>
      <c r="BT38" s="59">
        <f t="shared" si="260"/>
        <v>0.11556866645303547</v>
      </c>
      <c r="BU38" s="59">
        <f t="shared" ref="BU38:BV38" si="261">BU6/BU$16</f>
        <v>0.1155527075601443</v>
      </c>
      <c r="BV38" s="59">
        <f t="shared" si="261"/>
        <v>0.1156146573485736</v>
      </c>
      <c r="BW38" s="59">
        <f t="shared" ref="BW38:BX38" si="262">BW6/BW$16</f>
        <v>0.11549635228777286</v>
      </c>
      <c r="BX38" s="59">
        <f t="shared" si="262"/>
        <v>0.11538355383306534</v>
      </c>
      <c r="BY38" s="59">
        <f t="shared" ref="BY38:BZ38" si="263">BY6/BY$16</f>
        <v>0.11515245729147014</v>
      </c>
      <c r="BZ38" s="59">
        <f t="shared" si="263"/>
        <v>0.11515950703715844</v>
      </c>
      <c r="CA38" s="59">
        <f t="shared" ref="CA38:CB38" si="264">CA6/CA$16</f>
        <v>0.11524652187727007</v>
      </c>
      <c r="CB38" s="59">
        <f t="shared" si="264"/>
        <v>0.11470363695218387</v>
      </c>
      <c r="CC38" s="59">
        <f t="shared" ref="CC38:CD38" si="265">CC6/CC$16</f>
        <v>0.11484007861752844</v>
      </c>
      <c r="CD38" s="59">
        <f t="shared" si="265"/>
        <v>0.11533732733247495</v>
      </c>
      <c r="CE38" s="59">
        <f t="shared" ref="CE38:CF38" si="266">CE6/CE$16</f>
        <v>0.11532331749467416</v>
      </c>
      <c r="CF38" s="59">
        <f t="shared" si="266"/>
        <v>0.1153742230310774</v>
      </c>
      <c r="CG38" s="59">
        <f t="shared" ref="CG38:CH38" si="267">CG6/CG$16</f>
        <v>0.11522440332374242</v>
      </c>
      <c r="CH38" s="59">
        <f t="shared" si="267"/>
        <v>0.11528930493692065</v>
      </c>
      <c r="CI38" s="59">
        <f t="shared" ref="CI38:CK38" si="268">CI6/CI$16</f>
        <v>0.11540547408102772</v>
      </c>
      <c r="CJ38" s="59"/>
      <c r="CK38" s="59">
        <f t="shared" si="268"/>
        <v>0.10241330818930601</v>
      </c>
      <c r="CL38" s="59">
        <f t="shared" ref="CL38:CM38" si="269">CL6/CL$16</f>
        <v>0.10944436259280374</v>
      </c>
      <c r="CM38" s="59">
        <f t="shared" si="269"/>
        <v>0.11074723982995233</v>
      </c>
      <c r="CN38" s="59">
        <f t="shared" ref="CN38:CO38" si="270">CN6/CN$16</f>
        <v>0.11215552099533437</v>
      </c>
      <c r="CO38" s="59">
        <f t="shared" si="270"/>
        <v>0.11316876969674675</v>
      </c>
      <c r="CP38" s="59">
        <f t="shared" ref="CP38" si="271">CP6/CP$16</f>
        <v>0.1131014627077115</v>
      </c>
      <c r="CQ38" s="59">
        <f t="shared" ref="CQ38:CR38" si="272">CQ6/CQ$16</f>
        <v>0.1131478655065494</v>
      </c>
      <c r="CR38" s="59">
        <f t="shared" si="272"/>
        <v>0.11292577929203043</v>
      </c>
      <c r="CS38" s="59">
        <f t="shared" ref="CS38:CT38" si="273">CS6/CS$16</f>
        <v>0.11303258371204877</v>
      </c>
      <c r="CT38" s="59">
        <f t="shared" si="273"/>
        <v>0.11242628909944882</v>
      </c>
      <c r="CU38" s="59">
        <f t="shared" ref="CU38" si="274">CU6/CU$16</f>
        <v>0.11241507480526636</v>
      </c>
      <c r="CV38" s="59">
        <f t="shared" ref="CV38:CW38" si="275">CV6/CV$16</f>
        <v>0.11272597607375384</v>
      </c>
      <c r="CW38" s="59">
        <f t="shared" si="275"/>
        <v>0.11326551555609481</v>
      </c>
      <c r="CX38" s="59">
        <f t="shared" ref="CX38" si="276">CX6/CX$16</f>
        <v>0.11206117807653157</v>
      </c>
      <c r="CY38" s="59">
        <f t="shared" ref="CY38" si="277">CY6/CY$16</f>
        <v>0.1116443476719633</v>
      </c>
      <c r="CZ38" s="59">
        <v>0.11141472809244729</v>
      </c>
      <c r="DA38" s="59">
        <v>0.11181256539830779</v>
      </c>
      <c r="DB38" s="59">
        <v>0.1116877273722634</v>
      </c>
      <c r="DC38" s="59">
        <v>0.11174165739777023</v>
      </c>
      <c r="DD38" s="59">
        <v>0.11176697485275772</v>
      </c>
      <c r="DE38" s="59">
        <v>0.11165670851179788</v>
      </c>
      <c r="DF38" s="59">
        <v>0.11176604676736648</v>
      </c>
      <c r="DG38" s="59">
        <v>0.11171974860673896</v>
      </c>
      <c r="DH38" s="59">
        <v>0.11157804849929991</v>
      </c>
      <c r="DI38" s="59">
        <v>0.11150188398244294</v>
      </c>
      <c r="DJ38" s="59">
        <v>0.11122481108312343</v>
      </c>
      <c r="DK38" s="59">
        <v>0.11062898238020423</v>
      </c>
      <c r="DL38" s="59">
        <v>0.11035525941838439</v>
      </c>
      <c r="DM38" s="59">
        <v>0.11013530836883846</v>
      </c>
      <c r="DN38" s="59">
        <v>0.10979165512779844</v>
      </c>
      <c r="DO38" s="59">
        <v>0.10933565534200865</v>
      </c>
      <c r="DP38" s="59">
        <v>0.10890185810934444</v>
      </c>
      <c r="DQ38" s="59">
        <v>0.1085343519826652</v>
      </c>
      <c r="DR38" s="59">
        <v>0.10812517023469148</v>
      </c>
      <c r="DS38" s="59">
        <v>0.1080589841203804</v>
      </c>
      <c r="DT38" s="59">
        <v>0.10830367680009478</v>
      </c>
      <c r="DU38" s="59">
        <v>0.10875026542738614</v>
      </c>
      <c r="DV38" s="59">
        <v>0.10802266592252931</v>
      </c>
      <c r="DW38" s="59">
        <f t="shared" ref="DW38:DX38" si="278">DW6/DW$16</f>
        <v>0.10741611395587872</v>
      </c>
      <c r="DX38" s="59">
        <f t="shared" si="278"/>
        <v>0.10701127781611409</v>
      </c>
      <c r="DY38" s="59">
        <f t="shared" ref="DY38:DZ38" si="279">DY6/DY$16</f>
        <v>0.10618147315487055</v>
      </c>
      <c r="DZ38" s="59">
        <f t="shared" si="279"/>
        <v>0.10685959310207821</v>
      </c>
      <c r="EA38" s="59">
        <f t="shared" ref="EA38:EB38" si="280">EA6/EA$16</f>
        <v>0.10669111387252354</v>
      </c>
      <c r="EB38" s="59">
        <f t="shared" si="280"/>
        <v>0.10669484786283492</v>
      </c>
      <c r="EC38" s="59">
        <f t="shared" ref="EC38:ED38" si="281">EC6/EC$16</f>
        <v>0.10654366844166557</v>
      </c>
      <c r="ED38" s="59">
        <f t="shared" si="281"/>
        <v>0.106229454650987</v>
      </c>
      <c r="EE38" s="59">
        <f t="shared" ref="EE38:EF38" si="282">EE6/EE$16</f>
        <v>0.10624038050192154</v>
      </c>
      <c r="EF38" s="59">
        <f t="shared" si="282"/>
        <v>0.106143810875462</v>
      </c>
      <c r="EG38" s="59">
        <f t="shared" ref="EG38" si="283">EG6/EG$16</f>
        <v>0.10605115676900558</v>
      </c>
      <c r="EH38" s="59"/>
      <c r="EI38" s="59">
        <f t="shared" ref="EI38:EJ38" si="284">EI6/EI$16</f>
        <v>9.8286793470929446E-2</v>
      </c>
      <c r="EJ38" s="59">
        <f t="shared" si="284"/>
        <v>0.10358738288786785</v>
      </c>
      <c r="EK38" s="59">
        <f t="shared" ref="EK38:EM38" si="285">EK6/EK$16</f>
        <v>0.10341392180055514</v>
      </c>
      <c r="EL38" s="59">
        <f t="shared" si="285"/>
        <v>0.10313639548660511</v>
      </c>
      <c r="EM38" s="59">
        <f t="shared" si="285"/>
        <v>0.10525857368301157</v>
      </c>
      <c r="EN38" s="59">
        <f t="shared" ref="EN38:EO38" si="286">EN6/EN$16</f>
        <v>0.10500307522640029</v>
      </c>
      <c r="EO38" s="59">
        <f t="shared" si="286"/>
        <v>0.10492716849277658</v>
      </c>
      <c r="EP38" s="59">
        <f t="shared" ref="EP38:EU38" si="287">EP6/EP$16</f>
        <v>0.10498916777933877</v>
      </c>
      <c r="EQ38" s="59">
        <f t="shared" ca="1" si="287"/>
        <v>0.10477636224243857</v>
      </c>
      <c r="ER38" s="59">
        <f t="shared" ca="1" si="287"/>
        <v>0.10477636224243857</v>
      </c>
      <c r="ES38" s="59">
        <f t="shared" ca="1" si="287"/>
        <v>0.10477636224243857</v>
      </c>
      <c r="ET38" s="59">
        <f t="shared" ca="1" si="287"/>
        <v>0.10477636224243857</v>
      </c>
      <c r="EU38" s="59">
        <f t="shared" ca="1" si="287"/>
        <v>0.10477636224243857</v>
      </c>
      <c r="EV38" s="59">
        <f t="shared" ref="EV38:FF38" ca="1" si="288">EV6/EV$16</f>
        <v>0.10477636224243857</v>
      </c>
      <c r="EW38" s="59">
        <f t="shared" ca="1" si="288"/>
        <v>0.10477636224243857</v>
      </c>
      <c r="EX38" s="59">
        <f t="shared" ca="1" si="288"/>
        <v>0.10477636224243857</v>
      </c>
      <c r="EY38" s="59">
        <f t="shared" ca="1" si="288"/>
        <v>0.10477636224243857</v>
      </c>
      <c r="EZ38" s="59">
        <f t="shared" ca="1" si="288"/>
        <v>0.10477636224243857</v>
      </c>
      <c r="FA38" s="59">
        <f t="shared" ca="1" si="288"/>
        <v>0.10477636224243857</v>
      </c>
      <c r="FB38" s="59">
        <f t="shared" ca="1" si="288"/>
        <v>0.10477636224243857</v>
      </c>
      <c r="FC38" s="59">
        <f t="shared" ca="1" si="288"/>
        <v>0.10477636224243857</v>
      </c>
      <c r="FD38" s="59">
        <f t="shared" ca="1" si="288"/>
        <v>0.10477636224243857</v>
      </c>
      <c r="FE38" s="59">
        <f t="shared" ca="1" si="288"/>
        <v>0.10477636224243857</v>
      </c>
      <c r="FF38" s="59">
        <f t="shared" ca="1" si="288"/>
        <v>0.10477636224243857</v>
      </c>
      <c r="FG38" s="59">
        <f t="shared" ref="FG38:GI38" ca="1" si="289">FG6/FG$16</f>
        <v>0.10477636224243857</v>
      </c>
      <c r="FH38" s="59">
        <f t="shared" ca="1" si="289"/>
        <v>0.10477636224243857</v>
      </c>
      <c r="FI38" s="59">
        <f t="shared" ca="1" si="289"/>
        <v>0.10477636224243857</v>
      </c>
      <c r="FJ38" s="59">
        <f t="shared" ca="1" si="289"/>
        <v>0.10477636224243857</v>
      </c>
      <c r="FK38" s="59">
        <f t="shared" ca="1" si="289"/>
        <v>0.10477636224243857</v>
      </c>
      <c r="FL38" s="59">
        <f t="shared" ca="1" si="289"/>
        <v>0.10477636224243857</v>
      </c>
      <c r="FM38" s="59">
        <f t="shared" ca="1" si="289"/>
        <v>0.10477636224243857</v>
      </c>
      <c r="FN38" s="59">
        <f t="shared" ca="1" si="289"/>
        <v>0.10477636224243857</v>
      </c>
      <c r="FO38" s="59">
        <f t="shared" ca="1" si="289"/>
        <v>0.10477636224243857</v>
      </c>
      <c r="FP38" s="59">
        <f t="shared" ca="1" si="289"/>
        <v>0.10477636224243857</v>
      </c>
      <c r="FQ38" s="59">
        <f t="shared" ca="1" si="289"/>
        <v>0.10477636224243857</v>
      </c>
      <c r="FR38" s="59">
        <f t="shared" ca="1" si="289"/>
        <v>0.10477636224243857</v>
      </c>
      <c r="FS38" s="59">
        <f t="shared" ca="1" si="289"/>
        <v>0.10477636224243857</v>
      </c>
      <c r="FT38" s="59">
        <f t="shared" ca="1" si="289"/>
        <v>0.10477636224243857</v>
      </c>
      <c r="FU38" s="59">
        <f t="shared" ca="1" si="289"/>
        <v>0.10477636224243857</v>
      </c>
      <c r="FV38" s="59">
        <f t="shared" ca="1" si="289"/>
        <v>0.10477636224243857</v>
      </c>
      <c r="FW38" s="59">
        <f t="shared" ca="1" si="289"/>
        <v>0.10477636224243857</v>
      </c>
      <c r="FX38" s="59">
        <f t="shared" ca="1" si="289"/>
        <v>0.10477636224243857</v>
      </c>
      <c r="FY38" s="59">
        <f t="shared" ca="1" si="289"/>
        <v>0.10477636224243857</v>
      </c>
      <c r="FZ38" s="59">
        <f t="shared" ca="1" si="289"/>
        <v>0.10477636224243857</v>
      </c>
      <c r="GA38" s="59">
        <f t="shared" ca="1" si="289"/>
        <v>0.10477636224243857</v>
      </c>
      <c r="GB38" s="59">
        <f t="shared" ca="1" si="289"/>
        <v>0.10477636224243857</v>
      </c>
      <c r="GC38" s="59">
        <f t="shared" ca="1" si="289"/>
        <v>0.10477636224243857</v>
      </c>
      <c r="GD38" s="59">
        <f t="shared" ca="1" si="289"/>
        <v>0.10477636224243857</v>
      </c>
      <c r="GE38" s="59">
        <f t="shared" ca="1" si="289"/>
        <v>0.10477636224243857</v>
      </c>
      <c r="GF38" s="59">
        <f t="shared" ca="1" si="289"/>
        <v>0.10477636224243857</v>
      </c>
      <c r="GG38" s="59">
        <f t="shared" ca="1" si="289"/>
        <v>0.10477636224243857</v>
      </c>
      <c r="GH38" s="59">
        <f t="shared" ca="1" si="289"/>
        <v>0.10477636224243857</v>
      </c>
      <c r="GI38" s="59">
        <f t="shared" ca="1" si="289"/>
        <v>0.10477636224243857</v>
      </c>
      <c r="GJ38" s="84"/>
      <c r="GK38" s="84"/>
      <c r="GL38" s="84"/>
      <c r="GM38" s="84"/>
    </row>
    <row r="39" spans="2:195" x14ac:dyDescent="0.2">
      <c r="B39" s="55" t="str">
        <f t="shared" ref="B39:B44" si="290">B23</f>
        <v>Hero MotoCorp</v>
      </c>
      <c r="C39" s="59">
        <f t="shared" ref="C39:AE39" si="291">C7/C$16</f>
        <v>0.32106525439297168</v>
      </c>
      <c r="D39" s="59">
        <f t="shared" si="291"/>
        <v>0.32309284510133718</v>
      </c>
      <c r="E39" s="59">
        <f t="shared" si="291"/>
        <v>0.32371076186364245</v>
      </c>
      <c r="F39" s="59">
        <f t="shared" si="291"/>
        <v>0.32489667809733763</v>
      </c>
      <c r="G39" s="59">
        <f t="shared" si="291"/>
        <v>0.32484111418343942</v>
      </c>
      <c r="H39" s="59">
        <f t="shared" si="291"/>
        <v>0.32422010879049168</v>
      </c>
      <c r="I39" s="59">
        <f t="shared" si="291"/>
        <v>0.32386748328850906</v>
      </c>
      <c r="J39" s="59">
        <f t="shared" si="291"/>
        <v>0.32315927672273753</v>
      </c>
      <c r="K39" s="59">
        <f t="shared" si="291"/>
        <v>0.3218701409345795</v>
      </c>
      <c r="L39" s="59">
        <f t="shared" si="291"/>
        <v>0.32043503843120291</v>
      </c>
      <c r="M39" s="59">
        <f t="shared" si="291"/>
        <v>0.3200333609931868</v>
      </c>
      <c r="N39" s="59">
        <f t="shared" si="291"/>
        <v>0.31904231514368231</v>
      </c>
      <c r="O39" s="59">
        <f t="shared" si="291"/>
        <v>0.31803103576716713</v>
      </c>
      <c r="P39" s="59">
        <f t="shared" si="291"/>
        <v>0.3170400655027833</v>
      </c>
      <c r="Q39" s="59">
        <f t="shared" si="291"/>
        <v>0.31557775410380123</v>
      </c>
      <c r="R39" s="59">
        <f t="shared" si="291"/>
        <v>0.3143877626181224</v>
      </c>
      <c r="S39" s="59">
        <f t="shared" si="291"/>
        <v>0.31335666574291754</v>
      </c>
      <c r="T39" s="59">
        <f t="shared" si="291"/>
        <v>0.31216426647460033</v>
      </c>
      <c r="U39" s="59">
        <f t="shared" si="291"/>
        <v>0.31075096780151351</v>
      </c>
      <c r="V39" s="59">
        <f t="shared" si="291"/>
        <v>0.30971705566441693</v>
      </c>
      <c r="W39" s="59">
        <f t="shared" si="291"/>
        <v>0.30814265113264949</v>
      </c>
      <c r="X39" s="59">
        <f t="shared" si="291"/>
        <v>0.3058084031089997</v>
      </c>
      <c r="Y39" s="59">
        <f t="shared" si="291"/>
        <v>0.30612579391630818</v>
      </c>
      <c r="Z39" s="59">
        <f t="shared" si="291"/>
        <v>0.30572291302153232</v>
      </c>
      <c r="AA39" s="59">
        <f t="shared" si="291"/>
        <v>0.30683514880312468</v>
      </c>
      <c r="AB39" s="59">
        <f t="shared" si="291"/>
        <v>0.30967307091653679</v>
      </c>
      <c r="AC39" s="59">
        <f t="shared" si="291"/>
        <v>0.31292159664476904</v>
      </c>
      <c r="AD39" s="59">
        <f t="shared" si="291"/>
        <v>0.31331346380600639</v>
      </c>
      <c r="AE39" s="59">
        <f t="shared" si="291"/>
        <v>0.31463837637944386</v>
      </c>
      <c r="AF39" s="59">
        <f t="shared" ref="AF39:AG39" si="292">AF7/AF$16</f>
        <v>0.31424632290242749</v>
      </c>
      <c r="AG39" s="59">
        <f t="shared" si="292"/>
        <v>0.314279131446764</v>
      </c>
      <c r="AH39" s="59">
        <f t="shared" ref="AH39:AJ39" si="293">AH7/AH$16</f>
        <v>0.31381958581860031</v>
      </c>
      <c r="AI39" s="59"/>
      <c r="AJ39" s="59">
        <f t="shared" si="293"/>
        <v>0.28719852568040383</v>
      </c>
      <c r="AK39" s="59">
        <f t="shared" ref="AK39:AL39" si="294">AK7/AK$16</f>
        <v>0.28348038832929906</v>
      </c>
      <c r="AL39" s="59">
        <f t="shared" si="294"/>
        <v>0.28383991461793173</v>
      </c>
      <c r="AM39" s="59">
        <f t="shared" ref="AM39:AN39" si="295">AM7/AM$16</f>
        <v>0.28227871204810406</v>
      </c>
      <c r="AN39" s="59">
        <f t="shared" si="295"/>
        <v>0.28160848386981618</v>
      </c>
      <c r="AO39" s="59">
        <f t="shared" ref="AO39:AP39" si="296">AO7/AO$16</f>
        <v>0.27974216380790157</v>
      </c>
      <c r="AP39" s="59">
        <f t="shared" si="296"/>
        <v>0.28053859656247604</v>
      </c>
      <c r="AQ39" s="59">
        <f t="shared" ref="AQ39:AR39" si="297">AQ7/AQ$16</f>
        <v>0.28192411226970204</v>
      </c>
      <c r="AR39" s="59">
        <f t="shared" si="297"/>
        <v>0.28319946110976785</v>
      </c>
      <c r="AS39" s="59">
        <f t="shared" ref="AS39:AT39" si="298">AS7/AS$16</f>
        <v>0.304543120954966</v>
      </c>
      <c r="AT39" s="59">
        <f t="shared" si="298"/>
        <v>0.28513427589267881</v>
      </c>
      <c r="AU39" s="59">
        <f t="shared" ref="AU39:AV39" si="299">AU7/AU$16</f>
        <v>0.28514800969134069</v>
      </c>
      <c r="AV39" s="59">
        <f t="shared" si="299"/>
        <v>0.2849927438339801</v>
      </c>
      <c r="AW39" s="59">
        <f t="shared" ref="AW39:AX39" si="300">AW7/AW$16</f>
        <v>0.2871005841677472</v>
      </c>
      <c r="AX39" s="59">
        <f t="shared" si="300"/>
        <v>0.28673581782978752</v>
      </c>
      <c r="AY39" s="59">
        <f t="shared" ref="AY39:AZ39" si="301">AY7/AY$16</f>
        <v>0.28857074830960755</v>
      </c>
      <c r="AZ39" s="59">
        <f t="shared" si="301"/>
        <v>0.29155474240835361</v>
      </c>
      <c r="BA39" s="59">
        <f t="shared" ref="BA39:BB39" si="302">BA7/BA$16</f>
        <v>0.2943278607579311</v>
      </c>
      <c r="BB39" s="59">
        <f t="shared" si="302"/>
        <v>0.29445530969791489</v>
      </c>
      <c r="BC39" s="59">
        <f t="shared" ref="BC39:BD39" si="303">BC7/BC$16</f>
        <v>0.29436762010748052</v>
      </c>
      <c r="BD39" s="59">
        <f t="shared" si="303"/>
        <v>0.29408345089184201</v>
      </c>
      <c r="BE39" s="59">
        <f t="shared" ref="BE39:BF39" si="304">BE7/BE$16</f>
        <v>0.29349536611013505</v>
      </c>
      <c r="BF39" s="59">
        <f t="shared" si="304"/>
        <v>0.29271913847796344</v>
      </c>
      <c r="BG39" s="59">
        <f t="shared" ref="BG39:BH39" si="305">BG7/BG$16</f>
        <v>0.29201730777470369</v>
      </c>
      <c r="BH39" s="59">
        <f t="shared" si="305"/>
        <v>0.29197864006799551</v>
      </c>
      <c r="BI39" s="59">
        <f t="shared" ref="BI39:BJ39" si="306">BI7/BI$16</f>
        <v>0.29144109925472794</v>
      </c>
      <c r="BJ39" s="59">
        <f t="shared" si="306"/>
        <v>0.29200069010919966</v>
      </c>
      <c r="BK39" s="59">
        <f t="shared" ref="BK39:BL39" si="307">BK7/BK$16</f>
        <v>0.29156867945093329</v>
      </c>
      <c r="BL39" s="59">
        <f t="shared" si="307"/>
        <v>0.29144840436618563</v>
      </c>
      <c r="BM39" s="59">
        <f t="shared" ref="BM39:BN39" si="308">BM7/BM$16</f>
        <v>0.29082675553640863</v>
      </c>
      <c r="BN39" s="59">
        <f t="shared" si="308"/>
        <v>0.2901453322137954</v>
      </c>
      <c r="BO39" s="59">
        <f t="shared" ref="BO39:BP39" si="309">BO7/BO$16</f>
        <v>0.28963093463109491</v>
      </c>
      <c r="BP39" s="59">
        <f t="shared" si="309"/>
        <v>0.28899488473668949</v>
      </c>
      <c r="BQ39" s="59">
        <f t="shared" ref="BQ39:BR39" si="310">BQ7/BQ$16</f>
        <v>0.28832153795834964</v>
      </c>
      <c r="BR39" s="59">
        <f t="shared" si="310"/>
        <v>0.28796199926725369</v>
      </c>
      <c r="BS39" s="59">
        <f t="shared" ref="BS39:BT39" si="311">BS7/BS$16</f>
        <v>0.2872484488911759</v>
      </c>
      <c r="BT39" s="59">
        <f t="shared" si="311"/>
        <v>0.28613382837895851</v>
      </c>
      <c r="BU39" s="59">
        <f t="shared" ref="BU39:BV39" si="312">BU7/BU$16</f>
        <v>0.28496758462108146</v>
      </c>
      <c r="BV39" s="59">
        <f t="shared" si="312"/>
        <v>0.2837129004114094</v>
      </c>
      <c r="BW39" s="59">
        <f t="shared" ref="BW39:BX39" si="313">BW7/BW$16</f>
        <v>0.28093586124403169</v>
      </c>
      <c r="BX39" s="59">
        <f t="shared" si="313"/>
        <v>0.28091611638334857</v>
      </c>
      <c r="BY39" s="59">
        <f t="shared" ref="BY39:BZ39" si="314">BY7/BY$16</f>
        <v>0.28146287728765906</v>
      </c>
      <c r="BZ39" s="59">
        <f t="shared" si="314"/>
        <v>0.28144956816714001</v>
      </c>
      <c r="CA39" s="59">
        <f t="shared" ref="CA39:CB39" si="315">CA7/CA$16</f>
        <v>0.28138069705365049</v>
      </c>
      <c r="CB39" s="59">
        <f t="shared" si="315"/>
        <v>0.28378361189714557</v>
      </c>
      <c r="CC39" s="59">
        <f t="shared" ref="CC39:CD39" si="316">CC7/CC$16</f>
        <v>0.28769230103415805</v>
      </c>
      <c r="CD39" s="59">
        <f t="shared" si="316"/>
        <v>0.28986482625771121</v>
      </c>
      <c r="CE39" s="59">
        <f t="shared" ref="CE39:CF39" si="317">CE7/CE$16</f>
        <v>0.29099733503209807</v>
      </c>
      <c r="CF39" s="59">
        <f t="shared" si="317"/>
        <v>0.2913811327184645</v>
      </c>
      <c r="CG39" s="59">
        <f t="shared" ref="CG39:CH39" si="318">CG7/CG$16</f>
        <v>0.29106503133535033</v>
      </c>
      <c r="CH39" s="59">
        <f t="shared" si="318"/>
        <v>0.29064693585205509</v>
      </c>
      <c r="CI39" s="59">
        <f t="shared" ref="CI39:CK39" si="319">CI7/CI$16</f>
        <v>0.29020992024647152</v>
      </c>
      <c r="CJ39" s="59"/>
      <c r="CK39" s="59">
        <f t="shared" si="319"/>
        <v>0.2724919156767826</v>
      </c>
      <c r="CL39" s="59">
        <f t="shared" ref="CL39:CM39" si="320">CL7/CL$16</f>
        <v>0.26951200763569044</v>
      </c>
      <c r="CM39" s="59">
        <f t="shared" si="320"/>
        <v>0.27157953561269726</v>
      </c>
      <c r="CN39" s="59">
        <f t="shared" ref="CN39:CO39" si="321">CN7/CN$16</f>
        <v>0.27014696734059096</v>
      </c>
      <c r="CO39" s="59">
        <f t="shared" si="321"/>
        <v>0.26847784767440436</v>
      </c>
      <c r="CP39" s="59">
        <f t="shared" ref="CP39" si="322">CP7/CP$16</f>
        <v>0.26906992602619723</v>
      </c>
      <c r="CQ39" s="59">
        <f t="shared" ref="CQ39:CR39" si="323">CQ7/CQ$16</f>
        <v>0.27113382074913178</v>
      </c>
      <c r="CR39" s="59">
        <f t="shared" si="323"/>
        <v>0.27389592554649211</v>
      </c>
      <c r="CS39" s="59">
        <f t="shared" ref="CS39:CT39" si="324">CS7/CS$16</f>
        <v>0.27639735902090334</v>
      </c>
      <c r="CT39" s="59">
        <f t="shared" si="324"/>
        <v>0.27712099362505216</v>
      </c>
      <c r="CU39" s="59">
        <f t="shared" ref="CU39" si="325">CU7/CU$16</f>
        <v>0.27742461708679367</v>
      </c>
      <c r="CV39" s="59">
        <f t="shared" ref="CV39:CW39" si="326">CV7/CV$16</f>
        <v>0.27864681790535972</v>
      </c>
      <c r="CW39" s="59">
        <f t="shared" si="326"/>
        <v>0.28015281111906137</v>
      </c>
      <c r="CX39" s="59">
        <f t="shared" ref="CX39" si="327">CX7/CX$16</f>
        <v>0.27929027342021601</v>
      </c>
      <c r="CY39" s="59">
        <f t="shared" ref="CY39" si="328">CY7/CY$16</f>
        <v>0.28197955288758242</v>
      </c>
      <c r="CZ39" s="59">
        <v>0.28402110202040737</v>
      </c>
      <c r="DA39" s="59">
        <v>0.28494258417914442</v>
      </c>
      <c r="DB39" s="59">
        <v>0.2868012669010529</v>
      </c>
      <c r="DC39" s="59">
        <v>0.28811570679007198</v>
      </c>
      <c r="DD39" s="59">
        <v>0.28852973233331813</v>
      </c>
      <c r="DE39" s="59">
        <v>0.28910511280371948</v>
      </c>
      <c r="DF39" s="59">
        <v>0.2892270054662161</v>
      </c>
      <c r="DG39" s="59">
        <v>0.28839907118390112</v>
      </c>
      <c r="DH39" s="59">
        <v>0.28788469975978331</v>
      </c>
      <c r="DI39" s="59">
        <v>0.2869187281831212</v>
      </c>
      <c r="DJ39" s="59">
        <v>0.28664395413951743</v>
      </c>
      <c r="DK39" s="59">
        <v>0.28401091890826813</v>
      </c>
      <c r="DL39" s="59">
        <v>0.28307646103528356</v>
      </c>
      <c r="DM39" s="59">
        <v>0.28215861547783316</v>
      </c>
      <c r="DN39" s="59">
        <v>0.28121904902569062</v>
      </c>
      <c r="DO39" s="59">
        <v>0.28043912293278833</v>
      </c>
      <c r="DP39" s="59">
        <v>0.27979830660581051</v>
      </c>
      <c r="DQ39" s="59">
        <v>0.27877747954916654</v>
      </c>
      <c r="DR39" s="59">
        <v>0.27769460971951981</v>
      </c>
      <c r="DS39" s="59">
        <v>0.27663501635022458</v>
      </c>
      <c r="DT39" s="59">
        <v>0.27577963231276653</v>
      </c>
      <c r="DU39" s="59">
        <v>0.27510252207236174</v>
      </c>
      <c r="DV39" s="59">
        <v>0.27523834025573685</v>
      </c>
      <c r="DW39" s="59">
        <f t="shared" ref="DW39:DX39" si="329">DW7/DW$16</f>
        <v>0.27630874422426766</v>
      </c>
      <c r="DX39" s="59">
        <f t="shared" si="329"/>
        <v>0.27642141064990278</v>
      </c>
      <c r="DY39" s="59">
        <f t="shared" ref="DY39:DZ39" si="330">DY7/DY$16</f>
        <v>0.2817022798694192</v>
      </c>
      <c r="DZ39" s="59">
        <f t="shared" si="330"/>
        <v>0.28535507955426942</v>
      </c>
      <c r="EA39" s="59">
        <f t="shared" ref="EA39:EB39" si="331">EA7/EA$16</f>
        <v>0.2881502759732375</v>
      </c>
      <c r="EB39" s="59">
        <f t="shared" si="331"/>
        <v>0.28946115667930994</v>
      </c>
      <c r="EC39" s="59">
        <f t="shared" ref="EC39:ED39" si="332">EC7/EC$16</f>
        <v>0.29024302124246476</v>
      </c>
      <c r="ED39" s="59">
        <f t="shared" si="332"/>
        <v>0.2912311416560352</v>
      </c>
      <c r="EE39" s="59">
        <f t="shared" ref="EE39:EF39" si="333">EE7/EE$16</f>
        <v>0.28969959398505019</v>
      </c>
      <c r="EF39" s="59">
        <f t="shared" si="333"/>
        <v>0.28876818912779101</v>
      </c>
      <c r="EG39" s="59">
        <f t="shared" ref="EG39" si="334">EG7/EG$16</f>
        <v>0.28713285109290088</v>
      </c>
      <c r="EH39" s="59"/>
      <c r="EI39" s="59">
        <f t="shared" ref="EI39:EJ39" si="335">EI7/EI$16</f>
        <v>0.2788007554296506</v>
      </c>
      <c r="EJ39" s="59">
        <f t="shared" si="335"/>
        <v>0.26563088457683193</v>
      </c>
      <c r="EK39" s="59">
        <f t="shared" ref="EK39:EM39" si="336">EK7/EK$16</f>
        <v>0.2660641077484443</v>
      </c>
      <c r="EL39" s="59">
        <f t="shared" si="336"/>
        <v>0.26726509696757572</v>
      </c>
      <c r="EM39" s="59">
        <f t="shared" si="336"/>
        <v>0.26513401549658866</v>
      </c>
      <c r="EN39" s="59">
        <f t="shared" ref="EN39:EO39" si="337">EN7/EN$16</f>
        <v>0.26435197556785645</v>
      </c>
      <c r="EO39" s="59">
        <f t="shared" si="337"/>
        <v>0.26537561037743285</v>
      </c>
      <c r="EP39" s="59">
        <f t="shared" ref="EP39:EU39" si="338">EP7/EP$16</f>
        <v>0.26608718537718651</v>
      </c>
      <c r="EQ39" s="59">
        <f t="shared" ca="1" si="338"/>
        <v>0.26660347525777023</v>
      </c>
      <c r="ER39" s="59">
        <f t="shared" ca="1" si="338"/>
        <v>0.26660347525777023</v>
      </c>
      <c r="ES39" s="59">
        <f t="shared" ca="1" si="338"/>
        <v>0.26660347525777023</v>
      </c>
      <c r="ET39" s="59">
        <f t="shared" ca="1" si="338"/>
        <v>0.26660347525777023</v>
      </c>
      <c r="EU39" s="59">
        <f t="shared" ca="1" si="338"/>
        <v>0.26660347525777023</v>
      </c>
      <c r="EV39" s="59">
        <f t="shared" ref="EV39:FF39" ca="1" si="339">EV7/EV$16</f>
        <v>0.26660347525777023</v>
      </c>
      <c r="EW39" s="59">
        <f t="shared" ca="1" si="339"/>
        <v>0.26660347525777023</v>
      </c>
      <c r="EX39" s="59">
        <f t="shared" ca="1" si="339"/>
        <v>0.26660347525777023</v>
      </c>
      <c r="EY39" s="59">
        <f t="shared" ca="1" si="339"/>
        <v>0.26660347525777023</v>
      </c>
      <c r="EZ39" s="59">
        <f t="shared" ca="1" si="339"/>
        <v>0.26660347525777023</v>
      </c>
      <c r="FA39" s="59">
        <f t="shared" ca="1" si="339"/>
        <v>0.26660347525777023</v>
      </c>
      <c r="FB39" s="59">
        <f t="shared" ca="1" si="339"/>
        <v>0.26660347525777023</v>
      </c>
      <c r="FC39" s="59">
        <f t="shared" ca="1" si="339"/>
        <v>0.26660347525777023</v>
      </c>
      <c r="FD39" s="59">
        <f t="shared" ca="1" si="339"/>
        <v>0.26660347525777023</v>
      </c>
      <c r="FE39" s="59">
        <f t="shared" ca="1" si="339"/>
        <v>0.26660347525777023</v>
      </c>
      <c r="FF39" s="59">
        <f t="shared" ca="1" si="339"/>
        <v>0.26660347525777023</v>
      </c>
      <c r="FG39" s="59">
        <f t="shared" ref="FG39:GI39" ca="1" si="340">FG7/FG$16</f>
        <v>0.26660347525777023</v>
      </c>
      <c r="FH39" s="59">
        <f t="shared" ca="1" si="340"/>
        <v>0.26660347525777023</v>
      </c>
      <c r="FI39" s="59">
        <f t="shared" ca="1" si="340"/>
        <v>0.26660347525777023</v>
      </c>
      <c r="FJ39" s="59">
        <f t="shared" ca="1" si="340"/>
        <v>0.26660347525777023</v>
      </c>
      <c r="FK39" s="59">
        <f t="shared" ca="1" si="340"/>
        <v>0.26660347525777023</v>
      </c>
      <c r="FL39" s="59">
        <f t="shared" ca="1" si="340"/>
        <v>0.26660347525777023</v>
      </c>
      <c r="FM39" s="59">
        <f t="shared" ca="1" si="340"/>
        <v>0.26660347525777023</v>
      </c>
      <c r="FN39" s="59">
        <f t="shared" ca="1" si="340"/>
        <v>0.26660347525777023</v>
      </c>
      <c r="FO39" s="59">
        <f t="shared" ca="1" si="340"/>
        <v>0.26660347525777023</v>
      </c>
      <c r="FP39" s="59">
        <f t="shared" ca="1" si="340"/>
        <v>0.26660347525777023</v>
      </c>
      <c r="FQ39" s="59">
        <f t="shared" ca="1" si="340"/>
        <v>0.26660347525777023</v>
      </c>
      <c r="FR39" s="59">
        <f t="shared" ca="1" si="340"/>
        <v>0.26660347525777023</v>
      </c>
      <c r="FS39" s="59">
        <f t="shared" ca="1" si="340"/>
        <v>0.26660347525777023</v>
      </c>
      <c r="FT39" s="59">
        <f t="shared" ca="1" si="340"/>
        <v>0.26660347525777023</v>
      </c>
      <c r="FU39" s="59">
        <f t="shared" ca="1" si="340"/>
        <v>0.26660347525777023</v>
      </c>
      <c r="FV39" s="59">
        <f t="shared" ca="1" si="340"/>
        <v>0.26660347525777023</v>
      </c>
      <c r="FW39" s="59">
        <f t="shared" ca="1" si="340"/>
        <v>0.26660347525777023</v>
      </c>
      <c r="FX39" s="59">
        <f t="shared" ca="1" si="340"/>
        <v>0.26660347525777023</v>
      </c>
      <c r="FY39" s="59">
        <f t="shared" ca="1" si="340"/>
        <v>0.26660347525777023</v>
      </c>
      <c r="FZ39" s="59">
        <f t="shared" ca="1" si="340"/>
        <v>0.26660347525777023</v>
      </c>
      <c r="GA39" s="59">
        <f t="shared" ca="1" si="340"/>
        <v>0.26660347525777023</v>
      </c>
      <c r="GB39" s="59">
        <f t="shared" ca="1" si="340"/>
        <v>0.26660347525777023</v>
      </c>
      <c r="GC39" s="59">
        <f t="shared" ca="1" si="340"/>
        <v>0.26660347525777023</v>
      </c>
      <c r="GD39" s="59">
        <f t="shared" ca="1" si="340"/>
        <v>0.26660347525777023</v>
      </c>
      <c r="GE39" s="59">
        <f t="shared" ca="1" si="340"/>
        <v>0.26660347525777023</v>
      </c>
      <c r="GF39" s="59">
        <f t="shared" ca="1" si="340"/>
        <v>0.26660347525777023</v>
      </c>
      <c r="GG39" s="59">
        <f t="shared" ca="1" si="340"/>
        <v>0.26660347525777023</v>
      </c>
      <c r="GH39" s="59">
        <f t="shared" ca="1" si="340"/>
        <v>0.26660347525777023</v>
      </c>
      <c r="GI39" s="59">
        <f t="shared" ca="1" si="340"/>
        <v>0.26660347525777023</v>
      </c>
      <c r="GJ39" s="84"/>
      <c r="GK39" s="84"/>
      <c r="GL39" s="84"/>
      <c r="GM39" s="84"/>
    </row>
    <row r="40" spans="2:195" x14ac:dyDescent="0.2">
      <c r="B40" s="55" t="str">
        <f t="shared" si="290"/>
        <v xml:space="preserve">Honda </v>
      </c>
      <c r="C40" s="59">
        <f t="shared" ref="C40:AE40" si="341">C8/C$16</f>
        <v>0.22281574436168064</v>
      </c>
      <c r="D40" s="59">
        <f t="shared" si="341"/>
        <v>0.2206426357497826</v>
      </c>
      <c r="E40" s="59">
        <f t="shared" si="341"/>
        <v>0.21834247287031375</v>
      </c>
      <c r="F40" s="59">
        <f t="shared" si="341"/>
        <v>0.21638430685880475</v>
      </c>
      <c r="G40" s="59">
        <f t="shared" si="341"/>
        <v>0.21625417979551154</v>
      </c>
      <c r="H40" s="59">
        <f t="shared" si="341"/>
        <v>0.21641122223749049</v>
      </c>
      <c r="I40" s="59">
        <f t="shared" si="341"/>
        <v>0.21720119715852762</v>
      </c>
      <c r="J40" s="59">
        <f t="shared" si="341"/>
        <v>0.21812834867140263</v>
      </c>
      <c r="K40" s="59">
        <f t="shared" si="341"/>
        <v>0.21916323486242106</v>
      </c>
      <c r="L40" s="59">
        <f t="shared" si="341"/>
        <v>0.21999793476922153</v>
      </c>
      <c r="M40" s="59">
        <f t="shared" si="341"/>
        <v>0.22032233633658904</v>
      </c>
      <c r="N40" s="59">
        <f t="shared" si="341"/>
        <v>0.22096642809434816</v>
      </c>
      <c r="O40" s="59">
        <f t="shared" si="341"/>
        <v>0.22152412439343985</v>
      </c>
      <c r="P40" s="59">
        <f t="shared" si="341"/>
        <v>0.22212107723903171</v>
      </c>
      <c r="Q40" s="59">
        <f t="shared" si="341"/>
        <v>0.22322513912979161</v>
      </c>
      <c r="R40" s="59">
        <f t="shared" si="341"/>
        <v>0.22402495635529843</v>
      </c>
      <c r="S40" s="59">
        <f t="shared" si="341"/>
        <v>0.2249080486974317</v>
      </c>
      <c r="T40" s="59">
        <f t="shared" si="341"/>
        <v>0.22590328599250475</v>
      </c>
      <c r="U40" s="59">
        <f t="shared" si="341"/>
        <v>0.22730833980917647</v>
      </c>
      <c r="V40" s="59">
        <f t="shared" si="341"/>
        <v>0.22824280699782973</v>
      </c>
      <c r="W40" s="59">
        <f t="shared" si="341"/>
        <v>0.22906511415731112</v>
      </c>
      <c r="X40" s="59">
        <f t="shared" si="341"/>
        <v>0.23185374803760189</v>
      </c>
      <c r="Y40" s="59">
        <f t="shared" si="341"/>
        <v>0.23240791934790705</v>
      </c>
      <c r="Z40" s="59">
        <f t="shared" si="341"/>
        <v>0.23319793506128503</v>
      </c>
      <c r="AA40" s="59">
        <f t="shared" si="341"/>
        <v>0.23374222013248636</v>
      </c>
      <c r="AB40" s="59">
        <f t="shared" si="341"/>
        <v>0.23154086325107134</v>
      </c>
      <c r="AC40" s="59">
        <f t="shared" si="341"/>
        <v>0.23206622406786576</v>
      </c>
      <c r="AD40" s="59">
        <f t="shared" si="341"/>
        <v>0.2317816537323788</v>
      </c>
      <c r="AE40" s="59">
        <f t="shared" si="341"/>
        <v>0.23177522205456411</v>
      </c>
      <c r="AF40" s="59">
        <f t="shared" ref="AF40:AG40" si="342">AF8/AF$16</f>
        <v>0.23157868343212448</v>
      </c>
      <c r="AG40" s="59">
        <f t="shared" si="342"/>
        <v>0.23232003233207593</v>
      </c>
      <c r="AH40" s="59">
        <f t="shared" ref="AH40:AJ40" si="343">AH8/AH$16</f>
        <v>0.23224605120096509</v>
      </c>
      <c r="AI40" s="59"/>
      <c r="AJ40" s="59">
        <f t="shared" si="343"/>
        <v>0.26254640634598436</v>
      </c>
      <c r="AK40" s="59">
        <f t="shared" ref="AK40:AL40" si="344">AK8/AK$16</f>
        <v>0.24536841831290179</v>
      </c>
      <c r="AL40" s="59">
        <f t="shared" si="344"/>
        <v>0.24161356519601451</v>
      </c>
      <c r="AM40" s="59">
        <f t="shared" ref="AM40:AN40" si="345">AM8/AM$16</f>
        <v>0.24385615161296503</v>
      </c>
      <c r="AN40" s="59">
        <f t="shared" si="345"/>
        <v>0.24486904978014826</v>
      </c>
      <c r="AO40" s="59">
        <f t="shared" ref="AO40:AP40" si="346">AO8/AO$16</f>
        <v>0.24596747515647122</v>
      </c>
      <c r="AP40" s="59">
        <f t="shared" si="346"/>
        <v>0.24667425747687285</v>
      </c>
      <c r="AQ40" s="59">
        <f t="shared" ref="AQ40:AR40" si="347">AQ8/AQ$16</f>
        <v>0.24675475876687039</v>
      </c>
      <c r="AR40" s="59">
        <f t="shared" si="347"/>
        <v>0.24637517200787631</v>
      </c>
      <c r="AS40" s="59">
        <f t="shared" ref="AS40:AT40" si="348">AS8/AS$16</f>
        <v>0.23495752382022847</v>
      </c>
      <c r="AT40" s="59">
        <f t="shared" si="348"/>
        <v>0.24600467072347623</v>
      </c>
      <c r="AU40" s="59">
        <f t="shared" ref="AU40:AV40" si="349">AU8/AU$16</f>
        <v>0.24553926859992747</v>
      </c>
      <c r="AV40" s="59">
        <f t="shared" si="349"/>
        <v>0.24428075928363863</v>
      </c>
      <c r="AW40" s="59">
        <f t="shared" ref="AW40:AX40" si="350">AW8/AW$16</f>
        <v>0.24109241197452444</v>
      </c>
      <c r="AX40" s="59">
        <f t="shared" si="350"/>
        <v>0.24186260387096289</v>
      </c>
      <c r="AY40" s="59">
        <f t="shared" ref="AY40:AZ40" si="351">AY8/AY$16</f>
        <v>0.24189994024442782</v>
      </c>
      <c r="AZ40" s="59">
        <f t="shared" si="351"/>
        <v>0.24135389009125593</v>
      </c>
      <c r="BA40" s="59">
        <f t="shared" ref="BA40:BB40" si="352">BA8/BA$16</f>
        <v>0.2433387853351438</v>
      </c>
      <c r="BB40" s="59">
        <f t="shared" si="352"/>
        <v>0.24053850571366195</v>
      </c>
      <c r="BC40" s="59">
        <f t="shared" ref="BC40:BD40" si="353">BC8/BC$16</f>
        <v>0.24136046766131769</v>
      </c>
      <c r="BD40" s="59">
        <f t="shared" si="353"/>
        <v>0.24201544871526556</v>
      </c>
      <c r="BE40" s="59">
        <f t="shared" ref="BE40:BF40" si="354">BE8/BE$16</f>
        <v>0.24281012658912032</v>
      </c>
      <c r="BF40" s="59">
        <f t="shared" si="354"/>
        <v>0.2434515298068767</v>
      </c>
      <c r="BG40" s="59">
        <f t="shared" ref="BG40:BH40" si="355">BG8/BG$16</f>
        <v>0.24410144034149941</v>
      </c>
      <c r="BH40" s="59">
        <f t="shared" si="355"/>
        <v>0.24452049143264384</v>
      </c>
      <c r="BI40" s="59">
        <f t="shared" ref="BI40:BJ40" si="356">BI8/BI$16</f>
        <v>0.24509204117679775</v>
      </c>
      <c r="BJ40" s="59">
        <f t="shared" si="356"/>
        <v>0.24526222825847149</v>
      </c>
      <c r="BK40" s="59">
        <f t="shared" ref="BK40:BL40" si="357">BK8/BK$16</f>
        <v>0.24591815231189193</v>
      </c>
      <c r="BL40" s="59">
        <f t="shared" si="357"/>
        <v>0.24617436142652652</v>
      </c>
      <c r="BM40" s="59">
        <f t="shared" ref="BM40:BN40" si="358">BM8/BM$16</f>
        <v>0.24658741845513732</v>
      </c>
      <c r="BN40" s="59">
        <f t="shared" si="358"/>
        <v>0.24671850664385081</v>
      </c>
      <c r="BO40" s="59">
        <f t="shared" ref="BO40:BP40" si="359">BO8/BO$16</f>
        <v>0.24661171349300445</v>
      </c>
      <c r="BP40" s="59">
        <f t="shared" si="359"/>
        <v>0.24696059725145492</v>
      </c>
      <c r="BQ40" s="59">
        <f t="shared" ref="BQ40:BR40" si="360">BQ8/BQ$16</f>
        <v>0.24749230092585436</v>
      </c>
      <c r="BR40" s="59">
        <f t="shared" si="360"/>
        <v>0.24798470902065187</v>
      </c>
      <c r="BS40" s="59">
        <f t="shared" ref="BS40:BT40" si="361">BS8/BS$16</f>
        <v>0.24846194711569441</v>
      </c>
      <c r="BT40" s="59">
        <f t="shared" si="361"/>
        <v>0.24895049154630455</v>
      </c>
      <c r="BU40" s="59">
        <f t="shared" ref="BU40:BV40" si="362">BU8/BU$16</f>
        <v>0.24958317583433823</v>
      </c>
      <c r="BV40" s="59">
        <f t="shared" si="362"/>
        <v>0.25018296934156375</v>
      </c>
      <c r="BW40" s="59">
        <f t="shared" ref="BW40:BX40" si="363">BW8/BW$16</f>
        <v>0.25173964099807411</v>
      </c>
      <c r="BX40" s="59">
        <f t="shared" si="363"/>
        <v>0.25193296223265116</v>
      </c>
      <c r="BY40" s="59">
        <f t="shared" ref="BY40:BZ40" si="364">BY8/BY$16</f>
        <v>0.25213463945774373</v>
      </c>
      <c r="BZ40" s="59">
        <f t="shared" si="364"/>
        <v>0.25291905116515634</v>
      </c>
      <c r="CA40" s="59">
        <f t="shared" ref="CA40:CB40" si="365">CA8/CA$16</f>
        <v>0.25354910585874174</v>
      </c>
      <c r="CB40" s="59">
        <f t="shared" si="365"/>
        <v>0.25278306391552724</v>
      </c>
      <c r="CC40" s="59">
        <f t="shared" ref="CC40:CD40" si="366">CC8/CC$16</f>
        <v>0.25192076916085865</v>
      </c>
      <c r="CD40" s="59">
        <f t="shared" si="366"/>
        <v>0.25192872430441493</v>
      </c>
      <c r="CE40" s="59">
        <f t="shared" ref="CE40:CF40" si="367">CE8/CE$16</f>
        <v>0.25239941098316432</v>
      </c>
      <c r="CF40" s="59">
        <f t="shared" si="367"/>
        <v>0.25288982647553565</v>
      </c>
      <c r="CG40" s="59">
        <f t="shared" ref="CG40:CH40" si="368">CG8/CG$16</f>
        <v>0.25305649421587073</v>
      </c>
      <c r="CH40" s="59">
        <f t="shared" si="368"/>
        <v>0.25326420890937018</v>
      </c>
      <c r="CI40" s="59">
        <f t="shared" ref="CI40:CK40" si="369">CI8/CI$16</f>
        <v>0.25352165949886868</v>
      </c>
      <c r="CJ40" s="59"/>
      <c r="CK40" s="59">
        <f t="shared" si="369"/>
        <v>0.25319646687533615</v>
      </c>
      <c r="CL40" s="59">
        <f t="shared" ref="CL40:CM40" si="370">CL8/CL$16</f>
        <v>0.24603001748778097</v>
      </c>
      <c r="CM40" s="59">
        <f t="shared" si="370"/>
        <v>0.24630148454486769</v>
      </c>
      <c r="CN40" s="59">
        <f t="shared" ref="CN40:CO40" si="371">CN8/CN$16</f>
        <v>0.24492301710730949</v>
      </c>
      <c r="CO40" s="59">
        <f t="shared" si="371"/>
        <v>0.24454561061447719</v>
      </c>
      <c r="CP40" s="59">
        <f t="shared" ref="CP40" si="372">CP8/CP$16</f>
        <v>0.24489454744272593</v>
      </c>
      <c r="CQ40" s="59">
        <f t="shared" ref="CQ40:CR40" si="373">CQ8/CQ$16</f>
        <v>0.24439491349215334</v>
      </c>
      <c r="CR40" s="59">
        <f t="shared" si="373"/>
        <v>0.24354511048138017</v>
      </c>
      <c r="CS40" s="59">
        <f t="shared" ref="CS40:CT40" si="374">CS8/CS$16</f>
        <v>0.24324161060610155</v>
      </c>
      <c r="CT40" s="59">
        <f t="shared" si="374"/>
        <v>0.24268384037338203</v>
      </c>
      <c r="CU40" s="59">
        <f t="shared" ref="CU40" si="375">CU8/CU$16</f>
        <v>0.24161190130237145</v>
      </c>
      <c r="CV40" s="59">
        <f t="shared" ref="CV40:CW40" si="376">CV8/CV$16</f>
        <v>0.24055196517151864</v>
      </c>
      <c r="CW40" s="59">
        <f t="shared" si="376"/>
        <v>0.24042758991374041</v>
      </c>
      <c r="CX40" s="59">
        <f t="shared" ref="CX40" si="377">CX8/CX$16</f>
        <v>0.24135488085489717</v>
      </c>
      <c r="CY40" s="59">
        <f t="shared" ref="CY40" si="378">CY8/CY$16</f>
        <v>0.24090653278311241</v>
      </c>
      <c r="CZ40" s="59">
        <v>0.24066811420904066</v>
      </c>
      <c r="DA40" s="59">
        <v>0.24040716786498675</v>
      </c>
      <c r="DB40" s="59">
        <v>0.24041728580979829</v>
      </c>
      <c r="DC40" s="59">
        <v>0.24004407390029606</v>
      </c>
      <c r="DD40" s="59">
        <v>0.23980487549608281</v>
      </c>
      <c r="DE40" s="59">
        <v>0.23956110700575411</v>
      </c>
      <c r="DF40" s="59">
        <v>0.23973814542779381</v>
      </c>
      <c r="DG40" s="59">
        <v>0.23991243097027637</v>
      </c>
      <c r="DH40" s="59">
        <v>0.24000521502918601</v>
      </c>
      <c r="DI40" s="59">
        <v>0.24033278502908728</v>
      </c>
      <c r="DJ40" s="59">
        <v>0.24066865124799633</v>
      </c>
      <c r="DK40" s="59">
        <v>0.24161747204635392</v>
      </c>
      <c r="DL40" s="59">
        <v>0.24201257120031608</v>
      </c>
      <c r="DM40" s="59">
        <v>0.24236243745192765</v>
      </c>
      <c r="DN40" s="59">
        <v>0.24261545068907789</v>
      </c>
      <c r="DO40" s="59">
        <v>0.24304895647874783</v>
      </c>
      <c r="DP40" s="59">
        <v>0.24352569971754423</v>
      </c>
      <c r="DQ40" s="59">
        <v>0.24407766239374726</v>
      </c>
      <c r="DR40" s="59">
        <v>0.24426773555259315</v>
      </c>
      <c r="DS40" s="59">
        <v>0.24437780572158901</v>
      </c>
      <c r="DT40" s="59">
        <v>0.24410254582645749</v>
      </c>
      <c r="DU40" s="59">
        <v>0.24364066158560166</v>
      </c>
      <c r="DV40" s="59">
        <v>0.24458471158486431</v>
      </c>
      <c r="DW40" s="59">
        <f t="shared" ref="DW40:DX40" si="379">DW8/DW$16</f>
        <v>0.24554011146640117</v>
      </c>
      <c r="DX40" s="59">
        <f t="shared" si="379"/>
        <v>0.24690448254239264</v>
      </c>
      <c r="DY40" s="59">
        <f t="shared" ref="DY40:DZ40" si="380">DY8/DY$16</f>
        <v>0.24705006076286801</v>
      </c>
      <c r="DZ40" s="59">
        <f t="shared" si="380"/>
        <v>0.24730321347741513</v>
      </c>
      <c r="EA40" s="59">
        <f t="shared" ref="EA40:EB40" si="381">EA8/EA$16</f>
        <v>0.24681540263317783</v>
      </c>
      <c r="EB40" s="59">
        <f t="shared" si="381"/>
        <v>0.24696816701294413</v>
      </c>
      <c r="EC40" s="59">
        <f t="shared" ref="EC40:ED40" si="382">EC8/EC$16</f>
        <v>0.24682077207605069</v>
      </c>
      <c r="ED40" s="59">
        <f t="shared" si="382"/>
        <v>0.24665716310855995</v>
      </c>
      <c r="EE40" s="59">
        <f t="shared" ref="EE40:EF40" si="383">EE8/EE$16</f>
        <v>0.24724984319762874</v>
      </c>
      <c r="EF40" s="59">
        <f t="shared" si="383"/>
        <v>0.24757789197487157</v>
      </c>
      <c r="EG40" s="59">
        <f t="shared" ref="EG40" si="384">EG8/EG$16</f>
        <v>0.24790834432817133</v>
      </c>
      <c r="EH40" s="59"/>
      <c r="EI40" s="59">
        <f t="shared" ref="EI40:EJ40" si="385">EI8/EI$16</f>
        <v>0.24849925806016457</v>
      </c>
      <c r="EJ40" s="59">
        <f t="shared" si="385"/>
        <v>0.25283763348030897</v>
      </c>
      <c r="EK40" s="59">
        <f t="shared" ref="EK40:EM40" si="386">EK8/EK$16</f>
        <v>0.25324520972289172</v>
      </c>
      <c r="EL40" s="59">
        <f t="shared" si="386"/>
        <v>0.2543353992335563</v>
      </c>
      <c r="EM40" s="59">
        <f t="shared" si="386"/>
        <v>0.25483198972528964</v>
      </c>
      <c r="EN40" s="59">
        <f t="shared" ref="EN40:EO40" si="387">EN8/EN$16</f>
        <v>0.25491209094186762</v>
      </c>
      <c r="EO40" s="59">
        <f t="shared" si="387"/>
        <v>0.25488994585896851</v>
      </c>
      <c r="EP40" s="59">
        <f t="shared" ref="EP40:EU40" si="388">EP8/EP$16</f>
        <v>0.25437301912219817</v>
      </c>
      <c r="EQ40" s="59">
        <f t="shared" ca="1" si="388"/>
        <v>0.25418381315104305</v>
      </c>
      <c r="ER40" s="59">
        <f t="shared" ca="1" si="388"/>
        <v>0.25418381315104305</v>
      </c>
      <c r="ES40" s="59">
        <f t="shared" ca="1" si="388"/>
        <v>0.25418381315104305</v>
      </c>
      <c r="ET40" s="59">
        <f t="shared" ca="1" si="388"/>
        <v>0.25418381315104305</v>
      </c>
      <c r="EU40" s="59">
        <f t="shared" ca="1" si="388"/>
        <v>0.25418381315104305</v>
      </c>
      <c r="EV40" s="59">
        <f t="shared" ref="EV40:FF40" ca="1" si="389">EV8/EV$16</f>
        <v>0.25418381315104305</v>
      </c>
      <c r="EW40" s="59">
        <f t="shared" ca="1" si="389"/>
        <v>0.25418381315104305</v>
      </c>
      <c r="EX40" s="59">
        <f t="shared" ca="1" si="389"/>
        <v>0.25418381315104305</v>
      </c>
      <c r="EY40" s="59">
        <f t="shared" ca="1" si="389"/>
        <v>0.25418381315104305</v>
      </c>
      <c r="EZ40" s="59">
        <f t="shared" ca="1" si="389"/>
        <v>0.25418381315104305</v>
      </c>
      <c r="FA40" s="59">
        <f t="shared" ca="1" si="389"/>
        <v>0.25418381315104305</v>
      </c>
      <c r="FB40" s="59">
        <f t="shared" ca="1" si="389"/>
        <v>0.25418381315104305</v>
      </c>
      <c r="FC40" s="59">
        <f t="shared" ca="1" si="389"/>
        <v>0.25418381315104305</v>
      </c>
      <c r="FD40" s="59">
        <f t="shared" ca="1" si="389"/>
        <v>0.25418381315104305</v>
      </c>
      <c r="FE40" s="59">
        <f t="shared" ca="1" si="389"/>
        <v>0.25418381315104305</v>
      </c>
      <c r="FF40" s="59">
        <f t="shared" ca="1" si="389"/>
        <v>0.25418381315104305</v>
      </c>
      <c r="FG40" s="59">
        <f t="shared" ref="FG40:GI40" ca="1" si="390">FG8/FG$16</f>
        <v>0.25418381315104305</v>
      </c>
      <c r="FH40" s="59">
        <f t="shared" ca="1" si="390"/>
        <v>0.25418381315104305</v>
      </c>
      <c r="FI40" s="59">
        <f t="shared" ca="1" si="390"/>
        <v>0.25418381315104305</v>
      </c>
      <c r="FJ40" s="59">
        <f t="shared" ca="1" si="390"/>
        <v>0.25418381315104305</v>
      </c>
      <c r="FK40" s="59">
        <f t="shared" ca="1" si="390"/>
        <v>0.25418381315104305</v>
      </c>
      <c r="FL40" s="59">
        <f t="shared" ca="1" si="390"/>
        <v>0.25418381315104305</v>
      </c>
      <c r="FM40" s="59">
        <f t="shared" ca="1" si="390"/>
        <v>0.25418381315104305</v>
      </c>
      <c r="FN40" s="59">
        <f t="shared" ca="1" si="390"/>
        <v>0.25418381315104305</v>
      </c>
      <c r="FO40" s="59">
        <f t="shared" ca="1" si="390"/>
        <v>0.25418381315104305</v>
      </c>
      <c r="FP40" s="59">
        <f t="shared" ca="1" si="390"/>
        <v>0.25418381315104305</v>
      </c>
      <c r="FQ40" s="59">
        <f t="shared" ca="1" si="390"/>
        <v>0.25418381315104305</v>
      </c>
      <c r="FR40" s="59">
        <f t="shared" ca="1" si="390"/>
        <v>0.25418381315104305</v>
      </c>
      <c r="FS40" s="59">
        <f t="shared" ca="1" si="390"/>
        <v>0.25418381315104305</v>
      </c>
      <c r="FT40" s="59">
        <f t="shared" ca="1" si="390"/>
        <v>0.25418381315104305</v>
      </c>
      <c r="FU40" s="59">
        <f t="shared" ca="1" si="390"/>
        <v>0.25418381315104305</v>
      </c>
      <c r="FV40" s="59">
        <f t="shared" ca="1" si="390"/>
        <v>0.25418381315104305</v>
      </c>
      <c r="FW40" s="59">
        <f t="shared" ca="1" si="390"/>
        <v>0.25418381315104305</v>
      </c>
      <c r="FX40" s="59">
        <f t="shared" ca="1" si="390"/>
        <v>0.25418381315104305</v>
      </c>
      <c r="FY40" s="59">
        <f t="shared" ca="1" si="390"/>
        <v>0.25418381315104305</v>
      </c>
      <c r="FZ40" s="59">
        <f t="shared" ca="1" si="390"/>
        <v>0.25418381315104305</v>
      </c>
      <c r="GA40" s="59">
        <f t="shared" ca="1" si="390"/>
        <v>0.25418381315104305</v>
      </c>
      <c r="GB40" s="59">
        <f t="shared" ca="1" si="390"/>
        <v>0.25418381315104305</v>
      </c>
      <c r="GC40" s="59">
        <f t="shared" ca="1" si="390"/>
        <v>0.25418381315104305</v>
      </c>
      <c r="GD40" s="59">
        <f t="shared" ca="1" si="390"/>
        <v>0.25418381315104305</v>
      </c>
      <c r="GE40" s="59">
        <f t="shared" ca="1" si="390"/>
        <v>0.25418381315104305</v>
      </c>
      <c r="GF40" s="59">
        <f t="shared" ca="1" si="390"/>
        <v>0.25418381315104305</v>
      </c>
      <c r="GG40" s="59">
        <f t="shared" ca="1" si="390"/>
        <v>0.25418381315104305</v>
      </c>
      <c r="GH40" s="59">
        <f t="shared" ca="1" si="390"/>
        <v>0.25418381315104305</v>
      </c>
      <c r="GI40" s="59">
        <f t="shared" ca="1" si="390"/>
        <v>0.25418381315104305</v>
      </c>
      <c r="GJ40" s="84"/>
      <c r="GK40" s="84"/>
      <c r="GL40" s="84"/>
      <c r="GM40" s="84"/>
    </row>
    <row r="41" spans="2:195" x14ac:dyDescent="0.2">
      <c r="B41" s="55" t="str">
        <f t="shared" si="290"/>
        <v>Yamaha</v>
      </c>
      <c r="C41" s="59">
        <f t="shared" ref="C41:AE41" si="391">C9/C$16</f>
        <v>3.3129598372826856E-2</v>
      </c>
      <c r="D41" s="59">
        <f t="shared" si="391"/>
        <v>3.298247110682357E-2</v>
      </c>
      <c r="E41" s="59">
        <f t="shared" si="391"/>
        <v>3.277431025970419E-2</v>
      </c>
      <c r="F41" s="59">
        <f t="shared" si="391"/>
        <v>3.2801869772451198E-2</v>
      </c>
      <c r="G41" s="59">
        <f t="shared" si="391"/>
        <v>3.2912138554862497E-2</v>
      </c>
      <c r="H41" s="59">
        <f t="shared" si="391"/>
        <v>3.3069094982467746E-2</v>
      </c>
      <c r="I41" s="59">
        <f t="shared" si="391"/>
        <v>3.3133255051500943E-2</v>
      </c>
      <c r="J41" s="59">
        <f t="shared" si="391"/>
        <v>3.3286693714308056E-2</v>
      </c>
      <c r="K41" s="59">
        <f t="shared" si="391"/>
        <v>3.3394237749896645E-2</v>
      </c>
      <c r="L41" s="59">
        <f t="shared" si="391"/>
        <v>3.3600906755714817E-2</v>
      </c>
      <c r="M41" s="59">
        <f t="shared" si="391"/>
        <v>3.3665714259688284E-2</v>
      </c>
      <c r="N41" s="59">
        <f t="shared" si="391"/>
        <v>3.3816775321436225E-2</v>
      </c>
      <c r="O41" s="59">
        <f t="shared" si="391"/>
        <v>3.3969830270903688E-2</v>
      </c>
      <c r="P41" s="59">
        <f t="shared" si="391"/>
        <v>3.4114700808843476E-2</v>
      </c>
      <c r="Q41" s="59">
        <f t="shared" si="391"/>
        <v>3.4331977565744659E-2</v>
      </c>
      <c r="R41" s="59">
        <f t="shared" si="391"/>
        <v>3.4450043066765516E-2</v>
      </c>
      <c r="S41" s="59">
        <f t="shared" si="391"/>
        <v>3.4551862320199148E-2</v>
      </c>
      <c r="T41" s="59">
        <f t="shared" si="391"/>
        <v>3.4681699221688803E-2</v>
      </c>
      <c r="U41" s="59">
        <f t="shared" si="391"/>
        <v>3.4741530945312869E-2</v>
      </c>
      <c r="V41" s="59">
        <f t="shared" si="391"/>
        <v>3.4746071423134336E-2</v>
      </c>
      <c r="W41" s="59">
        <f t="shared" si="391"/>
        <v>3.4888494983238906E-2</v>
      </c>
      <c r="X41" s="59">
        <f t="shared" si="391"/>
        <v>3.5037136448773029E-2</v>
      </c>
      <c r="Y41" s="59">
        <f t="shared" si="391"/>
        <v>3.4935068096152468E-2</v>
      </c>
      <c r="Z41" s="59">
        <f t="shared" si="391"/>
        <v>3.4951427796805719E-2</v>
      </c>
      <c r="AA41" s="59">
        <f t="shared" si="391"/>
        <v>3.4864010836934287E-2</v>
      </c>
      <c r="AB41" s="59">
        <f t="shared" si="391"/>
        <v>3.4991001828236168E-2</v>
      </c>
      <c r="AC41" s="59">
        <f t="shared" si="391"/>
        <v>3.4134324368368003E-2</v>
      </c>
      <c r="AD41" s="59">
        <f t="shared" si="391"/>
        <v>3.4056200104068374E-2</v>
      </c>
      <c r="AE41" s="59">
        <f t="shared" si="391"/>
        <v>3.3886223057247075E-2</v>
      </c>
      <c r="AF41" s="59">
        <f t="shared" ref="AF41:AG41" si="392">AF9/AF$16</f>
        <v>3.3984725417836141E-2</v>
      </c>
      <c r="AG41" s="59">
        <f t="shared" si="392"/>
        <v>3.3935767370904056E-2</v>
      </c>
      <c r="AH41" s="59">
        <f t="shared" ref="AH41:AJ41" si="393">AH9/AH$16</f>
        <v>3.3950406420558063E-2</v>
      </c>
      <c r="AI41" s="59"/>
      <c r="AJ41" s="59">
        <f t="shared" si="393"/>
        <v>2.604097112790791E-2</v>
      </c>
      <c r="AK41" s="59">
        <f t="shared" ref="AK41:AL41" si="394">AK9/AK$16</f>
        <v>3.8856354597746022E-2</v>
      </c>
      <c r="AL41" s="59">
        <f t="shared" si="394"/>
        <v>3.9468220812178934E-2</v>
      </c>
      <c r="AM41" s="59">
        <f t="shared" ref="AM41:AN41" si="395">AM9/AM$16</f>
        <v>3.9533802636528004E-2</v>
      </c>
      <c r="AN41" s="59">
        <f t="shared" si="395"/>
        <v>3.9685728586955946E-2</v>
      </c>
      <c r="AO41" s="59">
        <f t="shared" ref="AO41:AP41" si="396">AO9/AO$16</f>
        <v>3.9804379389945667E-2</v>
      </c>
      <c r="AP41" s="59">
        <f t="shared" si="396"/>
        <v>3.9625132300201003E-2</v>
      </c>
      <c r="AQ41" s="59">
        <f t="shared" ref="AQ41:AR41" si="397">AQ9/AQ$16</f>
        <v>3.9184733594233877E-2</v>
      </c>
      <c r="AR41" s="59">
        <f t="shared" si="397"/>
        <v>3.848207162182446E-2</v>
      </c>
      <c r="AS41" s="59">
        <f t="shared" ref="AS41:AT41" si="398">AS9/AS$16</f>
        <v>3.7657453494924581E-2</v>
      </c>
      <c r="AT41" s="59">
        <f t="shared" si="398"/>
        <v>3.7863259562924099E-2</v>
      </c>
      <c r="AU41" s="59">
        <f t="shared" ref="AU41:AV41" si="399">AU9/AU$16</f>
        <v>3.7611350628671006E-2</v>
      </c>
      <c r="AV41" s="59">
        <f t="shared" si="399"/>
        <v>3.7508058991572418E-2</v>
      </c>
      <c r="AW41" s="59">
        <f t="shared" ref="AW41:AX41" si="400">AW9/AW$16</f>
        <v>3.6924736161085249E-2</v>
      </c>
      <c r="AX41" s="59">
        <f t="shared" si="400"/>
        <v>3.713999330660836E-2</v>
      </c>
      <c r="AY41" s="59">
        <f t="shared" ref="AY41:AZ41" si="401">AY9/AY$16</f>
        <v>3.6818312426638501E-2</v>
      </c>
      <c r="AZ41" s="59">
        <f t="shared" si="401"/>
        <v>3.6316562172293003E-2</v>
      </c>
      <c r="BA41" s="59">
        <f t="shared" ref="BA41:BB41" si="402">BA9/BA$16</f>
        <v>3.4966876517302389E-2</v>
      </c>
      <c r="BB41" s="59">
        <f t="shared" si="402"/>
        <v>3.5986598410448559E-2</v>
      </c>
      <c r="BC41" s="59">
        <f t="shared" ref="BC41:BD41" si="403">BC9/BC$16</f>
        <v>3.5970071011570466E-2</v>
      </c>
      <c r="BD41" s="59">
        <f t="shared" si="403"/>
        <v>3.5904885644889965E-2</v>
      </c>
      <c r="BE41" s="59">
        <f t="shared" ref="BE41:BF41" si="404">BE9/BE$16</f>
        <v>3.5924571358768989E-2</v>
      </c>
      <c r="BF41" s="59">
        <f t="shared" si="404"/>
        <v>3.5909911264949197E-2</v>
      </c>
      <c r="BG41" s="59">
        <f t="shared" ref="BG41:BH41" si="405">BG9/BG$16</f>
        <v>3.600085989058685E-2</v>
      </c>
      <c r="BH41" s="59">
        <f t="shared" si="405"/>
        <v>3.5986727086311052E-2</v>
      </c>
      <c r="BI41" s="59">
        <f t="shared" ref="BI41:BJ41" si="406">BI9/BI$16</f>
        <v>3.6127058635493772E-2</v>
      </c>
      <c r="BJ41" s="59">
        <f t="shared" si="406"/>
        <v>3.6047505458216625E-2</v>
      </c>
      <c r="BK41" s="59">
        <f t="shared" ref="BK41:BL41" si="407">BK9/BK$16</f>
        <v>3.6121526380461552E-2</v>
      </c>
      <c r="BL41" s="59">
        <f t="shared" si="407"/>
        <v>3.6162837135910293E-2</v>
      </c>
      <c r="BM41" s="59">
        <f t="shared" ref="BM41:BN41" si="408">BM9/BM$16</f>
        <v>3.6196663975708213E-2</v>
      </c>
      <c r="BN41" s="59">
        <f t="shared" si="408"/>
        <v>3.6233784790766305E-2</v>
      </c>
      <c r="BO41" s="59">
        <f t="shared" ref="BO41:BP41" si="409">BO9/BO$16</f>
        <v>3.6319881661110519E-2</v>
      </c>
      <c r="BP41" s="59">
        <f t="shared" si="409"/>
        <v>3.6437390455574759E-2</v>
      </c>
      <c r="BQ41" s="59">
        <f t="shared" ref="BQ41:BR41" si="410">BQ9/BQ$16</f>
        <v>3.6509303972964369E-2</v>
      </c>
      <c r="BR41" s="59">
        <f t="shared" si="410"/>
        <v>3.648810901723204E-2</v>
      </c>
      <c r="BS41" s="59">
        <f t="shared" ref="BS41:BT41" si="411">BS9/BS$16</f>
        <v>3.6576762903543308E-2</v>
      </c>
      <c r="BT41" s="59">
        <f t="shared" si="411"/>
        <v>3.6682772310306269E-2</v>
      </c>
      <c r="BU41" s="59">
        <f t="shared" ref="BU41:BV41" si="412">BU9/BU$16</f>
        <v>3.6755051145191502E-2</v>
      </c>
      <c r="BV41" s="59">
        <f t="shared" si="412"/>
        <v>3.685832951991936E-2</v>
      </c>
      <c r="BW41" s="59">
        <f t="shared" ref="BW41:BX41" si="413">BW9/BW$16</f>
        <v>3.7051581645955615E-2</v>
      </c>
      <c r="BX41" s="59">
        <f t="shared" si="413"/>
        <v>3.704157030774527E-2</v>
      </c>
      <c r="BY41" s="59">
        <f t="shared" ref="BY41:BZ41" si="414">BY9/BY$16</f>
        <v>3.6838040674431936E-2</v>
      </c>
      <c r="BZ41" s="59">
        <f t="shared" si="414"/>
        <v>3.6601095011617624E-2</v>
      </c>
      <c r="CA41" s="59">
        <f t="shared" ref="CA41:CB41" si="415">CA9/CA$16</f>
        <v>3.6473053691503748E-2</v>
      </c>
      <c r="CB41" s="59">
        <f t="shared" si="415"/>
        <v>3.6234148833468878E-2</v>
      </c>
      <c r="CC41" s="59">
        <f t="shared" ref="CC41:CD41" si="416">CC9/CC$16</f>
        <v>3.5709026115783415E-2</v>
      </c>
      <c r="CD41" s="59">
        <f t="shared" si="416"/>
        <v>3.5350016612955205E-2</v>
      </c>
      <c r="CE41" s="59">
        <f t="shared" ref="CE41:CF41" si="417">CE9/CE$16</f>
        <v>3.5108579365336554E-2</v>
      </c>
      <c r="CF41" s="59">
        <f t="shared" si="417"/>
        <v>3.4898383446063282E-2</v>
      </c>
      <c r="CG41" s="59">
        <f t="shared" ref="CG41:CH41" si="418">CG9/CG$16</f>
        <v>3.4880148975920573E-2</v>
      </c>
      <c r="CH41" s="59">
        <f t="shared" si="418"/>
        <v>3.487837937347054E-2</v>
      </c>
      <c r="CI41" s="59">
        <f t="shared" ref="CI41:CK41" si="419">CI9/CI$16</f>
        <v>3.4905018972961353E-2</v>
      </c>
      <c r="CJ41" s="59"/>
      <c r="CK41" s="59">
        <f t="shared" si="419"/>
        <v>3.6095936128986268E-2</v>
      </c>
      <c r="CL41" s="59">
        <f t="shared" ref="CL41:CM41" si="420">CL9/CL$16</f>
        <v>3.9414767886540816E-2</v>
      </c>
      <c r="CM41" s="59">
        <f t="shared" si="420"/>
        <v>3.7683694629324124E-2</v>
      </c>
      <c r="CN41" s="59">
        <f t="shared" ref="CN41:CO41" si="421">CN9/CN$16</f>
        <v>3.8199844479004666E-2</v>
      </c>
      <c r="CO41" s="59">
        <f t="shared" si="421"/>
        <v>3.7695128082502548E-2</v>
      </c>
      <c r="CP41" s="59">
        <f t="shared" ref="CP41" si="422">CP9/CP$16</f>
        <v>3.7490967960268171E-2</v>
      </c>
      <c r="CQ41" s="59">
        <f t="shared" ref="CQ41:CR41" si="423">CQ9/CQ$16</f>
        <v>3.6947401338203151E-2</v>
      </c>
      <c r="CR41" s="59">
        <f t="shared" si="423"/>
        <v>3.6669778248601494E-2</v>
      </c>
      <c r="CS41" s="59">
        <f t="shared" ref="CS41:CT41" si="424">CS9/CS$16</f>
        <v>3.5903124940551936E-2</v>
      </c>
      <c r="CT41" s="59">
        <f t="shared" si="424"/>
        <v>3.5853573586552549E-2</v>
      </c>
      <c r="CU41" s="59">
        <f t="shared" ref="CU41" si="425">CU9/CU$16</f>
        <v>3.5794108890873623E-2</v>
      </c>
      <c r="CV41" s="59">
        <f t="shared" ref="CV41:CW41" si="426">CV9/CV$16</f>
        <v>3.5428091653632116E-2</v>
      </c>
      <c r="CW41" s="59">
        <f t="shared" si="426"/>
        <v>3.4632424396710181E-2</v>
      </c>
      <c r="CX41" s="59">
        <f t="shared" ref="CX41" si="427">CX9/CX$16</f>
        <v>3.4491606018607193E-2</v>
      </c>
      <c r="CY41" s="59">
        <f t="shared" ref="CY41" si="428">CY9/CY$16</f>
        <v>3.3959453270856588E-2</v>
      </c>
      <c r="CZ41" s="59">
        <v>3.3718290296286438E-2</v>
      </c>
      <c r="DA41" s="59">
        <v>3.3676203560361745E-2</v>
      </c>
      <c r="DB41" s="59">
        <v>3.353078220387825E-2</v>
      </c>
      <c r="DC41" s="59">
        <v>3.3264570824292683E-2</v>
      </c>
      <c r="DD41" s="59">
        <v>3.3196824394698773E-2</v>
      </c>
      <c r="DE41" s="59">
        <v>3.3103291751111902E-2</v>
      </c>
      <c r="DF41" s="59">
        <v>3.2966408833348053E-2</v>
      </c>
      <c r="DG41" s="59">
        <v>3.2994074259540693E-2</v>
      </c>
      <c r="DH41" s="59">
        <v>3.3093745336356416E-2</v>
      </c>
      <c r="DI41" s="59">
        <v>3.3162617759512285E-2</v>
      </c>
      <c r="DJ41" s="59">
        <v>3.304755101970009E-2</v>
      </c>
      <c r="DK41" s="59">
        <v>3.3250445454005483E-2</v>
      </c>
      <c r="DL41" s="59">
        <v>3.3371916194503914E-2</v>
      </c>
      <c r="DM41" s="59">
        <v>3.3532680557596083E-2</v>
      </c>
      <c r="DN41" s="59">
        <v>3.3690604666532772E-2</v>
      </c>
      <c r="DO41" s="59">
        <v>3.3850306055624668E-2</v>
      </c>
      <c r="DP41" s="59">
        <v>3.3927935730843142E-2</v>
      </c>
      <c r="DQ41" s="59">
        <v>3.4081234189292417E-2</v>
      </c>
      <c r="DR41" s="59">
        <v>3.4286525551244167E-2</v>
      </c>
      <c r="DS41" s="59">
        <v>3.4454344597038576E-2</v>
      </c>
      <c r="DT41" s="59">
        <v>3.4614285270525617E-2</v>
      </c>
      <c r="DU41" s="59">
        <v>3.4652786038606838E-2</v>
      </c>
      <c r="DV41" s="59">
        <v>3.4517930301478046E-2</v>
      </c>
      <c r="DW41" s="59">
        <f t="shared" ref="DW41:DX41" si="429">DW9/DW$16</f>
        <v>3.4292159473003216E-2</v>
      </c>
      <c r="DX41" s="59">
        <f t="shared" si="429"/>
        <v>3.4280401528775442E-2</v>
      </c>
      <c r="DY41" s="59">
        <f t="shared" ref="DY41:DZ41" si="430">DY9/DY$16</f>
        <v>3.3820050587486272E-2</v>
      </c>
      <c r="DZ41" s="59">
        <f t="shared" si="430"/>
        <v>3.3349421549703065E-2</v>
      </c>
      <c r="EA41" s="59">
        <f t="shared" ref="EA41:EB41" si="431">EA9/EA$16</f>
        <v>3.310877001985834E-2</v>
      </c>
      <c r="EB41" s="59">
        <f t="shared" si="431"/>
        <v>3.2946492297960185E-2</v>
      </c>
      <c r="EC41" s="59">
        <f t="shared" ref="EC41:ED41" si="432">EC9/EC$16</f>
        <v>3.2856599951784832E-2</v>
      </c>
      <c r="ED41" s="59">
        <f t="shared" si="432"/>
        <v>3.2776135612400698E-2</v>
      </c>
      <c r="EE41" s="59">
        <f t="shared" ref="EE41:EF41" si="433">EE9/EE$16</f>
        <v>3.2918759969497606E-2</v>
      </c>
      <c r="EF41" s="59">
        <f t="shared" si="433"/>
        <v>3.301508215572875E-2</v>
      </c>
      <c r="EG41" s="59">
        <f t="shared" ref="EG41" si="434">EG9/EG$16</f>
        <v>3.3252493055826754E-2</v>
      </c>
      <c r="EH41" s="59"/>
      <c r="EI41" s="59">
        <f t="shared" ref="EI41:EJ41" si="435">EI9/EI$16</f>
        <v>3.0335221907459867E-2</v>
      </c>
      <c r="EJ41" s="59">
        <f t="shared" si="435"/>
        <v>3.4022631539303905E-2</v>
      </c>
      <c r="EK41" s="59">
        <f t="shared" ref="EK41:EM41" si="436">EK9/EK$16</f>
        <v>3.4273695215925888E-2</v>
      </c>
      <c r="EL41" s="59">
        <f t="shared" si="436"/>
        <v>3.3956358230261809E-2</v>
      </c>
      <c r="EM41" s="59">
        <f t="shared" si="436"/>
        <v>3.4854955269757529E-2</v>
      </c>
      <c r="EN41" s="59">
        <f t="shared" ref="EN41:EO41" si="437">EN9/EN$16</f>
        <v>3.5323110856609614E-2</v>
      </c>
      <c r="EO41" s="59">
        <f t="shared" si="437"/>
        <v>3.5290439090350074E-2</v>
      </c>
      <c r="EP41" s="59">
        <f t="shared" ref="EP41:EU41" si="438">EP9/EP$16</f>
        <v>3.5301466736185338E-2</v>
      </c>
      <c r="EQ41" s="59">
        <f t="shared" ca="1" si="438"/>
        <v>3.5586239299392822E-2</v>
      </c>
      <c r="ER41" s="59">
        <f t="shared" ca="1" si="438"/>
        <v>3.5586239299392822E-2</v>
      </c>
      <c r="ES41" s="59">
        <f t="shared" ca="1" si="438"/>
        <v>3.5586239299392822E-2</v>
      </c>
      <c r="ET41" s="59">
        <f t="shared" ca="1" si="438"/>
        <v>3.5586239299392822E-2</v>
      </c>
      <c r="EU41" s="59">
        <f t="shared" ca="1" si="438"/>
        <v>3.5586239299392822E-2</v>
      </c>
      <c r="EV41" s="59">
        <f t="shared" ref="EV41:FF41" ca="1" si="439">EV9/EV$16</f>
        <v>3.5586239299392822E-2</v>
      </c>
      <c r="EW41" s="59">
        <f t="shared" ca="1" si="439"/>
        <v>3.5586239299392822E-2</v>
      </c>
      <c r="EX41" s="59">
        <f t="shared" ca="1" si="439"/>
        <v>3.5586239299392822E-2</v>
      </c>
      <c r="EY41" s="59">
        <f t="shared" ca="1" si="439"/>
        <v>3.5586239299392822E-2</v>
      </c>
      <c r="EZ41" s="59">
        <f t="shared" ca="1" si="439"/>
        <v>3.5586239299392822E-2</v>
      </c>
      <c r="FA41" s="59">
        <f t="shared" ca="1" si="439"/>
        <v>3.5586239299392822E-2</v>
      </c>
      <c r="FB41" s="59">
        <f t="shared" ca="1" si="439"/>
        <v>3.5586239299392822E-2</v>
      </c>
      <c r="FC41" s="59">
        <f t="shared" ca="1" si="439"/>
        <v>3.5586239299392822E-2</v>
      </c>
      <c r="FD41" s="59">
        <f t="shared" ca="1" si="439"/>
        <v>3.5586239299392822E-2</v>
      </c>
      <c r="FE41" s="59">
        <f t="shared" ca="1" si="439"/>
        <v>3.5586239299392822E-2</v>
      </c>
      <c r="FF41" s="59">
        <f t="shared" ca="1" si="439"/>
        <v>3.5586239299392822E-2</v>
      </c>
      <c r="FG41" s="59">
        <f t="shared" ref="FG41:GI41" ca="1" si="440">FG9/FG$16</f>
        <v>3.5586239299392822E-2</v>
      </c>
      <c r="FH41" s="59">
        <f t="shared" ca="1" si="440"/>
        <v>3.5586239299392822E-2</v>
      </c>
      <c r="FI41" s="59">
        <f t="shared" ca="1" si="440"/>
        <v>3.5586239299392822E-2</v>
      </c>
      <c r="FJ41" s="59">
        <f t="shared" ca="1" si="440"/>
        <v>3.5586239299392822E-2</v>
      </c>
      <c r="FK41" s="59">
        <f t="shared" ca="1" si="440"/>
        <v>3.5586239299392822E-2</v>
      </c>
      <c r="FL41" s="59">
        <f t="shared" ca="1" si="440"/>
        <v>3.5586239299392822E-2</v>
      </c>
      <c r="FM41" s="59">
        <f t="shared" ca="1" si="440"/>
        <v>3.5586239299392822E-2</v>
      </c>
      <c r="FN41" s="59">
        <f t="shared" ca="1" si="440"/>
        <v>3.5586239299392822E-2</v>
      </c>
      <c r="FO41" s="59">
        <f t="shared" ca="1" si="440"/>
        <v>3.5586239299392822E-2</v>
      </c>
      <c r="FP41" s="59">
        <f t="shared" ca="1" si="440"/>
        <v>3.5586239299392822E-2</v>
      </c>
      <c r="FQ41" s="59">
        <f t="shared" ca="1" si="440"/>
        <v>3.5586239299392822E-2</v>
      </c>
      <c r="FR41" s="59">
        <f t="shared" ca="1" si="440"/>
        <v>3.5586239299392822E-2</v>
      </c>
      <c r="FS41" s="59">
        <f t="shared" ca="1" si="440"/>
        <v>3.5586239299392822E-2</v>
      </c>
      <c r="FT41" s="59">
        <f t="shared" ca="1" si="440"/>
        <v>3.5586239299392822E-2</v>
      </c>
      <c r="FU41" s="59">
        <f t="shared" ca="1" si="440"/>
        <v>3.5586239299392822E-2</v>
      </c>
      <c r="FV41" s="59">
        <f t="shared" ca="1" si="440"/>
        <v>3.5586239299392822E-2</v>
      </c>
      <c r="FW41" s="59">
        <f t="shared" ca="1" si="440"/>
        <v>3.5586239299392822E-2</v>
      </c>
      <c r="FX41" s="59">
        <f t="shared" ca="1" si="440"/>
        <v>3.5586239299392822E-2</v>
      </c>
      <c r="FY41" s="59">
        <f t="shared" ca="1" si="440"/>
        <v>3.5586239299392822E-2</v>
      </c>
      <c r="FZ41" s="59">
        <f t="shared" ca="1" si="440"/>
        <v>3.5586239299392822E-2</v>
      </c>
      <c r="GA41" s="59">
        <f t="shared" ca="1" si="440"/>
        <v>3.5586239299392822E-2</v>
      </c>
      <c r="GB41" s="59">
        <f t="shared" ca="1" si="440"/>
        <v>3.5586239299392822E-2</v>
      </c>
      <c r="GC41" s="59">
        <f t="shared" ca="1" si="440"/>
        <v>3.5586239299392822E-2</v>
      </c>
      <c r="GD41" s="59">
        <f t="shared" ca="1" si="440"/>
        <v>3.5586239299392822E-2</v>
      </c>
      <c r="GE41" s="59">
        <f t="shared" ca="1" si="440"/>
        <v>3.5586239299392822E-2</v>
      </c>
      <c r="GF41" s="59">
        <f t="shared" ca="1" si="440"/>
        <v>3.5586239299392822E-2</v>
      </c>
      <c r="GG41" s="59">
        <f t="shared" ca="1" si="440"/>
        <v>3.5586239299392822E-2</v>
      </c>
      <c r="GH41" s="59">
        <f t="shared" ca="1" si="440"/>
        <v>3.5586239299392822E-2</v>
      </c>
      <c r="GI41" s="59">
        <f t="shared" ca="1" si="440"/>
        <v>3.5586239299392822E-2</v>
      </c>
      <c r="GJ41" s="84"/>
      <c r="GK41" s="84"/>
      <c r="GL41" s="84"/>
      <c r="GM41" s="84"/>
    </row>
    <row r="42" spans="2:195" x14ac:dyDescent="0.2">
      <c r="B42" s="55" t="str">
        <f t="shared" si="290"/>
        <v>Royal Enfield</v>
      </c>
      <c r="C42" s="59">
        <f t="shared" ref="C42:AE42" si="441">C10/C$16</f>
        <v>4.9793947562775706E-2</v>
      </c>
      <c r="D42" s="59">
        <f t="shared" si="441"/>
        <v>4.9632297819123018E-2</v>
      </c>
      <c r="E42" s="59">
        <f t="shared" si="441"/>
        <v>4.9407867650777301E-2</v>
      </c>
      <c r="F42" s="59">
        <f t="shared" si="441"/>
        <v>4.9258208303002322E-2</v>
      </c>
      <c r="G42" s="59">
        <f t="shared" si="441"/>
        <v>4.9176231967933463E-2</v>
      </c>
      <c r="H42" s="59">
        <f t="shared" si="441"/>
        <v>4.9119021619653633E-2</v>
      </c>
      <c r="I42" s="59">
        <f t="shared" si="441"/>
        <v>4.8892045201827765E-2</v>
      </c>
      <c r="J42" s="59">
        <f t="shared" si="441"/>
        <v>4.8799234439540227E-2</v>
      </c>
      <c r="K42" s="59">
        <f t="shared" si="441"/>
        <v>4.8720805556474393E-2</v>
      </c>
      <c r="L42" s="59">
        <f t="shared" si="441"/>
        <v>4.8621370008647878E-2</v>
      </c>
      <c r="M42" s="59">
        <f t="shared" si="441"/>
        <v>4.8553236398053777E-2</v>
      </c>
      <c r="N42" s="59">
        <f t="shared" si="441"/>
        <v>4.8521704735435919E-2</v>
      </c>
      <c r="O42" s="59">
        <f t="shared" si="441"/>
        <v>4.8483561181382646E-2</v>
      </c>
      <c r="P42" s="59">
        <f t="shared" si="441"/>
        <v>4.8482650404871347E-2</v>
      </c>
      <c r="Q42" s="59">
        <f t="shared" si="441"/>
        <v>4.8451264976468664E-2</v>
      </c>
      <c r="R42" s="59">
        <f t="shared" si="441"/>
        <v>4.8316296776670438E-2</v>
      </c>
      <c r="S42" s="59">
        <f t="shared" si="441"/>
        <v>4.8282837779263309E-2</v>
      </c>
      <c r="T42" s="59">
        <f t="shared" si="441"/>
        <v>4.8319320449259573E-2</v>
      </c>
      <c r="U42" s="59">
        <f t="shared" si="441"/>
        <v>4.8345410231634037E-2</v>
      </c>
      <c r="V42" s="59">
        <f t="shared" si="441"/>
        <v>4.8356710094489726E-2</v>
      </c>
      <c r="W42" s="59">
        <f t="shared" si="441"/>
        <v>4.8457005027543791E-2</v>
      </c>
      <c r="X42" s="59">
        <f t="shared" si="441"/>
        <v>4.8484532444295715E-2</v>
      </c>
      <c r="Y42" s="59">
        <f t="shared" si="441"/>
        <v>4.8127174007977162E-2</v>
      </c>
      <c r="Z42" s="59">
        <f t="shared" si="441"/>
        <v>4.7959685462208704E-2</v>
      </c>
      <c r="AA42" s="59">
        <f t="shared" si="441"/>
        <v>4.7820608201936142E-2</v>
      </c>
      <c r="AB42" s="59">
        <f t="shared" si="441"/>
        <v>4.7763092980693707E-2</v>
      </c>
      <c r="AC42" s="59">
        <f t="shared" si="441"/>
        <v>4.6646544055415518E-2</v>
      </c>
      <c r="AD42" s="59">
        <f t="shared" si="441"/>
        <v>4.6434417034115015E-2</v>
      </c>
      <c r="AE42" s="59">
        <f t="shared" si="441"/>
        <v>4.6120889934888151E-2</v>
      </c>
      <c r="AF42" s="59">
        <f t="shared" ref="AF42:AG42" si="442">AF10/AF$16</f>
        <v>4.6225482764149589E-2</v>
      </c>
      <c r="AG42" s="59">
        <f t="shared" si="442"/>
        <v>4.5906716105736649E-2</v>
      </c>
      <c r="AH42" s="59">
        <f t="shared" ref="AH42:AJ42" si="443">AH10/AH$16</f>
        <v>4.5922387840396664E-2</v>
      </c>
      <c r="AI42" s="59"/>
      <c r="AJ42" s="59">
        <f t="shared" si="443"/>
        <v>4.7568173926978444E-2</v>
      </c>
      <c r="AK42" s="59">
        <f t="shared" ref="AK42:AL42" si="444">AK10/AK$16</f>
        <v>4.5030061685016005E-2</v>
      </c>
      <c r="AL42" s="59">
        <f t="shared" si="444"/>
        <v>4.5396698340176192E-2</v>
      </c>
      <c r="AM42" s="59">
        <f t="shared" ref="AM42:AN42" si="445">AM10/AM$16</f>
        <v>4.5695045695045698E-2</v>
      </c>
      <c r="AN42" s="59">
        <f t="shared" si="445"/>
        <v>4.5002578672291391E-2</v>
      </c>
      <c r="AO42" s="59">
        <f t="shared" ref="AO42:AP42" si="446">AO10/AO$16</f>
        <v>4.5360716850534645E-2</v>
      </c>
      <c r="AP42" s="59">
        <f t="shared" si="446"/>
        <v>4.5365870534069153E-2</v>
      </c>
      <c r="AQ42" s="59">
        <f t="shared" ref="AQ42:AR42" si="447">AQ10/AQ$16</f>
        <v>4.5793567259221658E-2</v>
      </c>
      <c r="AR42" s="59">
        <f t="shared" si="447"/>
        <v>4.5413406743078463E-2</v>
      </c>
      <c r="AS42" s="59">
        <f t="shared" ref="AS42:AT42" si="448">AS10/AS$16</f>
        <v>4.4570370111593954E-2</v>
      </c>
      <c r="AT42" s="59">
        <f t="shared" si="448"/>
        <v>4.521718982680635E-2</v>
      </c>
      <c r="AU42" s="59">
        <f t="shared" ref="AU42:AV42" si="449">AU10/AU$16</f>
        <v>4.5237701804572268E-2</v>
      </c>
      <c r="AV42" s="59">
        <f t="shared" si="449"/>
        <v>4.5024129026483652E-2</v>
      </c>
      <c r="AW42" s="59">
        <f t="shared" ref="AW42:AX42" si="450">AW10/AW$16</f>
        <v>4.4389300055798567E-2</v>
      </c>
      <c r="AX42" s="59">
        <f t="shared" si="450"/>
        <v>4.4848639590016226E-2</v>
      </c>
      <c r="AY42" s="59">
        <f t="shared" ref="AY42:AZ42" si="451">AY10/AY$16</f>
        <v>4.482268959016053E-2</v>
      </c>
      <c r="AZ42" s="59">
        <f t="shared" si="451"/>
        <v>4.4612865079542159E-2</v>
      </c>
      <c r="BA42" s="59">
        <f t="shared" ref="BA42:BB42" si="452">BA10/BA$16</f>
        <v>4.4183674169169788E-2</v>
      </c>
      <c r="BB42" s="59">
        <f t="shared" si="452"/>
        <v>4.4204465428221339E-2</v>
      </c>
      <c r="BC42" s="59">
        <f t="shared" ref="BC42:BD42" si="453">BC10/BC$16</f>
        <v>4.4092388396970605E-2</v>
      </c>
      <c r="BD42" s="59">
        <f t="shared" si="453"/>
        <v>4.399605976308802E-2</v>
      </c>
      <c r="BE42" s="59">
        <f t="shared" ref="BE42:BF42" si="454">BE10/BE$16</f>
        <v>4.3869733819896499E-2</v>
      </c>
      <c r="BF42" s="59">
        <f t="shared" si="454"/>
        <v>4.3840445439522167E-2</v>
      </c>
      <c r="BG42" s="59">
        <f t="shared" ref="BG42:BH42" si="455">BG10/BG$16</f>
        <v>4.3816031956625055E-2</v>
      </c>
      <c r="BH42" s="59">
        <f t="shared" si="455"/>
        <v>4.3713687172811495E-2</v>
      </c>
      <c r="BI42" s="59">
        <f t="shared" ref="BI42:BJ42" si="456">BI10/BI$16</f>
        <v>4.3605112773054455E-2</v>
      </c>
      <c r="BJ42" s="59">
        <f t="shared" si="456"/>
        <v>4.3429886846801054E-2</v>
      </c>
      <c r="BK42" s="59">
        <f t="shared" ref="BK42:BL42" si="457">BK10/BK$16</f>
        <v>4.3382234126602942E-2</v>
      </c>
      <c r="BL42" s="59">
        <f t="shared" si="457"/>
        <v>4.3271437680459261E-2</v>
      </c>
      <c r="BM42" s="59">
        <f t="shared" ref="BM42:BN42" si="458">BM10/BM$16</f>
        <v>4.3161923698718574E-2</v>
      </c>
      <c r="BN42" s="59">
        <f t="shared" si="458"/>
        <v>4.3072646591307502E-2</v>
      </c>
      <c r="BO42" s="59">
        <f t="shared" ref="BO42:BP42" si="459">BO10/BO$16</f>
        <v>4.3058989593544761E-2</v>
      </c>
      <c r="BP42" s="59">
        <f t="shared" si="459"/>
        <v>4.3037485005613108E-2</v>
      </c>
      <c r="BQ42" s="59">
        <f t="shared" ref="BQ42:BR42" si="460">BQ10/BQ$16</f>
        <v>4.2975802603520394E-2</v>
      </c>
      <c r="BR42" s="59">
        <f t="shared" si="460"/>
        <v>4.2896818091351291E-2</v>
      </c>
      <c r="BS42" s="59">
        <f t="shared" ref="BS42:BT42" si="461">BS10/BS$16</f>
        <v>4.2881686820685765E-2</v>
      </c>
      <c r="BT42" s="59">
        <f t="shared" si="461"/>
        <v>4.3063675194212295E-2</v>
      </c>
      <c r="BU42" s="59">
        <f t="shared" ref="BU42:BV42" si="462">BU10/BU$16</f>
        <v>4.3158067168053621E-2</v>
      </c>
      <c r="BV42" s="59">
        <f t="shared" si="462"/>
        <v>4.3251214375894693E-2</v>
      </c>
      <c r="BW42" s="59">
        <f t="shared" ref="BW42:BX42" si="463">BW10/BW$16</f>
        <v>4.3606437089025556E-2</v>
      </c>
      <c r="BX42" s="59">
        <f t="shared" si="463"/>
        <v>4.3728654356816755E-2</v>
      </c>
      <c r="BY42" s="59">
        <f t="shared" ref="BY42:BZ42" si="464">BY10/BY$16</f>
        <v>4.3693608902164643E-2</v>
      </c>
      <c r="BZ42" s="59">
        <f t="shared" si="464"/>
        <v>4.3605014295631607E-2</v>
      </c>
      <c r="CA42" s="59">
        <f t="shared" ref="CA42:CB42" si="465">CA10/CA$16</f>
        <v>4.3765533249880105E-2</v>
      </c>
      <c r="CB42" s="59">
        <f t="shared" si="465"/>
        <v>4.368381746163804E-2</v>
      </c>
      <c r="CC42" s="59">
        <f t="shared" ref="CC42:CD42" si="466">CC10/CC$16</f>
        <v>4.3202792542092465E-2</v>
      </c>
      <c r="CD42" s="59">
        <f t="shared" si="466"/>
        <v>4.2874194491436278E-2</v>
      </c>
      <c r="CE42" s="59">
        <f t="shared" ref="CE42:CF42" si="467">CE10/CE$16</f>
        <v>4.2748811350971166E-2</v>
      </c>
      <c r="CF42" s="59">
        <f t="shared" si="467"/>
        <v>4.2727080835789383E-2</v>
      </c>
      <c r="CG42" s="59">
        <f t="shared" ref="CG42:CH42" si="468">CG10/CG$16</f>
        <v>4.2939528700901106E-2</v>
      </c>
      <c r="CH42" s="59">
        <f t="shared" si="468"/>
        <v>4.2988757969473254E-2</v>
      </c>
      <c r="CI42" s="59">
        <f t="shared" ref="CI42:CK42" si="469">CI10/CI$16</f>
        <v>4.3017564582819363E-2</v>
      </c>
      <c r="CJ42" s="59"/>
      <c r="CK42" s="59">
        <f t="shared" si="469"/>
        <v>4.9536325991018142E-2</v>
      </c>
      <c r="CL42" s="59">
        <f t="shared" ref="CL42:CM42" si="470">CL10/CL$16</f>
        <v>5.0128435900556663E-2</v>
      </c>
      <c r="CM42" s="59">
        <f t="shared" si="470"/>
        <v>5.0237075402717719E-2</v>
      </c>
      <c r="CN42" s="59">
        <f t="shared" ref="CN42:CO42" si="471">CN10/CN$16</f>
        <v>5.0102643856920683E-2</v>
      </c>
      <c r="CO42" s="59">
        <f t="shared" si="471"/>
        <v>5.0313921691253115E-2</v>
      </c>
      <c r="CP42" s="59">
        <f t="shared" ref="CP42" si="472">CP10/CP$16</f>
        <v>5.071509364357818E-2</v>
      </c>
      <c r="CQ42" s="59">
        <f t="shared" ref="CQ42:CR42" si="473">CQ10/CQ$16</f>
        <v>5.1130082073048179E-2</v>
      </c>
      <c r="CR42" s="59">
        <f t="shared" si="473"/>
        <v>5.1367642631655178E-2</v>
      </c>
      <c r="CS42" s="59">
        <f t="shared" ref="CS42:CT42" si="474">CS10/CS$16</f>
        <v>5.1346104362261218E-2</v>
      </c>
      <c r="CT42" s="59">
        <f t="shared" si="474"/>
        <v>5.1533494583316485E-2</v>
      </c>
      <c r="CU42" s="59">
        <f t="shared" ref="CU42" si="475">CU10/CU$16</f>
        <v>5.1516933939418176E-2</v>
      </c>
      <c r="CV42" s="59">
        <f t="shared" ref="CV42:CW42" si="476">CV10/CV$16</f>
        <v>5.1225584721191333E-2</v>
      </c>
      <c r="CW42" s="59">
        <f t="shared" si="476"/>
        <v>5.1094885544743972E-2</v>
      </c>
      <c r="CX42" s="59">
        <f t="shared" ref="CX42" si="477">CX10/CX$16</f>
        <v>5.1451664033309939E-2</v>
      </c>
      <c r="CY42" s="59">
        <f t="shared" ref="CY42" si="478">CY10/CY$16</f>
        <v>5.1132146787615872E-2</v>
      </c>
      <c r="CZ42" s="59">
        <v>5.0845901197760592E-2</v>
      </c>
      <c r="DA42" s="59">
        <v>5.0584849227174045E-2</v>
      </c>
      <c r="DB42" s="59">
        <v>5.0305304010756599E-2</v>
      </c>
      <c r="DC42" s="59">
        <v>5.000098246332732E-2</v>
      </c>
      <c r="DD42" s="59">
        <v>4.9896099029188491E-2</v>
      </c>
      <c r="DE42" s="59">
        <v>4.9852924784061871E-2</v>
      </c>
      <c r="DF42" s="59">
        <v>4.9797601440503908E-2</v>
      </c>
      <c r="DG42" s="59">
        <v>4.988217631814091E-2</v>
      </c>
      <c r="DH42" s="59">
        <v>4.9860464962760399E-2</v>
      </c>
      <c r="DI42" s="59">
        <v>4.9855285024843446E-2</v>
      </c>
      <c r="DJ42" s="59">
        <v>4.9780963111768009E-2</v>
      </c>
      <c r="DK42" s="59">
        <v>4.997673522279119E-2</v>
      </c>
      <c r="DL42" s="59">
        <v>4.9960930772534003E-2</v>
      </c>
      <c r="DM42" s="59">
        <v>4.9968936017799136E-2</v>
      </c>
      <c r="DN42" s="59">
        <v>5.0038500191428657E-2</v>
      </c>
      <c r="DO42" s="59">
        <v>5.0102311693942379E-2</v>
      </c>
      <c r="DP42" s="59">
        <v>5.0111360636772795E-2</v>
      </c>
      <c r="DQ42" s="59">
        <v>5.0202288343552469E-2</v>
      </c>
      <c r="DR42" s="59">
        <v>5.0332546942333203E-2</v>
      </c>
      <c r="DS42" s="59">
        <v>5.0636868308712633E-2</v>
      </c>
      <c r="DT42" s="59">
        <v>5.0813948327037617E-2</v>
      </c>
      <c r="DU42" s="59">
        <v>5.1118336700575195E-2</v>
      </c>
      <c r="DV42" s="59">
        <v>5.1324611884521747E-2</v>
      </c>
      <c r="DW42" s="59">
        <f t="shared" ref="DW42:DX42" si="479">DW10/DW$16</f>
        <v>5.1340296616553802E-2</v>
      </c>
      <c r="DX42" s="59">
        <f t="shared" si="479"/>
        <v>5.1368399557711886E-2</v>
      </c>
      <c r="DY42" s="59">
        <f t="shared" ref="DY42:DZ42" si="480">DY10/DY$16</f>
        <v>5.0916047179268543E-2</v>
      </c>
      <c r="DZ42" s="59">
        <f t="shared" si="480"/>
        <v>5.0253453597477842E-2</v>
      </c>
      <c r="EA42" s="59">
        <f t="shared" ref="EA42:EB42" si="481">EA10/EA$16</f>
        <v>4.9909723348628011E-2</v>
      </c>
      <c r="EB42" s="59">
        <f t="shared" si="481"/>
        <v>4.9777437337099488E-2</v>
      </c>
      <c r="EC42" s="59">
        <f t="shared" ref="EC42:ED42" si="482">EC10/EC$16</f>
        <v>4.9857778185674925E-2</v>
      </c>
      <c r="ED42" s="59">
        <f t="shared" si="482"/>
        <v>4.9973708363935096E-2</v>
      </c>
      <c r="EE42" s="59">
        <f t="shared" ref="EE42:EF42" si="483">EE10/EE$16</f>
        <v>5.0267267904723051E-2</v>
      </c>
      <c r="EF42" s="59">
        <f t="shared" si="483"/>
        <v>5.0462595820733355E-2</v>
      </c>
      <c r="EG42" s="59">
        <f t="shared" ref="EG42" si="484">EG10/EG$16</f>
        <v>5.0825959912384033E-2</v>
      </c>
      <c r="EH42" s="59"/>
      <c r="EI42" s="59">
        <f t="shared" ref="EI42:EJ42" si="485">EI10/EI$16</f>
        <v>5.6599892081478483E-2</v>
      </c>
      <c r="EJ42" s="59">
        <f t="shared" si="485"/>
        <v>5.6978637356524961E-2</v>
      </c>
      <c r="EK42" s="59">
        <f t="shared" ref="EK42:EM42" si="486">EK10/EK$16</f>
        <v>5.8724871938867794E-2</v>
      </c>
      <c r="EL42" s="59">
        <f t="shared" si="486"/>
        <v>5.8422594755093524E-2</v>
      </c>
      <c r="EM42" s="59">
        <f t="shared" si="486"/>
        <v>5.6979391825379401E-2</v>
      </c>
      <c r="EN42" s="59">
        <f t="shared" ref="EN42:EO42" si="487">EN10/EN$16</f>
        <v>5.6624461835379947E-2</v>
      </c>
      <c r="EO42" s="59">
        <f t="shared" si="487"/>
        <v>5.6345964321682714E-2</v>
      </c>
      <c r="EP42" s="59">
        <f t="shared" ref="EP42:EU42" si="488">EP10/EP$16</f>
        <v>5.6120049127636039E-2</v>
      </c>
      <c r="EQ42" s="59">
        <f t="shared" ca="1" si="488"/>
        <v>5.5274067685488044E-2</v>
      </c>
      <c r="ER42" s="59">
        <f t="shared" ca="1" si="488"/>
        <v>5.5274067685488044E-2</v>
      </c>
      <c r="ES42" s="59">
        <f t="shared" ca="1" si="488"/>
        <v>5.5274067685488044E-2</v>
      </c>
      <c r="ET42" s="59">
        <f t="shared" ca="1" si="488"/>
        <v>5.5274067685488044E-2</v>
      </c>
      <c r="EU42" s="59">
        <f t="shared" ca="1" si="488"/>
        <v>5.5274067685488044E-2</v>
      </c>
      <c r="EV42" s="59">
        <f t="shared" ref="EV42:FF42" ca="1" si="489">EV10/EV$16</f>
        <v>5.5274067685488044E-2</v>
      </c>
      <c r="EW42" s="59">
        <f t="shared" ca="1" si="489"/>
        <v>5.5274067685488044E-2</v>
      </c>
      <c r="EX42" s="59">
        <f t="shared" ca="1" si="489"/>
        <v>5.5274067685488044E-2</v>
      </c>
      <c r="EY42" s="59">
        <f t="shared" ca="1" si="489"/>
        <v>5.5274067685488044E-2</v>
      </c>
      <c r="EZ42" s="59">
        <f t="shared" ca="1" si="489"/>
        <v>5.5274067685488044E-2</v>
      </c>
      <c r="FA42" s="59">
        <f t="shared" ca="1" si="489"/>
        <v>5.5274067685488044E-2</v>
      </c>
      <c r="FB42" s="59">
        <f t="shared" ca="1" si="489"/>
        <v>5.5274067685488044E-2</v>
      </c>
      <c r="FC42" s="59">
        <f t="shared" ca="1" si="489"/>
        <v>5.5274067685488044E-2</v>
      </c>
      <c r="FD42" s="59">
        <f t="shared" ca="1" si="489"/>
        <v>5.5274067685488044E-2</v>
      </c>
      <c r="FE42" s="59">
        <f t="shared" ca="1" si="489"/>
        <v>5.5274067685488044E-2</v>
      </c>
      <c r="FF42" s="59">
        <f t="shared" ca="1" si="489"/>
        <v>5.5274067685488044E-2</v>
      </c>
      <c r="FG42" s="59">
        <f t="shared" ref="FG42:GI42" ca="1" si="490">FG10/FG$16</f>
        <v>5.5274067685488044E-2</v>
      </c>
      <c r="FH42" s="59">
        <f t="shared" ca="1" si="490"/>
        <v>5.5274067685488044E-2</v>
      </c>
      <c r="FI42" s="59">
        <f t="shared" ca="1" si="490"/>
        <v>5.5274067685488044E-2</v>
      </c>
      <c r="FJ42" s="59">
        <f t="shared" ca="1" si="490"/>
        <v>5.5274067685488044E-2</v>
      </c>
      <c r="FK42" s="59">
        <f t="shared" ca="1" si="490"/>
        <v>5.5274067685488044E-2</v>
      </c>
      <c r="FL42" s="59">
        <f t="shared" ca="1" si="490"/>
        <v>5.5274067685488044E-2</v>
      </c>
      <c r="FM42" s="59">
        <f t="shared" ca="1" si="490"/>
        <v>5.5274067685488044E-2</v>
      </c>
      <c r="FN42" s="59">
        <f t="shared" ca="1" si="490"/>
        <v>5.5274067685488044E-2</v>
      </c>
      <c r="FO42" s="59">
        <f t="shared" ca="1" si="490"/>
        <v>5.5274067685488044E-2</v>
      </c>
      <c r="FP42" s="59">
        <f t="shared" ca="1" si="490"/>
        <v>5.5274067685488044E-2</v>
      </c>
      <c r="FQ42" s="59">
        <f t="shared" ca="1" si="490"/>
        <v>5.5274067685488044E-2</v>
      </c>
      <c r="FR42" s="59">
        <f t="shared" ca="1" si="490"/>
        <v>5.5274067685488044E-2</v>
      </c>
      <c r="FS42" s="59">
        <f t="shared" ca="1" si="490"/>
        <v>5.5274067685488044E-2</v>
      </c>
      <c r="FT42" s="59">
        <f t="shared" ca="1" si="490"/>
        <v>5.5274067685488044E-2</v>
      </c>
      <c r="FU42" s="59">
        <f t="shared" ca="1" si="490"/>
        <v>5.5274067685488044E-2</v>
      </c>
      <c r="FV42" s="59">
        <f t="shared" ca="1" si="490"/>
        <v>5.5274067685488044E-2</v>
      </c>
      <c r="FW42" s="59">
        <f t="shared" ca="1" si="490"/>
        <v>5.5274067685488044E-2</v>
      </c>
      <c r="FX42" s="59">
        <f t="shared" ca="1" si="490"/>
        <v>5.5274067685488044E-2</v>
      </c>
      <c r="FY42" s="59">
        <f t="shared" ca="1" si="490"/>
        <v>5.5274067685488044E-2</v>
      </c>
      <c r="FZ42" s="59">
        <f t="shared" ca="1" si="490"/>
        <v>5.5274067685488044E-2</v>
      </c>
      <c r="GA42" s="59">
        <f t="shared" ca="1" si="490"/>
        <v>5.5274067685488044E-2</v>
      </c>
      <c r="GB42" s="59">
        <f t="shared" ca="1" si="490"/>
        <v>5.5274067685488044E-2</v>
      </c>
      <c r="GC42" s="59">
        <f t="shared" ca="1" si="490"/>
        <v>5.5274067685488044E-2</v>
      </c>
      <c r="GD42" s="59">
        <f t="shared" ca="1" si="490"/>
        <v>5.5274067685488044E-2</v>
      </c>
      <c r="GE42" s="59">
        <f t="shared" ca="1" si="490"/>
        <v>5.5274067685488044E-2</v>
      </c>
      <c r="GF42" s="59">
        <f t="shared" ca="1" si="490"/>
        <v>5.5274067685488044E-2</v>
      </c>
      <c r="GG42" s="59">
        <f t="shared" ca="1" si="490"/>
        <v>5.5274067685488044E-2</v>
      </c>
      <c r="GH42" s="59">
        <f t="shared" ca="1" si="490"/>
        <v>5.5274067685488044E-2</v>
      </c>
      <c r="GI42" s="59">
        <f t="shared" ca="1" si="490"/>
        <v>5.5274067685488044E-2</v>
      </c>
      <c r="GJ42" s="84"/>
      <c r="GK42" s="84"/>
      <c r="GL42" s="84"/>
      <c r="GM42" s="84"/>
    </row>
    <row r="43" spans="2:195" x14ac:dyDescent="0.2">
      <c r="B43" s="55" t="str">
        <f t="shared" si="290"/>
        <v xml:space="preserve">Suzuki </v>
      </c>
      <c r="C43" s="59">
        <f t="shared" ref="C43:AE43" si="491">C11/C$16</f>
        <v>4.642802407875226E-2</v>
      </c>
      <c r="D43" s="59">
        <f t="shared" si="491"/>
        <v>4.6258747970105325E-2</v>
      </c>
      <c r="E43" s="59">
        <f t="shared" si="491"/>
        <v>4.5828998197504814E-2</v>
      </c>
      <c r="F43" s="59">
        <f t="shared" si="491"/>
        <v>4.5896822743147457E-2</v>
      </c>
      <c r="G43" s="59">
        <f t="shared" si="491"/>
        <v>4.6018208904036184E-2</v>
      </c>
      <c r="H43" s="59">
        <f t="shared" si="491"/>
        <v>4.6141237036263369E-2</v>
      </c>
      <c r="I43" s="59">
        <f t="shared" si="491"/>
        <v>4.5985140289543938E-2</v>
      </c>
      <c r="J43" s="59">
        <f t="shared" si="491"/>
        <v>4.6008605403075498E-2</v>
      </c>
      <c r="K43" s="59">
        <f t="shared" si="491"/>
        <v>4.6190504235782498E-2</v>
      </c>
      <c r="L43" s="59">
        <f t="shared" si="491"/>
        <v>4.6458958402846924E-2</v>
      </c>
      <c r="M43" s="59">
        <f t="shared" si="491"/>
        <v>4.6570705916186741E-2</v>
      </c>
      <c r="N43" s="59">
        <f t="shared" si="491"/>
        <v>4.6802243402348155E-2</v>
      </c>
      <c r="O43" s="59">
        <f t="shared" si="491"/>
        <v>4.6989850731566161E-2</v>
      </c>
      <c r="P43" s="59">
        <f t="shared" si="491"/>
        <v>4.7139623538838826E-2</v>
      </c>
      <c r="Q43" s="59">
        <f t="shared" si="491"/>
        <v>4.7510243770962406E-2</v>
      </c>
      <c r="R43" s="59">
        <f t="shared" si="491"/>
        <v>4.7710282853605845E-2</v>
      </c>
      <c r="S43" s="59">
        <f t="shared" si="491"/>
        <v>4.7893751720642225E-2</v>
      </c>
      <c r="T43" s="59">
        <f t="shared" si="491"/>
        <v>4.8189295294769161E-2</v>
      </c>
      <c r="U43" s="59">
        <f t="shared" si="491"/>
        <v>4.8395545791468632E-2</v>
      </c>
      <c r="V43" s="59">
        <f t="shared" si="491"/>
        <v>4.857144226930106E-2</v>
      </c>
      <c r="W43" s="59">
        <f t="shared" si="491"/>
        <v>4.8803373189633514E-2</v>
      </c>
      <c r="X43" s="59">
        <f t="shared" si="491"/>
        <v>4.9227020503597153E-2</v>
      </c>
      <c r="Y43" s="59">
        <f t="shared" si="491"/>
        <v>4.9098829680154672E-2</v>
      </c>
      <c r="Z43" s="59">
        <f t="shared" si="491"/>
        <v>4.9031883725080945E-2</v>
      </c>
      <c r="AA43" s="59">
        <f t="shared" si="491"/>
        <v>4.8833152889244259E-2</v>
      </c>
      <c r="AB43" s="59">
        <f t="shared" si="491"/>
        <v>4.875248081001439E-2</v>
      </c>
      <c r="AC43" s="59">
        <f t="shared" si="491"/>
        <v>4.7447723297805625E-2</v>
      </c>
      <c r="AD43" s="59">
        <f t="shared" si="491"/>
        <v>4.7248760011011519E-2</v>
      </c>
      <c r="AE43" s="59">
        <f t="shared" si="491"/>
        <v>4.7102808183909051E-2</v>
      </c>
      <c r="AF43" s="59">
        <f t="shared" ref="AF43:AG43" si="492">AF11/AF$16</f>
        <v>4.715328030234265E-2</v>
      </c>
      <c r="AG43" s="59">
        <f t="shared" si="492"/>
        <v>4.7176054746506553E-2</v>
      </c>
      <c r="AH43" s="59">
        <f t="shared" ref="AH43:AJ43" si="493">AH11/AH$16</f>
        <v>4.7149160006466975E-2</v>
      </c>
      <c r="AI43" s="59"/>
      <c r="AJ43" s="59">
        <f t="shared" si="493"/>
        <v>6.4100852007157927E-2</v>
      </c>
      <c r="AK43" s="59">
        <f t="shared" ref="AK43:AL43" si="494">AK11/AK$16</f>
        <v>5.3369251190755057E-2</v>
      </c>
      <c r="AL43" s="59">
        <f t="shared" si="494"/>
        <v>5.2576826623136202E-2</v>
      </c>
      <c r="AM43" s="59">
        <f t="shared" ref="AM43:AN43" si="495">AM11/AM$16</f>
        <v>5.1946035174546705E-2</v>
      </c>
      <c r="AN43" s="59">
        <f t="shared" si="495"/>
        <v>5.1868151232483825E-2</v>
      </c>
      <c r="AO43" s="59">
        <f t="shared" ref="AO43:AP43" si="496">AO11/AO$16</f>
        <v>5.2284185188793977E-2</v>
      </c>
      <c r="AP43" s="59">
        <f t="shared" si="496"/>
        <v>5.233497633762961E-2</v>
      </c>
      <c r="AQ43" s="59">
        <f t="shared" ref="AQ43:AR43" si="497">AQ11/AQ$16</f>
        <v>5.2203793487645034E-2</v>
      </c>
      <c r="AR43" s="59">
        <f t="shared" si="497"/>
        <v>5.1832692624790282E-2</v>
      </c>
      <c r="AS43" s="59">
        <f t="shared" ref="AS43:AT43" si="498">AS11/AS$16</f>
        <v>4.2986531868906344E-2</v>
      </c>
      <c r="AT43" s="59">
        <f t="shared" si="498"/>
        <v>5.1051149814551777E-2</v>
      </c>
      <c r="AU43" s="59">
        <f t="shared" ref="AU43:AV43" si="499">AU11/AU$16</f>
        <v>5.1281108967494521E-2</v>
      </c>
      <c r="AV43" s="59">
        <f t="shared" si="499"/>
        <v>5.1261579498417219E-2</v>
      </c>
      <c r="AW43" s="59">
        <f t="shared" ref="AW43:AX43" si="500">AW11/AW$16</f>
        <v>5.066362829857185E-2</v>
      </c>
      <c r="AX43" s="59">
        <f t="shared" si="500"/>
        <v>5.1091570554158264E-2</v>
      </c>
      <c r="AY43" s="59">
        <f t="shared" ref="AY43:AZ43" si="501">AY11/AY$16</f>
        <v>5.0539991057991597E-2</v>
      </c>
      <c r="AZ43" s="59">
        <f t="shared" si="501"/>
        <v>5.0013788794930722E-2</v>
      </c>
      <c r="BA43" s="59">
        <f t="shared" ref="BA43:BB43" si="502">BA11/BA$16</f>
        <v>5.0941413268595095E-2</v>
      </c>
      <c r="BB43" s="59">
        <f t="shared" si="502"/>
        <v>4.979672707280236E-2</v>
      </c>
      <c r="BC43" s="59">
        <f t="shared" ref="BC43:BD43" si="503">BC11/BC$16</f>
        <v>4.999645150882441E-2</v>
      </c>
      <c r="BD43" s="59">
        <f t="shared" si="503"/>
        <v>5.0179335646417189E-2</v>
      </c>
      <c r="BE43" s="59">
        <f t="shared" ref="BE43:BF43" si="504">BE11/BE$16</f>
        <v>5.0397420274744413E-2</v>
      </c>
      <c r="BF43" s="59">
        <f t="shared" si="504"/>
        <v>5.0577542173839828E-2</v>
      </c>
      <c r="BG43" s="59">
        <f t="shared" ref="BG43:BH43" si="505">BG11/BG$16</f>
        <v>5.0835953828432513E-2</v>
      </c>
      <c r="BH43" s="59">
        <f t="shared" si="505"/>
        <v>5.0997840491322152E-2</v>
      </c>
      <c r="BI43" s="59">
        <f t="shared" ref="BI43:BJ43" si="506">BI11/BI$16</f>
        <v>5.1096869940170729E-2</v>
      </c>
      <c r="BJ43" s="59">
        <f t="shared" si="506"/>
        <v>5.0916953918002321E-2</v>
      </c>
      <c r="BK43" s="59">
        <f t="shared" ref="BK43:BL43" si="507">BK11/BK$16</f>
        <v>5.1078665184611689E-2</v>
      </c>
      <c r="BL43" s="59">
        <f t="shared" si="507"/>
        <v>5.1160258007489037E-2</v>
      </c>
      <c r="BM43" s="59">
        <f t="shared" ref="BM43:BN43" si="508">BM11/BM$16</f>
        <v>5.133128682271302E-2</v>
      </c>
      <c r="BN43" s="59">
        <f t="shared" si="508"/>
        <v>5.1483382909695279E-2</v>
      </c>
      <c r="BO43" s="59">
        <f t="shared" ref="BO43:BP43" si="509">BO11/BO$16</f>
        <v>5.1657061284130008E-2</v>
      </c>
      <c r="BP43" s="59">
        <f t="shared" si="509"/>
        <v>5.1836023637875921E-2</v>
      </c>
      <c r="BQ43" s="59">
        <f t="shared" ref="BQ43:BR43" si="510">BQ11/BQ$16</f>
        <v>5.2056381585688989E-2</v>
      </c>
      <c r="BR43" s="59">
        <f t="shared" si="510"/>
        <v>5.2265329148642035E-2</v>
      </c>
      <c r="BS43" s="59">
        <f t="shared" ref="BS43:BT43" si="511">BS11/BS$16</f>
        <v>5.2441414418188156E-2</v>
      </c>
      <c r="BT43" s="59">
        <f t="shared" si="511"/>
        <v>5.271958044981917E-2</v>
      </c>
      <c r="BU43" s="59">
        <f t="shared" ref="BU43:BV43" si="512">BU11/BU$16</f>
        <v>5.2934342653209357E-2</v>
      </c>
      <c r="BV43" s="59">
        <f t="shared" si="512"/>
        <v>5.3101707889063737E-2</v>
      </c>
      <c r="BW43" s="59">
        <f t="shared" ref="BW43:BX43" si="513">BW11/BW$16</f>
        <v>5.3350088523186519E-2</v>
      </c>
      <c r="BX43" s="59">
        <f t="shared" si="513"/>
        <v>5.3372949267115284E-2</v>
      </c>
      <c r="BY43" s="59">
        <f t="shared" ref="BY43:BZ43" si="514">BY11/BY$16</f>
        <v>5.3230308750250498E-2</v>
      </c>
      <c r="BZ43" s="59">
        <f t="shared" si="514"/>
        <v>5.311232058285046E-2</v>
      </c>
      <c r="CA43" s="59">
        <f t="shared" ref="CA43:CB43" si="515">CA11/CA$16</f>
        <v>5.3001230756406337E-2</v>
      </c>
      <c r="CB43" s="59">
        <f t="shared" si="515"/>
        <v>5.2547180023253523E-2</v>
      </c>
      <c r="CC43" s="59">
        <f t="shared" ref="CC43:CD43" si="516">CC11/CC$16</f>
        <v>5.154585826711288E-2</v>
      </c>
      <c r="CD43" s="59">
        <f t="shared" si="516"/>
        <v>5.0892722123882871E-2</v>
      </c>
      <c r="CE43" s="59">
        <f t="shared" ref="CE43:CF43" si="517">CE11/CE$16</f>
        <v>5.0568137851804536E-2</v>
      </c>
      <c r="CF43" s="59">
        <f t="shared" si="517"/>
        <v>5.0404829722670623E-2</v>
      </c>
      <c r="CG43" s="59">
        <f t="shared" ref="CG43:CH43" si="518">CG11/CG$16</f>
        <v>5.0505240400941655E-2</v>
      </c>
      <c r="CH43" s="59">
        <f t="shared" si="518"/>
        <v>5.0532732422634244E-2</v>
      </c>
      <c r="CI43" s="59">
        <f t="shared" ref="CI43:CK43" si="519">CI11/CI$16</f>
        <v>5.0533688826529075E-2</v>
      </c>
      <c r="CJ43" s="59"/>
      <c r="CK43" s="59">
        <f t="shared" si="519"/>
        <v>5.9499970838112641E-2</v>
      </c>
      <c r="CL43" s="59">
        <f t="shared" ref="CL43:CM43" si="520">CL11/CL$16</f>
        <v>6.0864524146589882E-2</v>
      </c>
      <c r="CM43" s="59">
        <f t="shared" si="520"/>
        <v>5.9063838533932989E-2</v>
      </c>
      <c r="CN43" s="59">
        <f t="shared" ref="CN43:CO43" si="521">CN11/CN$16</f>
        <v>5.8909797822706063E-2</v>
      </c>
      <c r="CO43" s="59">
        <f t="shared" si="521"/>
        <v>5.7988448662767172E-2</v>
      </c>
      <c r="CP43" s="59">
        <f t="shared" ref="CP43" si="522">CP11/CP$16</f>
        <v>5.7516943649218444E-2</v>
      </c>
      <c r="CQ43" s="59">
        <f t="shared" ref="CQ43:CR43" si="523">CQ11/CQ$16</f>
        <v>5.7487132578571833E-2</v>
      </c>
      <c r="CR43" s="59">
        <f t="shared" si="523"/>
        <v>5.7425369427683774E-2</v>
      </c>
      <c r="CS43" s="59">
        <f t="shared" ref="CS43:CT43" si="524">CS11/CS$16</f>
        <v>5.7276726430115943E-2</v>
      </c>
      <c r="CT43" s="59">
        <f t="shared" si="524"/>
        <v>5.7459642734907564E-2</v>
      </c>
      <c r="CU43" s="59">
        <f t="shared" ref="CU43" si="525">CU11/CU$16</f>
        <v>5.7697755175493554E-2</v>
      </c>
      <c r="CV43" s="59">
        <f t="shared" ref="CV43:CW43" si="526">CV11/CV$16</f>
        <v>5.7407564294990054E-2</v>
      </c>
      <c r="CW43" s="59">
        <f t="shared" si="526"/>
        <v>5.6736514214631814E-2</v>
      </c>
      <c r="CX43" s="59">
        <f t="shared" ref="CX43" si="527">CX11/CX$16</f>
        <v>5.710717747932139E-2</v>
      </c>
      <c r="CY43" s="59">
        <f t="shared" ref="CY43" si="528">CY11/CY$16</f>
        <v>5.6877861864832721E-2</v>
      </c>
      <c r="CZ43" s="59">
        <v>5.6617644808104606E-2</v>
      </c>
      <c r="DA43" s="59">
        <v>5.6442180530055654E-2</v>
      </c>
      <c r="DB43" s="59">
        <v>5.5988695557581451E-2</v>
      </c>
      <c r="DC43" s="59">
        <v>5.5703586646120282E-2</v>
      </c>
      <c r="DD43" s="59">
        <v>5.5631049987817732E-2</v>
      </c>
      <c r="DE43" s="59">
        <v>5.5554445193975774E-2</v>
      </c>
      <c r="DF43" s="59">
        <v>5.5480919296350392E-2</v>
      </c>
      <c r="DG43" s="59">
        <v>5.5607219304538984E-2</v>
      </c>
      <c r="DH43" s="59">
        <v>5.5776411046148527E-2</v>
      </c>
      <c r="DI43" s="59">
        <v>5.5979204047832049E-2</v>
      </c>
      <c r="DJ43" s="59">
        <v>5.6039810458604823E-2</v>
      </c>
      <c r="DK43" s="59">
        <v>5.6557911262118496E-2</v>
      </c>
      <c r="DL43" s="59">
        <v>5.6875278898096432E-2</v>
      </c>
      <c r="DM43" s="59">
        <v>5.713420120434147E-2</v>
      </c>
      <c r="DN43" s="59">
        <v>5.7393631216093213E-2</v>
      </c>
      <c r="DO43" s="59">
        <v>5.7623030389959466E-2</v>
      </c>
      <c r="DP43" s="59">
        <v>5.7832840969144851E-2</v>
      </c>
      <c r="DQ43" s="59">
        <v>5.8007182693940014E-2</v>
      </c>
      <c r="DR43" s="59">
        <v>5.8295848066895355E-2</v>
      </c>
      <c r="DS43" s="59">
        <v>5.8479307348955387E-2</v>
      </c>
      <c r="DT43" s="59">
        <v>5.8661622066082116E-2</v>
      </c>
      <c r="DU43" s="59">
        <v>5.8630666269193957E-2</v>
      </c>
      <c r="DV43" s="59">
        <v>5.8495723579569732E-2</v>
      </c>
      <c r="DW43" s="59">
        <f t="shared" ref="DW43:DX43" si="529">DW11/DW$16</f>
        <v>5.81375709099268E-2</v>
      </c>
      <c r="DX43" s="59">
        <f t="shared" si="529"/>
        <v>5.7970666322698941E-2</v>
      </c>
      <c r="DY43" s="59">
        <f t="shared" ref="DY43:DZ43" si="530">DY11/DY$16</f>
        <v>5.6439454895421307E-2</v>
      </c>
      <c r="DZ43" s="59">
        <f t="shared" si="530"/>
        <v>5.4972199311325617E-2</v>
      </c>
      <c r="EA43" s="59">
        <f t="shared" ref="EA43:EB43" si="531">EA11/EA$16</f>
        <v>5.4292797387166213E-2</v>
      </c>
      <c r="EB43" s="59">
        <f t="shared" si="531"/>
        <v>5.3880734045505807E-2</v>
      </c>
      <c r="EC43" s="59">
        <f t="shared" ref="EC43:ED43" si="532">EC11/EC$16</f>
        <v>5.3721723948567904E-2</v>
      </c>
      <c r="ED43" s="59">
        <f t="shared" si="532"/>
        <v>5.3579658665360151E-2</v>
      </c>
      <c r="EE43" s="59">
        <f t="shared" ref="EE43:EF43" si="533">EE11/EE$16</f>
        <v>5.370067286182189E-2</v>
      </c>
      <c r="EF43" s="59">
        <f t="shared" si="533"/>
        <v>5.3833800159784666E-2</v>
      </c>
      <c r="EG43" s="59">
        <f t="shared" ref="EG43" si="534">EG11/EG$16</f>
        <v>5.4059653401841594E-2</v>
      </c>
      <c r="EH43" s="59"/>
      <c r="EI43" s="59">
        <f t="shared" ref="EI43:EJ43" si="535">EI11/EI$16</f>
        <v>5.9753136382031564E-2</v>
      </c>
      <c r="EJ43" s="59">
        <f t="shared" si="535"/>
        <v>5.7613085270958507E-2</v>
      </c>
      <c r="EK43" s="59">
        <f t="shared" ref="EK43:EM43" si="536">EK11/EK$16</f>
        <v>5.38202418506337E-2</v>
      </c>
      <c r="EL43" s="59">
        <f t="shared" si="536"/>
        <v>5.3368439655107208E-2</v>
      </c>
      <c r="EM43" s="59">
        <f t="shared" si="536"/>
        <v>5.3362937033383531E-2</v>
      </c>
      <c r="EN43" s="59">
        <f t="shared" ref="EN43:EO43" si="537">EN11/EN$16</f>
        <v>5.3929291001251302E-2</v>
      </c>
      <c r="EO43" s="59">
        <f t="shared" si="537"/>
        <v>5.4011498897353682E-2</v>
      </c>
      <c r="EP43" s="59">
        <f t="shared" ref="EP43:EU43" si="538">EP11/EP$16</f>
        <v>5.4160481122320102E-2</v>
      </c>
      <c r="EQ43" s="59">
        <f t="shared" ca="1" si="538"/>
        <v>5.4531992790691951E-2</v>
      </c>
      <c r="ER43" s="59">
        <f t="shared" ca="1" si="538"/>
        <v>5.4531992790691951E-2</v>
      </c>
      <c r="ES43" s="59">
        <f t="shared" ca="1" si="538"/>
        <v>5.4531992790691951E-2</v>
      </c>
      <c r="ET43" s="59">
        <f t="shared" ca="1" si="538"/>
        <v>5.4531992790691951E-2</v>
      </c>
      <c r="EU43" s="59">
        <f t="shared" ca="1" si="538"/>
        <v>5.4531992790691951E-2</v>
      </c>
      <c r="EV43" s="59">
        <f t="shared" ref="EV43:FF43" ca="1" si="539">EV11/EV$16</f>
        <v>5.4531992790691951E-2</v>
      </c>
      <c r="EW43" s="59">
        <f t="shared" ca="1" si="539"/>
        <v>5.4531992790691951E-2</v>
      </c>
      <c r="EX43" s="59">
        <f t="shared" ca="1" si="539"/>
        <v>5.4531992790691951E-2</v>
      </c>
      <c r="EY43" s="59">
        <f t="shared" ca="1" si="539"/>
        <v>5.4531992790691951E-2</v>
      </c>
      <c r="EZ43" s="59">
        <f t="shared" ca="1" si="539"/>
        <v>5.4531992790691951E-2</v>
      </c>
      <c r="FA43" s="59">
        <f t="shared" ca="1" si="539"/>
        <v>5.4531992790691951E-2</v>
      </c>
      <c r="FB43" s="59">
        <f t="shared" ca="1" si="539"/>
        <v>5.4531992790691951E-2</v>
      </c>
      <c r="FC43" s="59">
        <f t="shared" ca="1" si="539"/>
        <v>5.4531992790691951E-2</v>
      </c>
      <c r="FD43" s="59">
        <f t="shared" ca="1" si="539"/>
        <v>5.4531992790691951E-2</v>
      </c>
      <c r="FE43" s="59">
        <f t="shared" ca="1" si="539"/>
        <v>5.4531992790691951E-2</v>
      </c>
      <c r="FF43" s="59">
        <f t="shared" ca="1" si="539"/>
        <v>5.4531992790691951E-2</v>
      </c>
      <c r="FG43" s="59">
        <f t="shared" ref="FG43:GI43" ca="1" si="540">FG11/FG$16</f>
        <v>5.4531992790691951E-2</v>
      </c>
      <c r="FH43" s="59">
        <f t="shared" ca="1" si="540"/>
        <v>5.4531992790691951E-2</v>
      </c>
      <c r="FI43" s="59">
        <f t="shared" ca="1" si="540"/>
        <v>5.4531992790691951E-2</v>
      </c>
      <c r="FJ43" s="59">
        <f t="shared" ca="1" si="540"/>
        <v>5.4531992790691951E-2</v>
      </c>
      <c r="FK43" s="59">
        <f t="shared" ca="1" si="540"/>
        <v>5.4531992790691951E-2</v>
      </c>
      <c r="FL43" s="59">
        <f t="shared" ca="1" si="540"/>
        <v>5.4531992790691951E-2</v>
      </c>
      <c r="FM43" s="59">
        <f t="shared" ca="1" si="540"/>
        <v>5.4531992790691951E-2</v>
      </c>
      <c r="FN43" s="59">
        <f t="shared" ca="1" si="540"/>
        <v>5.4531992790691951E-2</v>
      </c>
      <c r="FO43" s="59">
        <f t="shared" ca="1" si="540"/>
        <v>5.4531992790691951E-2</v>
      </c>
      <c r="FP43" s="59">
        <f t="shared" ca="1" si="540"/>
        <v>5.4531992790691951E-2</v>
      </c>
      <c r="FQ43" s="59">
        <f t="shared" ca="1" si="540"/>
        <v>5.4531992790691951E-2</v>
      </c>
      <c r="FR43" s="59">
        <f t="shared" ca="1" si="540"/>
        <v>5.4531992790691951E-2</v>
      </c>
      <c r="FS43" s="59">
        <f t="shared" ca="1" si="540"/>
        <v>5.4531992790691951E-2</v>
      </c>
      <c r="FT43" s="59">
        <f t="shared" ca="1" si="540"/>
        <v>5.4531992790691951E-2</v>
      </c>
      <c r="FU43" s="59">
        <f t="shared" ca="1" si="540"/>
        <v>5.4531992790691951E-2</v>
      </c>
      <c r="FV43" s="59">
        <f t="shared" ca="1" si="540"/>
        <v>5.4531992790691951E-2</v>
      </c>
      <c r="FW43" s="59">
        <f t="shared" ca="1" si="540"/>
        <v>5.4531992790691951E-2</v>
      </c>
      <c r="FX43" s="59">
        <f t="shared" ca="1" si="540"/>
        <v>5.4531992790691951E-2</v>
      </c>
      <c r="FY43" s="59">
        <f t="shared" ca="1" si="540"/>
        <v>5.4531992790691951E-2</v>
      </c>
      <c r="FZ43" s="59">
        <f t="shared" ca="1" si="540"/>
        <v>5.4531992790691951E-2</v>
      </c>
      <c r="GA43" s="59">
        <f t="shared" ca="1" si="540"/>
        <v>5.4531992790691951E-2</v>
      </c>
      <c r="GB43" s="59">
        <f t="shared" ca="1" si="540"/>
        <v>5.4531992790691951E-2</v>
      </c>
      <c r="GC43" s="59">
        <f t="shared" ca="1" si="540"/>
        <v>5.4531992790691951E-2</v>
      </c>
      <c r="GD43" s="59">
        <f t="shared" ca="1" si="540"/>
        <v>5.4531992790691951E-2</v>
      </c>
      <c r="GE43" s="59">
        <f t="shared" ca="1" si="540"/>
        <v>5.4531992790691951E-2</v>
      </c>
      <c r="GF43" s="59">
        <f t="shared" ca="1" si="540"/>
        <v>5.4531992790691951E-2</v>
      </c>
      <c r="GG43" s="59">
        <f t="shared" ca="1" si="540"/>
        <v>5.4531992790691951E-2</v>
      </c>
      <c r="GH43" s="59">
        <f t="shared" ca="1" si="540"/>
        <v>5.4531992790691951E-2</v>
      </c>
      <c r="GI43" s="59">
        <f t="shared" ca="1" si="540"/>
        <v>5.4531992790691951E-2</v>
      </c>
      <c r="GJ43" s="84"/>
      <c r="GK43" s="84"/>
      <c r="GL43" s="84"/>
      <c r="GM43" s="84"/>
    </row>
    <row r="44" spans="2:195" x14ac:dyDescent="0.2">
      <c r="B44" s="55" t="str">
        <f t="shared" si="290"/>
        <v>TVS</v>
      </c>
      <c r="C44" s="59">
        <f t="shared" ref="C44:AE44" si="541">C12/C$16</f>
        <v>0.16614058253583378</v>
      </c>
      <c r="D44" s="59">
        <f t="shared" si="541"/>
        <v>0.16635122152875784</v>
      </c>
      <c r="E44" s="59">
        <f t="shared" si="541"/>
        <v>0.16692314269265049</v>
      </c>
      <c r="F44" s="59">
        <f t="shared" si="541"/>
        <v>0.16753632128399992</v>
      </c>
      <c r="G44" s="59">
        <f t="shared" si="541"/>
        <v>0.16758059503140205</v>
      </c>
      <c r="H44" s="59">
        <f t="shared" si="541"/>
        <v>0.16787070629851281</v>
      </c>
      <c r="I44" s="59">
        <f t="shared" si="541"/>
        <v>0.16808058284382477</v>
      </c>
      <c r="J44" s="59">
        <f t="shared" si="541"/>
        <v>0.16824867078277794</v>
      </c>
      <c r="K44" s="59">
        <f t="shared" si="541"/>
        <v>0.16838398065934207</v>
      </c>
      <c r="L44" s="59">
        <f t="shared" si="541"/>
        <v>0.16875953704336344</v>
      </c>
      <c r="M44" s="59">
        <f t="shared" si="541"/>
        <v>0.16884562114733881</v>
      </c>
      <c r="N44" s="59">
        <f t="shared" si="541"/>
        <v>0.16906164446420166</v>
      </c>
      <c r="O44" s="59">
        <f t="shared" si="541"/>
        <v>0.16941726104172888</v>
      </c>
      <c r="P44" s="59">
        <f t="shared" si="541"/>
        <v>0.16980247753587241</v>
      </c>
      <c r="Q44" s="59">
        <f t="shared" si="541"/>
        <v>0.16992180617209227</v>
      </c>
      <c r="R44" s="59">
        <f t="shared" si="541"/>
        <v>0.17022392939802086</v>
      </c>
      <c r="S44" s="59">
        <f t="shared" si="541"/>
        <v>0.17041668739180793</v>
      </c>
      <c r="T44" s="59">
        <f t="shared" si="541"/>
        <v>0.17041951731783081</v>
      </c>
      <c r="U44" s="59">
        <f t="shared" si="541"/>
        <v>0.17060278190333708</v>
      </c>
      <c r="V44" s="59">
        <f t="shared" si="541"/>
        <v>0.17056488692412267</v>
      </c>
      <c r="W44" s="59">
        <f t="shared" si="541"/>
        <v>0.17074074780985346</v>
      </c>
      <c r="X44" s="59">
        <f t="shared" si="541"/>
        <v>0.17028785672980251</v>
      </c>
      <c r="Y44" s="59">
        <f t="shared" si="541"/>
        <v>0.17019867095529487</v>
      </c>
      <c r="Z44" s="59">
        <f t="shared" si="541"/>
        <v>0.17000333217244273</v>
      </c>
      <c r="AA44" s="59">
        <f t="shared" si="541"/>
        <v>0.16934520959174676</v>
      </c>
      <c r="AB44" s="59">
        <f t="shared" si="541"/>
        <v>0.17020531196460117</v>
      </c>
      <c r="AC44" s="59">
        <f t="shared" si="541"/>
        <v>0.16911650989318452</v>
      </c>
      <c r="AD44" s="59">
        <f t="shared" si="541"/>
        <v>0.16907959957545196</v>
      </c>
      <c r="AE44" s="59">
        <f t="shared" si="541"/>
        <v>0.16860028034209648</v>
      </c>
      <c r="AF44" s="59">
        <f t="shared" ref="AF44:AG44" si="542">AF12/AF$16</f>
        <v>0.16868093026068487</v>
      </c>
      <c r="AG44" s="59">
        <f t="shared" si="542"/>
        <v>0.16833987857144303</v>
      </c>
      <c r="AH44" s="59">
        <f t="shared" ref="AH44:AJ44" si="543">AH12/AH$16</f>
        <v>0.16826794954914823</v>
      </c>
      <c r="AI44" s="59"/>
      <c r="AJ44" s="59">
        <f t="shared" si="543"/>
        <v>0.18656018802916588</v>
      </c>
      <c r="AK44" s="59">
        <f t="shared" ref="AK44:AL44" si="544">AK12/AK$16</f>
        <v>0.17712969469821191</v>
      </c>
      <c r="AL44" s="59">
        <f t="shared" si="544"/>
        <v>0.17627589680401848</v>
      </c>
      <c r="AM44" s="59">
        <f t="shared" ref="AM44:AN44" si="545">AM12/AM$16</f>
        <v>0.1757678613024525</v>
      </c>
      <c r="AN44" s="59">
        <f t="shared" si="545"/>
        <v>0.17522514961236366</v>
      </c>
      <c r="AO44" s="59">
        <f t="shared" ref="AO44:AP44" si="546">AO12/AO$16</f>
        <v>0.17514372015979732</v>
      </c>
      <c r="AP44" s="59">
        <f t="shared" si="546"/>
        <v>0.17544799066641198</v>
      </c>
      <c r="AQ44" s="59">
        <f t="shared" ref="AQ44:AR44" si="547">AQ12/AQ$16</f>
        <v>0.17516063018482048</v>
      </c>
      <c r="AR44" s="59">
        <f t="shared" si="547"/>
        <v>0.1745219086829502</v>
      </c>
      <c r="AS44" s="59">
        <f t="shared" ref="AS44:AT44" si="548">AS12/AS$16</f>
        <v>0.17537999207131563</v>
      </c>
      <c r="AT44" s="59">
        <f t="shared" si="548"/>
        <v>0.17356075407117966</v>
      </c>
      <c r="AU44" s="59">
        <f t="shared" ref="AU44:AV44" si="549">AU12/AU$16</f>
        <v>0.17314258245472475</v>
      </c>
      <c r="AV44" s="59">
        <f t="shared" si="549"/>
        <v>0.17268937462225398</v>
      </c>
      <c r="AW44" s="59">
        <f t="shared" ref="AW44:AX44" si="550">AW12/AW$16</f>
        <v>0.17144277435299754</v>
      </c>
      <c r="AX44" s="59">
        <f t="shared" si="550"/>
        <v>0.17157616044647048</v>
      </c>
      <c r="AY44" s="59">
        <f t="shared" ref="AY44:AZ44" si="551">AY12/AY$16</f>
        <v>0.17166465219426261</v>
      </c>
      <c r="AZ44" s="59">
        <f t="shared" si="551"/>
        <v>0.1715534929382628</v>
      </c>
      <c r="BA44" s="59">
        <f t="shared" ref="BA44:BB44" si="552">BA12/BA$16</f>
        <v>0.17019640922245538</v>
      </c>
      <c r="BB44" s="59">
        <f t="shared" si="552"/>
        <v>0.17111353824533471</v>
      </c>
      <c r="BC44" s="59">
        <f t="shared" ref="BC44:BD44" si="553">BC12/BC$16</f>
        <v>0.17134292201251336</v>
      </c>
      <c r="BD44" s="59">
        <f t="shared" si="553"/>
        <v>0.17135463037229187</v>
      </c>
      <c r="BE44" s="59">
        <f t="shared" ref="BE44:BF44" si="554">BE12/BE$16</f>
        <v>0.17142744022750964</v>
      </c>
      <c r="BF44" s="59">
        <f t="shared" si="554"/>
        <v>0.17139444362969111</v>
      </c>
      <c r="BG44" s="59">
        <f t="shared" ref="BG44:BH44" si="555">BG12/BG$16</f>
        <v>0.17155015339090868</v>
      </c>
      <c r="BH44" s="59">
        <f t="shared" si="555"/>
        <v>0.17152066713817721</v>
      </c>
      <c r="BI44" s="59">
        <f t="shared" ref="BI44:BJ44" si="556">BI12/BI$16</f>
        <v>0.17171508154281373</v>
      </c>
      <c r="BJ44" s="59">
        <f t="shared" si="556"/>
        <v>0.17136318187995631</v>
      </c>
      <c r="BK44" s="59">
        <f t="shared" ref="BK44:BL44" si="557">BK12/BK$16</f>
        <v>0.17158126606769605</v>
      </c>
      <c r="BL44" s="59">
        <f t="shared" si="557"/>
        <v>0.17156605048096063</v>
      </c>
      <c r="BM44" s="59">
        <f t="shared" ref="BM44:BN44" si="558">BM12/BM$16</f>
        <v>0.17166397820014651</v>
      </c>
      <c r="BN44" s="59">
        <f t="shared" si="558"/>
        <v>0.17172637326232751</v>
      </c>
      <c r="BO44" s="59">
        <f t="shared" ref="BO44:BP44" si="559">BO12/BO$16</f>
        <v>0.17185764096342704</v>
      </c>
      <c r="BP44" s="59">
        <f t="shared" si="559"/>
        <v>0.17206220374122888</v>
      </c>
      <c r="BQ44" s="59">
        <f t="shared" ref="BQ44:BR44" si="560">BQ12/BQ$16</f>
        <v>0.17226378554392124</v>
      </c>
      <c r="BR44" s="59">
        <f t="shared" si="560"/>
        <v>0.17224979930199016</v>
      </c>
      <c r="BS44" s="59">
        <f t="shared" ref="BS44:BT44" si="561">BS12/BS$16</f>
        <v>0.17233293050845472</v>
      </c>
      <c r="BT44" s="59">
        <f t="shared" si="561"/>
        <v>0.17257103716738847</v>
      </c>
      <c r="BU44" s="59">
        <f t="shared" ref="BU44:BV44" si="562">BU12/BU$16</f>
        <v>0.17285592259328164</v>
      </c>
      <c r="BV44" s="59">
        <f t="shared" si="562"/>
        <v>0.17317854991314988</v>
      </c>
      <c r="BW44" s="59">
        <f t="shared" ref="BW44:BX44" si="563">BW12/BW$16</f>
        <v>0.17346569603942674</v>
      </c>
      <c r="BX44" s="59">
        <f t="shared" si="563"/>
        <v>0.17334625568999415</v>
      </c>
      <c r="BY44" s="59">
        <f t="shared" ref="BY44:BZ44" si="564">BY12/BY$16</f>
        <v>0.17328011742642918</v>
      </c>
      <c r="BZ44" s="59">
        <f t="shared" si="564"/>
        <v>0.17328880754908332</v>
      </c>
      <c r="CA44" s="59">
        <f t="shared" ref="CA44:CB44" si="565">CA12/CA$16</f>
        <v>0.17286708511979829</v>
      </c>
      <c r="CB44" s="59">
        <f t="shared" si="565"/>
        <v>0.17275334675035997</v>
      </c>
      <c r="CC44" s="59">
        <f t="shared" ref="CC44:CD44" si="566">CC12/CC$16</f>
        <v>0.17250575133342524</v>
      </c>
      <c r="CD44" s="59">
        <f t="shared" si="566"/>
        <v>0.1719168831934032</v>
      </c>
      <c r="CE44" s="59">
        <f t="shared" ref="CE44:CF44" si="567">CE12/CE$16</f>
        <v>0.17145070824211872</v>
      </c>
      <c r="CF44" s="59">
        <f t="shared" si="567"/>
        <v>0.17118695427283173</v>
      </c>
      <c r="CG44" s="59">
        <f t="shared" ref="CG44:CH44" si="568">CG12/CG$16</f>
        <v>0.17146485042487306</v>
      </c>
      <c r="CH44" s="59">
        <f t="shared" si="568"/>
        <v>0.17157876699426489</v>
      </c>
      <c r="CI44" s="59">
        <f t="shared" ref="CI44:CK44" si="569">CI12/CI$16</f>
        <v>0.17158435188966256</v>
      </c>
      <c r="CJ44" s="59"/>
      <c r="CK44" s="59">
        <f t="shared" si="569"/>
        <v>0.19707279455126336</v>
      </c>
      <c r="CL44" s="59">
        <f t="shared" ref="CL44:CM44" si="570">CL12/CL$16</f>
        <v>0.1942088540699127</v>
      </c>
      <c r="CM44" s="59">
        <f t="shared" si="570"/>
        <v>0.19150917844192911</v>
      </c>
      <c r="CN44" s="59">
        <f t="shared" ref="CN44:CO44" si="571">CN12/CN$16</f>
        <v>0.19069129082426128</v>
      </c>
      <c r="CO44" s="59">
        <f t="shared" si="571"/>
        <v>0.18992875449116481</v>
      </c>
      <c r="CP44" s="59">
        <f t="shared" ref="CP44" si="572">CP12/CP$16</f>
        <v>0.18960017154523845</v>
      </c>
      <c r="CQ44" s="59">
        <f t="shared" ref="CQ44:CR44" si="573">CQ12/CQ$16</f>
        <v>0.18989004735800946</v>
      </c>
      <c r="CR44" s="59">
        <f t="shared" si="573"/>
        <v>0.18960946487109936</v>
      </c>
      <c r="CS44" s="59">
        <f t="shared" ref="CS44:CT44" si="574">CS12/CS$16</f>
        <v>0.18949589044936227</v>
      </c>
      <c r="CT44" s="59">
        <f t="shared" si="574"/>
        <v>0.18973030366868862</v>
      </c>
      <c r="CU44" s="59">
        <f t="shared" ref="CU44" si="575">CU12/CU$16</f>
        <v>0.18944011579597514</v>
      </c>
      <c r="CV44" s="59">
        <f t="shared" ref="CV44:CW44" si="576">CV12/CV$16</f>
        <v>0.18897738753513638</v>
      </c>
      <c r="CW44" s="59">
        <f t="shared" si="576"/>
        <v>0.18745012036880593</v>
      </c>
      <c r="CX44" s="59">
        <f t="shared" ref="CX44" si="577">CX12/CX$16</f>
        <v>0.18809423039766335</v>
      </c>
      <c r="CY44" s="59">
        <f t="shared" ref="CY44" si="578">CY12/CY$16</f>
        <v>0.18784005802207393</v>
      </c>
      <c r="CZ44" s="59">
        <v>0.18763253358387735</v>
      </c>
      <c r="DA44" s="59">
        <v>0.1872436786195622</v>
      </c>
      <c r="DB44" s="59">
        <v>0.1866563248314401</v>
      </c>
      <c r="DC44" s="59">
        <v>0.18667294450808955</v>
      </c>
      <c r="DD44" s="59">
        <v>0.18697096456000625</v>
      </c>
      <c r="DE44" s="59">
        <v>0.18705681761935467</v>
      </c>
      <c r="DF44" s="59">
        <v>0.18694170645801755</v>
      </c>
      <c r="DG44" s="59">
        <v>0.18737789981408429</v>
      </c>
      <c r="DH44" s="59">
        <v>0.18779999089963262</v>
      </c>
      <c r="DI44" s="59">
        <v>0.18816183406355688</v>
      </c>
      <c r="DJ44" s="59">
        <v>0.18796459413230079</v>
      </c>
      <c r="DK44" s="59">
        <v>0.18909154483520418</v>
      </c>
      <c r="DL44" s="59">
        <v>0.18932624155218841</v>
      </c>
      <c r="DM44" s="59">
        <v>0.18947752014357611</v>
      </c>
      <c r="DN44" s="59">
        <v>0.18971363279750092</v>
      </c>
      <c r="DO44" s="59">
        <v>0.18998532213201086</v>
      </c>
      <c r="DP44" s="59">
        <v>0.19022356164799104</v>
      </c>
      <c r="DQ44" s="59">
        <v>0.1904101208510606</v>
      </c>
      <c r="DR44" s="59">
        <v>0.19047577834442461</v>
      </c>
      <c r="DS44" s="59">
        <v>0.19067035798639384</v>
      </c>
      <c r="DT44" s="59">
        <v>0.19083637002267292</v>
      </c>
      <c r="DU44" s="59">
        <v>0.19079492266196391</v>
      </c>
      <c r="DV44" s="59">
        <v>0.19065011587783978</v>
      </c>
      <c r="DW44" s="59">
        <f t="shared" ref="DW44:DX44" si="579">DW12/DW$16</f>
        <v>0.1901425265280029</v>
      </c>
      <c r="DX44" s="59">
        <f t="shared" si="579"/>
        <v>0.18953839024083305</v>
      </c>
      <c r="DY44" s="59">
        <f t="shared" ref="DY44:DZ44" si="580">DY12/DY$16</f>
        <v>0.1885828125788668</v>
      </c>
      <c r="DZ44" s="59">
        <f t="shared" si="580"/>
        <v>0.18741707219102938</v>
      </c>
      <c r="EA44" s="59">
        <f t="shared" ref="EA44:EB44" si="581">EA12/EA$16</f>
        <v>0.18700233864752494</v>
      </c>
      <c r="EB44" s="59">
        <f t="shared" si="581"/>
        <v>0.18666944470983712</v>
      </c>
      <c r="EC44" s="59">
        <f t="shared" ref="EC44:ED44" si="582">EC12/EC$16</f>
        <v>0.18653851084076434</v>
      </c>
      <c r="ED44" s="59">
        <f t="shared" si="582"/>
        <v>0.18626280275513857</v>
      </c>
      <c r="EE44" s="59">
        <f t="shared" ref="EE44:EF44" si="583">EE12/EE$16</f>
        <v>0.18663488447096785</v>
      </c>
      <c r="EF44" s="59">
        <f t="shared" si="583"/>
        <v>0.18690765029827724</v>
      </c>
      <c r="EG44" s="59">
        <f t="shared" ref="EG44" si="584">EG12/EG$16</f>
        <v>0.18729346058838736</v>
      </c>
      <c r="EH44" s="59"/>
      <c r="EI44" s="59">
        <f t="shared" ref="EI44:EJ44" si="585">EI12/EI$16</f>
        <v>0.2006913530284635</v>
      </c>
      <c r="EJ44" s="59">
        <f t="shared" si="585"/>
        <v>0.19909786721207942</v>
      </c>
      <c r="EK44" s="59">
        <f t="shared" ref="EK44:EM44" si="586">EK12/EK$16</f>
        <v>0.20086917734987086</v>
      </c>
      <c r="EL44" s="59">
        <f t="shared" si="586"/>
        <v>0.19931318501852158</v>
      </c>
      <c r="EM44" s="59">
        <f t="shared" si="586"/>
        <v>0.19852465961414176</v>
      </c>
      <c r="EN44" s="59">
        <f t="shared" ref="EN44:EO44" si="587">EN12/EN$16</f>
        <v>0.19908846047803863</v>
      </c>
      <c r="EO44" s="59">
        <f t="shared" si="587"/>
        <v>0.19895920550456009</v>
      </c>
      <c r="EP44" s="59">
        <f t="shared" ref="EP44:EU44" si="588">EP12/EP$16</f>
        <v>0.19895852646956713</v>
      </c>
      <c r="EQ44" s="59">
        <f t="shared" ca="1" si="588"/>
        <v>0.19969332058480832</v>
      </c>
      <c r="ER44" s="59">
        <f t="shared" ca="1" si="588"/>
        <v>0.19969332058480832</v>
      </c>
      <c r="ES44" s="59">
        <f t="shared" ca="1" si="588"/>
        <v>0.19969332058480832</v>
      </c>
      <c r="ET44" s="59">
        <f t="shared" ca="1" si="588"/>
        <v>0.19969332058480832</v>
      </c>
      <c r="EU44" s="59">
        <f t="shared" ca="1" si="588"/>
        <v>0.19969332058480832</v>
      </c>
      <c r="EV44" s="59">
        <f t="shared" ref="EV44:FF44" ca="1" si="589">EV12/EV$16</f>
        <v>0.19969332058480832</v>
      </c>
      <c r="EW44" s="59">
        <f t="shared" ca="1" si="589"/>
        <v>0.19969332058480832</v>
      </c>
      <c r="EX44" s="59">
        <f t="shared" ca="1" si="589"/>
        <v>0.19969332058480832</v>
      </c>
      <c r="EY44" s="59">
        <f t="shared" ca="1" si="589"/>
        <v>0.19969332058480832</v>
      </c>
      <c r="EZ44" s="59">
        <f t="shared" ca="1" si="589"/>
        <v>0.19969332058480832</v>
      </c>
      <c r="FA44" s="59">
        <f t="shared" ca="1" si="589"/>
        <v>0.19969332058480832</v>
      </c>
      <c r="FB44" s="59">
        <f t="shared" ca="1" si="589"/>
        <v>0.19969332058480832</v>
      </c>
      <c r="FC44" s="59">
        <f t="shared" ca="1" si="589"/>
        <v>0.19969332058480832</v>
      </c>
      <c r="FD44" s="59">
        <f t="shared" ca="1" si="589"/>
        <v>0.19969332058480832</v>
      </c>
      <c r="FE44" s="59">
        <f t="shared" ca="1" si="589"/>
        <v>0.19969332058480832</v>
      </c>
      <c r="FF44" s="59">
        <f t="shared" ca="1" si="589"/>
        <v>0.19969332058480832</v>
      </c>
      <c r="FG44" s="59">
        <f t="shared" ref="FG44:GI44" ca="1" si="590">FG12/FG$16</f>
        <v>0.19969332058480832</v>
      </c>
      <c r="FH44" s="59">
        <f t="shared" ca="1" si="590"/>
        <v>0.19969332058480832</v>
      </c>
      <c r="FI44" s="59">
        <f t="shared" ca="1" si="590"/>
        <v>0.19969332058480832</v>
      </c>
      <c r="FJ44" s="59">
        <f t="shared" ca="1" si="590"/>
        <v>0.19969332058480832</v>
      </c>
      <c r="FK44" s="59">
        <f t="shared" ca="1" si="590"/>
        <v>0.19969332058480832</v>
      </c>
      <c r="FL44" s="59">
        <f t="shared" ca="1" si="590"/>
        <v>0.19969332058480832</v>
      </c>
      <c r="FM44" s="59">
        <f t="shared" ca="1" si="590"/>
        <v>0.19969332058480832</v>
      </c>
      <c r="FN44" s="59">
        <f t="shared" ca="1" si="590"/>
        <v>0.19969332058480832</v>
      </c>
      <c r="FO44" s="59">
        <f t="shared" ca="1" si="590"/>
        <v>0.19969332058480832</v>
      </c>
      <c r="FP44" s="59">
        <f t="shared" ca="1" si="590"/>
        <v>0.19969332058480832</v>
      </c>
      <c r="FQ44" s="59">
        <f t="shared" ca="1" si="590"/>
        <v>0.19969332058480832</v>
      </c>
      <c r="FR44" s="59">
        <f t="shared" ca="1" si="590"/>
        <v>0.19969332058480832</v>
      </c>
      <c r="FS44" s="59">
        <f t="shared" ca="1" si="590"/>
        <v>0.19969332058480832</v>
      </c>
      <c r="FT44" s="59">
        <f t="shared" ca="1" si="590"/>
        <v>0.19969332058480832</v>
      </c>
      <c r="FU44" s="59">
        <f t="shared" ca="1" si="590"/>
        <v>0.19969332058480832</v>
      </c>
      <c r="FV44" s="59">
        <f t="shared" ca="1" si="590"/>
        <v>0.19969332058480832</v>
      </c>
      <c r="FW44" s="59">
        <f t="shared" ca="1" si="590"/>
        <v>0.19969332058480832</v>
      </c>
      <c r="FX44" s="59">
        <f t="shared" ca="1" si="590"/>
        <v>0.19969332058480832</v>
      </c>
      <c r="FY44" s="59">
        <f t="shared" ca="1" si="590"/>
        <v>0.19969332058480832</v>
      </c>
      <c r="FZ44" s="59">
        <f t="shared" ca="1" si="590"/>
        <v>0.19969332058480832</v>
      </c>
      <c r="GA44" s="59">
        <f t="shared" ca="1" si="590"/>
        <v>0.19969332058480832</v>
      </c>
      <c r="GB44" s="59">
        <f t="shared" ca="1" si="590"/>
        <v>0.19969332058480832</v>
      </c>
      <c r="GC44" s="59">
        <f t="shared" ca="1" si="590"/>
        <v>0.19969332058480832</v>
      </c>
      <c r="GD44" s="59">
        <f t="shared" ca="1" si="590"/>
        <v>0.19969332058480832</v>
      </c>
      <c r="GE44" s="59">
        <f t="shared" ca="1" si="590"/>
        <v>0.19969332058480832</v>
      </c>
      <c r="GF44" s="59">
        <f t="shared" ca="1" si="590"/>
        <v>0.19969332058480832</v>
      </c>
      <c r="GG44" s="59">
        <f t="shared" ca="1" si="590"/>
        <v>0.19969332058480832</v>
      </c>
      <c r="GH44" s="59">
        <f t="shared" ca="1" si="590"/>
        <v>0.19969332058480832</v>
      </c>
      <c r="GI44" s="59">
        <f t="shared" ca="1" si="590"/>
        <v>0.19969332058480832</v>
      </c>
      <c r="GJ44" s="84"/>
      <c r="GK44" s="84"/>
      <c r="GL44" s="84"/>
      <c r="GM44" s="84"/>
    </row>
    <row r="45" spans="2:195" x14ac:dyDescent="0.2">
      <c r="B45" s="55" t="str">
        <f>B30</f>
        <v>Others</v>
      </c>
      <c r="C45" s="59">
        <f>1-SUM(C38:C44)</f>
        <v>4.7543796080994793E-2</v>
      </c>
      <c r="D45" s="59">
        <f t="shared" ref="D45:AL45" si="591">1-SUM(D38:D44)</f>
        <v>4.7293038136763887E-2</v>
      </c>
      <c r="E45" s="59">
        <f t="shared" si="591"/>
        <v>4.8638819237326825E-2</v>
      </c>
      <c r="F45" s="59">
        <f t="shared" si="591"/>
        <v>4.8025875928842998E-2</v>
      </c>
      <c r="G45" s="59">
        <f t="shared" si="591"/>
        <v>4.761255974964107E-2</v>
      </c>
      <c r="H45" s="59">
        <f t="shared" si="591"/>
        <v>4.7187106277752466E-2</v>
      </c>
      <c r="I45" s="59">
        <f t="shared" si="591"/>
        <v>4.6668500161604509E-2</v>
      </c>
      <c r="J45" s="59">
        <f t="shared" si="591"/>
        <v>4.6148190495625907E-2</v>
      </c>
      <c r="K45" s="59">
        <f t="shared" si="591"/>
        <v>4.5902713291181563E-2</v>
      </c>
      <c r="L45" s="59">
        <f t="shared" si="591"/>
        <v>4.5603457558954674E-2</v>
      </c>
      <c r="M45" s="59">
        <f t="shared" si="591"/>
        <v>4.5455708737838885E-2</v>
      </c>
      <c r="N45" s="59">
        <f t="shared" si="591"/>
        <v>4.5227132950216964E-2</v>
      </c>
      <c r="O45" s="59">
        <f t="shared" si="591"/>
        <v>4.5018485397920971E-2</v>
      </c>
      <c r="P45" s="59">
        <f t="shared" si="591"/>
        <v>4.4741917934684072E-2</v>
      </c>
      <c r="Q45" s="59">
        <f t="shared" si="591"/>
        <v>4.4471674680836903E-2</v>
      </c>
      <c r="R45" s="59">
        <f t="shared" si="591"/>
        <v>4.4229750688211777E-2</v>
      </c>
      <c r="S45" s="59">
        <f t="shared" si="591"/>
        <v>4.4042974924127676E-2</v>
      </c>
      <c r="T45" s="59">
        <f t="shared" si="591"/>
        <v>4.3872424615405969E-2</v>
      </c>
      <c r="U45" s="59">
        <f t="shared" si="591"/>
        <v>4.3604154084320945E-2</v>
      </c>
      <c r="V45" s="59">
        <f t="shared" si="591"/>
        <v>4.342098213433343E-2</v>
      </c>
      <c r="W45" s="59">
        <f t="shared" si="591"/>
        <v>4.3424916810084868E-2</v>
      </c>
      <c r="X45" s="59">
        <f t="shared" si="591"/>
        <v>4.2982007370946373E-2</v>
      </c>
      <c r="Y45" s="59">
        <f t="shared" si="591"/>
        <v>4.2721199553915623E-2</v>
      </c>
      <c r="Z45" s="59">
        <f t="shared" si="591"/>
        <v>4.2452432160775322E-2</v>
      </c>
      <c r="AA45" s="59">
        <f t="shared" si="591"/>
        <v>4.2069723652397029E-2</v>
      </c>
      <c r="AB45" s="59">
        <f t="shared" si="591"/>
        <v>4.1299705062804226E-2</v>
      </c>
      <c r="AC45" s="59">
        <f t="shared" si="591"/>
        <v>4.0766881372319763E-2</v>
      </c>
      <c r="AD45" s="59">
        <f t="shared" si="591"/>
        <v>4.0740190282814503E-2</v>
      </c>
      <c r="AE45" s="59">
        <f t="shared" si="591"/>
        <v>4.0315951420925478E-2</v>
      </c>
      <c r="AF45" s="59">
        <f t="shared" si="591"/>
        <v>4.0232870606320636E-2</v>
      </c>
      <c r="AG45" s="59">
        <f t="shared" si="591"/>
        <v>3.9946917700419138E-2</v>
      </c>
      <c r="AH45" s="59">
        <f t="shared" si="591"/>
        <v>4.0399017693174666E-2</v>
      </c>
      <c r="AI45" s="59"/>
      <c r="AJ45" s="59">
        <f t="shared" si="591"/>
        <v>2.2889345904222758E-2</v>
      </c>
      <c r="AK45" s="59">
        <f t="shared" si="591"/>
        <v>4.1784440800603728E-2</v>
      </c>
      <c r="AL45" s="59">
        <f t="shared" si="591"/>
        <v>4.0976197649894464E-2</v>
      </c>
      <c r="AM45" s="59">
        <f t="shared" ref="AM45:AN45" si="592">1-SUM(AM38:AM44)</f>
        <v>4.1006047295355619E-2</v>
      </c>
      <c r="AN45" s="59">
        <f t="shared" si="592"/>
        <v>4.1175965710874229E-2</v>
      </c>
      <c r="AO45" s="59">
        <f t="shared" ref="AO45:AP45" si="593">1-SUM(AO38:AO44)</f>
        <v>4.1102341745428705E-2</v>
      </c>
      <c r="AP45" s="59">
        <f t="shared" si="593"/>
        <v>3.9964562849050589E-2</v>
      </c>
      <c r="AQ45" s="59">
        <f t="shared" ref="AQ45:AR45" si="594">1-SUM(AQ38:AQ44)</f>
        <v>3.9439413388966171E-2</v>
      </c>
      <c r="AR45" s="59">
        <f t="shared" si="594"/>
        <v>4.0763925705906923E-2</v>
      </c>
      <c r="AS45" s="59">
        <f t="shared" ref="AS45:AT45" si="595">1-SUM(AS38:AS44)</f>
        <v>3.8568796525960458E-2</v>
      </c>
      <c r="AT45" s="59">
        <f t="shared" si="595"/>
        <v>4.2371912134459011E-2</v>
      </c>
      <c r="AU45" s="59">
        <f t="shared" ref="AU45:AV45" si="596">1-SUM(AU38:AU44)</f>
        <v>4.3159031552653104E-2</v>
      </c>
      <c r="AV45" s="59">
        <f t="shared" si="596"/>
        <v>4.5139696563906595E-2</v>
      </c>
      <c r="AW45" s="59">
        <f t="shared" ref="AW45:AX45" si="597">1-SUM(AW38:AW44)</f>
        <v>4.9232312500529618E-2</v>
      </c>
      <c r="AX45" s="59">
        <f t="shared" si="597"/>
        <v>4.7869829151907184E-2</v>
      </c>
      <c r="AY45" s="59">
        <f t="shared" ref="AY45:AZ45" si="598">1-SUM(AY38:AY44)</f>
        <v>4.7302099898442695E-2</v>
      </c>
      <c r="AZ45" s="59">
        <f t="shared" si="598"/>
        <v>4.6208616881233344E-2</v>
      </c>
      <c r="BA45" s="59">
        <f t="shared" ref="BA45:BB45" si="599">1-SUM(BA38:BA44)</f>
        <v>4.6147937840321451E-2</v>
      </c>
      <c r="BB45" s="59">
        <f t="shared" si="599"/>
        <v>4.4940557794786562E-2</v>
      </c>
      <c r="BC45" s="59">
        <f t="shared" ref="BC45:BD45" si="600">1-SUM(BC38:BC44)</f>
        <v>4.4315138221186157E-2</v>
      </c>
      <c r="BD45" s="59">
        <f t="shared" si="600"/>
        <v>4.4268131820891732E-2</v>
      </c>
      <c r="BE45" s="59">
        <f t="shared" ref="BE45:BF45" si="601">1-SUM(BE38:BE44)</f>
        <v>4.4133365439367633E-2</v>
      </c>
      <c r="BF45" s="59">
        <f t="shared" si="601"/>
        <v>4.4144500162641376E-2</v>
      </c>
      <c r="BG45" s="59">
        <f t="shared" ref="BG45:BH45" si="602">1-SUM(BG38:BG44)</f>
        <v>4.4037815372674149E-2</v>
      </c>
      <c r="BH45" s="59">
        <f t="shared" si="602"/>
        <v>4.3896718774226295E-2</v>
      </c>
      <c r="BI45" s="59">
        <f t="shared" ref="BI45:BJ45" si="603">1-SUM(BI38:BI44)</f>
        <v>4.3779452157484355E-2</v>
      </c>
      <c r="BJ45" s="59">
        <f t="shared" si="603"/>
        <v>4.4009905096747515E-2</v>
      </c>
      <c r="BK45" s="59">
        <f t="shared" ref="BK45:BL45" si="604">1-SUM(BK38:BK44)</f>
        <v>4.3687325547119515E-2</v>
      </c>
      <c r="BL45" s="59">
        <f t="shared" si="604"/>
        <v>4.3823167465987356E-2</v>
      </c>
      <c r="BM45" s="59">
        <f t="shared" ref="BM45:BN45" si="605">1-SUM(BM38:BM44)</f>
        <v>4.4033004793188946E-2</v>
      </c>
      <c r="BN45" s="59">
        <f t="shared" si="605"/>
        <v>4.4427434321102299E-2</v>
      </c>
      <c r="BO45" s="59">
        <f t="shared" ref="BO45:BP45" si="606">1-SUM(BO38:BO44)</f>
        <v>4.4736973974037197E-2</v>
      </c>
      <c r="BP45" s="59">
        <f t="shared" si="606"/>
        <v>4.4739184213770322E-2</v>
      </c>
      <c r="BQ45" s="59">
        <f t="shared" ref="BQ45:BR45" si="607">1-SUM(BQ38:BQ44)</f>
        <v>4.4612863723238361E-2</v>
      </c>
      <c r="BR45" s="59">
        <f t="shared" si="607"/>
        <v>4.4432616809540249E-2</v>
      </c>
      <c r="BS45" s="59">
        <f t="shared" ref="BS45:BT45" si="608">1-SUM(BS38:BS44)</f>
        <v>4.4335107733824985E-2</v>
      </c>
      <c r="BT45" s="59">
        <f t="shared" si="608"/>
        <v>4.430994849997516E-2</v>
      </c>
      <c r="BU45" s="59">
        <f t="shared" ref="BU45:BV45" si="609">1-SUM(BU38:BU44)</f>
        <v>4.4193148424699902E-2</v>
      </c>
      <c r="BV45" s="59">
        <f t="shared" si="609"/>
        <v>4.4099671200425572E-2</v>
      </c>
      <c r="BW45" s="59">
        <f t="shared" ref="BW45:BX45" si="610">1-SUM(BW38:BW44)</f>
        <v>4.4354342172526873E-2</v>
      </c>
      <c r="BX45" s="59">
        <f t="shared" si="610"/>
        <v>4.4277937929263489E-2</v>
      </c>
      <c r="BY45" s="59">
        <f t="shared" ref="BY45:BZ45" si="611">1-SUM(BY38:BY44)</f>
        <v>4.4207950209850688E-2</v>
      </c>
      <c r="BZ45" s="59">
        <f t="shared" si="611"/>
        <v>4.3864636191362383E-2</v>
      </c>
      <c r="CA45" s="59">
        <f t="shared" ref="CA45:CB45" si="612">1-SUM(CA38:CA44)</f>
        <v>4.371677239274907E-2</v>
      </c>
      <c r="CB45" s="59">
        <f t="shared" si="612"/>
        <v>4.3511194166422795E-2</v>
      </c>
      <c r="CC45" s="59">
        <f t="shared" ref="CC45:CD45" si="613">1-SUM(CC38:CC44)</f>
        <v>4.2583422929040826E-2</v>
      </c>
      <c r="CD45" s="59">
        <f t="shared" si="613"/>
        <v>4.1835305683721291E-2</v>
      </c>
      <c r="CE45" s="59">
        <f t="shared" ref="CE45:CF45" si="614">1-SUM(CE38:CE44)</f>
        <v>4.1403699679832373E-2</v>
      </c>
      <c r="CF45" s="59">
        <f t="shared" si="614"/>
        <v>4.1137569497567528E-2</v>
      </c>
      <c r="CG45" s="59">
        <f t="shared" ref="CG45:CH45" si="615">1-SUM(CG38:CG44)</f>
        <v>4.086430262240015E-2</v>
      </c>
      <c r="CH45" s="59">
        <f t="shared" si="615"/>
        <v>4.0820913541811277E-2</v>
      </c>
      <c r="CI45" s="59">
        <f t="shared" ref="CI45:CK45" si="616">1-SUM(CI38:CI44)</f>
        <v>4.0822321901659686E-2</v>
      </c>
      <c r="CJ45" s="59"/>
      <c r="CK45" s="59">
        <f t="shared" si="616"/>
        <v>2.9693281749194833E-2</v>
      </c>
      <c r="CL45" s="59">
        <f t="shared" ref="CL45:CM45" si="617">1-SUM(CL38:CL44)</f>
        <v>3.0397030280124637E-2</v>
      </c>
      <c r="CM45" s="59">
        <f t="shared" si="617"/>
        <v>3.2877953004578853E-2</v>
      </c>
      <c r="CN45" s="59">
        <f t="shared" ref="CN45:CO45" si="618">1-SUM(CN38:CN44)</f>
        <v>3.4870917573872395E-2</v>
      </c>
      <c r="CO45" s="59">
        <f t="shared" si="618"/>
        <v>3.7881519086683912E-2</v>
      </c>
      <c r="CP45" s="59">
        <f t="shared" ref="CP45" si="619">1-SUM(CP38:CP44)</f>
        <v>3.7610887025062101E-2</v>
      </c>
      <c r="CQ45" s="59">
        <f t="shared" ref="CQ45:CR45" si="620">1-SUM(CQ38:CQ44)</f>
        <v>3.5868736904332899E-2</v>
      </c>
      <c r="CR45" s="59">
        <f t="shared" si="620"/>
        <v>3.4560929501057602E-2</v>
      </c>
      <c r="CS45" s="59">
        <f t="shared" ref="CS45:CT45" si="621">1-SUM(CS38:CS44)</f>
        <v>3.330660047865508E-2</v>
      </c>
      <c r="CT45" s="59">
        <f t="shared" si="621"/>
        <v>3.31918623286519E-2</v>
      </c>
      <c r="CU45" s="59">
        <f t="shared" ref="CU45" si="622">1-SUM(CU38:CU44)</f>
        <v>3.4099493003808101E-2</v>
      </c>
      <c r="CV45" s="59">
        <f t="shared" ref="CV45:CW45" si="623">1-SUM(CV38:CV44)</f>
        <v>3.503661264441793E-2</v>
      </c>
      <c r="CW45" s="59">
        <f t="shared" si="623"/>
        <v>3.6240138886211581E-2</v>
      </c>
      <c r="CX45" s="59">
        <f t="shared" ref="CX45" si="624">1-SUM(CX38:CX44)</f>
        <v>3.614898971945335E-2</v>
      </c>
      <c r="CY45" s="59">
        <f t="shared" ref="CY45" si="625">1-SUM(CY38:CY44)</f>
        <v>3.5660046711962767E-2</v>
      </c>
      <c r="CZ45" s="59">
        <v>3.5081685792075712E-2</v>
      </c>
      <c r="DA45" s="59">
        <v>3.4890770620407352E-2</v>
      </c>
      <c r="DB45" s="59">
        <v>3.4612613313228957E-2</v>
      </c>
      <c r="DC45" s="59">
        <v>3.4456477470031888E-2</v>
      </c>
      <c r="DD45" s="59">
        <v>3.4203479346130106E-2</v>
      </c>
      <c r="DE45" s="59">
        <v>3.4109592330224259E-2</v>
      </c>
      <c r="DF45" s="59">
        <v>3.4082166310403728E-2</v>
      </c>
      <c r="DG45" s="59">
        <v>3.4107379542778649E-2</v>
      </c>
      <c r="DH45" s="59">
        <v>3.4001424466832741E-2</v>
      </c>
      <c r="DI45" s="59">
        <v>3.4087661909603884E-2</v>
      </c>
      <c r="DJ45" s="59">
        <v>3.4629664806988925E-2</v>
      </c>
      <c r="DK45" s="59">
        <v>3.4865989891054383E-2</v>
      </c>
      <c r="DL45" s="59">
        <v>3.5021340928693245E-2</v>
      </c>
      <c r="DM45" s="59">
        <v>3.5230300778087975E-2</v>
      </c>
      <c r="DN45" s="59">
        <v>3.5537476285877556E-2</v>
      </c>
      <c r="DO45" s="59">
        <v>3.5615294974917777E-2</v>
      </c>
      <c r="DP45" s="59">
        <v>3.5678436582548878E-2</v>
      </c>
      <c r="DQ45" s="59">
        <v>3.5909679996575572E-2</v>
      </c>
      <c r="DR45" s="59">
        <v>3.6521785588298217E-2</v>
      </c>
      <c r="DS45" s="59">
        <v>3.6687315566705569E-2</v>
      </c>
      <c r="DT45" s="59">
        <v>3.6887919374362865E-2</v>
      </c>
      <c r="DU45" s="59">
        <v>3.7309839244310528E-2</v>
      </c>
      <c r="DV45" s="59">
        <v>3.7165900593460144E-2</v>
      </c>
      <c r="DW45" s="59">
        <f t="shared" ref="DW45:DX45" si="626">1-SUM(DW38:DW44)</f>
        <v>3.6822476825965733E-2</v>
      </c>
      <c r="DX45" s="59">
        <f t="shared" si="626"/>
        <v>3.6504971341571157E-2</v>
      </c>
      <c r="DY45" s="59">
        <f t="shared" ref="DY45:DZ45" si="627">1-SUM(DY38:DY44)</f>
        <v>3.5307820971799297E-2</v>
      </c>
      <c r="DZ45" s="59">
        <f t="shared" si="627"/>
        <v>3.4489967216701389E-2</v>
      </c>
      <c r="EA45" s="59">
        <f t="shared" ref="EA45:EB45" si="628">1-SUM(EA38:EA44)</f>
        <v>3.4029578117883652E-2</v>
      </c>
      <c r="EB45" s="59">
        <f t="shared" si="628"/>
        <v>3.3601720054508455E-2</v>
      </c>
      <c r="EC45" s="59">
        <f t="shared" ref="EC45:ED45" si="629">1-SUM(EC38:EC44)</f>
        <v>3.3417925313027008E-2</v>
      </c>
      <c r="ED45" s="59">
        <f t="shared" si="629"/>
        <v>3.3289935187583275E-2</v>
      </c>
      <c r="EE45" s="59">
        <f t="shared" ref="EE45:EF45" si="630">1-SUM(EE38:EE44)</f>
        <v>3.3288597108389162E-2</v>
      </c>
      <c r="EF45" s="59">
        <f t="shared" si="630"/>
        <v>3.3290979587351388E-2</v>
      </c>
      <c r="EG45" s="59">
        <f t="shared" ref="EG45" si="631">1-SUM(EG38:EG44)</f>
        <v>3.3476080851482459E-2</v>
      </c>
      <c r="EH45" s="59"/>
      <c r="EI45" s="59">
        <f t="shared" ref="EI45:EJ45" si="632">1-SUM(EI38:EI44)</f>
        <v>2.7033589639821831E-2</v>
      </c>
      <c r="EJ45" s="59">
        <f t="shared" si="632"/>
        <v>3.0231877676124452E-2</v>
      </c>
      <c r="EK45" s="59">
        <f t="shared" ref="EK45:EM45" si="633">1-SUM(EK38:EK44)</f>
        <v>2.95887743728106E-2</v>
      </c>
      <c r="EL45" s="59">
        <f t="shared" si="633"/>
        <v>3.0202530653278825E-2</v>
      </c>
      <c r="EM45" s="59">
        <f t="shared" si="633"/>
        <v>3.10534773524479E-2</v>
      </c>
      <c r="EN45" s="59">
        <f t="shared" ref="EN45:EO45" si="634">1-SUM(EN38:EN44)</f>
        <v>3.0767534092596138E-2</v>
      </c>
      <c r="EO45" s="59">
        <f t="shared" si="634"/>
        <v>3.0200167456875482E-2</v>
      </c>
      <c r="EP45" s="59">
        <f t="shared" ref="EP45:EU45" si="635">1-SUM(EP38:EP44)</f>
        <v>3.0010104265567938E-2</v>
      </c>
      <c r="EQ45" s="59">
        <f t="shared" ca="1" si="635"/>
        <v>2.9350728988366992E-2</v>
      </c>
      <c r="ER45" s="59">
        <f t="shared" ca="1" si="635"/>
        <v>2.9350728988366992E-2</v>
      </c>
      <c r="ES45" s="59">
        <f t="shared" ca="1" si="635"/>
        <v>2.9350728988366992E-2</v>
      </c>
      <c r="ET45" s="59">
        <f t="shared" ca="1" si="635"/>
        <v>2.9350728988366992E-2</v>
      </c>
      <c r="EU45" s="59">
        <f t="shared" ca="1" si="635"/>
        <v>2.9350728988366992E-2</v>
      </c>
      <c r="EV45" s="59">
        <f t="shared" ref="EV45:FF45" ca="1" si="636">1-SUM(EV38:EV44)</f>
        <v>2.9350728988366992E-2</v>
      </c>
      <c r="EW45" s="59">
        <f t="shared" ca="1" si="636"/>
        <v>2.9350728988366992E-2</v>
      </c>
      <c r="EX45" s="59">
        <f t="shared" ca="1" si="636"/>
        <v>2.9350728988366992E-2</v>
      </c>
      <c r="EY45" s="59">
        <f t="shared" ca="1" si="636"/>
        <v>2.9350728988366992E-2</v>
      </c>
      <c r="EZ45" s="59">
        <f t="shared" ca="1" si="636"/>
        <v>2.9350728988366992E-2</v>
      </c>
      <c r="FA45" s="59">
        <f t="shared" ca="1" si="636"/>
        <v>2.9350728988366992E-2</v>
      </c>
      <c r="FB45" s="59">
        <f t="shared" ca="1" si="636"/>
        <v>2.9350728988366992E-2</v>
      </c>
      <c r="FC45" s="59">
        <f t="shared" ca="1" si="636"/>
        <v>2.9350728988366992E-2</v>
      </c>
      <c r="FD45" s="59">
        <f t="shared" ca="1" si="636"/>
        <v>2.9350728988366992E-2</v>
      </c>
      <c r="FE45" s="59">
        <f t="shared" ca="1" si="636"/>
        <v>2.9350728988366992E-2</v>
      </c>
      <c r="FF45" s="59">
        <f t="shared" ca="1" si="636"/>
        <v>2.9350728988366992E-2</v>
      </c>
      <c r="FG45" s="59">
        <f t="shared" ref="FG45:GI45" ca="1" si="637">1-SUM(FG38:FG44)</f>
        <v>2.9350728988366992E-2</v>
      </c>
      <c r="FH45" s="59">
        <f t="shared" ca="1" si="637"/>
        <v>2.9350728988366992E-2</v>
      </c>
      <c r="FI45" s="59">
        <f t="shared" ca="1" si="637"/>
        <v>2.9350728988366992E-2</v>
      </c>
      <c r="FJ45" s="59">
        <f t="shared" ca="1" si="637"/>
        <v>2.9350728988366992E-2</v>
      </c>
      <c r="FK45" s="59">
        <f t="shared" ca="1" si="637"/>
        <v>2.9350728988366992E-2</v>
      </c>
      <c r="FL45" s="59">
        <f t="shared" ca="1" si="637"/>
        <v>2.9350728988366992E-2</v>
      </c>
      <c r="FM45" s="59">
        <f t="shared" ca="1" si="637"/>
        <v>2.9350728988366992E-2</v>
      </c>
      <c r="FN45" s="59">
        <f t="shared" ca="1" si="637"/>
        <v>2.9350728988366992E-2</v>
      </c>
      <c r="FO45" s="59">
        <f t="shared" ca="1" si="637"/>
        <v>2.9350728988366992E-2</v>
      </c>
      <c r="FP45" s="59">
        <f t="shared" ca="1" si="637"/>
        <v>2.9350728988366992E-2</v>
      </c>
      <c r="FQ45" s="59">
        <f t="shared" ca="1" si="637"/>
        <v>2.9350728988366992E-2</v>
      </c>
      <c r="FR45" s="59">
        <f t="shared" ca="1" si="637"/>
        <v>2.9350728988366992E-2</v>
      </c>
      <c r="FS45" s="59">
        <f t="shared" ca="1" si="637"/>
        <v>2.9350728988366992E-2</v>
      </c>
      <c r="FT45" s="59">
        <f t="shared" ca="1" si="637"/>
        <v>2.9350728988366992E-2</v>
      </c>
      <c r="FU45" s="59">
        <f t="shared" ca="1" si="637"/>
        <v>2.9350728988366992E-2</v>
      </c>
      <c r="FV45" s="59">
        <f t="shared" ca="1" si="637"/>
        <v>2.9350728988366992E-2</v>
      </c>
      <c r="FW45" s="59">
        <f t="shared" ca="1" si="637"/>
        <v>2.9350728988366992E-2</v>
      </c>
      <c r="FX45" s="59">
        <f t="shared" ca="1" si="637"/>
        <v>2.9350728988366992E-2</v>
      </c>
      <c r="FY45" s="59">
        <f t="shared" ca="1" si="637"/>
        <v>2.9350728988366992E-2</v>
      </c>
      <c r="FZ45" s="59">
        <f t="shared" ca="1" si="637"/>
        <v>2.9350728988366992E-2</v>
      </c>
      <c r="GA45" s="59">
        <f t="shared" ca="1" si="637"/>
        <v>2.9350728988366992E-2</v>
      </c>
      <c r="GB45" s="59">
        <f t="shared" ca="1" si="637"/>
        <v>2.9350728988366992E-2</v>
      </c>
      <c r="GC45" s="59">
        <f t="shared" ca="1" si="637"/>
        <v>2.9350728988366992E-2</v>
      </c>
      <c r="GD45" s="59">
        <f t="shared" ca="1" si="637"/>
        <v>2.9350728988366992E-2</v>
      </c>
      <c r="GE45" s="59">
        <f t="shared" ca="1" si="637"/>
        <v>2.9350728988366992E-2</v>
      </c>
      <c r="GF45" s="59">
        <f t="shared" ca="1" si="637"/>
        <v>2.9350728988366992E-2</v>
      </c>
      <c r="GG45" s="59">
        <f t="shared" ca="1" si="637"/>
        <v>2.9350728988366992E-2</v>
      </c>
      <c r="GH45" s="59">
        <f t="shared" ca="1" si="637"/>
        <v>2.9350728988366992E-2</v>
      </c>
      <c r="GI45" s="59">
        <f t="shared" ca="1" si="637"/>
        <v>2.9350728988366992E-2</v>
      </c>
      <c r="GJ45" s="84"/>
      <c r="GK45" s="84"/>
      <c r="GL45" s="84"/>
      <c r="GM45" s="84"/>
    </row>
    <row r="48" spans="2:195" ht="15" x14ac:dyDescent="0.25">
      <c r="B48" s="3" t="s">
        <v>214</v>
      </c>
    </row>
    <row r="50" spans="2:195" x14ac:dyDescent="0.2">
      <c r="B50" s="55" t="str">
        <f>B38</f>
        <v>Bajaj</v>
      </c>
      <c r="D50" s="59">
        <f>D22/D$32</f>
        <v>0.12583536429431938</v>
      </c>
      <c r="E50" s="59">
        <f t="shared" ref="E50:AE50" si="638">E22/E$32</f>
        <v>0.12558806655192198</v>
      </c>
      <c r="F50" s="59">
        <f t="shared" si="638"/>
        <v>0.12389209465202027</v>
      </c>
      <c r="G50" s="59">
        <f t="shared" si="638"/>
        <v>0.12711466998735041</v>
      </c>
      <c r="H50" s="59">
        <f t="shared" si="638"/>
        <v>0.12533918422656007</v>
      </c>
      <c r="I50" s="59">
        <f t="shared" si="638"/>
        <v>0.12066298073854329</v>
      </c>
      <c r="J50" s="59">
        <f t="shared" si="638"/>
        <v>0.11756897696027306</v>
      </c>
      <c r="K50" s="59">
        <f t="shared" si="638"/>
        <v>0.12085391365489107</v>
      </c>
      <c r="L50" s="59">
        <f t="shared" si="638"/>
        <v>0.12001671383259577</v>
      </c>
      <c r="M50" s="59">
        <f t="shared" si="638"/>
        <v>0.11811683677515095</v>
      </c>
      <c r="N50" s="59">
        <f t="shared" si="638"/>
        <v>0.11685084412086993</v>
      </c>
      <c r="O50" s="59">
        <f t="shared" si="638"/>
        <v>0.1167184132952855</v>
      </c>
      <c r="P50" s="59">
        <f t="shared" si="638"/>
        <v>0.11624779164529549</v>
      </c>
      <c r="Q50" s="59">
        <f t="shared" si="638"/>
        <v>0.11503140709397788</v>
      </c>
      <c r="R50" s="59">
        <f t="shared" si="638"/>
        <v>0.12092501034136348</v>
      </c>
      <c r="S50" s="59">
        <f t="shared" si="638"/>
        <v>0.11253517899826627</v>
      </c>
      <c r="T50" s="59">
        <f t="shared" si="638"/>
        <v>0.11257431834648278</v>
      </c>
      <c r="U50" s="59">
        <f t="shared" si="638"/>
        <v>0.10997931950523737</v>
      </c>
      <c r="V50" s="59">
        <f t="shared" si="638"/>
        <v>0.12170558100761662</v>
      </c>
      <c r="W50" s="59">
        <f t="shared" si="638"/>
        <v>0.12191569086651054</v>
      </c>
      <c r="X50" s="59">
        <f t="shared" si="638"/>
        <v>0.11381269792290453</v>
      </c>
      <c r="Y50" s="59">
        <f t="shared" si="638"/>
        <v>0.11849642064055879</v>
      </c>
      <c r="Z50" s="59">
        <f t="shared" si="638"/>
        <v>0.12605534989967293</v>
      </c>
      <c r="AA50" s="59">
        <f t="shared" si="638"/>
        <v>0.11129894230462901</v>
      </c>
      <c r="AB50" s="59">
        <f t="shared" si="638"/>
        <v>8.0104421395845629E-2</v>
      </c>
      <c r="AC50" s="59">
        <f t="shared" si="638"/>
        <v>0.13434732795819815</v>
      </c>
      <c r="AD50" s="59">
        <f t="shared" si="638"/>
        <v>0.1400551791668872</v>
      </c>
      <c r="AE50" s="59">
        <f t="shared" si="638"/>
        <v>0.12405906307362446</v>
      </c>
      <c r="AF50" s="59">
        <f t="shared" ref="AF50:AG50" si="639">AF22/AF$32</f>
        <v>0.24702914269546355</v>
      </c>
      <c r="AG50" s="59">
        <f t="shared" si="639"/>
        <v>0.12412573327862433</v>
      </c>
      <c r="AH50" s="59">
        <f t="shared" ref="AH50:AJ50" si="640">AH22/AH$32</f>
        <v>0.1269200845491287</v>
      </c>
      <c r="AI50" s="59"/>
      <c r="AJ50" s="59">
        <f t="shared" si="640"/>
        <v>0.103095536978179</v>
      </c>
      <c r="AK50" s="59">
        <f t="shared" ref="AK50:AL50" si="641">AK22/AK$32</f>
        <v>0.11626471801112556</v>
      </c>
      <c r="AL50" s="59">
        <f t="shared" si="641"/>
        <v>0.12646822829955923</v>
      </c>
      <c r="AM50" s="59">
        <f t="shared" ref="AM50:AN50" si="642">AM22/AM$32</f>
        <v>0.12004720178454789</v>
      </c>
      <c r="AN50" s="59">
        <f t="shared" si="642"/>
        <v>0.1225445233097148</v>
      </c>
      <c r="AO50" s="59">
        <f t="shared" ref="AO50:AP50" si="643">AO22/AO$32</f>
        <v>0.1207096350968249</v>
      </c>
      <c r="AP50" s="59">
        <f t="shared" si="643"/>
        <v>0.11731156846263004</v>
      </c>
      <c r="AQ50" s="59">
        <f t="shared" ref="AQ50:AR50" si="644">AQ22/AQ$32</f>
        <v>0.11656474030724213</v>
      </c>
      <c r="AR50" s="59">
        <f t="shared" si="644"/>
        <v>0.11860231012804198</v>
      </c>
      <c r="AS50" s="59">
        <f>AR50</f>
        <v>0.11860231012804198</v>
      </c>
      <c r="AT50" s="59">
        <f t="shared" ref="AT50:AU50" si="645">AT22/AT$32</f>
        <v>0.10977898838981108</v>
      </c>
      <c r="AU50" s="59">
        <f t="shared" si="645"/>
        <v>0.11968605264202178</v>
      </c>
      <c r="AV50" s="59">
        <f t="shared" ref="AV50:AW50" si="646">AV22/AV$32</f>
        <v>0.12155258360814343</v>
      </c>
      <c r="AW50" s="59">
        <f t="shared" si="646"/>
        <v>0.11964756653080796</v>
      </c>
      <c r="AX50" s="59">
        <f t="shared" ref="AX50:AY50" si="647">AX22/AX$32</f>
        <v>0.11494028606045348</v>
      </c>
      <c r="AY50" s="59">
        <f t="shared" si="647"/>
        <v>0.11171953799515069</v>
      </c>
      <c r="AZ50" s="59">
        <f t="shared" ref="AZ50:BA50" si="648">AZ22/AZ$32</f>
        <v>0.1184379476362557</v>
      </c>
      <c r="BA50" s="59">
        <f t="shared" si="648"/>
        <v>5.5360437604462874E-2</v>
      </c>
      <c r="BB50" s="59">
        <f t="shared" ref="BB50:BC50" si="649">BB22/BB$32</f>
        <v>0.1521708060872777</v>
      </c>
      <c r="BC50" s="59">
        <f t="shared" si="649"/>
        <v>0.11078300202924375</v>
      </c>
      <c r="BD50" s="59">
        <f t="shared" ref="BD50:BE50" si="650">BD22/BD$32</f>
        <v>0.11163256349772341</v>
      </c>
      <c r="BE50" s="59">
        <f t="shared" si="650"/>
        <v>0.11243469110947564</v>
      </c>
      <c r="BF50" s="59">
        <f t="shared" ref="BF50:BG50" si="651">BF22/BF$32</f>
        <v>0.1184294304916873</v>
      </c>
      <c r="BG50" s="59">
        <f t="shared" si="651"/>
        <v>0.11052897848586447</v>
      </c>
      <c r="BH50" s="59">
        <f t="shared" ref="BH50:BI50" si="652">BH22/BH$32</f>
        <v>0.10917385501125565</v>
      </c>
      <c r="BI50" s="59">
        <f t="shared" si="652"/>
        <v>0.11151266141204091</v>
      </c>
      <c r="BJ50" s="59">
        <f t="shared" ref="BJ50:BK50" si="653">BJ22/BJ$32</f>
        <v>0.11301214368761826</v>
      </c>
      <c r="BK50" s="59">
        <f t="shared" si="653"/>
        <v>0.10834683156886785</v>
      </c>
      <c r="BL50" s="59">
        <f t="shared" ref="BL50:BM50" si="654">BL22/BL$32</f>
        <v>0.1084979539010307</v>
      </c>
      <c r="BM50" s="59">
        <f t="shared" si="654"/>
        <v>0.11013931665293905</v>
      </c>
      <c r="BN50" s="59">
        <f t="shared" ref="BN50:BO50" si="655">BN22/BN$32</f>
        <v>0.11598992266081963</v>
      </c>
      <c r="BO50" s="59">
        <f t="shared" si="655"/>
        <v>0.11374671181507807</v>
      </c>
      <c r="BP50" s="59">
        <f t="shared" ref="BP50:BQ50" si="656">BP22/BP$32</f>
        <v>0.10860662265720404</v>
      </c>
      <c r="BQ50" s="59">
        <f t="shared" si="656"/>
        <v>0.10922766585322259</v>
      </c>
      <c r="BR50" s="59">
        <f t="shared" ref="BR50:BS50" si="657">BR22/BR$32</f>
        <v>0.11410198528424829</v>
      </c>
      <c r="BS50" s="59">
        <f t="shared" si="657"/>
        <v>0.11575723037469725</v>
      </c>
      <c r="BT50" s="59">
        <f t="shared" ref="BT50:BU50" si="658">BT22/BT$32</f>
        <v>0.10935249337096913</v>
      </c>
      <c r="BU50" s="59">
        <f t="shared" si="658"/>
        <v>0.11490866625528329</v>
      </c>
      <c r="BV50" s="59">
        <f t="shared" ref="BV50" si="659">BV22/BV$32</f>
        <v>0.11836303263898527</v>
      </c>
      <c r="BW50" s="59">
        <f t="shared" ref="BW50:BX50" si="660">BW22/BW$32</f>
        <v>0.11303221041348027</v>
      </c>
      <c r="BX50" s="59">
        <f t="shared" si="660"/>
        <v>0.10877874306353061</v>
      </c>
      <c r="BY50" s="59">
        <f t="shared" ref="BY50:BZ50" si="661">BY22/BY$32</f>
        <v>0.1015531608946484</v>
      </c>
      <c r="BZ50" s="59">
        <f t="shared" si="661"/>
        <v>0.1153592238583197</v>
      </c>
      <c r="CA50" s="59">
        <f t="shared" ref="CA50:CB50" si="662">CA22/CA$32</f>
        <v>0.1176309458134118</v>
      </c>
      <c r="CB50" s="59">
        <f t="shared" si="662"/>
        <v>0.10086815432556046</v>
      </c>
      <c r="CC50" s="59">
        <f t="shared" ref="CC50:CD50" si="663">CC22/CC$32</f>
        <v>0.11758756145179122</v>
      </c>
      <c r="CD50" s="59">
        <f t="shared" si="663"/>
        <v>0.12749112955384828</v>
      </c>
      <c r="CE50" s="59">
        <f t="shared" ref="CE50:CF50" si="664">CE22/CE$32</f>
        <v>0.11485766178386701</v>
      </c>
      <c r="CF50" s="59">
        <f t="shared" si="664"/>
        <v>0.1173302315276393</v>
      </c>
      <c r="CG50" s="59">
        <f t="shared" ref="CG50:CH50" si="665">CG22/CG$32</f>
        <v>0.11120705244122965</v>
      </c>
      <c r="CH50" s="59">
        <f t="shared" si="665"/>
        <v>0.1205306358179177</v>
      </c>
      <c r="CI50" s="59">
        <f t="shared" ref="CI50:CK50" si="666">CI22/CI$32</f>
        <v>0.12432892389400903</v>
      </c>
      <c r="CJ50" s="59"/>
      <c r="CK50" s="59">
        <f t="shared" si="666"/>
        <v>0.10241330818930601</v>
      </c>
      <c r="CL50" s="59">
        <f t="shared" ref="CL50:CM50" si="667">CL22/CL$32</f>
        <v>0.11631529951173793</v>
      </c>
      <c r="CM50" s="59">
        <f t="shared" si="667"/>
        <v>0.11337456201256237</v>
      </c>
      <c r="CN50" s="59">
        <f t="shared" ref="CN50:CO50" si="668">CN22/CN$32</f>
        <v>0.11589359749253358</v>
      </c>
      <c r="CO50" s="59">
        <f t="shared" si="668"/>
        <v>0.11694590990782075</v>
      </c>
      <c r="CP50" s="59">
        <f t="shared" ref="CP50" si="669">CP22/CP$32</f>
        <v>0.11277573038508786</v>
      </c>
      <c r="CQ50" s="59">
        <f t="shared" ref="CQ50:CR50" si="670">CQ22/CQ$32</f>
        <v>0.11341833636915605</v>
      </c>
      <c r="CR50" s="59">
        <f t="shared" si="670"/>
        <v>0.11138266998966335</v>
      </c>
      <c r="CS50" s="59">
        <f t="shared" ref="CS50:CT50" si="671">CS22/CS$32</f>
        <v>0.11381755862395675</v>
      </c>
      <c r="CT50" s="59">
        <f t="shared" si="671"/>
        <v>0.10669497648034981</v>
      </c>
      <c r="CU50" s="59">
        <f t="shared" ref="CU50" si="672">CU22/CU$32</f>
        <v>0.11228585141235471</v>
      </c>
      <c r="CV50" s="59">
        <f t="shared" ref="CV50:CW50" si="673">CV22/CV$32</f>
        <v>0.11589359938203662</v>
      </c>
      <c r="CW50" s="59">
        <f t="shared" si="673"/>
        <v>0.1179531122975853</v>
      </c>
      <c r="CX50" s="59">
        <f t="shared" ref="CX50" si="674">CX22/CX$32</f>
        <v>9.7819353073851284E-2</v>
      </c>
      <c r="CY50" s="59">
        <f t="shared" ref="CY50" si="675">CY22/CY$32</f>
        <v>0.10624086829471927</v>
      </c>
      <c r="CZ50" s="59">
        <v>0.10847709356791957</v>
      </c>
      <c r="DA50" s="59">
        <v>0.11753986686850673</v>
      </c>
      <c r="DB50" s="59">
        <v>0.10989074905241525</v>
      </c>
      <c r="DC50" s="59">
        <v>0.11267863736444074</v>
      </c>
      <c r="DD50" s="59">
        <v>0.11220208552921071</v>
      </c>
      <c r="DE50" s="59">
        <v>0.10939345204237491</v>
      </c>
      <c r="DF50" s="59">
        <v>0.11391105953311387</v>
      </c>
      <c r="DG50" s="59">
        <v>0.11049675326864594</v>
      </c>
      <c r="DH50" s="59">
        <v>0.10830024009194042</v>
      </c>
      <c r="DI50" s="59">
        <v>0.10967235906569525</v>
      </c>
      <c r="DJ50" s="59">
        <v>0.10489465288066004</v>
      </c>
      <c r="DK50" s="59">
        <v>0.10134878403412574</v>
      </c>
      <c r="DL50" s="59">
        <v>0.10120798605436618</v>
      </c>
      <c r="DM50" s="59">
        <v>0.10284547114694224</v>
      </c>
      <c r="DN50" s="59">
        <v>9.8270622472893976E-2</v>
      </c>
      <c r="DO50" s="59">
        <v>9.3296688520181428E-2</v>
      </c>
      <c r="DP50" s="59">
        <v>9.3500122323371487E-2</v>
      </c>
      <c r="DQ50" s="59">
        <v>9.3111640712890048E-2</v>
      </c>
      <c r="DR50" s="59">
        <v>9.642642553904042E-2</v>
      </c>
      <c r="DS50" s="59">
        <v>0.105015422059285</v>
      </c>
      <c r="DT50" s="59">
        <v>0.12493357541404658</v>
      </c>
      <c r="DU50" s="59">
        <v>0.15013873494558466</v>
      </c>
      <c r="DV50" s="59">
        <v>8.9350489496808697E-2</v>
      </c>
      <c r="DW50" s="59">
        <f t="shared" ref="DW50:DX50" si="676">DW22/DW$32</f>
        <v>9.4789565128844816E-2</v>
      </c>
      <c r="DX50" s="59">
        <f t="shared" si="676"/>
        <v>9.7866928914652443E-2</v>
      </c>
      <c r="DY50" s="59">
        <f t="shared" ref="DY50:DZ50" si="677">DY22/DY$32</f>
        <v>9.8103335513407455E-2</v>
      </c>
      <c r="DZ50" s="59">
        <f t="shared" si="677"/>
        <v>0.11804621093717352</v>
      </c>
      <c r="EA50" s="59">
        <f t="shared" ref="EA50:EB50" si="678">EA22/EA$32</f>
        <v>0.10273056370075391</v>
      </c>
      <c r="EB50" s="59">
        <f t="shared" si="678"/>
        <v>0.1068024628183754</v>
      </c>
      <c r="EC50" s="59">
        <f t="shared" ref="EC50:ED50" si="679">EC22/EC$32</f>
        <v>0.1010955559367881</v>
      </c>
      <c r="ED50" s="59">
        <f t="shared" si="679"/>
        <v>9.3656181639888356E-2</v>
      </c>
      <c r="EE50" s="59">
        <f t="shared" ref="EE50:EF50" si="680">EE22/EE$32</f>
        <v>0.10687740883940662</v>
      </c>
      <c r="EF50" s="59">
        <f t="shared" si="680"/>
        <v>0.10024336429836274</v>
      </c>
      <c r="EG50" s="59">
        <f t="shared" ref="EG50" si="681">EG22/EG$32</f>
        <v>0.1027679517013321</v>
      </c>
      <c r="EH50" s="59"/>
      <c r="EI50" s="59">
        <f t="shared" ref="EI50:EJ50" si="682">EI22/EI$32</f>
        <v>9.8286793470929446E-2</v>
      </c>
      <c r="EJ50" s="59">
        <f t="shared" si="682"/>
        <v>0.10757812738038411</v>
      </c>
      <c r="EK50" s="59">
        <f t="shared" ref="EK50:EM50" si="683">EK22/EK$32</f>
        <v>0.1030863539008198</v>
      </c>
      <c r="EL50" s="59">
        <f t="shared" si="683"/>
        <v>0.10240065476967573</v>
      </c>
      <c r="EM50" s="59">
        <f t="shared" si="683"/>
        <v>0.11160808889638699</v>
      </c>
      <c r="EN50" s="59">
        <f t="shared" ref="EN50:EO50" si="684">EN22/EN$32</f>
        <v>0.10381496074314803</v>
      </c>
      <c r="EO50" s="59">
        <f t="shared" si="684"/>
        <v>0.10450277821914138</v>
      </c>
      <c r="EP50" s="59">
        <f t="shared" ref="EP50:EU50" si="685">EP22/EP$32</f>
        <v>0.10538504483516786</v>
      </c>
      <c r="EQ50" s="59">
        <f t="shared" ca="1" si="685"/>
        <v>0.10437572691860358</v>
      </c>
      <c r="ER50" s="59" t="e">
        <f t="shared" ca="1" si="685"/>
        <v>#DIV/0!</v>
      </c>
      <c r="ES50" s="59" t="e">
        <f t="shared" ca="1" si="685"/>
        <v>#DIV/0!</v>
      </c>
      <c r="ET50" s="59" t="e">
        <f t="shared" ca="1" si="685"/>
        <v>#DIV/0!</v>
      </c>
      <c r="EU50" s="59" t="e">
        <f t="shared" ca="1" si="685"/>
        <v>#DIV/0!</v>
      </c>
      <c r="EV50" s="59" t="e">
        <f t="shared" ref="EV50:FF50" ca="1" si="686">EV22/EV$32</f>
        <v>#DIV/0!</v>
      </c>
      <c r="EW50" s="59" t="e">
        <f t="shared" ca="1" si="686"/>
        <v>#DIV/0!</v>
      </c>
      <c r="EX50" s="59" t="e">
        <f t="shared" ca="1" si="686"/>
        <v>#DIV/0!</v>
      </c>
      <c r="EY50" s="59" t="e">
        <f t="shared" ca="1" si="686"/>
        <v>#DIV/0!</v>
      </c>
      <c r="EZ50" s="59" t="e">
        <f t="shared" ca="1" si="686"/>
        <v>#DIV/0!</v>
      </c>
      <c r="FA50" s="59" t="e">
        <f t="shared" ca="1" si="686"/>
        <v>#DIV/0!</v>
      </c>
      <c r="FB50" s="59" t="e">
        <f t="shared" ca="1" si="686"/>
        <v>#DIV/0!</v>
      </c>
      <c r="FC50" s="59" t="e">
        <f t="shared" ca="1" si="686"/>
        <v>#DIV/0!</v>
      </c>
      <c r="FD50" s="59" t="e">
        <f t="shared" ca="1" si="686"/>
        <v>#DIV/0!</v>
      </c>
      <c r="FE50" s="59" t="e">
        <f t="shared" ca="1" si="686"/>
        <v>#DIV/0!</v>
      </c>
      <c r="FF50" s="59" t="e">
        <f t="shared" ca="1" si="686"/>
        <v>#DIV/0!</v>
      </c>
      <c r="FG50" s="59" t="e">
        <f t="shared" ref="FG50:GI50" ca="1" si="687">FG22/FG$32</f>
        <v>#DIV/0!</v>
      </c>
      <c r="FH50" s="59" t="e">
        <f t="shared" ca="1" si="687"/>
        <v>#DIV/0!</v>
      </c>
      <c r="FI50" s="59" t="e">
        <f t="shared" ca="1" si="687"/>
        <v>#DIV/0!</v>
      </c>
      <c r="FJ50" s="59" t="e">
        <f t="shared" ca="1" si="687"/>
        <v>#DIV/0!</v>
      </c>
      <c r="FK50" s="59" t="e">
        <f t="shared" ca="1" si="687"/>
        <v>#DIV/0!</v>
      </c>
      <c r="FL50" s="59" t="e">
        <f t="shared" ca="1" si="687"/>
        <v>#DIV/0!</v>
      </c>
      <c r="FM50" s="59" t="e">
        <f t="shared" ca="1" si="687"/>
        <v>#DIV/0!</v>
      </c>
      <c r="FN50" s="59" t="e">
        <f t="shared" ca="1" si="687"/>
        <v>#DIV/0!</v>
      </c>
      <c r="FO50" s="59" t="e">
        <f t="shared" ca="1" si="687"/>
        <v>#DIV/0!</v>
      </c>
      <c r="FP50" s="59" t="e">
        <f t="shared" ca="1" si="687"/>
        <v>#DIV/0!</v>
      </c>
      <c r="FQ50" s="59" t="e">
        <f t="shared" ca="1" si="687"/>
        <v>#DIV/0!</v>
      </c>
      <c r="FR50" s="59" t="e">
        <f t="shared" ca="1" si="687"/>
        <v>#DIV/0!</v>
      </c>
      <c r="FS50" s="59" t="e">
        <f t="shared" ca="1" si="687"/>
        <v>#DIV/0!</v>
      </c>
      <c r="FT50" s="59" t="e">
        <f t="shared" ca="1" si="687"/>
        <v>#DIV/0!</v>
      </c>
      <c r="FU50" s="59" t="e">
        <f t="shared" ca="1" si="687"/>
        <v>#DIV/0!</v>
      </c>
      <c r="FV50" s="59" t="e">
        <f t="shared" ca="1" si="687"/>
        <v>#DIV/0!</v>
      </c>
      <c r="FW50" s="59" t="e">
        <f t="shared" ca="1" si="687"/>
        <v>#DIV/0!</v>
      </c>
      <c r="FX50" s="59" t="e">
        <f t="shared" ca="1" si="687"/>
        <v>#DIV/0!</v>
      </c>
      <c r="FY50" s="59" t="e">
        <f t="shared" ca="1" si="687"/>
        <v>#DIV/0!</v>
      </c>
      <c r="FZ50" s="59" t="e">
        <f t="shared" ca="1" si="687"/>
        <v>#DIV/0!</v>
      </c>
      <c r="GA50" s="59" t="e">
        <f t="shared" ca="1" si="687"/>
        <v>#DIV/0!</v>
      </c>
      <c r="GB50" s="59" t="e">
        <f t="shared" ca="1" si="687"/>
        <v>#DIV/0!</v>
      </c>
      <c r="GC50" s="59" t="e">
        <f t="shared" ca="1" si="687"/>
        <v>#DIV/0!</v>
      </c>
      <c r="GD50" s="59" t="e">
        <f t="shared" ca="1" si="687"/>
        <v>#DIV/0!</v>
      </c>
      <c r="GE50" s="59" t="e">
        <f t="shared" ca="1" si="687"/>
        <v>#DIV/0!</v>
      </c>
      <c r="GF50" s="59" t="e">
        <f t="shared" ca="1" si="687"/>
        <v>#DIV/0!</v>
      </c>
      <c r="GG50" s="59" t="e">
        <f t="shared" ca="1" si="687"/>
        <v>#DIV/0!</v>
      </c>
      <c r="GH50" s="59" t="e">
        <f t="shared" ca="1" si="687"/>
        <v>#DIV/0!</v>
      </c>
      <c r="GI50" s="59" t="e">
        <f t="shared" ca="1" si="687"/>
        <v>#DIV/0!</v>
      </c>
      <c r="GJ50" s="84"/>
      <c r="GK50" s="84"/>
      <c r="GL50" s="84"/>
      <c r="GM50" s="84"/>
    </row>
    <row r="51" spans="2:195" x14ac:dyDescent="0.2">
      <c r="B51" s="55" t="str">
        <f t="shared" ref="B51:B57" si="688">B39</f>
        <v>Hero MotoCorp</v>
      </c>
      <c r="D51" s="59">
        <f t="shared" ref="D51:AE51" si="689">D23/D$32</f>
        <v>0.36002390936624773</v>
      </c>
      <c r="E51" s="59">
        <f t="shared" si="689"/>
        <v>0.33476477337923122</v>
      </c>
      <c r="F51" s="59">
        <f t="shared" si="689"/>
        <v>0.33737195585632218</v>
      </c>
      <c r="G51" s="59">
        <f t="shared" si="689"/>
        <v>0.32326225651493717</v>
      </c>
      <c r="H51" s="59">
        <f t="shared" si="689"/>
        <v>0.30878666102885605</v>
      </c>
      <c r="I51" s="59">
        <f t="shared" si="689"/>
        <v>0.31554503205176915</v>
      </c>
      <c r="J51" s="59">
        <f t="shared" si="689"/>
        <v>0.30374920424223545</v>
      </c>
      <c r="K51" s="59">
        <f t="shared" si="689"/>
        <v>0.28422598846457747</v>
      </c>
      <c r="L51" s="59">
        <f t="shared" si="689"/>
        <v>0.28665036887102946</v>
      </c>
      <c r="M51" s="59">
        <f t="shared" si="689"/>
        <v>0.29945512421128945</v>
      </c>
      <c r="N51" s="59">
        <f t="shared" si="689"/>
        <v>0.28509555559682781</v>
      </c>
      <c r="O51" s="59">
        <f t="shared" si="689"/>
        <v>0.28035813115513392</v>
      </c>
      <c r="P51" s="59">
        <f t="shared" si="689"/>
        <v>0.28034801770483081</v>
      </c>
      <c r="Q51" s="59">
        <f t="shared" si="689"/>
        <v>0.2699075417591093</v>
      </c>
      <c r="R51" s="59">
        <f t="shared" si="689"/>
        <v>0.27979930719899598</v>
      </c>
      <c r="S51" s="59">
        <f t="shared" si="689"/>
        <v>0.27568366087274693</v>
      </c>
      <c r="T51" s="59">
        <f t="shared" si="689"/>
        <v>0.26450959903590948</v>
      </c>
      <c r="U51" s="59">
        <f t="shared" si="689"/>
        <v>0.26618991307466838</v>
      </c>
      <c r="V51" s="59">
        <f t="shared" si="689"/>
        <v>0.26695926641064188</v>
      </c>
      <c r="W51" s="59">
        <f t="shared" si="689"/>
        <v>0.22046838407494146</v>
      </c>
      <c r="X51" s="59">
        <f t="shared" si="689"/>
        <v>0.26887050252478367</v>
      </c>
      <c r="Y51" s="59">
        <f t="shared" si="689"/>
        <v>0.31627031243013914</v>
      </c>
      <c r="Z51" s="59">
        <f t="shared" si="689"/>
        <v>0.29292155332180808</v>
      </c>
      <c r="AA51" s="59">
        <f t="shared" si="689"/>
        <v>0.33714836407658733</v>
      </c>
      <c r="AB51" s="59">
        <f t="shared" si="689"/>
        <v>0.45116226775725893</v>
      </c>
      <c r="AC51" s="59">
        <f t="shared" si="689"/>
        <v>0.36326919576413652</v>
      </c>
      <c r="AD51" s="59">
        <f t="shared" si="689"/>
        <v>0.33328812258508445</v>
      </c>
      <c r="AE51" s="59">
        <f t="shared" si="689"/>
        <v>0.35477371238180444</v>
      </c>
      <c r="AF51" s="59">
        <f t="shared" ref="AF51:AG51" si="690">AF23/AF$32</f>
        <v>0.16422238988965387</v>
      </c>
      <c r="AG51" s="59">
        <f t="shared" si="690"/>
        <v>0.31527936252770578</v>
      </c>
      <c r="AH51" s="59">
        <f t="shared" ref="AH51:AJ51" si="691">AH23/AH$32</f>
        <v>0.28723294386571285</v>
      </c>
      <c r="AI51" s="59"/>
      <c r="AJ51" s="59">
        <f t="shared" si="691"/>
        <v>0.28719852568040383</v>
      </c>
      <c r="AK51" s="59">
        <f t="shared" ref="AK51:AL51" si="692">AK23/AK$32</f>
        <v>0.28307893727524663</v>
      </c>
      <c r="AL51" s="59">
        <f t="shared" si="692"/>
        <v>0.28432817619800005</v>
      </c>
      <c r="AM51" s="59">
        <f t="shared" ref="AM51:AN51" si="693">AM23/AM$32</f>
        <v>0.27906976744186046</v>
      </c>
      <c r="AN51" s="59">
        <f t="shared" si="693"/>
        <v>0.2795626773699082</v>
      </c>
      <c r="AO51" s="59">
        <f t="shared" ref="AO51:AP51" si="694">AO23/AO$32</f>
        <v>0.27264136494074331</v>
      </c>
      <c r="AP51" s="59">
        <f t="shared" si="694"/>
        <v>0.28452808132300528</v>
      </c>
      <c r="AQ51" s="59">
        <f t="shared" ref="AQ51:AR51" si="695">AQ23/AQ$32</f>
        <v>0.29001024140453546</v>
      </c>
      <c r="AR51" s="59">
        <f t="shared" si="695"/>
        <v>0.29128397426679076</v>
      </c>
      <c r="AS51" s="59">
        <f t="shared" ref="AS51:AS57" si="696">AR51</f>
        <v>0.29128397426679076</v>
      </c>
      <c r="AT51" s="59">
        <f t="shared" ref="AT51:AU51" si="697">AT23/AT$32</f>
        <v>0.21621111395784734</v>
      </c>
      <c r="AU51" s="59">
        <f t="shared" si="697"/>
        <v>0.28527939500790822</v>
      </c>
      <c r="AV51" s="59">
        <f t="shared" ref="AV51:AW51" si="698">AV23/AV$32</f>
        <v>0.28328545050173737</v>
      </c>
      <c r="AW51" s="59">
        <f t="shared" si="698"/>
        <v>0.30765284104531287</v>
      </c>
      <c r="AX51" s="59">
        <f t="shared" ref="AX51:AY51" si="699">AX23/AX$32</f>
        <v>0.28158859534561703</v>
      </c>
      <c r="AY51" s="59">
        <f t="shared" si="699"/>
        <v>0.31332548528209436</v>
      </c>
      <c r="AZ51" s="59">
        <f t="shared" ref="AZ51:BA51" si="700">AZ23/AZ$32</f>
        <v>0.32616365750162468</v>
      </c>
      <c r="BA51" s="59">
        <f t="shared" si="700"/>
        <v>0.36177472921053205</v>
      </c>
      <c r="BB51" s="59">
        <f t="shared" ref="BB51:BC51" si="701">BB23/BB$32</f>
        <v>0.29583508889808691</v>
      </c>
      <c r="BC51" s="59">
        <f t="shared" si="701"/>
        <v>0.29270276793616079</v>
      </c>
      <c r="BD51" s="59">
        <f t="shared" ref="BD51:BE51" si="702">BD23/BD$32</f>
        <v>0.28885566953755004</v>
      </c>
      <c r="BE51" s="59">
        <f t="shared" si="702"/>
        <v>0.28084799678853606</v>
      </c>
      <c r="BF51" s="59">
        <f t="shared" ref="BF51:BG51" si="703">BF23/BF$32</f>
        <v>0.27504959936020668</v>
      </c>
      <c r="BG51" s="59">
        <f t="shared" si="703"/>
        <v>0.2765196662693683</v>
      </c>
      <c r="BH51" s="59">
        <f t="shared" ref="BH51:BI51" si="704">BH23/BH$32</f>
        <v>0.29073450604617807</v>
      </c>
      <c r="BI51" s="59">
        <f t="shared" si="704"/>
        <v>0.27893118676281514</v>
      </c>
      <c r="BJ51" s="59">
        <f t="shared" ref="BJ51:BK51" si="705">BJ23/BJ$32</f>
        <v>0.30475485603155733</v>
      </c>
      <c r="BK51" s="59">
        <f t="shared" si="705"/>
        <v>0.27988628668760757</v>
      </c>
      <c r="BL51" s="59">
        <f t="shared" ref="BL51:BM51" si="706">BL23/BL$32</f>
        <v>0.2879137918637476</v>
      </c>
      <c r="BM51" s="59">
        <f t="shared" si="706"/>
        <v>0.27146075770055411</v>
      </c>
      <c r="BN51" s="59">
        <f t="shared" ref="BN51:BO51" si="707">BN23/BN$32</f>
        <v>0.26867040692597177</v>
      </c>
      <c r="BO51" s="59">
        <f t="shared" si="707"/>
        <v>0.27100590474058323</v>
      </c>
      <c r="BP51" s="59">
        <f t="shared" ref="BP51:BQ51" si="708">BP23/BP$32</f>
        <v>0.26504787356423554</v>
      </c>
      <c r="BQ51" s="59">
        <f t="shared" si="708"/>
        <v>0.2615022087012982</v>
      </c>
      <c r="BR51" s="59">
        <f t="shared" ref="BR51:BS51" si="709">BR23/BR$32</f>
        <v>0.27568545385769894</v>
      </c>
      <c r="BS51" s="59">
        <f t="shared" si="709"/>
        <v>0.26382390653939308</v>
      </c>
      <c r="BT51" s="59">
        <f t="shared" ref="BT51:BU51" si="710">BT23/BT$32</f>
        <v>0.24085878025831836</v>
      </c>
      <c r="BU51" s="59">
        <f t="shared" si="710"/>
        <v>0.23790234289467921</v>
      </c>
      <c r="BV51" s="59">
        <f t="shared" ref="BV51" si="711">BV23/BV$32</f>
        <v>0.2280493837705484</v>
      </c>
      <c r="BW51" s="59">
        <f t="shared" ref="BW51:BX51" si="712">BW23/BW$32</f>
        <v>0.22309371609344159</v>
      </c>
      <c r="BX51" s="59">
        <f t="shared" si="712"/>
        <v>0.27975997405124881</v>
      </c>
      <c r="BY51" s="59">
        <f t="shared" ref="BY51:BZ51" si="713">BY23/BY$32</f>
        <v>0.31363801735936658</v>
      </c>
      <c r="BZ51" s="59">
        <f t="shared" si="713"/>
        <v>0.28107252545382228</v>
      </c>
      <c r="CA51" s="59">
        <f t="shared" ref="CA51:CB51" si="714">CA23/CA$32</f>
        <v>0.27949345654039476</v>
      </c>
      <c r="CB51" s="59">
        <f t="shared" si="714"/>
        <v>0.34502216363101978</v>
      </c>
      <c r="CC51" s="59">
        <f t="shared" ref="CC51:CD51" si="715">CC23/CC$32</f>
        <v>0.36640034290164836</v>
      </c>
      <c r="CD51" s="59">
        <f t="shared" si="715"/>
        <v>0.34296590242811464</v>
      </c>
      <c r="CE51" s="59">
        <f t="shared" ref="CE51:CF51" si="716">CE23/CE$32</f>
        <v>0.32863939669127806</v>
      </c>
      <c r="CF51" s="59">
        <f t="shared" si="716"/>
        <v>0.30612828182120305</v>
      </c>
      <c r="CG51" s="59">
        <f t="shared" ref="CG51:CH51" si="717">CG23/CG$32</f>
        <v>0.28258890898131406</v>
      </c>
      <c r="CH51" s="59">
        <f t="shared" si="717"/>
        <v>0.25688233955792017</v>
      </c>
      <c r="CI51" s="59">
        <f t="shared" ref="CI51:CK51" si="718">CI23/CI$32</f>
        <v>0.25664087870890301</v>
      </c>
      <c r="CJ51" s="59"/>
      <c r="CK51" s="59">
        <f t="shared" si="718"/>
        <v>0.2724919156767826</v>
      </c>
      <c r="CL51" s="59">
        <f t="shared" ref="CL51:CM51" si="719">CL23/CL$32</f>
        <v>0.26659996073638281</v>
      </c>
      <c r="CM51" s="59">
        <f t="shared" si="719"/>
        <v>0.27574881723208089</v>
      </c>
      <c r="CN51" s="59">
        <f t="shared" ref="CN51:CO51" si="720">CN23/CN$32</f>
        <v>0.26634442426877403</v>
      </c>
      <c r="CO51" s="59">
        <f t="shared" si="720"/>
        <v>0.26225578294393875</v>
      </c>
      <c r="CP51" s="59">
        <f t="shared" ref="CP51" si="721">CP23/CP$32</f>
        <v>0.27193529052205545</v>
      </c>
      <c r="CQ51" s="59">
        <f t="shared" ref="CQ51:CR51" si="722">CQ23/CQ$32</f>
        <v>0.28316377152842565</v>
      </c>
      <c r="CR51" s="59">
        <f t="shared" si="722"/>
        <v>0.29308770481181573</v>
      </c>
      <c r="CS51" s="59">
        <f t="shared" ref="CS51:CT51" si="723">CS23/CS$32</f>
        <v>0.29478201501999413</v>
      </c>
      <c r="CT51" s="59">
        <f t="shared" si="723"/>
        <v>0.28396152305115013</v>
      </c>
      <c r="CU51" s="59">
        <f t="shared" ref="CU51" si="724">CU23/CU$32</f>
        <v>0.28092329950544981</v>
      </c>
      <c r="CV51" s="59">
        <f t="shared" ref="CV51:CW51" si="725">CV23/CV$32</f>
        <v>0.29109923348772987</v>
      </c>
      <c r="CW51" s="59">
        <f t="shared" si="725"/>
        <v>0.29323709709313822</v>
      </c>
      <c r="CX51" s="59">
        <f t="shared" ref="CX51" si="726">CX23/CX$32</f>
        <v>0.26909038246471301</v>
      </c>
      <c r="CY51" s="59">
        <f t="shared" ref="CY51" si="727">CY23/CY$32</f>
        <v>0.31684137194469064</v>
      </c>
      <c r="CZ51" s="59">
        <v>0.31013962914578358</v>
      </c>
      <c r="DA51" s="59">
        <v>0.29820832382887835</v>
      </c>
      <c r="DB51" s="59">
        <v>0.31355603594520975</v>
      </c>
      <c r="DC51" s="59">
        <v>0.31095277819564293</v>
      </c>
      <c r="DD51" s="59">
        <v>0.29564525536987957</v>
      </c>
      <c r="DE51" s="59">
        <v>0.30091500474970911</v>
      </c>
      <c r="DF51" s="59">
        <v>0.29161831229424723</v>
      </c>
      <c r="DG51" s="59">
        <v>0.26652866091717631</v>
      </c>
      <c r="DH51" s="59">
        <v>0.2759862544519418</v>
      </c>
      <c r="DI51" s="59">
        <v>0.26371541591512088</v>
      </c>
      <c r="DJ51" s="59">
        <v>0.28036631684545554</v>
      </c>
      <c r="DK51" s="59">
        <v>0.24300066029116982</v>
      </c>
      <c r="DL51" s="59">
        <v>0.25184874979571825</v>
      </c>
      <c r="DM51" s="59">
        <v>0.25173846189153831</v>
      </c>
      <c r="DN51" s="59">
        <v>0.24971992582863323</v>
      </c>
      <c r="DO51" s="59">
        <v>0.25300663476643853</v>
      </c>
      <c r="DP51" s="59">
        <v>0.25704647000502168</v>
      </c>
      <c r="DQ51" s="59">
        <v>0.23593759251583871</v>
      </c>
      <c r="DR51" s="59">
        <v>0.24673473006116842</v>
      </c>
      <c r="DS51" s="59">
        <v>0.22790971781075642</v>
      </c>
      <c r="DT51" s="59">
        <v>0.21764569125852448</v>
      </c>
      <c r="DU51" s="59">
        <v>0.21235001376191148</v>
      </c>
      <c r="DV51" s="59">
        <v>0.27872380315788614</v>
      </c>
      <c r="DW51" s="59">
        <f t="shared" ref="DW51:DX51" si="728">DW23/DW$32</f>
        <v>0.29859126693693638</v>
      </c>
      <c r="DX51" s="59">
        <f t="shared" si="728"/>
        <v>0.2789662948741391</v>
      </c>
      <c r="DY51" s="59">
        <f t="shared" ref="DY51:DZ51" si="729">DY23/DY$32</f>
        <v>0.33311147339924319</v>
      </c>
      <c r="DZ51" s="59">
        <f t="shared" si="729"/>
        <v>0.34561355487392076</v>
      </c>
      <c r="EA51" s="59">
        <f t="shared" ref="EA51:EB51" si="730">EA23/EA$32</f>
        <v>0.35385876530178251</v>
      </c>
      <c r="EB51" s="59">
        <f t="shared" si="730"/>
        <v>0.32724121424208913</v>
      </c>
      <c r="EC51" s="59">
        <f t="shared" ref="EC51:ED51" si="731">EC23/EC$32</f>
        <v>0.3184193832810025</v>
      </c>
      <c r="ED51" s="59">
        <f t="shared" si="731"/>
        <v>0.3307708057198892</v>
      </c>
      <c r="EE51" s="80">
        <f t="shared" ref="EE51:EF51" si="732">EE23/EE$32</f>
        <v>0.20040318380402081</v>
      </c>
      <c r="EF51" s="80">
        <f t="shared" si="732"/>
        <v>0.23185894340122915</v>
      </c>
      <c r="EG51" s="80">
        <f t="shared" ref="EG51" si="733">EG23/EG$32</f>
        <v>0.22918452771193706</v>
      </c>
      <c r="EH51" s="59"/>
      <c r="EI51" s="80">
        <f t="shared" ref="EI51:EJ51" si="734">EI23/EI$32</f>
        <v>0.2788007554296506</v>
      </c>
      <c r="EJ51" s="80">
        <f t="shared" si="734"/>
        <v>0.25571546094392705</v>
      </c>
      <c r="EK51" s="80">
        <f t="shared" ref="EK51:EM51" si="735">EK23/EK$32</f>
        <v>0.26688221633199027</v>
      </c>
      <c r="EL51" s="80">
        <f t="shared" si="735"/>
        <v>0.27044899926689897</v>
      </c>
      <c r="EM51" s="80">
        <f t="shared" si="735"/>
        <v>0.25875786186166416</v>
      </c>
      <c r="EN51" s="80">
        <f t="shared" ref="EN51:EO51" si="736">EN23/EN$32</f>
        <v>0.26071534708042143</v>
      </c>
      <c r="EO51" s="80">
        <f t="shared" si="736"/>
        <v>0.27109869496031286</v>
      </c>
      <c r="EP51" s="80">
        <f t="shared" ref="EP51:EU51" si="737">EP23/EP$32</f>
        <v>0.2706307250132679</v>
      </c>
      <c r="EQ51" s="80">
        <f t="shared" ca="1" si="737"/>
        <v>0.2675754610740857</v>
      </c>
      <c r="ER51" s="80" t="e">
        <f t="shared" ca="1" si="737"/>
        <v>#DIV/0!</v>
      </c>
      <c r="ES51" s="80" t="e">
        <f t="shared" ca="1" si="737"/>
        <v>#DIV/0!</v>
      </c>
      <c r="ET51" s="80" t="e">
        <f t="shared" ca="1" si="737"/>
        <v>#DIV/0!</v>
      </c>
      <c r="EU51" s="80" t="e">
        <f t="shared" ca="1" si="737"/>
        <v>#DIV/0!</v>
      </c>
      <c r="EV51" s="80" t="e">
        <f t="shared" ref="EV51:FF51" ca="1" si="738">EV23/EV$32</f>
        <v>#DIV/0!</v>
      </c>
      <c r="EW51" s="80" t="e">
        <f t="shared" ca="1" si="738"/>
        <v>#DIV/0!</v>
      </c>
      <c r="EX51" s="80" t="e">
        <f t="shared" ca="1" si="738"/>
        <v>#DIV/0!</v>
      </c>
      <c r="EY51" s="80" t="e">
        <f t="shared" ca="1" si="738"/>
        <v>#DIV/0!</v>
      </c>
      <c r="EZ51" s="80" t="e">
        <f t="shared" ca="1" si="738"/>
        <v>#DIV/0!</v>
      </c>
      <c r="FA51" s="80" t="e">
        <f t="shared" ca="1" si="738"/>
        <v>#DIV/0!</v>
      </c>
      <c r="FB51" s="80" t="e">
        <f t="shared" ca="1" si="738"/>
        <v>#DIV/0!</v>
      </c>
      <c r="FC51" s="80" t="e">
        <f t="shared" ca="1" si="738"/>
        <v>#DIV/0!</v>
      </c>
      <c r="FD51" s="80" t="e">
        <f t="shared" ca="1" si="738"/>
        <v>#DIV/0!</v>
      </c>
      <c r="FE51" s="80" t="e">
        <f t="shared" ca="1" si="738"/>
        <v>#DIV/0!</v>
      </c>
      <c r="FF51" s="80" t="e">
        <f t="shared" ca="1" si="738"/>
        <v>#DIV/0!</v>
      </c>
      <c r="FG51" s="80" t="e">
        <f t="shared" ref="FG51:GI51" ca="1" si="739">FG23/FG$32</f>
        <v>#DIV/0!</v>
      </c>
      <c r="FH51" s="80" t="e">
        <f t="shared" ca="1" si="739"/>
        <v>#DIV/0!</v>
      </c>
      <c r="FI51" s="80" t="e">
        <f t="shared" ca="1" si="739"/>
        <v>#DIV/0!</v>
      </c>
      <c r="FJ51" s="80" t="e">
        <f t="shared" ca="1" si="739"/>
        <v>#DIV/0!</v>
      </c>
      <c r="FK51" s="80" t="e">
        <f t="shared" ca="1" si="739"/>
        <v>#DIV/0!</v>
      </c>
      <c r="FL51" s="80" t="e">
        <f t="shared" ca="1" si="739"/>
        <v>#DIV/0!</v>
      </c>
      <c r="FM51" s="80" t="e">
        <f t="shared" ca="1" si="739"/>
        <v>#DIV/0!</v>
      </c>
      <c r="FN51" s="80" t="e">
        <f t="shared" ca="1" si="739"/>
        <v>#DIV/0!</v>
      </c>
      <c r="FO51" s="80" t="e">
        <f t="shared" ca="1" si="739"/>
        <v>#DIV/0!</v>
      </c>
      <c r="FP51" s="80" t="e">
        <f t="shared" ca="1" si="739"/>
        <v>#DIV/0!</v>
      </c>
      <c r="FQ51" s="80" t="e">
        <f t="shared" ca="1" si="739"/>
        <v>#DIV/0!</v>
      </c>
      <c r="FR51" s="80" t="e">
        <f t="shared" ca="1" si="739"/>
        <v>#DIV/0!</v>
      </c>
      <c r="FS51" s="80" t="e">
        <f t="shared" ca="1" si="739"/>
        <v>#DIV/0!</v>
      </c>
      <c r="FT51" s="80" t="e">
        <f t="shared" ca="1" si="739"/>
        <v>#DIV/0!</v>
      </c>
      <c r="FU51" s="80" t="e">
        <f t="shared" ca="1" si="739"/>
        <v>#DIV/0!</v>
      </c>
      <c r="FV51" s="80" t="e">
        <f t="shared" ca="1" si="739"/>
        <v>#DIV/0!</v>
      </c>
      <c r="FW51" s="80" t="e">
        <f t="shared" ca="1" si="739"/>
        <v>#DIV/0!</v>
      </c>
      <c r="FX51" s="80" t="e">
        <f t="shared" ca="1" si="739"/>
        <v>#DIV/0!</v>
      </c>
      <c r="FY51" s="80" t="e">
        <f t="shared" ca="1" si="739"/>
        <v>#DIV/0!</v>
      </c>
      <c r="FZ51" s="80" t="e">
        <f t="shared" ca="1" si="739"/>
        <v>#DIV/0!</v>
      </c>
      <c r="GA51" s="80" t="e">
        <f t="shared" ca="1" si="739"/>
        <v>#DIV/0!</v>
      </c>
      <c r="GB51" s="80" t="e">
        <f t="shared" ca="1" si="739"/>
        <v>#DIV/0!</v>
      </c>
      <c r="GC51" s="80" t="e">
        <f t="shared" ca="1" si="739"/>
        <v>#DIV/0!</v>
      </c>
      <c r="GD51" s="80" t="e">
        <f t="shared" ca="1" si="739"/>
        <v>#DIV/0!</v>
      </c>
      <c r="GE51" s="80" t="e">
        <f t="shared" ca="1" si="739"/>
        <v>#DIV/0!</v>
      </c>
      <c r="GF51" s="80" t="e">
        <f t="shared" ca="1" si="739"/>
        <v>#DIV/0!</v>
      </c>
      <c r="GG51" s="80" t="e">
        <f t="shared" ca="1" si="739"/>
        <v>#DIV/0!</v>
      </c>
      <c r="GH51" s="80" t="e">
        <f t="shared" ca="1" si="739"/>
        <v>#DIV/0!</v>
      </c>
      <c r="GI51" s="80" t="e">
        <f t="shared" ca="1" si="739"/>
        <v>#DIV/0!</v>
      </c>
      <c r="GJ51" s="85"/>
      <c r="GK51" s="85"/>
      <c r="GL51" s="85"/>
      <c r="GM51" s="85"/>
    </row>
    <row r="52" spans="2:195" x14ac:dyDescent="0.2">
      <c r="B52" s="55" t="str">
        <f t="shared" si="688"/>
        <v xml:space="preserve">Honda </v>
      </c>
      <c r="D52" s="59">
        <f t="shared" ref="D52:AE52" si="740">D24/D$32</f>
        <v>0.18106107056036036</v>
      </c>
      <c r="E52" s="59">
        <f t="shared" si="740"/>
        <v>0.17719449225473322</v>
      </c>
      <c r="F52" s="59">
        <f t="shared" si="740"/>
        <v>0.19578532676418151</v>
      </c>
      <c r="G52" s="59">
        <f t="shared" si="740"/>
        <v>0.21255659808561531</v>
      </c>
      <c r="H52" s="59">
        <f t="shared" si="740"/>
        <v>0.2203140970791036</v>
      </c>
      <c r="I52" s="59">
        <f t="shared" si="740"/>
        <v>0.23584570165866767</v>
      </c>
      <c r="J52" s="59">
        <f t="shared" si="740"/>
        <v>0.24353912419239052</v>
      </c>
      <c r="K52" s="59">
        <f t="shared" si="740"/>
        <v>0.24938302545520363</v>
      </c>
      <c r="L52" s="59">
        <f t="shared" si="740"/>
        <v>0.23964814126444484</v>
      </c>
      <c r="M52" s="59">
        <f t="shared" si="740"/>
        <v>0.23694167223625634</v>
      </c>
      <c r="N52" s="59">
        <f t="shared" si="740"/>
        <v>0.24302880597292126</v>
      </c>
      <c r="O52" s="59">
        <f t="shared" si="740"/>
        <v>0.24229982690065824</v>
      </c>
      <c r="P52" s="59">
        <f t="shared" si="740"/>
        <v>0.24422408388898387</v>
      </c>
      <c r="Q52" s="59">
        <f t="shared" si="740"/>
        <v>0.2577066736564223</v>
      </c>
      <c r="R52" s="59">
        <f t="shared" si="740"/>
        <v>0.24727255331781894</v>
      </c>
      <c r="S52" s="59">
        <f t="shared" si="740"/>
        <v>0.25717343801828113</v>
      </c>
      <c r="T52" s="59">
        <f t="shared" si="740"/>
        <v>0.26567830395794118</v>
      </c>
      <c r="U52" s="59">
        <f t="shared" si="740"/>
        <v>0.27160943568590307</v>
      </c>
      <c r="V52" s="59">
        <f t="shared" si="740"/>
        <v>0.2668880164729856</v>
      </c>
      <c r="W52" s="59">
        <f t="shared" si="740"/>
        <v>0.27485714285714286</v>
      </c>
      <c r="X52" s="59">
        <f t="shared" si="740"/>
        <v>0.27598199833162923</v>
      </c>
      <c r="Y52" s="59">
        <f t="shared" si="740"/>
        <v>0.25012047115398944</v>
      </c>
      <c r="Z52" s="59">
        <f t="shared" si="740"/>
        <v>0.25830032995397884</v>
      </c>
      <c r="AA52" s="59">
        <f t="shared" si="740"/>
        <v>0.24857633247315938</v>
      </c>
      <c r="AB52" s="59">
        <f t="shared" si="740"/>
        <v>0.12178865559209602</v>
      </c>
      <c r="AC52" s="59">
        <f t="shared" si="740"/>
        <v>0.24020858094289721</v>
      </c>
      <c r="AD52" s="59">
        <f t="shared" si="740"/>
        <v>0.21727623987720321</v>
      </c>
      <c r="AE52" s="59">
        <f t="shared" si="740"/>
        <v>0.23158038840642306</v>
      </c>
      <c r="AF52" s="59">
        <f t="shared" ref="AF52:AG52" si="741">AF24/AF$32</f>
        <v>0.1563708384419504</v>
      </c>
      <c r="AG52" s="59">
        <f t="shared" si="741"/>
        <v>0.25492146822474909</v>
      </c>
      <c r="AH52" s="59">
        <f t="shared" ref="AH52:AJ52" si="742">AH24/AH$32</f>
        <v>0.22796593248462899</v>
      </c>
      <c r="AI52" s="59"/>
      <c r="AJ52" s="59">
        <f t="shared" si="742"/>
        <v>0.26254640634598436</v>
      </c>
      <c r="AK52" s="59">
        <f t="shared" ref="AK52:AL52" si="743">AK24/AK$32</f>
        <v>0.24351369355392205</v>
      </c>
      <c r="AL52" s="59">
        <f t="shared" si="743"/>
        <v>0.23651421481819243</v>
      </c>
      <c r="AM52" s="59">
        <f t="shared" ref="AM52:AN52" si="744">AM24/AM$32</f>
        <v>0.24846563389655044</v>
      </c>
      <c r="AN52" s="59">
        <f t="shared" si="744"/>
        <v>0.24796082318105428</v>
      </c>
      <c r="AO52" s="59">
        <f t="shared" ref="AO52:AP52" si="745">AO24/AO$32</f>
        <v>0.25014666061721724</v>
      </c>
      <c r="AP52" s="59">
        <f t="shared" si="745"/>
        <v>0.25021466597973552</v>
      </c>
      <c r="AQ52" s="59">
        <f t="shared" ref="AQ52:AR52" si="746">AQ24/AQ$32</f>
        <v>0.24722457937088516</v>
      </c>
      <c r="AR52" s="59">
        <f t="shared" si="746"/>
        <v>0.24396894866653462</v>
      </c>
      <c r="AS52" s="59">
        <f t="shared" si="696"/>
        <v>0.24396894866653462</v>
      </c>
      <c r="AT52" s="59">
        <f t="shared" ref="AT52:AU52" si="747">AT24/AT$32</f>
        <v>0.28523442872746396</v>
      </c>
      <c r="AU52" s="59">
        <f t="shared" si="747"/>
        <v>0.24108696761319509</v>
      </c>
      <c r="AV52" s="59">
        <f t="shared" ref="AV52:AW52" si="748">AV24/AV$32</f>
        <v>0.23044227218292618</v>
      </c>
      <c r="AW52" s="59">
        <f t="shared" si="748"/>
        <v>0.21000479501318628</v>
      </c>
      <c r="AX52" s="59">
        <f t="shared" ref="AX52:AY52" si="749">AX24/AX$32</f>
        <v>0.25273079162274009</v>
      </c>
      <c r="AY52" s="59">
        <f t="shared" si="749"/>
        <v>0.24240363894843606</v>
      </c>
      <c r="AZ52" s="59">
        <f t="shared" ref="AZ52:BA52" si="750">AZ24/AZ$32</f>
        <v>0.23502069948751622</v>
      </c>
      <c r="BA52" s="59">
        <f t="shared" si="750"/>
        <v>0.29161475178536544</v>
      </c>
      <c r="BB52" s="59">
        <f t="shared" ref="BB52:BC52" si="751">BB24/BB$32</f>
        <v>0.21022230554065516</v>
      </c>
      <c r="BC52" s="59">
        <f t="shared" si="751"/>
        <v>0.25696602730092699</v>
      </c>
      <c r="BD52" s="59">
        <f t="shared" ref="BD52:BE52" si="752">BD24/BD$32</f>
        <v>0.25406495145098468</v>
      </c>
      <c r="BE52" s="59">
        <f t="shared" si="752"/>
        <v>0.25990049327599735</v>
      </c>
      <c r="BF52" s="59">
        <f t="shared" ref="BF52:BG52" si="753">BF24/BF$32</f>
        <v>0.25805201396471911</v>
      </c>
      <c r="BG52" s="59">
        <f t="shared" si="753"/>
        <v>0.25845259430119788</v>
      </c>
      <c r="BH52" s="59">
        <f t="shared" ref="BH52:BI52" si="754">BH24/BH$32</f>
        <v>0.25800346634261012</v>
      </c>
      <c r="BI52" s="59">
        <f t="shared" si="754"/>
        <v>0.25839342612778804</v>
      </c>
      <c r="BJ52" s="59">
        <f t="shared" ref="BJ52:BK52" si="755">BJ24/BJ$32</f>
        <v>0.24914112345513764</v>
      </c>
      <c r="BK52" s="59">
        <f t="shared" si="755"/>
        <v>0.26365559065593969</v>
      </c>
      <c r="BL52" s="59">
        <f t="shared" ref="BL52:BM52" si="756">BL24/BL$32</f>
        <v>0.25370376738558886</v>
      </c>
      <c r="BM52" s="59">
        <f t="shared" si="756"/>
        <v>0.25945523246683738</v>
      </c>
      <c r="BN52" s="59">
        <f t="shared" ref="BN52:BO52" si="757">BN24/BN$32</f>
        <v>0.25084972576318254</v>
      </c>
      <c r="BO52" s="59">
        <f t="shared" si="757"/>
        <v>0.24274500475737393</v>
      </c>
      <c r="BP52" s="59">
        <f t="shared" ref="BP52:BQ52" si="758">BP24/BP$32</f>
        <v>0.26009592411022425</v>
      </c>
      <c r="BQ52" s="59">
        <f t="shared" si="758"/>
        <v>0.26867000069306896</v>
      </c>
      <c r="BR52" s="59">
        <f t="shared" ref="BR52:BS52" si="759">BR24/BR$32</f>
        <v>0.26479811599331327</v>
      </c>
      <c r="BS52" s="59">
        <f t="shared" si="759"/>
        <v>0.26412879327539535</v>
      </c>
      <c r="BT52" s="59">
        <f t="shared" ref="BT52:BU52" si="760">BT24/BT$32</f>
        <v>0.26879479941835599</v>
      </c>
      <c r="BU52" s="59">
        <f t="shared" si="760"/>
        <v>0.2751159503951271</v>
      </c>
      <c r="BV52" s="59">
        <f t="shared" ref="BV52" si="761">BV24/BV$32</f>
        <v>0.27679254616827353</v>
      </c>
      <c r="BW52" s="59">
        <f t="shared" ref="BW52:BX52" si="762">BW24/BW$32</f>
        <v>0.28416310443546805</v>
      </c>
      <c r="BX52" s="59">
        <f t="shared" si="762"/>
        <v>0.26325271103084918</v>
      </c>
      <c r="BY52" s="59">
        <f t="shared" ref="BY52:BZ52" si="763">BY24/BY$32</f>
        <v>0.26400270265587916</v>
      </c>
      <c r="BZ52" s="59">
        <f t="shared" si="763"/>
        <v>0.2751411595379562</v>
      </c>
      <c r="CA52" s="59">
        <f t="shared" ref="CA52:CB52" si="764">CA24/CA$32</f>
        <v>0.27081417800662005</v>
      </c>
      <c r="CB52" s="59">
        <f t="shared" si="764"/>
        <v>0.23326039989068578</v>
      </c>
      <c r="CC52" s="59">
        <f t="shared" ref="CC52:CD52" si="765">CC24/CC$32</f>
        <v>0.23455701131941339</v>
      </c>
      <c r="CD52" s="59">
        <f t="shared" si="765"/>
        <v>0.25212316470922463</v>
      </c>
      <c r="CE52" s="59">
        <f t="shared" ref="CE52:CF52" si="766">CE24/CE$32</f>
        <v>0.2680439846803806</v>
      </c>
      <c r="CF52" s="59">
        <f t="shared" si="766"/>
        <v>0.27173368782541263</v>
      </c>
      <c r="CG52" s="59">
        <f t="shared" ref="CG52:CH52" si="767">CG24/CG$32</f>
        <v>0.25752561784207356</v>
      </c>
      <c r="CH52" s="59">
        <f t="shared" si="767"/>
        <v>0.27003885262255201</v>
      </c>
      <c r="CI52" s="59">
        <f t="shared" ref="CI52:CK52" si="768">CI24/CI$32</f>
        <v>0.27329754260768047</v>
      </c>
      <c r="CJ52" s="59"/>
      <c r="CK52" s="59">
        <f t="shared" si="768"/>
        <v>0.25319646687533615</v>
      </c>
      <c r="CL52" s="59">
        <f t="shared" ref="CL52:CM52" si="769">CL24/CL$32</f>
        <v>0.23902676892094715</v>
      </c>
      <c r="CM52" s="59">
        <f t="shared" si="769"/>
        <v>0.24684891249939447</v>
      </c>
      <c r="CN52" s="59">
        <f t="shared" ref="CN52:CO52" si="770">CN24/CN$32</f>
        <v>0.24126407679257991</v>
      </c>
      <c r="CO52" s="59">
        <f t="shared" si="770"/>
        <v>0.24313873268015537</v>
      </c>
      <c r="CP52" s="59">
        <f t="shared" ref="CP52" si="771">CP24/CP$32</f>
        <v>0.24658322799646307</v>
      </c>
      <c r="CQ52" s="59">
        <f t="shared" ref="CQ52:CR52" si="772">CQ24/CQ$32</f>
        <v>0.24148266619278214</v>
      </c>
      <c r="CR52" s="59">
        <f t="shared" si="772"/>
        <v>0.23764047144764322</v>
      </c>
      <c r="CS52" s="59">
        <f t="shared" ref="CS52:CT52" si="773">CS24/CS$32</f>
        <v>0.24101099329812878</v>
      </c>
      <c r="CT52" s="59">
        <f t="shared" si="773"/>
        <v>0.23741122948931914</v>
      </c>
      <c r="CU52" s="59">
        <f t="shared" ref="CU52" si="774">CU24/CU$32</f>
        <v>0.229259844053225</v>
      </c>
      <c r="CV52" s="59">
        <f t="shared" ref="CV52:CW52" si="775">CV24/CV$32</f>
        <v>0.22975278635274277</v>
      </c>
      <c r="CW52" s="59">
        <f t="shared" si="775"/>
        <v>0.23934699975831081</v>
      </c>
      <c r="CX52" s="59">
        <f t="shared" ref="CX52" si="776">CX24/CX$32</f>
        <v>0.25232050762864366</v>
      </c>
      <c r="CY52" s="59">
        <f t="shared" ref="CY52" si="777">CY24/CY$32</f>
        <v>0.23509448180706791</v>
      </c>
      <c r="CZ52" s="59">
        <v>0.23761790988431294</v>
      </c>
      <c r="DA52" s="59">
        <v>0.23665056093565312</v>
      </c>
      <c r="DB52" s="59">
        <v>0.24056292835192958</v>
      </c>
      <c r="DC52" s="59">
        <v>0.23355989223636886</v>
      </c>
      <c r="DD52" s="59">
        <v>0.2356939654731327</v>
      </c>
      <c r="DE52" s="59">
        <v>0.23455767070800984</v>
      </c>
      <c r="DF52" s="59">
        <v>0.24321130926535564</v>
      </c>
      <c r="DG52" s="59">
        <v>0.24451629434333763</v>
      </c>
      <c r="DH52" s="59">
        <v>0.24215149687652901</v>
      </c>
      <c r="DI52" s="59">
        <v>0.24820124532437046</v>
      </c>
      <c r="DJ52" s="59">
        <v>0.24834203361696516</v>
      </c>
      <c r="DK52" s="59">
        <v>0.25639562080035394</v>
      </c>
      <c r="DL52" s="59">
        <v>0.25521599389878519</v>
      </c>
      <c r="DM52" s="59">
        <v>0.25395805397182397</v>
      </c>
      <c r="DN52" s="59">
        <v>0.25109776198202377</v>
      </c>
      <c r="DO52" s="59">
        <v>0.25829673771518713</v>
      </c>
      <c r="DP52" s="59">
        <v>0.26045221019018067</v>
      </c>
      <c r="DQ52" s="59">
        <v>0.2672412517022914</v>
      </c>
      <c r="DR52" s="59">
        <v>0.24970203796184115</v>
      </c>
      <c r="DS52" s="59">
        <v>0.24943937179025999</v>
      </c>
      <c r="DT52" s="59">
        <v>0.22539522628642281</v>
      </c>
      <c r="DU52" s="59">
        <v>0.20083464133483103</v>
      </c>
      <c r="DV52" s="59">
        <v>0.26881159467544852</v>
      </c>
      <c r="DW52" s="59">
        <f t="shared" ref="DW52:DX52" si="778">DW24/DW$32</f>
        <v>0.26542860234078164</v>
      </c>
      <c r="DX52" s="59">
        <f t="shared" si="778"/>
        <v>0.27772259368529251</v>
      </c>
      <c r="DY52" s="59">
        <f t="shared" ref="DY52:DZ52" si="779">DY24/DY$32</f>
        <v>0.24846726285575207</v>
      </c>
      <c r="DZ52" s="59">
        <f t="shared" si="779"/>
        <v>0.25147935175975994</v>
      </c>
      <c r="EA52" s="59">
        <f t="shared" ref="EA52:EB52" si="780">EA24/EA$32</f>
        <v>0.23534811774564615</v>
      </c>
      <c r="EB52" s="59">
        <f t="shared" si="780"/>
        <v>0.25137089186378569</v>
      </c>
      <c r="EC52" s="59">
        <f t="shared" ref="EC52:ED52" si="781">EC24/EC$32</f>
        <v>0.24150904252560354</v>
      </c>
      <c r="ED52" s="59">
        <f t="shared" si="781"/>
        <v>0.24011034601665968</v>
      </c>
      <c r="EE52" s="59">
        <f t="shared" ref="EE52:EF52" si="782">EE24/EE$32</f>
        <v>0.28180587128755341</v>
      </c>
      <c r="EF52" s="59">
        <f t="shared" si="782"/>
        <v>0.26762181629941068</v>
      </c>
      <c r="EG52" s="59">
        <f t="shared" ref="EG52" si="783">EG24/EG$32</f>
        <v>0.25961794773888175</v>
      </c>
      <c r="EH52" s="59"/>
      <c r="EI52" s="59">
        <f t="shared" ref="EI52:EJ52" si="784">EI24/EI$32</f>
        <v>0.24849925806016457</v>
      </c>
      <c r="EJ52" s="59">
        <f t="shared" si="784"/>
        <v>0.25610393963091987</v>
      </c>
      <c r="EK52" s="59">
        <f t="shared" ref="EK52:EM52" si="785">EK24/EK$32</f>
        <v>0.2540148860568362</v>
      </c>
      <c r="EL52" s="59">
        <f t="shared" si="785"/>
        <v>0.25722556413629655</v>
      </c>
      <c r="EM52" s="59">
        <f t="shared" si="785"/>
        <v>0.25631777866017624</v>
      </c>
      <c r="EN52" s="59">
        <f t="shared" ref="EN52:EO52" si="786">EN24/EN$32</f>
        <v>0.25528457622731587</v>
      </c>
      <c r="EO52" s="59">
        <f t="shared" si="786"/>
        <v>0.25476613394739528</v>
      </c>
      <c r="EP52" s="59">
        <f t="shared" ref="EP52:EU52" si="787">EP24/EP$32</f>
        <v>0.25107234509868792</v>
      </c>
      <c r="EQ52" s="59">
        <f t="shared" ca="1" si="787"/>
        <v>0.25382760721472486</v>
      </c>
      <c r="ER52" s="59" t="e">
        <f t="shared" ca="1" si="787"/>
        <v>#DIV/0!</v>
      </c>
      <c r="ES52" s="59" t="e">
        <f t="shared" ca="1" si="787"/>
        <v>#DIV/0!</v>
      </c>
      <c r="ET52" s="59" t="e">
        <f t="shared" ca="1" si="787"/>
        <v>#DIV/0!</v>
      </c>
      <c r="EU52" s="59" t="e">
        <f t="shared" ca="1" si="787"/>
        <v>#DIV/0!</v>
      </c>
      <c r="EV52" s="59" t="e">
        <f t="shared" ref="EV52:FF52" ca="1" si="788">EV24/EV$32</f>
        <v>#DIV/0!</v>
      </c>
      <c r="EW52" s="59" t="e">
        <f t="shared" ca="1" si="788"/>
        <v>#DIV/0!</v>
      </c>
      <c r="EX52" s="59" t="e">
        <f t="shared" ca="1" si="788"/>
        <v>#DIV/0!</v>
      </c>
      <c r="EY52" s="59" t="e">
        <f t="shared" ca="1" si="788"/>
        <v>#DIV/0!</v>
      </c>
      <c r="EZ52" s="59" t="e">
        <f t="shared" ca="1" si="788"/>
        <v>#DIV/0!</v>
      </c>
      <c r="FA52" s="59" t="e">
        <f t="shared" ca="1" si="788"/>
        <v>#DIV/0!</v>
      </c>
      <c r="FB52" s="59" t="e">
        <f t="shared" ca="1" si="788"/>
        <v>#DIV/0!</v>
      </c>
      <c r="FC52" s="59" t="e">
        <f t="shared" ca="1" si="788"/>
        <v>#DIV/0!</v>
      </c>
      <c r="FD52" s="59" t="e">
        <f t="shared" ca="1" si="788"/>
        <v>#DIV/0!</v>
      </c>
      <c r="FE52" s="59" t="e">
        <f t="shared" ca="1" si="788"/>
        <v>#DIV/0!</v>
      </c>
      <c r="FF52" s="59" t="e">
        <f t="shared" ca="1" si="788"/>
        <v>#DIV/0!</v>
      </c>
      <c r="FG52" s="59" t="e">
        <f t="shared" ref="FG52:GI52" ca="1" si="789">FG24/FG$32</f>
        <v>#DIV/0!</v>
      </c>
      <c r="FH52" s="59" t="e">
        <f t="shared" ca="1" si="789"/>
        <v>#DIV/0!</v>
      </c>
      <c r="FI52" s="59" t="e">
        <f t="shared" ca="1" si="789"/>
        <v>#DIV/0!</v>
      </c>
      <c r="FJ52" s="59" t="e">
        <f t="shared" ca="1" si="789"/>
        <v>#DIV/0!</v>
      </c>
      <c r="FK52" s="59" t="e">
        <f t="shared" ca="1" si="789"/>
        <v>#DIV/0!</v>
      </c>
      <c r="FL52" s="59" t="e">
        <f t="shared" ca="1" si="789"/>
        <v>#DIV/0!</v>
      </c>
      <c r="FM52" s="59" t="e">
        <f t="shared" ca="1" si="789"/>
        <v>#DIV/0!</v>
      </c>
      <c r="FN52" s="59" t="e">
        <f t="shared" ca="1" si="789"/>
        <v>#DIV/0!</v>
      </c>
      <c r="FO52" s="59" t="e">
        <f t="shared" ca="1" si="789"/>
        <v>#DIV/0!</v>
      </c>
      <c r="FP52" s="59" t="e">
        <f t="shared" ca="1" si="789"/>
        <v>#DIV/0!</v>
      </c>
      <c r="FQ52" s="59" t="e">
        <f t="shared" ca="1" si="789"/>
        <v>#DIV/0!</v>
      </c>
      <c r="FR52" s="59" t="e">
        <f t="shared" ca="1" si="789"/>
        <v>#DIV/0!</v>
      </c>
      <c r="FS52" s="59" t="e">
        <f t="shared" ca="1" si="789"/>
        <v>#DIV/0!</v>
      </c>
      <c r="FT52" s="59" t="e">
        <f t="shared" ca="1" si="789"/>
        <v>#DIV/0!</v>
      </c>
      <c r="FU52" s="59" t="e">
        <f t="shared" ca="1" si="789"/>
        <v>#DIV/0!</v>
      </c>
      <c r="FV52" s="59" t="e">
        <f t="shared" ca="1" si="789"/>
        <v>#DIV/0!</v>
      </c>
      <c r="FW52" s="59" t="e">
        <f t="shared" ca="1" si="789"/>
        <v>#DIV/0!</v>
      </c>
      <c r="FX52" s="59" t="e">
        <f t="shared" ca="1" si="789"/>
        <v>#DIV/0!</v>
      </c>
      <c r="FY52" s="59" t="e">
        <f t="shared" ca="1" si="789"/>
        <v>#DIV/0!</v>
      </c>
      <c r="FZ52" s="59" t="e">
        <f t="shared" ca="1" si="789"/>
        <v>#DIV/0!</v>
      </c>
      <c r="GA52" s="59" t="e">
        <f t="shared" ca="1" si="789"/>
        <v>#DIV/0!</v>
      </c>
      <c r="GB52" s="59" t="e">
        <f t="shared" ca="1" si="789"/>
        <v>#DIV/0!</v>
      </c>
      <c r="GC52" s="59" t="e">
        <f t="shared" ca="1" si="789"/>
        <v>#DIV/0!</v>
      </c>
      <c r="GD52" s="59" t="e">
        <f t="shared" ca="1" si="789"/>
        <v>#DIV/0!</v>
      </c>
      <c r="GE52" s="59" t="e">
        <f t="shared" ca="1" si="789"/>
        <v>#DIV/0!</v>
      </c>
      <c r="GF52" s="59" t="e">
        <f t="shared" ca="1" si="789"/>
        <v>#DIV/0!</v>
      </c>
      <c r="GG52" s="59" t="e">
        <f t="shared" ca="1" si="789"/>
        <v>#DIV/0!</v>
      </c>
      <c r="GH52" s="59" t="e">
        <f t="shared" ca="1" si="789"/>
        <v>#DIV/0!</v>
      </c>
      <c r="GI52" s="59" t="e">
        <f t="shared" ca="1" si="789"/>
        <v>#DIV/0!</v>
      </c>
      <c r="GJ52" s="84"/>
      <c r="GK52" s="84"/>
      <c r="GL52" s="84"/>
      <c r="GM52" s="84"/>
    </row>
    <row r="53" spans="2:195" x14ac:dyDescent="0.2">
      <c r="B53" s="55" t="str">
        <f t="shared" si="688"/>
        <v>Yamaha</v>
      </c>
      <c r="D53" s="59">
        <f t="shared" ref="D53:AE53" si="790">D25/D$32</f>
        <v>3.0302656835891163E-2</v>
      </c>
      <c r="E53" s="59">
        <f t="shared" si="790"/>
        <v>2.9050487664945498E-2</v>
      </c>
      <c r="F53" s="59">
        <f t="shared" si="790"/>
        <v>3.3091782809015327E-2</v>
      </c>
      <c r="G53" s="59">
        <f t="shared" si="790"/>
        <v>3.6045443977254364E-2</v>
      </c>
      <c r="H53" s="59">
        <f t="shared" si="790"/>
        <v>3.6969832164153511E-2</v>
      </c>
      <c r="I53" s="59">
        <f t="shared" si="790"/>
        <v>3.4647521724990048E-2</v>
      </c>
      <c r="J53" s="59">
        <f t="shared" si="790"/>
        <v>3.7492042422354356E-2</v>
      </c>
      <c r="K53" s="59">
        <f t="shared" si="790"/>
        <v>3.6534639335303473E-2</v>
      </c>
      <c r="L53" s="59">
        <f t="shared" si="790"/>
        <v>3.8466234530886677E-2</v>
      </c>
      <c r="M53" s="59">
        <f t="shared" si="790"/>
        <v>3.6985851354259885E-2</v>
      </c>
      <c r="N53" s="59">
        <f t="shared" si="790"/>
        <v>3.8991140909681851E-2</v>
      </c>
      <c r="O53" s="59">
        <f t="shared" si="790"/>
        <v>3.9671543017737773E-2</v>
      </c>
      <c r="P53" s="59">
        <f t="shared" si="790"/>
        <v>3.9478733306738095E-2</v>
      </c>
      <c r="Q53" s="59">
        <f t="shared" si="790"/>
        <v>4.1117861634042609E-2</v>
      </c>
      <c r="R53" s="59">
        <f t="shared" si="790"/>
        <v>3.7881751081270454E-2</v>
      </c>
      <c r="S53" s="59">
        <f t="shared" si="790"/>
        <v>3.8272014444334257E-2</v>
      </c>
      <c r="T53" s="59">
        <f t="shared" si="790"/>
        <v>3.987067788526303E-2</v>
      </c>
      <c r="U53" s="59">
        <f t="shared" si="790"/>
        <v>3.6628014504368686E-2</v>
      </c>
      <c r="V53" s="59">
        <f t="shared" si="790"/>
        <v>3.4933844432886121E-2</v>
      </c>
      <c r="W53" s="59">
        <f t="shared" si="790"/>
        <v>4.281967213114754E-2</v>
      </c>
      <c r="X53" s="59">
        <f t="shared" si="790"/>
        <v>3.7389287386018634E-2</v>
      </c>
      <c r="Y53" s="59">
        <f t="shared" si="790"/>
        <v>3.1672735763290327E-2</v>
      </c>
      <c r="Z53" s="59">
        <f t="shared" si="790"/>
        <v>3.5471249946125077E-2</v>
      </c>
      <c r="AA53" s="59">
        <f t="shared" si="790"/>
        <v>3.2481522189301983E-2</v>
      </c>
      <c r="AB53" s="59">
        <f t="shared" si="790"/>
        <v>4.1322343086825759E-2</v>
      </c>
      <c r="AC53" s="59">
        <f t="shared" si="790"/>
        <v>2.0857023545661879E-2</v>
      </c>
      <c r="AD53" s="59">
        <f t="shared" si="790"/>
        <v>3.0073969194939924E-2</v>
      </c>
      <c r="AE53" s="59">
        <f t="shared" si="790"/>
        <v>2.8737139243239909E-2</v>
      </c>
      <c r="AF53" s="59">
        <f t="shared" ref="AF53:AG53" si="791">AF25/AF$32</f>
        <v>7.1677827030085822E-2</v>
      </c>
      <c r="AG53" s="59">
        <f t="shared" si="791"/>
        <v>3.2443187886077869E-2</v>
      </c>
      <c r="AH53" s="59">
        <f t="shared" ref="AH53:AJ53" si="792">AH25/AH$32</f>
        <v>3.4797336840148442E-2</v>
      </c>
      <c r="AI53" s="59"/>
      <c r="AJ53" s="59">
        <f t="shared" si="792"/>
        <v>2.604097112790791E-2</v>
      </c>
      <c r="AK53" s="59">
        <f t="shared" ref="AK53:AL53" si="793">AK25/AK$32</f>
        <v>4.0240044525318007E-2</v>
      </c>
      <c r="AL53" s="59">
        <f t="shared" si="793"/>
        <v>4.0299177474028752E-2</v>
      </c>
      <c r="AM53" s="59">
        <f t="shared" ref="AM53:AN53" si="794">AM25/AM$32</f>
        <v>3.9668601570106356E-2</v>
      </c>
      <c r="AN53" s="59">
        <f t="shared" si="794"/>
        <v>4.014946781332529E-2</v>
      </c>
      <c r="AO53" s="59">
        <f t="shared" ref="AO53:AP53" si="795">AO25/AO$32</f>
        <v>4.0255810794799403E-2</v>
      </c>
      <c r="AP53" s="59">
        <f t="shared" si="795"/>
        <v>3.8727249172217856E-2</v>
      </c>
      <c r="AQ53" s="59">
        <f t="shared" ref="AQ53:AR53" si="796">AQ25/AQ$32</f>
        <v>3.6614484272128746E-2</v>
      </c>
      <c r="AR53" s="59">
        <f t="shared" si="796"/>
        <v>3.4027855032275046E-2</v>
      </c>
      <c r="AS53" s="59">
        <f t="shared" si="696"/>
        <v>3.4027855032275046E-2</v>
      </c>
      <c r="AT53" s="59">
        <f t="shared" ref="AT53:AU53" si="797">AT25/AT$32</f>
        <v>3.8594101862214972E-2</v>
      </c>
      <c r="AU53" s="59">
        <f t="shared" si="797"/>
        <v>3.5201446720219499E-2</v>
      </c>
      <c r="AV53" s="59">
        <f t="shared" ref="AV53:AW53" si="798">AV25/AV$32</f>
        <v>3.6372270826082083E-2</v>
      </c>
      <c r="AW53" s="59">
        <f t="shared" si="798"/>
        <v>3.1237113402061856E-2</v>
      </c>
      <c r="AX53" s="59">
        <f t="shared" ref="AX53:AY53" si="799">AX25/AX$32</f>
        <v>4.0177489654304281E-2</v>
      </c>
      <c r="AY53" s="59">
        <f t="shared" si="799"/>
        <v>3.2478570043857305E-2</v>
      </c>
      <c r="AZ53" s="59">
        <f t="shared" ref="AZ53:BA53" si="800">AZ25/AZ$32</f>
        <v>3.0497169983157071E-2</v>
      </c>
      <c r="BA53" s="59">
        <f t="shared" si="800"/>
        <v>2.1402678590809439E-3</v>
      </c>
      <c r="BB53" s="59">
        <f t="shared" ref="BB53:BC53" si="801">BB25/BB$32</f>
        <v>4.7026243450274056E-2</v>
      </c>
      <c r="BC53" s="59">
        <f t="shared" si="801"/>
        <v>3.5656286036955476E-2</v>
      </c>
      <c r="BD53" s="59">
        <f t="shared" ref="BD53:BE53" si="802">BD25/BD$32</f>
        <v>3.4705688737725601E-2</v>
      </c>
      <c r="BE53" s="59">
        <f t="shared" si="802"/>
        <v>3.6347932924196066E-2</v>
      </c>
      <c r="BF53" s="59">
        <f t="shared" ref="BF53:BG53" si="803">BF25/BF$32</f>
        <v>3.5576198458959415E-2</v>
      </c>
      <c r="BG53" s="59">
        <f t="shared" si="803"/>
        <v>3.8009163586889723E-2</v>
      </c>
      <c r="BH53" s="59">
        <f t="shared" ref="BH53:BI53" si="804">BH25/BH$32</f>
        <v>3.5532003904615812E-2</v>
      </c>
      <c r="BI53" s="59">
        <f t="shared" si="804"/>
        <v>3.9392923025322824E-2</v>
      </c>
      <c r="BJ53" s="59">
        <f t="shared" ref="BJ53:BK53" si="805">BJ25/BJ$32</f>
        <v>3.4234333540670986E-2</v>
      </c>
      <c r="BK53" s="59">
        <f t="shared" si="805"/>
        <v>3.8123193399139096E-2</v>
      </c>
      <c r="BL53" s="59">
        <f t="shared" ref="BL53:BM53" si="806">BL25/BL$32</f>
        <v>3.7376866733150556E-2</v>
      </c>
      <c r="BM53" s="59">
        <f t="shared" si="806"/>
        <v>3.7250459100771419E-2</v>
      </c>
      <c r="BN53" s="59">
        <f t="shared" ref="BN53:BO53" si="807">BN25/BN$32</f>
        <v>3.7403640156060541E-2</v>
      </c>
      <c r="BO53" s="59">
        <f t="shared" si="807"/>
        <v>3.9437230648681924E-2</v>
      </c>
      <c r="BP53" s="59">
        <f t="shared" ref="BP53:BQ53" si="808">BP25/BP$32</f>
        <v>4.0861547174486312E-2</v>
      </c>
      <c r="BQ53" s="59">
        <f t="shared" si="808"/>
        <v>3.9373611582276404E-2</v>
      </c>
      <c r="BR53" s="59">
        <f t="shared" ref="BR53:BS53" si="809">BR25/BR$32</f>
        <v>3.5764401547228292E-2</v>
      </c>
      <c r="BS53" s="59">
        <f t="shared" si="809"/>
        <v>3.9487106425416724E-2</v>
      </c>
      <c r="BT53" s="59">
        <f t="shared" ref="BT53:BU53" si="810">BT25/BT$32</f>
        <v>4.0988794799418353E-2</v>
      </c>
      <c r="BU53" s="59">
        <f t="shared" si="810"/>
        <v>3.9671954933614667E-2</v>
      </c>
      <c r="BV53" s="59">
        <f t="shared" ref="BV53" si="811">BV25/BV$32</f>
        <v>4.1440229480075308E-2</v>
      </c>
      <c r="BW53" s="59">
        <f t="shared" ref="BW53:BX53" si="812">BW25/BW$32</f>
        <v>4.1076774252585067E-2</v>
      </c>
      <c r="BX53" s="59">
        <f t="shared" si="812"/>
        <v>3.6455365517966881E-2</v>
      </c>
      <c r="BY53" s="59">
        <f t="shared" ref="BY53:BZ53" si="813">BY25/BY$32</f>
        <v>2.4860969144678714E-2</v>
      </c>
      <c r="BZ53" s="59">
        <f t="shared" si="813"/>
        <v>2.9888507542860425E-2</v>
      </c>
      <c r="CA53" s="59">
        <f t="shared" ref="CA53:CB53" si="814">CA25/CA$32</f>
        <v>3.2964401740836091E-2</v>
      </c>
      <c r="CB53" s="59">
        <f t="shared" si="814"/>
        <v>3.0145631985754776E-2</v>
      </c>
      <c r="CC53" s="59">
        <f t="shared" ref="CC53:CD53" si="815">CC25/CC$32</f>
        <v>2.5134795369782314E-2</v>
      </c>
      <c r="CD53" s="59">
        <f t="shared" si="815"/>
        <v>2.6575070872900258E-2</v>
      </c>
      <c r="CE53" s="59">
        <f t="shared" ref="CE53:CF53" si="816">CE25/CE$32</f>
        <v>2.7083744620365616E-2</v>
      </c>
      <c r="CF53" s="59">
        <f t="shared" si="816"/>
        <v>2.6821756951368118E-2</v>
      </c>
      <c r="CG53" s="59">
        <f t="shared" ref="CG53:CH53" si="817">CG25/CG$32</f>
        <v>3.4391199517781794E-2</v>
      </c>
      <c r="CH53" s="59">
        <f t="shared" si="817"/>
        <v>3.4735469644200982E-2</v>
      </c>
      <c r="CI53" s="59">
        <f t="shared" ref="CI53:CK53" si="818">CI25/CI$32</f>
        <v>3.6951320776434024E-2</v>
      </c>
      <c r="CJ53" s="59"/>
      <c r="CK53" s="59">
        <f t="shared" si="818"/>
        <v>3.6095936128986268E-2</v>
      </c>
      <c r="CL53" s="59">
        <f t="shared" ref="CL53:CM53" si="819">CL25/CL$32</f>
        <v>4.2658020227095694E-2</v>
      </c>
      <c r="CM53" s="59">
        <f t="shared" si="819"/>
        <v>3.4192892089583572E-2</v>
      </c>
      <c r="CN53" s="59">
        <f t="shared" ref="CN53:CO53" si="820">CN25/CN$32</f>
        <v>3.956988880648122E-2</v>
      </c>
      <c r="CO53" s="59">
        <f t="shared" si="820"/>
        <v>3.5813670357701895E-2</v>
      </c>
      <c r="CP53" s="59">
        <f t="shared" ref="CP53" si="821">CP25/CP$32</f>
        <v>3.6502934596188884E-2</v>
      </c>
      <c r="CQ53" s="59">
        <f t="shared" ref="CQ53:CR53" si="822">CQ25/CQ$32</f>
        <v>3.3779080960208506E-2</v>
      </c>
      <c r="CR53" s="59">
        <f t="shared" si="822"/>
        <v>3.4740785163442617E-2</v>
      </c>
      <c r="CS53" s="59">
        <f t="shared" ref="CS53:CT53" si="823">CS25/CS$32</f>
        <v>3.0268492845299633E-2</v>
      </c>
      <c r="CT53" s="59">
        <f t="shared" si="823"/>
        <v>3.5385163848830642E-2</v>
      </c>
      <c r="CU53" s="59">
        <f t="shared" ref="CU53" si="824">CU25/CU$32</f>
        <v>3.5108891470226132E-2</v>
      </c>
      <c r="CV53" s="59">
        <f t="shared" ref="CV53:CW53" si="825">CV25/CV$32</f>
        <v>3.1698918281133727E-2</v>
      </c>
      <c r="CW53" s="59">
        <f t="shared" si="825"/>
        <v>2.7719552655285303E-2</v>
      </c>
      <c r="CX53" s="59">
        <f t="shared" ref="CX53" si="826">CX25/CX$32</f>
        <v>3.2826366223171019E-2</v>
      </c>
      <c r="CY53" s="59">
        <f t="shared" ref="CY53" si="827">CY25/CY$32</f>
        <v>2.7061020799280036E-2</v>
      </c>
      <c r="CZ53" s="59">
        <v>3.0632975526403369E-2</v>
      </c>
      <c r="DA53" s="59">
        <v>3.3070319142317978E-2</v>
      </c>
      <c r="DB53" s="59">
        <v>3.1437517570305454E-2</v>
      </c>
      <c r="DC53" s="59">
        <v>2.8639415778893097E-2</v>
      </c>
      <c r="DD53" s="59">
        <v>3.203252115717195E-2</v>
      </c>
      <c r="DE53" s="59">
        <v>3.1183500463421464E-2</v>
      </c>
      <c r="DF53" s="59">
        <v>3.0281021139084281E-2</v>
      </c>
      <c r="DG53" s="59">
        <v>3.3724874075372717E-2</v>
      </c>
      <c r="DH53" s="59">
        <v>3.539933775587998E-2</v>
      </c>
      <c r="DI53" s="59">
        <v>3.4816981490028626E-2</v>
      </c>
      <c r="DJ53" s="59">
        <v>3.0418673678604024E-2</v>
      </c>
      <c r="DK53" s="59">
        <v>3.6410582896938846E-2</v>
      </c>
      <c r="DL53" s="59">
        <v>3.7431225145720975E-2</v>
      </c>
      <c r="DM53" s="59">
        <v>3.88608935415444E-2</v>
      </c>
      <c r="DN53" s="59">
        <v>3.8985036956913646E-2</v>
      </c>
      <c r="DO53" s="59">
        <v>3.9467513258054039E-2</v>
      </c>
      <c r="DP53" s="59">
        <v>3.6684135302525012E-2</v>
      </c>
      <c r="DQ53" s="59">
        <v>4.0514536088578364E-2</v>
      </c>
      <c r="DR53" s="59">
        <v>4.015592525831585E-2</v>
      </c>
      <c r="DS53" s="59">
        <v>4.2171487176347229E-2</v>
      </c>
      <c r="DT53" s="59">
        <v>4.548423523160039E-2</v>
      </c>
      <c r="DU53" s="59">
        <v>3.8220919593242531E-2</v>
      </c>
      <c r="DV53" s="59">
        <v>3.1057166380006031E-2</v>
      </c>
      <c r="DW53" s="59">
        <f t="shared" ref="DW53:DX53" si="828">DW25/DW$32</f>
        <v>2.9592304314344446E-2</v>
      </c>
      <c r="DX53" s="59">
        <f t="shared" si="828"/>
        <v>3.4014815693367534E-2</v>
      </c>
      <c r="DY53" s="59">
        <f t="shared" ref="DY53:DZ53" si="829">DY25/DY$32</f>
        <v>2.9338540129907036E-2</v>
      </c>
      <c r="DZ53" s="59">
        <f t="shared" si="829"/>
        <v>2.5585681212232651E-2</v>
      </c>
      <c r="EA53" s="59">
        <f t="shared" ref="EA53:EB53" si="830">EA25/EA$32</f>
        <v>2.7451618925432717E-2</v>
      </c>
      <c r="EB53" s="59">
        <f t="shared" si="830"/>
        <v>2.8269589475248016E-2</v>
      </c>
      <c r="EC53" s="59">
        <f t="shared" ref="EC53:ED53" si="831">EC25/EC$32</f>
        <v>2.9617113972128354E-2</v>
      </c>
      <c r="ED53" s="59">
        <f t="shared" si="831"/>
        <v>2.9556352977941572E-2</v>
      </c>
      <c r="EE53" s="59">
        <f t="shared" ref="EE53:EF53" si="832">EE25/EE$32</f>
        <v>4.1234428710608388E-2</v>
      </c>
      <c r="EF53" s="59">
        <f t="shared" si="832"/>
        <v>3.8900410026230313E-2</v>
      </c>
      <c r="EG53" s="59">
        <f t="shared" ref="EG53" si="833">EG25/EG$32</f>
        <v>4.1665165738492681E-2</v>
      </c>
      <c r="EH53" s="59"/>
      <c r="EI53" s="59">
        <f t="shared" ref="EI53:EJ53" si="834">EI25/EI$32</f>
        <v>3.0335221907459867E-2</v>
      </c>
      <c r="EJ53" s="59">
        <f t="shared" si="834"/>
        <v>3.6798834056123747E-2</v>
      </c>
      <c r="EK53" s="59">
        <f t="shared" ref="EK53:EM53" si="835">EK25/EK$32</f>
        <v>3.4747809626973249E-2</v>
      </c>
      <c r="EL53" s="59">
        <f t="shared" si="835"/>
        <v>3.3115076774757224E-2</v>
      </c>
      <c r="EM53" s="59">
        <f t="shared" si="835"/>
        <v>3.7543539848862974E-2</v>
      </c>
      <c r="EN53" s="59">
        <f t="shared" ref="EN53:EO53" si="836">EN25/EN$32</f>
        <v>3.7500119831660482E-2</v>
      </c>
      <c r="EO53" s="59">
        <f t="shared" si="836"/>
        <v>3.5107773084831137E-2</v>
      </c>
      <c r="EP53" s="59">
        <f t="shared" ref="EP53:EU53" si="837">EP25/EP$32</f>
        <v>3.5371880320083815E-2</v>
      </c>
      <c r="EQ53" s="59">
        <f t="shared" ca="1" si="837"/>
        <v>3.6122362323924163E-2</v>
      </c>
      <c r="ER53" s="59" t="e">
        <f t="shared" ca="1" si="837"/>
        <v>#DIV/0!</v>
      </c>
      <c r="ES53" s="59" t="e">
        <f t="shared" ca="1" si="837"/>
        <v>#DIV/0!</v>
      </c>
      <c r="ET53" s="59" t="e">
        <f t="shared" ca="1" si="837"/>
        <v>#DIV/0!</v>
      </c>
      <c r="EU53" s="59" t="e">
        <f t="shared" ca="1" si="837"/>
        <v>#DIV/0!</v>
      </c>
      <c r="EV53" s="59" t="e">
        <f t="shared" ref="EV53:FF53" ca="1" si="838">EV25/EV$32</f>
        <v>#DIV/0!</v>
      </c>
      <c r="EW53" s="59" t="e">
        <f t="shared" ca="1" si="838"/>
        <v>#DIV/0!</v>
      </c>
      <c r="EX53" s="59" t="e">
        <f t="shared" ca="1" si="838"/>
        <v>#DIV/0!</v>
      </c>
      <c r="EY53" s="59" t="e">
        <f t="shared" ca="1" si="838"/>
        <v>#DIV/0!</v>
      </c>
      <c r="EZ53" s="59" t="e">
        <f t="shared" ca="1" si="838"/>
        <v>#DIV/0!</v>
      </c>
      <c r="FA53" s="59" t="e">
        <f t="shared" ca="1" si="838"/>
        <v>#DIV/0!</v>
      </c>
      <c r="FB53" s="59" t="e">
        <f t="shared" ca="1" si="838"/>
        <v>#DIV/0!</v>
      </c>
      <c r="FC53" s="59" t="e">
        <f t="shared" ca="1" si="838"/>
        <v>#DIV/0!</v>
      </c>
      <c r="FD53" s="59" t="e">
        <f t="shared" ca="1" si="838"/>
        <v>#DIV/0!</v>
      </c>
      <c r="FE53" s="59" t="e">
        <f t="shared" ca="1" si="838"/>
        <v>#DIV/0!</v>
      </c>
      <c r="FF53" s="59" t="e">
        <f t="shared" ca="1" si="838"/>
        <v>#DIV/0!</v>
      </c>
      <c r="FG53" s="59" t="e">
        <f t="shared" ref="FG53:GI53" ca="1" si="839">FG25/FG$32</f>
        <v>#DIV/0!</v>
      </c>
      <c r="FH53" s="59" t="e">
        <f t="shared" ca="1" si="839"/>
        <v>#DIV/0!</v>
      </c>
      <c r="FI53" s="59" t="e">
        <f t="shared" ca="1" si="839"/>
        <v>#DIV/0!</v>
      </c>
      <c r="FJ53" s="59" t="e">
        <f t="shared" ca="1" si="839"/>
        <v>#DIV/0!</v>
      </c>
      <c r="FK53" s="59" t="e">
        <f t="shared" ca="1" si="839"/>
        <v>#DIV/0!</v>
      </c>
      <c r="FL53" s="59" t="e">
        <f t="shared" ca="1" si="839"/>
        <v>#DIV/0!</v>
      </c>
      <c r="FM53" s="59" t="e">
        <f t="shared" ca="1" si="839"/>
        <v>#DIV/0!</v>
      </c>
      <c r="FN53" s="59" t="e">
        <f t="shared" ca="1" si="839"/>
        <v>#DIV/0!</v>
      </c>
      <c r="FO53" s="59" t="e">
        <f t="shared" ca="1" si="839"/>
        <v>#DIV/0!</v>
      </c>
      <c r="FP53" s="59" t="e">
        <f t="shared" ca="1" si="839"/>
        <v>#DIV/0!</v>
      </c>
      <c r="FQ53" s="59" t="e">
        <f t="shared" ca="1" si="839"/>
        <v>#DIV/0!</v>
      </c>
      <c r="FR53" s="59" t="e">
        <f t="shared" ca="1" si="839"/>
        <v>#DIV/0!</v>
      </c>
      <c r="FS53" s="59" t="e">
        <f t="shared" ca="1" si="839"/>
        <v>#DIV/0!</v>
      </c>
      <c r="FT53" s="59" t="e">
        <f t="shared" ca="1" si="839"/>
        <v>#DIV/0!</v>
      </c>
      <c r="FU53" s="59" t="e">
        <f t="shared" ca="1" si="839"/>
        <v>#DIV/0!</v>
      </c>
      <c r="FV53" s="59" t="e">
        <f t="shared" ca="1" si="839"/>
        <v>#DIV/0!</v>
      </c>
      <c r="FW53" s="59" t="e">
        <f t="shared" ca="1" si="839"/>
        <v>#DIV/0!</v>
      </c>
      <c r="FX53" s="59" t="e">
        <f t="shared" ca="1" si="839"/>
        <v>#DIV/0!</v>
      </c>
      <c r="FY53" s="59" t="e">
        <f t="shared" ca="1" si="839"/>
        <v>#DIV/0!</v>
      </c>
      <c r="FZ53" s="59" t="e">
        <f t="shared" ca="1" si="839"/>
        <v>#DIV/0!</v>
      </c>
      <c r="GA53" s="59" t="e">
        <f t="shared" ca="1" si="839"/>
        <v>#DIV/0!</v>
      </c>
      <c r="GB53" s="59" t="e">
        <f t="shared" ca="1" si="839"/>
        <v>#DIV/0!</v>
      </c>
      <c r="GC53" s="59" t="e">
        <f t="shared" ca="1" si="839"/>
        <v>#DIV/0!</v>
      </c>
      <c r="GD53" s="59" t="e">
        <f t="shared" ca="1" si="839"/>
        <v>#DIV/0!</v>
      </c>
      <c r="GE53" s="59" t="e">
        <f t="shared" ca="1" si="839"/>
        <v>#DIV/0!</v>
      </c>
      <c r="GF53" s="59" t="e">
        <f t="shared" ca="1" si="839"/>
        <v>#DIV/0!</v>
      </c>
      <c r="GG53" s="59" t="e">
        <f t="shared" ca="1" si="839"/>
        <v>#DIV/0!</v>
      </c>
      <c r="GH53" s="59" t="e">
        <f t="shared" ca="1" si="839"/>
        <v>#DIV/0!</v>
      </c>
      <c r="GI53" s="59" t="e">
        <f t="shared" ca="1" si="839"/>
        <v>#DIV/0!</v>
      </c>
      <c r="GJ53" s="84"/>
      <c r="GK53" s="84"/>
      <c r="GL53" s="84"/>
      <c r="GM53" s="84"/>
    </row>
    <row r="54" spans="2:195" x14ac:dyDescent="0.2">
      <c r="B54" s="55" t="str">
        <f t="shared" si="688"/>
        <v>Royal Enfield</v>
      </c>
      <c r="D54" s="59">
        <f t="shared" ref="D54:AE54" si="840">D26/D$32</f>
        <v>4.6687967364947514E-2</v>
      </c>
      <c r="E54" s="59">
        <f t="shared" si="840"/>
        <v>4.5393000573723467E-2</v>
      </c>
      <c r="F54" s="59">
        <f t="shared" si="840"/>
        <v>4.7683862763516924E-2</v>
      </c>
      <c r="G54" s="59">
        <f t="shared" si="840"/>
        <v>4.6846861047512837E-2</v>
      </c>
      <c r="H54" s="59">
        <f t="shared" si="840"/>
        <v>4.7697209616684368E-2</v>
      </c>
      <c r="I54" s="59">
        <f t="shared" si="840"/>
        <v>4.3535086732786422E-2</v>
      </c>
      <c r="J54" s="59">
        <f t="shared" si="840"/>
        <v>4.6255536442319417E-2</v>
      </c>
      <c r="K54" s="59">
        <f t="shared" si="840"/>
        <v>4.6430597760443316E-2</v>
      </c>
      <c r="L54" s="59">
        <f t="shared" si="840"/>
        <v>4.6280493926312616E-2</v>
      </c>
      <c r="M54" s="59">
        <f t="shared" si="840"/>
        <v>4.5062700363628125E-2</v>
      </c>
      <c r="N54" s="59">
        <f t="shared" si="840"/>
        <v>4.7441635867243655E-2</v>
      </c>
      <c r="O54" s="59">
        <f t="shared" si="840"/>
        <v>4.7062610149666166E-2</v>
      </c>
      <c r="P54" s="59">
        <f t="shared" si="840"/>
        <v>4.8448927641952091E-2</v>
      </c>
      <c r="Q54" s="59">
        <f t="shared" si="840"/>
        <v>4.7471050241989082E-2</v>
      </c>
      <c r="R54" s="59">
        <f t="shared" si="840"/>
        <v>4.4393292605714063E-2</v>
      </c>
      <c r="S54" s="59">
        <f t="shared" si="840"/>
        <v>4.7060352285822733E-2</v>
      </c>
      <c r="T54" s="59">
        <f t="shared" si="840"/>
        <v>4.9777363532765607E-2</v>
      </c>
      <c r="U54" s="59">
        <f t="shared" si="840"/>
        <v>4.9168016409888528E-2</v>
      </c>
      <c r="V54" s="59">
        <f t="shared" si="840"/>
        <v>4.8824019778982694E-2</v>
      </c>
      <c r="W54" s="59">
        <f t="shared" si="840"/>
        <v>5.404215456674473E-2</v>
      </c>
      <c r="X54" s="59">
        <f t="shared" si="840"/>
        <v>4.8920135247862893E-2</v>
      </c>
      <c r="Y54" s="59">
        <f t="shared" si="840"/>
        <v>3.6705200876334498E-2</v>
      </c>
      <c r="Z54" s="59">
        <f t="shared" si="840"/>
        <v>4.2637812055531875E-2</v>
      </c>
      <c r="AA54" s="59">
        <f t="shared" si="840"/>
        <v>4.4030153875561501E-2</v>
      </c>
      <c r="AB54" s="59">
        <f t="shared" si="840"/>
        <v>4.4895578604154371E-2</v>
      </c>
      <c r="AC54" s="59">
        <f t="shared" si="840"/>
        <v>2.9341599477476898E-2</v>
      </c>
      <c r="AD54" s="59">
        <f t="shared" si="840"/>
        <v>3.562165881543429E-2</v>
      </c>
      <c r="AE54" s="59">
        <f t="shared" si="840"/>
        <v>3.6623270449952956E-2</v>
      </c>
      <c r="AF54" s="59">
        <f t="shared" ref="AF54:AG54" si="841">AF26/AF$32</f>
        <v>8.6249174761859851E-2</v>
      </c>
      <c r="AG54" s="59">
        <f t="shared" si="841"/>
        <v>3.6188506238137796E-2</v>
      </c>
      <c r="AH54" s="59">
        <f t="shared" ref="AH54:AJ54" si="842">AH26/AH$32</f>
        <v>4.6829063418731623E-2</v>
      </c>
      <c r="AI54" s="59"/>
      <c r="AJ54" s="59">
        <f t="shared" si="842"/>
        <v>4.7568173926978444E-2</v>
      </c>
      <c r="AK54" s="59">
        <f t="shared" ref="AK54:AL54" si="843">AK26/AK$32</f>
        <v>4.4756019136658699E-2</v>
      </c>
      <c r="AL54" s="59">
        <f t="shared" si="843"/>
        <v>4.5894616290043794E-2</v>
      </c>
      <c r="AM54" s="59">
        <f t="shared" ref="AM54:AN54" si="844">AM26/AM$32</f>
        <v>4.6308278182423189E-2</v>
      </c>
      <c r="AN54" s="59">
        <f t="shared" si="844"/>
        <v>4.2888890256890112E-2</v>
      </c>
      <c r="AO54" s="59">
        <f t="shared" ref="AO54:AP54" si="845">AO26/AO$32</f>
        <v>4.672332727425102E-2</v>
      </c>
      <c r="AP54" s="59">
        <f t="shared" si="845"/>
        <v>4.5391686325551128E-2</v>
      </c>
      <c r="AQ54" s="59">
        <f t="shared" ref="AQ54:AR54" si="846">AQ26/AQ$32</f>
        <v>4.8289685442574982E-2</v>
      </c>
      <c r="AR54" s="59">
        <f t="shared" si="846"/>
        <v>4.3003546320590634E-2</v>
      </c>
      <c r="AS54" s="59">
        <f t="shared" si="696"/>
        <v>4.3003546320590634E-2</v>
      </c>
      <c r="AT54" s="59">
        <f t="shared" ref="AT54:AU54" si="847">AT26/AT$32</f>
        <v>4.7514125055623725E-2</v>
      </c>
      <c r="AU54" s="59">
        <f t="shared" si="847"/>
        <v>4.5433931031355054E-2</v>
      </c>
      <c r="AV54" s="59">
        <f t="shared" ref="AV54:AW54" si="848">AV26/AV$32</f>
        <v>4.267569656246497E-2</v>
      </c>
      <c r="AW54" s="59">
        <f t="shared" si="848"/>
        <v>3.819947254854951E-2</v>
      </c>
      <c r="AX54" s="59">
        <f t="shared" ref="AX54:AY54" si="849">AX26/AX$32</f>
        <v>5.1330385662360548E-2</v>
      </c>
      <c r="AY54" s="59">
        <f t="shared" si="849"/>
        <v>4.4472602528046482E-2</v>
      </c>
      <c r="AZ54" s="59">
        <f t="shared" ref="AZ54:BA54" si="850">AZ26/AZ$32</f>
        <v>4.2179281623217608E-2</v>
      </c>
      <c r="BA54" s="59">
        <f t="shared" si="850"/>
        <v>3.3745034621980072E-2</v>
      </c>
      <c r="BB54" s="59">
        <f t="shared" ref="BB54:BC54" si="851">BB26/BB$32</f>
        <v>4.4429554368061654E-2</v>
      </c>
      <c r="BC54" s="59">
        <f t="shared" si="851"/>
        <v>4.1964522501959221E-2</v>
      </c>
      <c r="BD54" s="59">
        <f t="shared" ref="BD54:BE54" si="852">BD26/BD$32</f>
        <v>4.2223928904492843E-2</v>
      </c>
      <c r="BE54" s="59">
        <f t="shared" si="852"/>
        <v>4.115296421772266E-2</v>
      </c>
      <c r="BF54" s="59">
        <f t="shared" ref="BF54:BG54" si="853">BF26/BF$32</f>
        <v>4.317374386736593E-2</v>
      </c>
      <c r="BG54" s="59">
        <f t="shared" si="853"/>
        <v>4.3276939830733746E-2</v>
      </c>
      <c r="BH54" s="59">
        <f t="shared" ref="BH54:BI54" si="854">BH26/BH$32</f>
        <v>4.0420742275434789E-2</v>
      </c>
      <c r="BI54" s="59">
        <f t="shared" si="854"/>
        <v>4.1078316283749791E-2</v>
      </c>
      <c r="BJ54" s="59">
        <f t="shared" ref="BJ54:BK54" si="855">BJ26/BJ$32</f>
        <v>3.943614656410014E-2</v>
      </c>
      <c r="BK54" s="59">
        <f t="shared" si="855"/>
        <v>4.2093613619346777E-2</v>
      </c>
      <c r="BL54" s="59">
        <f t="shared" ref="BL54:BM54" si="856">BL26/BL$32</f>
        <v>4.0015380912038066E-2</v>
      </c>
      <c r="BM54" s="59">
        <f t="shared" si="856"/>
        <v>3.9750274819484462E-2</v>
      </c>
      <c r="BN54" s="59">
        <f t="shared" ref="BN54:BO54" si="857">BN26/BN$32</f>
        <v>4.0259095678178543E-2</v>
      </c>
      <c r="BO54" s="59">
        <f t="shared" si="857"/>
        <v>4.2564504393574745E-2</v>
      </c>
      <c r="BP54" s="59">
        <f t="shared" ref="BP54:BQ54" si="858">BP26/BP$32</f>
        <v>4.2227846309045539E-2</v>
      </c>
      <c r="BQ54" s="59">
        <f t="shared" si="858"/>
        <v>4.0518999208442312E-2</v>
      </c>
      <c r="BR54" s="59">
        <f t="shared" ref="BR54:BS54" si="859">BR26/BR$32</f>
        <v>4.0199870657572023E-2</v>
      </c>
      <c r="BS54" s="59">
        <f t="shared" si="859"/>
        <v>4.2384955121812222E-2</v>
      </c>
      <c r="BT54" s="59">
        <f t="shared" ref="BT54:BU54" si="860">BT26/BT$32</f>
        <v>5.0455906252672995E-2</v>
      </c>
      <c r="BU54" s="59">
        <f t="shared" si="860"/>
        <v>4.6967374644186557E-2</v>
      </c>
      <c r="BV54" s="59">
        <f t="shared" ref="BV54" si="861">BV26/BV$32</f>
        <v>4.7383649544634372E-2</v>
      </c>
      <c r="BW54" s="59">
        <f t="shared" ref="BW54:BX54" si="862">BW26/BW$32</f>
        <v>5.1005268180451521E-2</v>
      </c>
      <c r="BX54" s="59">
        <f t="shared" si="862"/>
        <v>5.0884975147057532E-2</v>
      </c>
      <c r="BY54" s="59">
        <f t="shared" ref="BY54:BZ54" si="863">BY26/BY$32</f>
        <v>4.1631295369103101E-2</v>
      </c>
      <c r="BZ54" s="59">
        <f t="shared" si="863"/>
        <v>4.109516018583443E-2</v>
      </c>
      <c r="CA54" s="59">
        <f t="shared" ref="CA54:CB54" si="864">CA26/CA$32</f>
        <v>4.816415348780189E-2</v>
      </c>
      <c r="CB54" s="59">
        <f t="shared" si="864"/>
        <v>4.1601281520223993E-2</v>
      </c>
      <c r="CC54" s="59">
        <f t="shared" ref="CC54:CD54" si="865">CC26/CC$32</f>
        <v>3.3516545265892525E-2</v>
      </c>
      <c r="CD54" s="59">
        <f t="shared" si="865"/>
        <v>3.4842568470172933E-2</v>
      </c>
      <c r="CE54" s="59">
        <f t="shared" ref="CE54:CF54" si="866">CE26/CE$32</f>
        <v>3.8581355865282108E-2</v>
      </c>
      <c r="CF54" s="59">
        <f t="shared" si="866"/>
        <v>4.1892101473357701E-2</v>
      </c>
      <c r="CG54" s="59">
        <f t="shared" ref="CG54:CH54" si="867">CG26/CG$32</f>
        <v>4.8636226642555756E-2</v>
      </c>
      <c r="CH54" s="59">
        <f t="shared" si="867"/>
        <v>4.6964420098356642E-2</v>
      </c>
      <c r="CI54" s="59">
        <f t="shared" ref="CI54:CK54" si="868">CI26/CI$32</f>
        <v>4.5230324007465079E-2</v>
      </c>
      <c r="CJ54" s="59"/>
      <c r="CK54" s="59">
        <f t="shared" si="868"/>
        <v>4.9536325991018142E-2</v>
      </c>
      <c r="CL54" s="59">
        <f t="shared" ref="CL54:CM54" si="869">CL26/CL$32</f>
        <v>5.0707061751537295E-2</v>
      </c>
      <c r="CM54" s="59">
        <f t="shared" si="869"/>
        <v>5.0456152815229853E-2</v>
      </c>
      <c r="CN54" s="59">
        <f t="shared" ref="CN54:CO54" si="870">CN26/CN$32</f>
        <v>4.9745814969210787E-2</v>
      </c>
      <c r="CO54" s="59">
        <f t="shared" si="870"/>
        <v>5.1101513131196014E-2</v>
      </c>
      <c r="CP54" s="59">
        <f t="shared" ref="CP54" si="871">CP26/CP$32</f>
        <v>5.265656619606307E-2</v>
      </c>
      <c r="CQ54" s="59">
        <f t="shared" ref="CQ54:CR54" si="872">CQ26/CQ$32</f>
        <v>5.3548950790054346E-2</v>
      </c>
      <c r="CR54" s="59">
        <f t="shared" si="872"/>
        <v>5.3018271459094893E-2</v>
      </c>
      <c r="CS54" s="59">
        <f t="shared" ref="CS54:CT54" si="873">CS26/CS$32</f>
        <v>5.1187805659667553E-2</v>
      </c>
      <c r="CT54" s="59">
        <f t="shared" si="873"/>
        <v>5.3304897324344021E-2</v>
      </c>
      <c r="CU54" s="59">
        <f t="shared" ref="CU54" si="874">CU26/CU$32</f>
        <v>5.132610404334792E-2</v>
      </c>
      <c r="CV54" s="59">
        <f t="shared" ref="CV54:CW54" si="875">CV26/CV$32</f>
        <v>4.825716783760918E-2</v>
      </c>
      <c r="CW54" s="59">
        <f t="shared" si="875"/>
        <v>4.9959352272976952E-2</v>
      </c>
      <c r="CX54" s="59">
        <f t="shared" ref="CX54" si="876">CX26/CX$32</f>
        <v>5.5670727946126139E-2</v>
      </c>
      <c r="CY54" s="59">
        <f t="shared" ref="CY54" si="877">CY26/CY$32</f>
        <v>4.6990162832366962E-2</v>
      </c>
      <c r="CZ54" s="59">
        <v>4.718382268936365E-2</v>
      </c>
      <c r="DA54" s="59">
        <v>4.682672168882069E-2</v>
      </c>
      <c r="DB54" s="59">
        <v>4.6281396318233373E-2</v>
      </c>
      <c r="DC54" s="59">
        <v>4.471370157132503E-2</v>
      </c>
      <c r="DD54" s="59">
        <v>4.8093552051247941E-2</v>
      </c>
      <c r="DE54" s="59">
        <v>4.8966757811033761E-2</v>
      </c>
      <c r="DF54" s="59">
        <v>4.8712260563621199E-2</v>
      </c>
      <c r="DG54" s="59">
        <v>5.2116275463072223E-2</v>
      </c>
      <c r="DH54" s="59">
        <v>4.9358237656884719E-2</v>
      </c>
      <c r="DI54" s="59">
        <v>4.9730859296468186E-2</v>
      </c>
      <c r="DJ54" s="59">
        <v>4.8082964249978669E-2</v>
      </c>
      <c r="DK54" s="59">
        <v>5.302594049273595E-2</v>
      </c>
      <c r="DL54" s="59">
        <v>4.9432777686985889E-2</v>
      </c>
      <c r="DM54" s="59">
        <v>5.0234253846582581E-2</v>
      </c>
      <c r="DN54" s="59">
        <v>5.2370650802235443E-2</v>
      </c>
      <c r="DO54" s="59">
        <v>5.2346765756340417E-2</v>
      </c>
      <c r="DP54" s="59">
        <v>5.0432638450742306E-2</v>
      </c>
      <c r="DQ54" s="59">
        <v>5.4018147906921665E-2</v>
      </c>
      <c r="DR54" s="59">
        <v>5.4056716212089871E-2</v>
      </c>
      <c r="DS54" s="59">
        <v>6.4631056889412744E-2</v>
      </c>
      <c r="DT54" s="59">
        <v>6.2848729076255425E-2</v>
      </c>
      <c r="DU54" s="59">
        <v>7.9328121164332105E-2</v>
      </c>
      <c r="DV54" s="59">
        <v>5.6618192489219656E-2</v>
      </c>
      <c r="DW54" s="59">
        <f t="shared" ref="DW54:DX54" si="878">DW26/DW$32</f>
        <v>5.1666804559369173E-2</v>
      </c>
      <c r="DX54" s="59">
        <f t="shared" si="878"/>
        <v>5.2003182557214374E-2</v>
      </c>
      <c r="DY54" s="59">
        <f t="shared" ref="DY54:DZ54" si="879">DY26/DY$32</f>
        <v>4.6512402627510538E-2</v>
      </c>
      <c r="DZ54" s="59">
        <f t="shared" si="879"/>
        <v>3.9322966727122287E-2</v>
      </c>
      <c r="EA54" s="59">
        <f t="shared" ref="EA54:EB54" si="880">EA26/EA$32</f>
        <v>4.182943416566421E-2</v>
      </c>
      <c r="EB54" s="59">
        <f t="shared" si="880"/>
        <v>4.5964906488833134E-2</v>
      </c>
      <c r="EC54" s="59">
        <f t="shared" ref="EC54:ED54" si="881">EC26/EC$32</f>
        <v>5.2753053074219326E-2</v>
      </c>
      <c r="ED54" s="59">
        <f t="shared" si="881"/>
        <v>5.4612657463981293E-2</v>
      </c>
      <c r="EE54" s="59">
        <f t="shared" ref="EE54:EF54" si="882">EE26/EE$32</f>
        <v>6.7383165544328771E-2</v>
      </c>
      <c r="EF54" s="59">
        <f t="shared" si="882"/>
        <v>6.2397217250772546E-2</v>
      </c>
      <c r="EG54" s="59">
        <f t="shared" ref="EG54" si="883">EG26/EG$32</f>
        <v>6.3701793188908021E-2</v>
      </c>
      <c r="EH54" s="59"/>
      <c r="EI54" s="59">
        <f t="shared" ref="EI54:EJ54" si="884">EI26/EI$32</f>
        <v>5.6599892081478483E-2</v>
      </c>
      <c r="EJ54" s="59">
        <f t="shared" si="884"/>
        <v>5.7263789723850052E-2</v>
      </c>
      <c r="EK54" s="59">
        <f t="shared" ref="EK54:EM54" si="885">EK26/EK$32</f>
        <v>6.2022501415570454E-2</v>
      </c>
      <c r="EL54" s="59">
        <f t="shared" si="885"/>
        <v>5.7621237836046474E-2</v>
      </c>
      <c r="EM54" s="59">
        <f t="shared" si="885"/>
        <v>5.2661357188267026E-2</v>
      </c>
      <c r="EN54" s="59">
        <f t="shared" ref="EN54:EO54" si="886">EN26/EN$32</f>
        <v>5.4973972563343014E-2</v>
      </c>
      <c r="EO54" s="59">
        <f t="shared" si="886"/>
        <v>5.4788900403867455E-2</v>
      </c>
      <c r="EP54" s="59">
        <f t="shared" ref="EP54:EU54" si="887">EP26/EP$32</f>
        <v>5.4677538304603444E-2</v>
      </c>
      <c r="EQ54" s="59">
        <f t="shared" ca="1" si="887"/>
        <v>5.3681392729890885E-2</v>
      </c>
      <c r="ER54" s="59" t="e">
        <f t="shared" ca="1" si="887"/>
        <v>#DIV/0!</v>
      </c>
      <c r="ES54" s="59" t="e">
        <f t="shared" ca="1" si="887"/>
        <v>#DIV/0!</v>
      </c>
      <c r="ET54" s="59" t="e">
        <f t="shared" ca="1" si="887"/>
        <v>#DIV/0!</v>
      </c>
      <c r="EU54" s="59" t="e">
        <f t="shared" ca="1" si="887"/>
        <v>#DIV/0!</v>
      </c>
      <c r="EV54" s="59" t="e">
        <f t="shared" ref="EV54:FF54" ca="1" si="888">EV26/EV$32</f>
        <v>#DIV/0!</v>
      </c>
      <c r="EW54" s="59" t="e">
        <f t="shared" ca="1" si="888"/>
        <v>#DIV/0!</v>
      </c>
      <c r="EX54" s="59" t="e">
        <f t="shared" ca="1" si="888"/>
        <v>#DIV/0!</v>
      </c>
      <c r="EY54" s="59" t="e">
        <f t="shared" ca="1" si="888"/>
        <v>#DIV/0!</v>
      </c>
      <c r="EZ54" s="59" t="e">
        <f t="shared" ca="1" si="888"/>
        <v>#DIV/0!</v>
      </c>
      <c r="FA54" s="59" t="e">
        <f t="shared" ca="1" si="888"/>
        <v>#DIV/0!</v>
      </c>
      <c r="FB54" s="59" t="e">
        <f t="shared" ca="1" si="888"/>
        <v>#DIV/0!</v>
      </c>
      <c r="FC54" s="59" t="e">
        <f t="shared" ca="1" si="888"/>
        <v>#DIV/0!</v>
      </c>
      <c r="FD54" s="59" t="e">
        <f t="shared" ca="1" si="888"/>
        <v>#DIV/0!</v>
      </c>
      <c r="FE54" s="59" t="e">
        <f t="shared" ca="1" si="888"/>
        <v>#DIV/0!</v>
      </c>
      <c r="FF54" s="59" t="e">
        <f t="shared" ca="1" si="888"/>
        <v>#DIV/0!</v>
      </c>
      <c r="FG54" s="59" t="e">
        <f t="shared" ref="FG54:GI54" ca="1" si="889">FG26/FG$32</f>
        <v>#DIV/0!</v>
      </c>
      <c r="FH54" s="59" t="e">
        <f t="shared" ca="1" si="889"/>
        <v>#DIV/0!</v>
      </c>
      <c r="FI54" s="59" t="e">
        <f t="shared" ca="1" si="889"/>
        <v>#DIV/0!</v>
      </c>
      <c r="FJ54" s="59" t="e">
        <f t="shared" ca="1" si="889"/>
        <v>#DIV/0!</v>
      </c>
      <c r="FK54" s="59" t="e">
        <f t="shared" ca="1" si="889"/>
        <v>#DIV/0!</v>
      </c>
      <c r="FL54" s="59" t="e">
        <f t="shared" ca="1" si="889"/>
        <v>#DIV/0!</v>
      </c>
      <c r="FM54" s="59" t="e">
        <f t="shared" ca="1" si="889"/>
        <v>#DIV/0!</v>
      </c>
      <c r="FN54" s="59" t="e">
        <f t="shared" ca="1" si="889"/>
        <v>#DIV/0!</v>
      </c>
      <c r="FO54" s="59" t="e">
        <f t="shared" ca="1" si="889"/>
        <v>#DIV/0!</v>
      </c>
      <c r="FP54" s="59" t="e">
        <f t="shared" ca="1" si="889"/>
        <v>#DIV/0!</v>
      </c>
      <c r="FQ54" s="59" t="e">
        <f t="shared" ca="1" si="889"/>
        <v>#DIV/0!</v>
      </c>
      <c r="FR54" s="59" t="e">
        <f t="shared" ca="1" si="889"/>
        <v>#DIV/0!</v>
      </c>
      <c r="FS54" s="59" t="e">
        <f t="shared" ca="1" si="889"/>
        <v>#DIV/0!</v>
      </c>
      <c r="FT54" s="59" t="e">
        <f t="shared" ca="1" si="889"/>
        <v>#DIV/0!</v>
      </c>
      <c r="FU54" s="59" t="e">
        <f t="shared" ca="1" si="889"/>
        <v>#DIV/0!</v>
      </c>
      <c r="FV54" s="59" t="e">
        <f t="shared" ca="1" si="889"/>
        <v>#DIV/0!</v>
      </c>
      <c r="FW54" s="59" t="e">
        <f t="shared" ca="1" si="889"/>
        <v>#DIV/0!</v>
      </c>
      <c r="FX54" s="59" t="e">
        <f t="shared" ca="1" si="889"/>
        <v>#DIV/0!</v>
      </c>
      <c r="FY54" s="59" t="e">
        <f t="shared" ca="1" si="889"/>
        <v>#DIV/0!</v>
      </c>
      <c r="FZ54" s="59" t="e">
        <f t="shared" ca="1" si="889"/>
        <v>#DIV/0!</v>
      </c>
      <c r="GA54" s="59" t="e">
        <f t="shared" ca="1" si="889"/>
        <v>#DIV/0!</v>
      </c>
      <c r="GB54" s="59" t="e">
        <f t="shared" ca="1" si="889"/>
        <v>#DIV/0!</v>
      </c>
      <c r="GC54" s="59" t="e">
        <f t="shared" ca="1" si="889"/>
        <v>#DIV/0!</v>
      </c>
      <c r="GD54" s="59" t="e">
        <f t="shared" ca="1" si="889"/>
        <v>#DIV/0!</v>
      </c>
      <c r="GE54" s="59" t="e">
        <f t="shared" ca="1" si="889"/>
        <v>#DIV/0!</v>
      </c>
      <c r="GF54" s="59" t="e">
        <f t="shared" ca="1" si="889"/>
        <v>#DIV/0!</v>
      </c>
      <c r="GG54" s="59" t="e">
        <f t="shared" ca="1" si="889"/>
        <v>#DIV/0!</v>
      </c>
      <c r="GH54" s="59" t="e">
        <f t="shared" ca="1" si="889"/>
        <v>#DIV/0!</v>
      </c>
      <c r="GI54" s="59" t="e">
        <f t="shared" ca="1" si="889"/>
        <v>#DIV/0!</v>
      </c>
      <c r="GJ54" s="84"/>
      <c r="GK54" s="84"/>
      <c r="GL54" s="84"/>
      <c r="GM54" s="84"/>
    </row>
    <row r="55" spans="2:195" x14ac:dyDescent="0.2">
      <c r="B55" s="55" t="str">
        <f t="shared" si="688"/>
        <v xml:space="preserve">Suzuki </v>
      </c>
      <c r="D55" s="59">
        <f t="shared" ref="D55:AE55" si="890">D27/D$32</f>
        <v>4.3175508921336335E-2</v>
      </c>
      <c r="E55" s="59">
        <f t="shared" si="890"/>
        <v>3.8141135972461271E-2</v>
      </c>
      <c r="F55" s="59">
        <f t="shared" si="890"/>
        <v>4.6610304877659131E-2</v>
      </c>
      <c r="G55" s="59">
        <f t="shared" si="890"/>
        <v>4.9467416447630266E-2</v>
      </c>
      <c r="H55" s="59">
        <f t="shared" si="890"/>
        <v>4.9198776106781021E-2</v>
      </c>
      <c r="I55" s="59">
        <f t="shared" si="890"/>
        <v>4.2301040428694314E-2</v>
      </c>
      <c r="J55" s="59">
        <f t="shared" si="890"/>
        <v>4.6651722222974715E-2</v>
      </c>
      <c r="K55" s="59">
        <f t="shared" si="890"/>
        <v>5.1502145922746781E-2</v>
      </c>
      <c r="L55" s="59">
        <f t="shared" si="890"/>
        <v>5.2778810333272738E-2</v>
      </c>
      <c r="M55" s="59">
        <f t="shared" si="890"/>
        <v>5.2295614939338673E-2</v>
      </c>
      <c r="N55" s="59">
        <f t="shared" si="890"/>
        <v>5.4733205802054118E-2</v>
      </c>
      <c r="O55" s="59">
        <f t="shared" si="890"/>
        <v>5.3978733509441962E-2</v>
      </c>
      <c r="P55" s="59">
        <f t="shared" si="890"/>
        <v>5.2685169354685514E-2</v>
      </c>
      <c r="Q55" s="59">
        <f t="shared" si="890"/>
        <v>5.9085278139227197E-2</v>
      </c>
      <c r="R55" s="59">
        <f t="shared" si="890"/>
        <v>5.3524646212809786E-2</v>
      </c>
      <c r="S55" s="59">
        <f t="shared" si="890"/>
        <v>5.4597121391908573E-2</v>
      </c>
      <c r="T55" s="59">
        <f t="shared" si="890"/>
        <v>6.0000800981566502E-2</v>
      </c>
      <c r="U55" s="59">
        <f t="shared" si="890"/>
        <v>5.4898587113081397E-2</v>
      </c>
      <c r="V55" s="59">
        <f t="shared" si="890"/>
        <v>5.5845701135011507E-2</v>
      </c>
      <c r="W55" s="59">
        <f t="shared" si="890"/>
        <v>6.1718969555035127E-2</v>
      </c>
      <c r="X55" s="59">
        <f t="shared" si="890"/>
        <v>5.5930953507893379E-2</v>
      </c>
      <c r="Y55" s="59">
        <f t="shared" si="890"/>
        <v>4.5001564883031205E-2</v>
      </c>
      <c r="Z55" s="59">
        <f t="shared" si="890"/>
        <v>4.6904706034470375E-2</v>
      </c>
      <c r="AA55" s="59">
        <f t="shared" si="890"/>
        <v>4.3416881710153239E-2</v>
      </c>
      <c r="AB55" s="59">
        <f t="shared" si="890"/>
        <v>4.4730443826067404E-2</v>
      </c>
      <c r="AC55" s="59">
        <f t="shared" si="890"/>
        <v>2.7225809214823381E-2</v>
      </c>
      <c r="AD55" s="59">
        <f t="shared" si="890"/>
        <v>3.7106997300587516E-2</v>
      </c>
      <c r="AE55" s="59">
        <f t="shared" si="890"/>
        <v>4.2681515988215152E-2</v>
      </c>
      <c r="AF55" s="59">
        <f t="shared" ref="AF55:AG55" si="891">AF27/AF$32</f>
        <v>6.6467037630859191E-2</v>
      </c>
      <c r="AG55" s="59">
        <f t="shared" si="891"/>
        <v>4.787037713613361E-2</v>
      </c>
      <c r="AH55" s="59">
        <f t="shared" ref="AH55:AJ55" si="892">AH27/AH$32</f>
        <v>4.55931864969258E-2</v>
      </c>
      <c r="AI55" s="59"/>
      <c r="AJ55" s="59">
        <f t="shared" si="892"/>
        <v>6.4100852007157927E-2</v>
      </c>
      <c r="AK55" s="59">
        <f t="shared" ref="AK55:AL55" si="893">AK27/AK$32</f>
        <v>5.221054938590243E-2</v>
      </c>
      <c r="AL55" s="59">
        <f t="shared" si="893"/>
        <v>5.1500659222576871E-2</v>
      </c>
      <c r="AM55" s="59">
        <f t="shared" ref="AM55:AN55" si="894">AM27/AM$32</f>
        <v>5.0649486695998322E-2</v>
      </c>
      <c r="AN55" s="59">
        <f t="shared" si="894"/>
        <v>5.1630418054332904E-2</v>
      </c>
      <c r="AO55" s="59">
        <f t="shared" ref="AO55:AP55" si="895">AO27/AO$32</f>
        <v>5.3867072018310182E-2</v>
      </c>
      <c r="AP55" s="59">
        <f t="shared" si="895"/>
        <v>5.2589398965385302E-2</v>
      </c>
      <c r="AQ55" s="59">
        <f t="shared" ref="AQ55:AR55" si="896">AQ27/AQ$32</f>
        <v>5.1438185808339427E-2</v>
      </c>
      <c r="AR55" s="59">
        <f t="shared" si="896"/>
        <v>4.9480261890484628E-2</v>
      </c>
      <c r="AS55" s="59">
        <f t="shared" si="696"/>
        <v>4.9480261890484628E-2</v>
      </c>
      <c r="AT55" s="59">
        <f t="shared" ref="AT55:AU55" si="897">AT27/AT$32</f>
        <v>7.968958588977737E-2</v>
      </c>
      <c r="AU55" s="59">
        <f t="shared" si="897"/>
        <v>5.3481028804018164E-2</v>
      </c>
      <c r="AV55" s="59">
        <f t="shared" ref="AV55:AW55" si="898">AV27/AV$32</f>
        <v>5.1046834718690821E-2</v>
      </c>
      <c r="AW55" s="59">
        <f t="shared" si="898"/>
        <v>4.483337329177655E-2</v>
      </c>
      <c r="AX55" s="59">
        <f t="shared" ref="AX55:AY55" si="899">AX27/AX$32</f>
        <v>5.7130269224112157E-2</v>
      </c>
      <c r="AY55" s="59">
        <f t="shared" si="899"/>
        <v>4.3098725300412727E-2</v>
      </c>
      <c r="AZ55" s="59">
        <f t="shared" ref="AZ55:BA55" si="900">AZ27/AZ$32</f>
        <v>4.3910797689213105E-2</v>
      </c>
      <c r="BA55" s="59">
        <f t="shared" si="900"/>
        <v>7.3502789294319387E-2</v>
      </c>
      <c r="BB55" s="59">
        <f t="shared" ref="BB55:BC55" si="901">BB27/BB$32</f>
        <v>3.7404201847565627E-2</v>
      </c>
      <c r="BC55" s="59">
        <f t="shared" si="901"/>
        <v>5.3788368648928914E-2</v>
      </c>
      <c r="BD55" s="59">
        <f t="shared" ref="BD55:BE55" si="902">BD27/BD$32</f>
        <v>5.3543803829063583E-2</v>
      </c>
      <c r="BE55" s="59">
        <f t="shared" si="902"/>
        <v>5.5087554968949765E-2</v>
      </c>
      <c r="BF55" s="59">
        <f t="shared" ref="BF55:BG55" si="903">BF27/BF$32</f>
        <v>5.4677719506005751E-2</v>
      </c>
      <c r="BG55" s="59">
        <f t="shared" si="903"/>
        <v>5.6542132206034934E-2</v>
      </c>
      <c r="BH55" s="59">
        <f t="shared" ref="BH55:BI55" si="904">BH27/BH$32</f>
        <v>5.6206546207940716E-2</v>
      </c>
      <c r="BI55" s="59">
        <f t="shared" si="904"/>
        <v>5.3401531667505171E-2</v>
      </c>
      <c r="BJ55" s="59">
        <f t="shared" ref="BJ55:BK55" si="905">BJ27/BJ$32</f>
        <v>4.6816317210862393E-2</v>
      </c>
      <c r="BK55" s="59">
        <f t="shared" si="905"/>
        <v>5.5451646486431666E-2</v>
      </c>
      <c r="BL55" s="59">
        <f t="shared" ref="BL55:BM55" si="906">BL27/BL$32</f>
        <v>5.3558086389455944E-2</v>
      </c>
      <c r="BM55" s="59">
        <f t="shared" si="906"/>
        <v>5.6659284732215251E-2</v>
      </c>
      <c r="BN55" s="59">
        <f t="shared" ref="BN55:BO55" si="907">BN27/BN$32</f>
        <v>5.6276661912809653E-2</v>
      </c>
      <c r="BO55" s="59">
        <f t="shared" si="907"/>
        <v>5.7945514076229922E-2</v>
      </c>
      <c r="BP55" s="59">
        <f t="shared" ref="BP55:BQ55" si="908">BP27/BP$32</f>
        <v>5.857388103286551E-2</v>
      </c>
      <c r="BQ55" s="59">
        <f t="shared" si="908"/>
        <v>6.0833214782066297E-2</v>
      </c>
      <c r="BR55" s="59">
        <f t="shared" ref="BR55:BS55" si="909">BR27/BR$32</f>
        <v>5.9399899942650054E-2</v>
      </c>
      <c r="BS55" s="59">
        <f t="shared" si="909"/>
        <v>5.822196894144465E-2</v>
      </c>
      <c r="BT55" s="59">
        <f t="shared" ref="BT55:BU55" si="910">BT27/BT$32</f>
        <v>6.4018475750577369E-2</v>
      </c>
      <c r="BU55" s="59">
        <f t="shared" si="910"/>
        <v>6.1601342967666596E-2</v>
      </c>
      <c r="BV55" s="59">
        <f t="shared" ref="BV55" si="911">BV27/BV$32</f>
        <v>6.0526793435901817E-2</v>
      </c>
      <c r="BW55" s="59">
        <f t="shared" ref="BW55:BX55" si="912">BW27/BW$32</f>
        <v>5.8523536870726957E-2</v>
      </c>
      <c r="BX55" s="59">
        <f t="shared" si="912"/>
        <v>5.4711539304468267E-2</v>
      </c>
      <c r="BY55" s="59">
        <f t="shared" ref="BY55:BZ55" si="913">BY27/BY$32</f>
        <v>4.4836368046291646E-2</v>
      </c>
      <c r="BZ55" s="59">
        <f t="shared" si="913"/>
        <v>4.976975720969521E-2</v>
      </c>
      <c r="CA55" s="59">
        <f t="shared" ref="CA55:CB55" si="914">CA27/CA$32</f>
        <v>4.9957092068162318E-2</v>
      </c>
      <c r="CB55" s="59">
        <f t="shared" si="914"/>
        <v>4.0975646646923644E-2</v>
      </c>
      <c r="CC55" s="59">
        <f t="shared" ref="CC55:CD55" si="915">CC27/CC$32</f>
        <v>3.1382557492218063E-2</v>
      </c>
      <c r="CD55" s="59">
        <f t="shared" si="915"/>
        <v>3.492870397794931E-2</v>
      </c>
      <c r="CE55" s="59">
        <f t="shared" ref="CE55:CF55" si="916">CE27/CE$32</f>
        <v>3.9779681762545899E-2</v>
      </c>
      <c r="CF55" s="59">
        <f t="shared" si="916"/>
        <v>4.4129832724050071E-2</v>
      </c>
      <c r="CG55" s="59">
        <f t="shared" ref="CG55:CH55" si="917">CG27/CG$32</f>
        <v>5.319770946353225E-2</v>
      </c>
      <c r="CH55" s="59">
        <f t="shared" si="917"/>
        <v>5.2752935823168062E-2</v>
      </c>
      <c r="CI55" s="59">
        <f t="shared" ref="CI55:CK55" si="918">CI27/CI$32</f>
        <v>5.0607154308452473E-2</v>
      </c>
      <c r="CJ55" s="59"/>
      <c r="CK55" s="59">
        <f t="shared" si="918"/>
        <v>5.9499970838112641E-2</v>
      </c>
      <c r="CL55" s="59">
        <f t="shared" ref="CL55:CM55" si="919">CL27/CL$32</f>
        <v>6.2198002621796374E-2</v>
      </c>
      <c r="CM55" s="59">
        <f t="shared" si="919"/>
        <v>5.5432658926870229E-2</v>
      </c>
      <c r="CN55" s="59">
        <f t="shared" ref="CN55:CO55" si="920">CN27/CN$32</f>
        <v>5.850091927174355E-2</v>
      </c>
      <c r="CO55" s="59">
        <f t="shared" si="920"/>
        <v>5.4553887181865615E-2</v>
      </c>
      <c r="CP55" s="59">
        <f t="shared" ref="CP55" si="921">CP27/CP$32</f>
        <v>5.5235094091046662E-2</v>
      </c>
      <c r="CQ55" s="59">
        <f t="shared" ref="CQ55:CR55" si="922">CQ27/CQ$32</f>
        <v>5.7313370947917129E-2</v>
      </c>
      <c r="CR55" s="59">
        <f t="shared" si="922"/>
        <v>5.6996223958725729E-2</v>
      </c>
      <c r="CS55" s="59">
        <f t="shared" ref="CS55:CT55" si="923">CS27/CS$32</f>
        <v>5.6184252692591717E-2</v>
      </c>
      <c r="CT55" s="59">
        <f t="shared" si="923"/>
        <v>5.9188753474314522E-2</v>
      </c>
      <c r="CU55" s="59">
        <f t="shared" ref="CU55" si="924">CU27/CU$32</f>
        <v>6.0441547782175323E-2</v>
      </c>
      <c r="CV55" s="59">
        <f t="shared" ref="CV55:CW55" si="925">CV27/CV$32</f>
        <v>5.4450949156666734E-2</v>
      </c>
      <c r="CW55" s="59">
        <f t="shared" si="925"/>
        <v>5.0906334453892296E-2</v>
      </c>
      <c r="CX55" s="59">
        <f t="shared" ref="CX55" si="926">CX27/CX$32</f>
        <v>6.1490435029809234E-2</v>
      </c>
      <c r="CY55" s="59">
        <f t="shared" ref="CY55" si="927">CY27/CY$32</f>
        <v>5.3905184775566745E-2</v>
      </c>
      <c r="CZ55" s="59">
        <v>5.3288561934044971E-2</v>
      </c>
      <c r="DA55" s="59">
        <v>5.3916181075420441E-2</v>
      </c>
      <c r="DB55" s="59">
        <v>4.9461015733299731E-2</v>
      </c>
      <c r="DC55" s="59">
        <v>5.075010598580474E-2</v>
      </c>
      <c r="DD55" s="59">
        <v>5.4384420953530972E-2</v>
      </c>
      <c r="DE55" s="59">
        <v>5.398210413556738E-2</v>
      </c>
      <c r="DF55" s="59">
        <v>5.4038478238558764E-2</v>
      </c>
      <c r="DG55" s="59">
        <v>5.8943514291686615E-2</v>
      </c>
      <c r="DH55" s="59">
        <v>5.9690156230442749E-2</v>
      </c>
      <c r="DI55" s="59">
        <v>6.0850433654905271E-2</v>
      </c>
      <c r="DJ55" s="59">
        <v>5.742445749271529E-2</v>
      </c>
      <c r="DK55" s="59">
        <v>6.4627475880796328E-2</v>
      </c>
      <c r="DL55" s="59">
        <v>6.7481069891594483E-2</v>
      </c>
      <c r="DM55" s="59">
        <v>6.571566271380376E-2</v>
      </c>
      <c r="DN55" s="59">
        <v>6.6091065955857731E-2</v>
      </c>
      <c r="DO55" s="59">
        <v>6.5691730975471374E-2</v>
      </c>
      <c r="DP55" s="59">
        <v>6.5282051942366373E-2</v>
      </c>
      <c r="DQ55" s="59">
        <v>6.5323583397477653E-2</v>
      </c>
      <c r="DR55" s="59">
        <v>6.6548959349113007E-2</v>
      </c>
      <c r="DS55" s="59">
        <v>6.6915664679274747E-2</v>
      </c>
      <c r="DT55" s="59">
        <v>7.1052165441502085E-2</v>
      </c>
      <c r="DU55" s="59">
        <v>5.5761777592632539E-2</v>
      </c>
      <c r="DV55" s="59">
        <v>5.5032728221263968E-2</v>
      </c>
      <c r="DW55" s="59">
        <f t="shared" ref="DW55:DX55" si="928">DW27/DW$32</f>
        <v>5.0681932449547183E-2</v>
      </c>
      <c r="DX55" s="59">
        <f t="shared" si="928"/>
        <v>5.420066253856709E-2</v>
      </c>
      <c r="DY55" s="59">
        <f t="shared" ref="DY55:DZ55" si="929">DY27/DY$32</f>
        <v>4.1533131461189018E-2</v>
      </c>
      <c r="DZ55" s="59">
        <f t="shared" si="929"/>
        <v>3.0767591331165845E-2</v>
      </c>
      <c r="EA55" s="59">
        <f t="shared" ref="EA55:EB55" si="930">EA27/EA$32</f>
        <v>3.8321657119355659E-2</v>
      </c>
      <c r="EB55" s="59">
        <f t="shared" si="930"/>
        <v>4.2004919034020566E-2</v>
      </c>
      <c r="EC55" s="59">
        <f t="shared" ref="EC55:ED55" si="931">EC27/EC$32</f>
        <v>4.7991414288507034E-2</v>
      </c>
      <c r="ED55" s="59">
        <f t="shared" si="931"/>
        <v>4.7894912660696773E-2</v>
      </c>
      <c r="EE55" s="59">
        <f t="shared" ref="EE55:EF55" si="932">EE27/EE$32</f>
        <v>6.0756367914412288E-2</v>
      </c>
      <c r="EF55" s="59">
        <f t="shared" si="932"/>
        <v>6.1967936516955008E-2</v>
      </c>
      <c r="EG55" s="59">
        <f t="shared" ref="EG55" si="933">EG27/EG$32</f>
        <v>6.2062779622918812E-2</v>
      </c>
      <c r="EH55" s="59"/>
      <c r="EI55" s="59">
        <f t="shared" ref="EI55:EJ55" si="934">EI27/EI$32</f>
        <v>5.9753136382031564E-2</v>
      </c>
      <c r="EJ55" s="59">
        <f t="shared" si="934"/>
        <v>5.6001868760219779E-2</v>
      </c>
      <c r="EK55" s="59">
        <f t="shared" ref="EK55:EM55" si="935">EK27/EK$32</f>
        <v>4.665774925665455E-2</v>
      </c>
      <c r="EL55" s="59">
        <f t="shared" si="935"/>
        <v>5.2170681984795686E-2</v>
      </c>
      <c r="EM55" s="59">
        <f t="shared" si="935"/>
        <v>5.3346473297959669E-2</v>
      </c>
      <c r="EN55" s="59">
        <f t="shared" ref="EN55:EO55" si="936">EN27/EN$32</f>
        <v>5.6562940381352275E-2</v>
      </c>
      <c r="EO55" s="59">
        <f t="shared" si="936"/>
        <v>5.4471118615609729E-2</v>
      </c>
      <c r="EP55" s="59">
        <f t="shared" ref="EP55:EU55" si="937">EP27/EP$32</f>
        <v>5.5111760529888962E-2</v>
      </c>
      <c r="EQ55" s="59">
        <f t="shared" ca="1" si="937"/>
        <v>5.5231413960529462E-2</v>
      </c>
      <c r="ER55" s="59" t="e">
        <f t="shared" ca="1" si="937"/>
        <v>#DIV/0!</v>
      </c>
      <c r="ES55" s="59" t="e">
        <f t="shared" ca="1" si="937"/>
        <v>#DIV/0!</v>
      </c>
      <c r="ET55" s="59" t="e">
        <f t="shared" ca="1" si="937"/>
        <v>#DIV/0!</v>
      </c>
      <c r="EU55" s="59" t="e">
        <f t="shared" ca="1" si="937"/>
        <v>#DIV/0!</v>
      </c>
      <c r="EV55" s="59" t="e">
        <f t="shared" ref="EV55:FF55" ca="1" si="938">EV27/EV$32</f>
        <v>#DIV/0!</v>
      </c>
      <c r="EW55" s="59" t="e">
        <f t="shared" ca="1" si="938"/>
        <v>#DIV/0!</v>
      </c>
      <c r="EX55" s="59" t="e">
        <f t="shared" ca="1" si="938"/>
        <v>#DIV/0!</v>
      </c>
      <c r="EY55" s="59" t="e">
        <f t="shared" ca="1" si="938"/>
        <v>#DIV/0!</v>
      </c>
      <c r="EZ55" s="59" t="e">
        <f t="shared" ca="1" si="938"/>
        <v>#DIV/0!</v>
      </c>
      <c r="FA55" s="59" t="e">
        <f t="shared" ca="1" si="938"/>
        <v>#DIV/0!</v>
      </c>
      <c r="FB55" s="59" t="e">
        <f t="shared" ca="1" si="938"/>
        <v>#DIV/0!</v>
      </c>
      <c r="FC55" s="59" t="e">
        <f t="shared" ca="1" si="938"/>
        <v>#DIV/0!</v>
      </c>
      <c r="FD55" s="59" t="e">
        <f t="shared" ca="1" si="938"/>
        <v>#DIV/0!</v>
      </c>
      <c r="FE55" s="59" t="e">
        <f t="shared" ca="1" si="938"/>
        <v>#DIV/0!</v>
      </c>
      <c r="FF55" s="59" t="e">
        <f t="shared" ca="1" si="938"/>
        <v>#DIV/0!</v>
      </c>
      <c r="FG55" s="59" t="e">
        <f t="shared" ref="FG55:GI55" ca="1" si="939">FG27/FG$32</f>
        <v>#DIV/0!</v>
      </c>
      <c r="FH55" s="59" t="e">
        <f t="shared" ca="1" si="939"/>
        <v>#DIV/0!</v>
      </c>
      <c r="FI55" s="59" t="e">
        <f t="shared" ca="1" si="939"/>
        <v>#DIV/0!</v>
      </c>
      <c r="FJ55" s="59" t="e">
        <f t="shared" ca="1" si="939"/>
        <v>#DIV/0!</v>
      </c>
      <c r="FK55" s="59" t="e">
        <f t="shared" ca="1" si="939"/>
        <v>#DIV/0!</v>
      </c>
      <c r="FL55" s="59" t="e">
        <f t="shared" ca="1" si="939"/>
        <v>#DIV/0!</v>
      </c>
      <c r="FM55" s="59" t="e">
        <f t="shared" ca="1" si="939"/>
        <v>#DIV/0!</v>
      </c>
      <c r="FN55" s="59" t="e">
        <f t="shared" ca="1" si="939"/>
        <v>#DIV/0!</v>
      </c>
      <c r="FO55" s="59" t="e">
        <f t="shared" ca="1" si="939"/>
        <v>#DIV/0!</v>
      </c>
      <c r="FP55" s="59" t="e">
        <f t="shared" ca="1" si="939"/>
        <v>#DIV/0!</v>
      </c>
      <c r="FQ55" s="59" t="e">
        <f t="shared" ca="1" si="939"/>
        <v>#DIV/0!</v>
      </c>
      <c r="FR55" s="59" t="e">
        <f t="shared" ca="1" si="939"/>
        <v>#DIV/0!</v>
      </c>
      <c r="FS55" s="59" t="e">
        <f t="shared" ca="1" si="939"/>
        <v>#DIV/0!</v>
      </c>
      <c r="FT55" s="59" t="e">
        <f t="shared" ca="1" si="939"/>
        <v>#DIV/0!</v>
      </c>
      <c r="FU55" s="59" t="e">
        <f t="shared" ca="1" si="939"/>
        <v>#DIV/0!</v>
      </c>
      <c r="FV55" s="59" t="e">
        <f t="shared" ca="1" si="939"/>
        <v>#DIV/0!</v>
      </c>
      <c r="FW55" s="59" t="e">
        <f t="shared" ca="1" si="939"/>
        <v>#DIV/0!</v>
      </c>
      <c r="FX55" s="59" t="e">
        <f t="shared" ca="1" si="939"/>
        <v>#DIV/0!</v>
      </c>
      <c r="FY55" s="59" t="e">
        <f t="shared" ca="1" si="939"/>
        <v>#DIV/0!</v>
      </c>
      <c r="FZ55" s="59" t="e">
        <f t="shared" ca="1" si="939"/>
        <v>#DIV/0!</v>
      </c>
      <c r="GA55" s="59" t="e">
        <f t="shared" ca="1" si="939"/>
        <v>#DIV/0!</v>
      </c>
      <c r="GB55" s="59" t="e">
        <f t="shared" ca="1" si="939"/>
        <v>#DIV/0!</v>
      </c>
      <c r="GC55" s="59" t="e">
        <f t="shared" ca="1" si="939"/>
        <v>#DIV/0!</v>
      </c>
      <c r="GD55" s="59" t="e">
        <f t="shared" ca="1" si="939"/>
        <v>#DIV/0!</v>
      </c>
      <c r="GE55" s="59" t="e">
        <f t="shared" ca="1" si="939"/>
        <v>#DIV/0!</v>
      </c>
      <c r="GF55" s="59" t="e">
        <f t="shared" ca="1" si="939"/>
        <v>#DIV/0!</v>
      </c>
      <c r="GG55" s="59" t="e">
        <f t="shared" ca="1" si="939"/>
        <v>#DIV/0!</v>
      </c>
      <c r="GH55" s="59" t="e">
        <f t="shared" ca="1" si="939"/>
        <v>#DIV/0!</v>
      </c>
      <c r="GI55" s="59" t="e">
        <f t="shared" ca="1" si="939"/>
        <v>#DIV/0!</v>
      </c>
      <c r="GJ55" s="84"/>
      <c r="GK55" s="84"/>
      <c r="GL55" s="84"/>
      <c r="GM55" s="84"/>
    </row>
    <row r="56" spans="2:195" x14ac:dyDescent="0.2">
      <c r="B56" s="55" t="str">
        <f t="shared" si="688"/>
        <v>TVS</v>
      </c>
      <c r="D56" s="59">
        <f t="shared" ref="D56:AE56" si="940">D28/D$32</f>
        <v>0.17018785490465524</v>
      </c>
      <c r="E56" s="59">
        <f t="shared" si="940"/>
        <v>0.17715433161216293</v>
      </c>
      <c r="F56" s="59">
        <f t="shared" si="940"/>
        <v>0.17398666998958393</v>
      </c>
      <c r="G56" s="59">
        <f t="shared" si="940"/>
        <v>0.16883864077899458</v>
      </c>
      <c r="H56" s="59">
        <f t="shared" si="940"/>
        <v>0.17508065509583723</v>
      </c>
      <c r="I56" s="59">
        <f t="shared" si="940"/>
        <v>0.17303396058954587</v>
      </c>
      <c r="J56" s="59">
        <f t="shared" si="940"/>
        <v>0.17285551747958119</v>
      </c>
      <c r="K56" s="59">
        <f t="shared" si="940"/>
        <v>0.17233517468472515</v>
      </c>
      <c r="L56" s="59">
        <f t="shared" si="940"/>
        <v>0.177600751037153</v>
      </c>
      <c r="M56" s="59">
        <f t="shared" si="940"/>
        <v>0.17325577443728266</v>
      </c>
      <c r="N56" s="59">
        <f t="shared" si="940"/>
        <v>0.17646119272700259</v>
      </c>
      <c r="O56" s="59">
        <f t="shared" si="940"/>
        <v>0.18266494483194448</v>
      </c>
      <c r="P56" s="59">
        <f t="shared" si="940"/>
        <v>0.18406565224824756</v>
      </c>
      <c r="Q56" s="59">
        <f t="shared" si="940"/>
        <v>0.17364862123949587</v>
      </c>
      <c r="R56" s="59">
        <f t="shared" si="940"/>
        <v>0.17900548444011719</v>
      </c>
      <c r="S56" s="59">
        <f t="shared" si="940"/>
        <v>0.177459452250601</v>
      </c>
      <c r="T56" s="59">
        <f t="shared" si="940"/>
        <v>0.17053261633347047</v>
      </c>
      <c r="U56" s="59">
        <f t="shared" si="940"/>
        <v>0.1763810815506448</v>
      </c>
      <c r="V56" s="59">
        <f t="shared" si="940"/>
        <v>0.16899772712698877</v>
      </c>
      <c r="W56" s="59">
        <f t="shared" si="940"/>
        <v>0.18053395784543325</v>
      </c>
      <c r="X56" s="59">
        <f t="shared" si="940"/>
        <v>0.16312116085133979</v>
      </c>
      <c r="Y56" s="59">
        <f t="shared" si="940"/>
        <v>0.16734809456861391</v>
      </c>
      <c r="Z56" s="59">
        <f t="shared" si="940"/>
        <v>0.16379652997600769</v>
      </c>
      <c r="AA56" s="59">
        <f t="shared" si="940"/>
        <v>0.15140853483704483</v>
      </c>
      <c r="AB56" s="59">
        <f t="shared" si="940"/>
        <v>0.21308710683868792</v>
      </c>
      <c r="AC56" s="59">
        <f t="shared" si="940"/>
        <v>0.15224160268970907</v>
      </c>
      <c r="AD56" s="59">
        <f t="shared" si="940"/>
        <v>0.16719816863388556</v>
      </c>
      <c r="AE56" s="59">
        <f t="shared" si="940"/>
        <v>0.15408034984343427</v>
      </c>
      <c r="AF56" s="59">
        <f t="shared" ref="AF56:AG56" si="941">AF28/AF$32</f>
        <v>0.19954258228803168</v>
      </c>
      <c r="AG56" s="59">
        <f t="shared" si="941"/>
        <v>0.15794226701365663</v>
      </c>
      <c r="AH56" s="59">
        <f t="shared" ref="AH56:AJ56" si="942">AH28/AH$32</f>
        <v>0.16410655393449508</v>
      </c>
      <c r="AI56" s="59"/>
      <c r="AJ56" s="59">
        <f t="shared" si="942"/>
        <v>0.18656018802916588</v>
      </c>
      <c r="AK56" s="59">
        <f t="shared" ref="AK56:AL56" si="943">AK28/AK$32</f>
        <v>0.17611147478580841</v>
      </c>
      <c r="AL56" s="59">
        <f t="shared" si="943"/>
        <v>0.17511638017878539</v>
      </c>
      <c r="AM56" s="59">
        <f t="shared" ref="AM56:AN56" si="944">AM28/AM$32</f>
        <v>0.17472362923799312</v>
      </c>
      <c r="AN56" s="59">
        <f t="shared" si="944"/>
        <v>0.17356857482316873</v>
      </c>
      <c r="AO56" s="59">
        <f t="shared" ref="AO56:AP56" si="945">AO28/AO$32</f>
        <v>0.17483390504483626</v>
      </c>
      <c r="AP56" s="59">
        <f t="shared" si="945"/>
        <v>0.17697214012190016</v>
      </c>
      <c r="AQ56" s="59">
        <f t="shared" ref="AQ56:AR56" si="946">AQ28/AQ$32</f>
        <v>0.17348354059985369</v>
      </c>
      <c r="AR56" s="59">
        <f t="shared" si="946"/>
        <v>0.17047301458956834</v>
      </c>
      <c r="AS56" s="59">
        <f t="shared" si="696"/>
        <v>0.17047301458956834</v>
      </c>
      <c r="AT56" s="59">
        <f t="shared" ref="AT56:AU56" si="947">AT28/AT$32</f>
        <v>0.16710041936919323</v>
      </c>
      <c r="AU56" s="59">
        <f t="shared" si="947"/>
        <v>0.16914211531811404</v>
      </c>
      <c r="AV56" s="59">
        <f t="shared" ref="AV56:AW56" si="948">AV28/AV$32</f>
        <v>0.16770593058857539</v>
      </c>
      <c r="AW56" s="59">
        <f t="shared" si="948"/>
        <v>0.15928794054183648</v>
      </c>
      <c r="AX56" s="59">
        <f t="shared" ref="AX56:AY56" si="949">AX28/AX$32</f>
        <v>0.17345837332620018</v>
      </c>
      <c r="AY56" s="59">
        <f t="shared" si="949"/>
        <v>0.17285847940729418</v>
      </c>
      <c r="AZ56" s="59">
        <f t="shared" ref="AZ56:BA56" si="950">AZ28/AZ$32</f>
        <v>0.17026424734144821</v>
      </c>
      <c r="BA56" s="59">
        <f t="shared" si="950"/>
        <v>0.13718986737285377</v>
      </c>
      <c r="BB56" s="59">
        <f t="shared" ref="BB56:BC56" si="951">BB28/BB$32</f>
        <v>0.18104249920651566</v>
      </c>
      <c r="BC56" s="59">
        <f t="shared" si="951"/>
        <v>0.175697943640064</v>
      </c>
      <c r="BD56" s="59">
        <f t="shared" ref="BD56:BE56" si="952">BD28/BD$32</f>
        <v>0.17157002578309288</v>
      </c>
      <c r="BE56" s="59">
        <f t="shared" si="952"/>
        <v>0.17299329120314333</v>
      </c>
      <c r="BF56" s="59">
        <f t="shared" ref="BF56:BG56" si="953">BF28/BF$32</f>
        <v>0.17064333061626244</v>
      </c>
      <c r="BG56" s="59">
        <f t="shared" si="953"/>
        <v>0.17498849549680875</v>
      </c>
      <c r="BH56" s="59">
        <f t="shared" ref="BH56:BI56" si="954">BH28/BH$32</f>
        <v>0.17057194653066918</v>
      </c>
      <c r="BI56" s="59">
        <f t="shared" si="954"/>
        <v>0.176239588573984</v>
      </c>
      <c r="BJ56" s="59">
        <f t="shared" ref="BJ56:BK56" si="955">BJ28/BJ$32</f>
        <v>0.16334270289564093</v>
      </c>
      <c r="BK56" s="59">
        <f t="shared" si="955"/>
        <v>0.17747867875392642</v>
      </c>
      <c r="BL56" s="59">
        <f t="shared" ref="BL56:BM56" si="956">BL28/BL$32</f>
        <v>0.17111889882673653</v>
      </c>
      <c r="BM56" s="59">
        <f t="shared" si="956"/>
        <v>0.17471468449441227</v>
      </c>
      <c r="BN56" s="59">
        <f t="shared" ref="BN56:BO56" si="957">BN28/BN$32</f>
        <v>0.17369274167708537</v>
      </c>
      <c r="BO56" s="59">
        <f t="shared" si="957"/>
        <v>0.17661051099792915</v>
      </c>
      <c r="BP56" s="59">
        <f t="shared" ref="BP56:BQ56" si="958">BP28/BP$32</f>
        <v>0.17976390634125622</v>
      </c>
      <c r="BQ56" s="59">
        <f t="shared" si="958"/>
        <v>0.18029276691361806</v>
      </c>
      <c r="BR56" s="59">
        <f t="shared" ref="BR56:BS56" si="959">BR28/BR$32</f>
        <v>0.17177223530560198</v>
      </c>
      <c r="BS56" s="59">
        <f t="shared" si="959"/>
        <v>0.17506197464026216</v>
      </c>
      <c r="BT56" s="59">
        <f t="shared" ref="BT56:BU56" si="960">BT28/BT$32</f>
        <v>0.18224275083397484</v>
      </c>
      <c r="BU56" s="59">
        <f t="shared" si="960"/>
        <v>0.18435283423240506</v>
      </c>
      <c r="BV56" s="59">
        <f t="shared" ref="BV56" si="961">BV28/BV$32</f>
        <v>0.18749176996473096</v>
      </c>
      <c r="BW56" s="59">
        <f t="shared" ref="BW56:BX56" si="962">BW28/BW$32</f>
        <v>0.17944657960442892</v>
      </c>
      <c r="BX56" s="59">
        <f t="shared" si="962"/>
        <v>0.16635253482480208</v>
      </c>
      <c r="BY56" s="59">
        <f t="shared" ref="BY56:BZ56" si="963">BY28/BY$32</f>
        <v>0.1693880909894146</v>
      </c>
      <c r="BZ56" s="59">
        <f t="shared" si="963"/>
        <v>0.17353499567397784</v>
      </c>
      <c r="CA56" s="59">
        <f t="shared" ref="CA56:CB56" si="964">CA28/CA$32</f>
        <v>0.16131083731764129</v>
      </c>
      <c r="CB56" s="59">
        <f t="shared" si="964"/>
        <v>0.16985471176967012</v>
      </c>
      <c r="CC56" s="59">
        <f t="shared" ref="CC56:CD56" si="965">CC28/CC$32</f>
        <v>0.16752000041817275</v>
      </c>
      <c r="CD56" s="59">
        <f t="shared" si="965"/>
        <v>0.15752370993187739</v>
      </c>
      <c r="CE56" s="59">
        <f t="shared" ref="CE56:CF56" si="966">CE28/CE$32</f>
        <v>0.15595609428672957</v>
      </c>
      <c r="CF56" s="59">
        <f t="shared" si="966"/>
        <v>0.16105239836047414</v>
      </c>
      <c r="CG56" s="59">
        <f t="shared" ref="CG56:CH56" si="967">CG28/CG$32</f>
        <v>0.17891651597347799</v>
      </c>
      <c r="CH56" s="59">
        <f t="shared" si="967"/>
        <v>0.18077845254554684</v>
      </c>
      <c r="CI56" s="59">
        <f t="shared" ref="CI56:CK56" si="968">CI28/CI$32</f>
        <v>0.1720133516397688</v>
      </c>
      <c r="CJ56" s="59"/>
      <c r="CK56" s="59">
        <f t="shared" si="968"/>
        <v>0.19707279455126336</v>
      </c>
      <c r="CL56" s="59">
        <f t="shared" ref="CL56:CM56" si="969">CL28/CL$32</f>
        <v>0.19141013381294053</v>
      </c>
      <c r="CM56" s="59">
        <f t="shared" si="969"/>
        <v>0.18606513700731458</v>
      </c>
      <c r="CN56" s="59">
        <f t="shared" ref="CN56:CO56" si="970">CN28/CN$32</f>
        <v>0.18852032769835383</v>
      </c>
      <c r="CO56" s="59">
        <f t="shared" si="970"/>
        <v>0.18708620789610991</v>
      </c>
      <c r="CP56" s="59">
        <f t="shared" ref="CP56" si="971">CP28/CP$32</f>
        <v>0.18800999365011542</v>
      </c>
      <c r="CQ56" s="59">
        <f t="shared" ref="CQ56:CR56" si="972">CQ28/CQ$32</f>
        <v>0.1915796644305241</v>
      </c>
      <c r="CR56" s="59">
        <f t="shared" si="972"/>
        <v>0.1876599091700846</v>
      </c>
      <c r="CS56" s="59">
        <f t="shared" ref="CS56:CT56" si="973">CS28/CS$32</f>
        <v>0.18866115840659878</v>
      </c>
      <c r="CT56" s="59">
        <f t="shared" si="973"/>
        <v>0.19194621556051222</v>
      </c>
      <c r="CU56" s="59">
        <f t="shared" ref="CU56" si="974">CU28/CU$32</f>
        <v>0.18609625296486676</v>
      </c>
      <c r="CV56" s="59">
        <f t="shared" ref="CV56:CW56" si="975">CV28/CV$32</f>
        <v>0.18426287211496836</v>
      </c>
      <c r="CW56" s="59">
        <f t="shared" si="975"/>
        <v>0.17418100322984642</v>
      </c>
      <c r="CX56" s="59">
        <f t="shared" ref="CX56" si="976">CX28/CX$32</f>
        <v>0.19571111724966544</v>
      </c>
      <c r="CY56" s="59">
        <f t="shared" ref="CY56" si="977">CY28/CY$32</f>
        <v>0.18454515636732294</v>
      </c>
      <c r="CZ56" s="59">
        <v>0.18497757290668043</v>
      </c>
      <c r="DA56" s="59">
        <v>0.18164568774236362</v>
      </c>
      <c r="DB56" s="59">
        <v>0.17820167317777758</v>
      </c>
      <c r="DC56" s="59">
        <v>0.18696169467882881</v>
      </c>
      <c r="DD56" s="59">
        <v>0.19209279479334021</v>
      </c>
      <c r="DE56" s="59">
        <v>0.18881898266717098</v>
      </c>
      <c r="DF56" s="59">
        <v>0.18468344004189396</v>
      </c>
      <c r="DG56" s="59">
        <v>0.19890022454029926</v>
      </c>
      <c r="DH56" s="59">
        <v>0.19756380642445068</v>
      </c>
      <c r="DI56" s="59">
        <v>0.19685355970789525</v>
      </c>
      <c r="DJ56" s="59">
        <v>0.18345834335223352</v>
      </c>
      <c r="DK56" s="59">
        <v>0.20664411656925544</v>
      </c>
      <c r="DL56" s="59">
        <v>0.19716933594813968</v>
      </c>
      <c r="DM56" s="59">
        <v>0.19449134621374312</v>
      </c>
      <c r="DN56" s="59">
        <v>0.19762934919776456</v>
      </c>
      <c r="DO56" s="59">
        <v>0.19954150254666148</v>
      </c>
      <c r="DP56" s="59">
        <v>0.1986821266240037</v>
      </c>
      <c r="DQ56" s="59">
        <v>0.19823923855764106</v>
      </c>
      <c r="DR56" s="59">
        <v>0.19235296435290525</v>
      </c>
      <c r="DS56" s="59">
        <v>0.1996180839909075</v>
      </c>
      <c r="DT56" s="59">
        <v>0.2021189442919139</v>
      </c>
      <c r="DU56" s="59">
        <v>0.18695370790528829</v>
      </c>
      <c r="DV56" s="59">
        <v>0.18693398110485257</v>
      </c>
      <c r="DW56" s="59">
        <f t="shared" ref="DW56:DX56" si="978">DW28/DW$32</f>
        <v>0.17957607540397258</v>
      </c>
      <c r="DX56" s="59">
        <f t="shared" si="978"/>
        <v>0.17589229382975954</v>
      </c>
      <c r="DY56" s="59">
        <f t="shared" ref="DY56:DZ56" si="979">DY28/DY$32</f>
        <v>0.17928027640257857</v>
      </c>
      <c r="DZ56" s="59">
        <f t="shared" si="979"/>
        <v>0.16818641503756884</v>
      </c>
      <c r="EA56" s="59">
        <f t="shared" ref="EA56:EB56" si="980">EA28/EA$32</f>
        <v>0.1772529291131458</v>
      </c>
      <c r="EB56" s="59">
        <f t="shared" si="980"/>
        <v>0.17707532064508674</v>
      </c>
      <c r="EC56" s="59">
        <f t="shared" ref="EC56:ED56" si="981">EC28/EC$32</f>
        <v>0.1818199952922214</v>
      </c>
      <c r="ED56" s="59">
        <f t="shared" si="981"/>
        <v>0.17523033653379885</v>
      </c>
      <c r="EE56" s="59">
        <f t="shared" ref="EE56:EF56" si="982">EE28/EE$32</f>
        <v>0.20832899308215022</v>
      </c>
      <c r="EF56" s="59">
        <f t="shared" si="982"/>
        <v>0.203573762109031</v>
      </c>
      <c r="EG56" s="59">
        <f t="shared" ref="EG56" si="983">EG28/EG$32</f>
        <v>0.20096467655598221</v>
      </c>
      <c r="EH56" s="59"/>
      <c r="EI56" s="59">
        <f t="shared" ref="EI56:EJ56" si="984">EI28/EI$32</f>
        <v>0.2006913530284635</v>
      </c>
      <c r="EJ56" s="59">
        <f t="shared" si="984"/>
        <v>0.19789815256802185</v>
      </c>
      <c r="EK56" s="59">
        <f t="shared" ref="EK56:EM56" si="985">EK28/EK$32</f>
        <v>0.20421416008118673</v>
      </c>
      <c r="EL56" s="59">
        <f t="shared" si="985"/>
        <v>0.195188145856975</v>
      </c>
      <c r="EM56" s="59">
        <f t="shared" si="985"/>
        <v>0.196165407191456</v>
      </c>
      <c r="EN56" s="59">
        <f t="shared" ref="EN56:EO56" si="986">EN28/EN$32</f>
        <v>0.2017102374584184</v>
      </c>
      <c r="EO56" s="59">
        <f t="shared" si="986"/>
        <v>0.19823654822575787</v>
      </c>
      <c r="EP56" s="59">
        <f t="shared" ref="EP56:EU56" si="987">EP28/EP$32</f>
        <v>0.19895419070396841</v>
      </c>
      <c r="EQ56" s="59">
        <f t="shared" ca="1" si="987"/>
        <v>0.20107667029741358</v>
      </c>
      <c r="ER56" s="59" t="e">
        <f t="shared" ca="1" si="987"/>
        <v>#DIV/0!</v>
      </c>
      <c r="ES56" s="59" t="e">
        <f t="shared" ca="1" si="987"/>
        <v>#DIV/0!</v>
      </c>
      <c r="ET56" s="59" t="e">
        <f t="shared" ca="1" si="987"/>
        <v>#DIV/0!</v>
      </c>
      <c r="EU56" s="59" t="e">
        <f t="shared" ca="1" si="987"/>
        <v>#DIV/0!</v>
      </c>
      <c r="EV56" s="59" t="e">
        <f t="shared" ref="EV56:FF56" ca="1" si="988">EV28/EV$32</f>
        <v>#DIV/0!</v>
      </c>
      <c r="EW56" s="59" t="e">
        <f t="shared" ca="1" si="988"/>
        <v>#DIV/0!</v>
      </c>
      <c r="EX56" s="59" t="e">
        <f t="shared" ca="1" si="988"/>
        <v>#DIV/0!</v>
      </c>
      <c r="EY56" s="59" t="e">
        <f t="shared" ca="1" si="988"/>
        <v>#DIV/0!</v>
      </c>
      <c r="EZ56" s="59" t="e">
        <f t="shared" ca="1" si="988"/>
        <v>#DIV/0!</v>
      </c>
      <c r="FA56" s="59" t="e">
        <f t="shared" ca="1" si="988"/>
        <v>#DIV/0!</v>
      </c>
      <c r="FB56" s="59" t="e">
        <f t="shared" ca="1" si="988"/>
        <v>#DIV/0!</v>
      </c>
      <c r="FC56" s="59" t="e">
        <f t="shared" ca="1" si="988"/>
        <v>#DIV/0!</v>
      </c>
      <c r="FD56" s="59" t="e">
        <f t="shared" ca="1" si="988"/>
        <v>#DIV/0!</v>
      </c>
      <c r="FE56" s="59" t="e">
        <f t="shared" ca="1" si="988"/>
        <v>#DIV/0!</v>
      </c>
      <c r="FF56" s="59" t="e">
        <f t="shared" ca="1" si="988"/>
        <v>#DIV/0!</v>
      </c>
      <c r="FG56" s="59" t="e">
        <f t="shared" ref="FG56:GI56" ca="1" si="989">FG28/FG$32</f>
        <v>#DIV/0!</v>
      </c>
      <c r="FH56" s="59" t="e">
        <f t="shared" ca="1" si="989"/>
        <v>#DIV/0!</v>
      </c>
      <c r="FI56" s="59" t="e">
        <f t="shared" ca="1" si="989"/>
        <v>#DIV/0!</v>
      </c>
      <c r="FJ56" s="59" t="e">
        <f t="shared" ca="1" si="989"/>
        <v>#DIV/0!</v>
      </c>
      <c r="FK56" s="59" t="e">
        <f t="shared" ca="1" si="989"/>
        <v>#DIV/0!</v>
      </c>
      <c r="FL56" s="59" t="e">
        <f t="shared" ca="1" si="989"/>
        <v>#DIV/0!</v>
      </c>
      <c r="FM56" s="59" t="e">
        <f t="shared" ca="1" si="989"/>
        <v>#DIV/0!</v>
      </c>
      <c r="FN56" s="59" t="e">
        <f t="shared" ca="1" si="989"/>
        <v>#DIV/0!</v>
      </c>
      <c r="FO56" s="59" t="e">
        <f t="shared" ca="1" si="989"/>
        <v>#DIV/0!</v>
      </c>
      <c r="FP56" s="59" t="e">
        <f t="shared" ca="1" si="989"/>
        <v>#DIV/0!</v>
      </c>
      <c r="FQ56" s="59" t="e">
        <f t="shared" ca="1" si="989"/>
        <v>#DIV/0!</v>
      </c>
      <c r="FR56" s="59" t="e">
        <f t="shared" ca="1" si="989"/>
        <v>#DIV/0!</v>
      </c>
      <c r="FS56" s="59" t="e">
        <f t="shared" ca="1" si="989"/>
        <v>#DIV/0!</v>
      </c>
      <c r="FT56" s="59" t="e">
        <f t="shared" ca="1" si="989"/>
        <v>#DIV/0!</v>
      </c>
      <c r="FU56" s="59" t="e">
        <f t="shared" ca="1" si="989"/>
        <v>#DIV/0!</v>
      </c>
      <c r="FV56" s="59" t="e">
        <f t="shared" ca="1" si="989"/>
        <v>#DIV/0!</v>
      </c>
      <c r="FW56" s="59" t="e">
        <f t="shared" ca="1" si="989"/>
        <v>#DIV/0!</v>
      </c>
      <c r="FX56" s="59" t="e">
        <f t="shared" ca="1" si="989"/>
        <v>#DIV/0!</v>
      </c>
      <c r="FY56" s="59" t="e">
        <f t="shared" ca="1" si="989"/>
        <v>#DIV/0!</v>
      </c>
      <c r="FZ56" s="59" t="e">
        <f t="shared" ca="1" si="989"/>
        <v>#DIV/0!</v>
      </c>
      <c r="GA56" s="59" t="e">
        <f t="shared" ca="1" si="989"/>
        <v>#DIV/0!</v>
      </c>
      <c r="GB56" s="59" t="e">
        <f t="shared" ca="1" si="989"/>
        <v>#DIV/0!</v>
      </c>
      <c r="GC56" s="59" t="e">
        <f t="shared" ca="1" si="989"/>
        <v>#DIV/0!</v>
      </c>
      <c r="GD56" s="59" t="e">
        <f t="shared" ca="1" si="989"/>
        <v>#DIV/0!</v>
      </c>
      <c r="GE56" s="59" t="e">
        <f t="shared" ca="1" si="989"/>
        <v>#DIV/0!</v>
      </c>
      <c r="GF56" s="59" t="e">
        <f t="shared" ca="1" si="989"/>
        <v>#DIV/0!</v>
      </c>
      <c r="GG56" s="59" t="e">
        <f t="shared" ca="1" si="989"/>
        <v>#DIV/0!</v>
      </c>
      <c r="GH56" s="59" t="e">
        <f t="shared" ca="1" si="989"/>
        <v>#DIV/0!</v>
      </c>
      <c r="GI56" s="59" t="e">
        <f t="shared" ca="1" si="989"/>
        <v>#DIV/0!</v>
      </c>
      <c r="GJ56" s="84"/>
      <c r="GK56" s="84"/>
      <c r="GL56" s="84"/>
      <c r="GM56" s="84"/>
    </row>
    <row r="57" spans="2:195" x14ac:dyDescent="0.2">
      <c r="B57" s="55" t="str">
        <f t="shared" si="688"/>
        <v>Others</v>
      </c>
      <c r="D57" s="59">
        <f t="shared" ref="D57:AE57" si="990">1-SUM(D50:D56)</f>
        <v>4.272566775224218E-2</v>
      </c>
      <c r="E57" s="59">
        <f t="shared" si="990"/>
        <v>7.2713711990820551E-2</v>
      </c>
      <c r="F57" s="59">
        <f t="shared" si="990"/>
        <v>4.1578002287700699E-2</v>
      </c>
      <c r="G57" s="59">
        <f t="shared" si="990"/>
        <v>3.586811316070504E-2</v>
      </c>
      <c r="H57" s="59">
        <f t="shared" si="990"/>
        <v>3.6613584682024136E-2</v>
      </c>
      <c r="I57" s="59">
        <f t="shared" si="990"/>
        <v>3.4428676075003217E-2</v>
      </c>
      <c r="J57" s="59">
        <f t="shared" si="990"/>
        <v>3.1887876037871243E-2</v>
      </c>
      <c r="K57" s="59">
        <f t="shared" si="990"/>
        <v>3.8734514722109092E-2</v>
      </c>
      <c r="L57" s="59">
        <f t="shared" si="990"/>
        <v>3.8558486204304909E-2</v>
      </c>
      <c r="M57" s="59">
        <f t="shared" si="990"/>
        <v>3.7886425682793878E-2</v>
      </c>
      <c r="N57" s="59">
        <f t="shared" si="990"/>
        <v>3.7397619003398774E-2</v>
      </c>
      <c r="O57" s="59">
        <f t="shared" si="990"/>
        <v>3.7245797140131987E-2</v>
      </c>
      <c r="P57" s="59">
        <f t="shared" si="990"/>
        <v>3.4501624209266613E-2</v>
      </c>
      <c r="Q57" s="59">
        <f t="shared" si="990"/>
        <v>3.6031566235735779E-2</v>
      </c>
      <c r="R57" s="59">
        <f t="shared" si="990"/>
        <v>3.7197954801909905E-2</v>
      </c>
      <c r="S57" s="59">
        <f t="shared" si="990"/>
        <v>3.7218781738039164E-2</v>
      </c>
      <c r="T57" s="59">
        <f t="shared" si="990"/>
        <v>3.7056319926600967E-2</v>
      </c>
      <c r="U57" s="59">
        <f t="shared" si="990"/>
        <v>3.5145632156207696E-2</v>
      </c>
      <c r="V57" s="59">
        <f t="shared" si="990"/>
        <v>3.5845843634886743E-2</v>
      </c>
      <c r="W57" s="59">
        <f t="shared" si="990"/>
        <v>4.3644028103044463E-2</v>
      </c>
      <c r="X57" s="59">
        <f t="shared" si="990"/>
        <v>3.5973264227567858E-2</v>
      </c>
      <c r="Y57" s="59">
        <f t="shared" si="990"/>
        <v>3.4385199684042633E-2</v>
      </c>
      <c r="Z57" s="59">
        <f t="shared" si="990"/>
        <v>3.3912468812405172E-2</v>
      </c>
      <c r="AA57" s="59">
        <f t="shared" si="990"/>
        <v>3.1639268533562692E-2</v>
      </c>
      <c r="AB57" s="59">
        <f t="shared" si="990"/>
        <v>2.9091828990638335E-3</v>
      </c>
      <c r="AC57" s="59">
        <f t="shared" si="990"/>
        <v>3.2508860407096773E-2</v>
      </c>
      <c r="AD57" s="59">
        <f t="shared" si="990"/>
        <v>3.9379664425977845E-2</v>
      </c>
      <c r="AE57" s="59">
        <f t="shared" si="990"/>
        <v>2.7464560613305711E-2</v>
      </c>
      <c r="AF57" s="59">
        <f t="shared" ref="AF57:AG57" si="991">1-SUM(AF50:AF56)</f>
        <v>8.4410072620956234E-3</v>
      </c>
      <c r="AG57" s="59">
        <f t="shared" si="991"/>
        <v>3.1229097694914776E-2</v>
      </c>
      <c r="AH57" s="59">
        <f t="shared" ref="AH57:AJ57" si="992">1-SUM(AH50:AH56)</f>
        <v>6.6554898410228436E-2</v>
      </c>
      <c r="AI57" s="59"/>
      <c r="AJ57" s="59">
        <f t="shared" si="992"/>
        <v>2.2889345904222758E-2</v>
      </c>
      <c r="AK57" s="59">
        <f t="shared" ref="AK57:AL57" si="993">1-SUM(AK50:AK56)</f>
        <v>4.382456332601814E-2</v>
      </c>
      <c r="AL57" s="59">
        <f t="shared" si="993"/>
        <v>3.9878547518813479E-2</v>
      </c>
      <c r="AM57" s="59">
        <f t="shared" ref="AM57:AN57" si="994">1-SUM(AM50:AM56)</f>
        <v>4.1067401190520214E-2</v>
      </c>
      <c r="AN57" s="59">
        <f t="shared" si="994"/>
        <v>4.1694625191605716E-2</v>
      </c>
      <c r="AO57" s="59">
        <f t="shared" ref="AO57:AP57" si="995">1-SUM(AO50:AO56)</f>
        <v>4.0822224213017622E-2</v>
      </c>
      <c r="AP57" s="59">
        <f t="shared" si="995"/>
        <v>3.4265209649574802E-2</v>
      </c>
      <c r="AQ57" s="59">
        <f t="shared" ref="AQ57:AR57" si="996">1-SUM(AQ50:AQ56)</f>
        <v>3.6374542794440301E-2</v>
      </c>
      <c r="AR57" s="59">
        <f t="shared" si="996"/>
        <v>4.9160089105714011E-2</v>
      </c>
      <c r="AS57" s="59">
        <f t="shared" si="696"/>
        <v>4.9160089105714011E-2</v>
      </c>
      <c r="AT57" s="59">
        <f t="shared" ref="AT57:AU57" si="997">1-SUM(AT50:AT56)</f>
        <v>5.5877236748068437E-2</v>
      </c>
      <c r="AU57" s="59">
        <f t="shared" si="997"/>
        <v>5.06890628631681E-2</v>
      </c>
      <c r="AV57" s="59">
        <f t="shared" ref="AV57:AW57" si="998">1-SUM(AV50:AV56)</f>
        <v>6.691896101137973E-2</v>
      </c>
      <c r="AW57" s="59">
        <f t="shared" si="998"/>
        <v>8.9136897626468592E-2</v>
      </c>
      <c r="AX57" s="59">
        <f t="shared" ref="AX57:AY57" si="999">1-SUM(AX50:AX56)</f>
        <v>2.864380910421227E-2</v>
      </c>
      <c r="AY57" s="59">
        <f t="shared" si="999"/>
        <v>3.9642960494708168E-2</v>
      </c>
      <c r="AZ57" s="59">
        <f t="shared" ref="AZ57:BA57" si="1000">1-SUM(AZ50:AZ56)</f>
        <v>3.3526198737567348E-2</v>
      </c>
      <c r="BA57" s="59">
        <f t="shared" si="1000"/>
        <v>4.4672122251405488E-2</v>
      </c>
      <c r="BB57" s="59">
        <f t="shared" ref="BB57:BC57" si="1001">1-SUM(BB50:BB56)</f>
        <v>3.1869300601563344E-2</v>
      </c>
      <c r="BC57" s="59">
        <f t="shared" si="1001"/>
        <v>3.2441081905760893E-2</v>
      </c>
      <c r="BD57" s="59">
        <f t="shared" ref="BD57:BE57" si="1002">1-SUM(BD50:BD56)</f>
        <v>4.3403368259366859E-2</v>
      </c>
      <c r="BE57" s="59">
        <f t="shared" si="1002"/>
        <v>4.1235075511979247E-2</v>
      </c>
      <c r="BF57" s="59">
        <f t="shared" ref="BF57:BG57" si="1003">1-SUM(BF50:BF56)</f>
        <v>4.4397963734793322E-2</v>
      </c>
      <c r="BG57" s="59">
        <f t="shared" si="1003"/>
        <v>4.1682029823102096E-2</v>
      </c>
      <c r="BH57" s="59">
        <f t="shared" ref="BH57:BI57" si="1004">1-SUM(BH50:BH56)</f>
        <v>3.9356933681295558E-2</v>
      </c>
      <c r="BI57" s="59">
        <f t="shared" si="1004"/>
        <v>4.1050366146794137E-2</v>
      </c>
      <c r="BJ57" s="59">
        <f t="shared" ref="BJ57:BK57" si="1005">1-SUM(BJ50:BJ56)</f>
        <v>4.9262376614412351E-2</v>
      </c>
      <c r="BK57" s="59">
        <f t="shared" si="1005"/>
        <v>3.4964158828740932E-2</v>
      </c>
      <c r="BL57" s="59">
        <f t="shared" ref="BL57:BM57" si="1006">1-SUM(BL50:BL56)</f>
        <v>4.7815253988251705E-2</v>
      </c>
      <c r="BM57" s="59">
        <f t="shared" si="1006"/>
        <v>5.056999003278595E-2</v>
      </c>
      <c r="BN57" s="59">
        <f t="shared" ref="BN57:BO57" si="1007">1-SUM(BN50:BN56)</f>
        <v>5.68578052258919E-2</v>
      </c>
      <c r="BO57" s="59">
        <f t="shared" si="1007"/>
        <v>5.5944618570549109E-2</v>
      </c>
      <c r="BP57" s="59">
        <f t="shared" ref="BP57:BQ57" si="1008">1-SUM(BP50:BP56)</f>
        <v>4.4822398810682618E-2</v>
      </c>
      <c r="BQ57" s="59">
        <f t="shared" si="1008"/>
        <v>3.9581532266007247E-2</v>
      </c>
      <c r="BR57" s="59">
        <f t="shared" ref="BR57:BS57" si="1009">1-SUM(BR50:BR56)</f>
        <v>3.8278037411687116E-2</v>
      </c>
      <c r="BS57" s="59">
        <f t="shared" si="1009"/>
        <v>4.1134064681578542E-2</v>
      </c>
      <c r="BT57" s="59">
        <f t="shared" ref="BT57:BU57" si="1010">1-SUM(BT50:BT56)</f>
        <v>4.3287999315712922E-2</v>
      </c>
      <c r="BU57" s="59">
        <f t="shared" si="1010"/>
        <v>3.9479533677037493E-2</v>
      </c>
      <c r="BV57" s="59">
        <f t="shared" ref="BV57" si="1011">1-SUM(BV50:BV56)</f>
        <v>3.9952594996850332E-2</v>
      </c>
      <c r="BW57" s="59">
        <f t="shared" ref="BW57:BX57" si="1012">1-SUM(BW50:BW56)</f>
        <v>4.9658810149417754E-2</v>
      </c>
      <c r="BX57" s="59">
        <f t="shared" si="1012"/>
        <v>3.9804157060076784E-2</v>
      </c>
      <c r="BY57" s="59">
        <f t="shared" ref="BY57:BZ57" si="1013">1-SUM(BY50:BY56)</f>
        <v>4.0089395540617856E-2</v>
      </c>
      <c r="BZ57" s="59">
        <f t="shared" si="1013"/>
        <v>3.4138670537533944E-2</v>
      </c>
      <c r="CA57" s="59">
        <f t="shared" ref="CA57:CB57" si="1014">1-SUM(CA50:CA56)</f>
        <v>3.9664935025131798E-2</v>
      </c>
      <c r="CB57" s="59">
        <f t="shared" si="1014"/>
        <v>3.8272010230161357E-2</v>
      </c>
      <c r="CC57" s="59">
        <f t="shared" ref="CC57:CD57" si="1015">1-SUM(CC50:CC56)</f>
        <v>2.3901185781081358E-2</v>
      </c>
      <c r="CD57" s="59">
        <f t="shared" si="1015"/>
        <v>2.3549750055912533E-2</v>
      </c>
      <c r="CE57" s="59">
        <f t="shared" ref="CE57:CF57" si="1016">1-SUM(CE50:CE56)</f>
        <v>2.7058080309551036E-2</v>
      </c>
      <c r="CF57" s="59">
        <f t="shared" si="1016"/>
        <v>3.0911709316495006E-2</v>
      </c>
      <c r="CG57" s="59">
        <f t="shared" ref="CG57:CH57" si="1017">1-SUM(CG50:CG56)</f>
        <v>3.353676913803505E-2</v>
      </c>
      <c r="CH57" s="59">
        <f t="shared" si="1017"/>
        <v>3.7316893890337655E-2</v>
      </c>
      <c r="CI57" s="59">
        <f t="shared" ref="CI57:CK57" si="1018">1-SUM(CI50:CI56)</f>
        <v>4.0930504057287154E-2</v>
      </c>
      <c r="CJ57" s="59"/>
      <c r="CK57" s="59">
        <f t="shared" si="1018"/>
        <v>2.9693281749194833E-2</v>
      </c>
      <c r="CL57" s="59">
        <f t="shared" ref="CL57:CM57" si="1019">1-SUM(CL50:CL56)</f>
        <v>3.1084752417562367E-2</v>
      </c>
      <c r="CM57" s="59">
        <f t="shared" si="1019"/>
        <v>3.788086741696417E-2</v>
      </c>
      <c r="CN57" s="59">
        <f t="shared" ref="CN57:CO57" si="1020">1-SUM(CN50:CN56)</f>
        <v>4.0160950700323106E-2</v>
      </c>
      <c r="CO57" s="59">
        <f t="shared" si="1020"/>
        <v>4.910429590121157E-2</v>
      </c>
      <c r="CP57" s="59">
        <f t="shared" ref="CP57" si="1021">1-SUM(CP50:CP56)</f>
        <v>3.630116256297955E-2</v>
      </c>
      <c r="CQ57" s="59">
        <f t="shared" ref="CQ57:CR57" si="1022">1-SUM(CQ50:CQ56)</f>
        <v>2.5714158780932084E-2</v>
      </c>
      <c r="CR57" s="59">
        <f t="shared" si="1022"/>
        <v>2.5473963999529947E-2</v>
      </c>
      <c r="CS57" s="59">
        <f t="shared" ref="CS57:CT57" si="1023">1-SUM(CS50:CS56)</f>
        <v>2.4087723453762644E-2</v>
      </c>
      <c r="CT57" s="59">
        <f t="shared" si="1023"/>
        <v>3.2107240771179546E-2</v>
      </c>
      <c r="CU57" s="59">
        <f t="shared" ref="CU57" si="1024">1-SUM(CU50:CU56)</f>
        <v>4.4558208768354368E-2</v>
      </c>
      <c r="CV57" s="59">
        <f t="shared" ref="CV57:CW57" si="1025">1-SUM(CV50:CV56)</f>
        <v>4.45844733871128E-2</v>
      </c>
      <c r="CW57" s="59">
        <f t="shared" si="1025"/>
        <v>4.6696548238964741E-2</v>
      </c>
      <c r="CX57" s="59">
        <f t="shared" ref="CX57" si="1026">1-SUM(CX50:CX56)</f>
        <v>3.5071110384020221E-2</v>
      </c>
      <c r="CY57" s="59">
        <f t="shared" ref="CY57" si="1027">1-SUM(CY50:CY56)</f>
        <v>2.9321753178985444E-2</v>
      </c>
      <c r="CZ57" s="59">
        <v>2.7682434345491558E-2</v>
      </c>
      <c r="DA57" s="59">
        <v>3.2142338718039065E-2</v>
      </c>
      <c r="DB57" s="59">
        <v>3.0608683850829266E-2</v>
      </c>
      <c r="DC57" s="59">
        <v>3.1743774188695784E-2</v>
      </c>
      <c r="DD57" s="59">
        <v>2.985540467248593E-2</v>
      </c>
      <c r="DE57" s="59">
        <v>3.2182527422712548E-2</v>
      </c>
      <c r="DF57" s="59">
        <v>3.354411892412501E-2</v>
      </c>
      <c r="DG57" s="59">
        <v>3.4773403100409217E-2</v>
      </c>
      <c r="DH57" s="59">
        <v>3.1550470511930606E-2</v>
      </c>
      <c r="DI57" s="59">
        <v>3.6159145545516136E-2</v>
      </c>
      <c r="DJ57" s="59">
        <v>4.7012557883387651E-2</v>
      </c>
      <c r="DK57" s="59">
        <v>3.854681903462398E-2</v>
      </c>
      <c r="DL57" s="59">
        <v>4.0212861578689307E-2</v>
      </c>
      <c r="DM57" s="59">
        <v>4.2155856674021552E-2</v>
      </c>
      <c r="DN57" s="59">
        <v>4.5835586803677719E-2</v>
      </c>
      <c r="DO57" s="59">
        <v>3.835242646166559E-2</v>
      </c>
      <c r="DP57" s="59">
        <v>3.7920245161788824E-2</v>
      </c>
      <c r="DQ57" s="59">
        <v>4.5614009118360999E-2</v>
      </c>
      <c r="DR57" s="59">
        <v>5.4022241265526127E-2</v>
      </c>
      <c r="DS57" s="59">
        <v>4.4299195603756392E-2</v>
      </c>
      <c r="DT57" s="59">
        <v>5.0521432999734439E-2</v>
      </c>
      <c r="DU57" s="59">
        <v>7.6412083702177336E-2</v>
      </c>
      <c r="DV57" s="59">
        <v>3.3472044474514573E-2</v>
      </c>
      <c r="DW57" s="59">
        <f t="shared" ref="DW57:DX57" si="1028">1-SUM(DW50:DW56)</f>
        <v>2.9673448866203711E-2</v>
      </c>
      <c r="DX57" s="59">
        <f t="shared" si="1028"/>
        <v>2.9333227907007542E-2</v>
      </c>
      <c r="DY57" s="59">
        <f t="shared" ref="DY57:DZ57" si="1029">1-SUM(DY50:DY56)</f>
        <v>2.3653577610412202E-2</v>
      </c>
      <c r="DZ57" s="59">
        <f t="shared" si="1029"/>
        <v>2.0998228121056228E-2</v>
      </c>
      <c r="EA57" s="59">
        <f t="shared" ref="EA57:EB57" si="1030">1-SUM(EA50:EA56)</f>
        <v>2.3206913928219053E-2</v>
      </c>
      <c r="EB57" s="59">
        <f t="shared" si="1030"/>
        <v>2.1270695432561215E-2</v>
      </c>
      <c r="EC57" s="59">
        <f t="shared" ref="EC57:ED57" si="1031">1-SUM(EC50:EC56)</f>
        <v>2.6794441629529708E-2</v>
      </c>
      <c r="ED57" s="59">
        <f t="shared" si="1031"/>
        <v>2.816840698714429E-2</v>
      </c>
      <c r="EE57" s="59">
        <f t="shared" ref="EE57:EF57" si="1032">1-SUM(EE50:EE56)</f>
        <v>3.3210580817519486E-2</v>
      </c>
      <c r="EF57" s="59">
        <f t="shared" si="1032"/>
        <v>3.3436550098008611E-2</v>
      </c>
      <c r="EG57" s="59">
        <f t="shared" ref="EG57" si="1033">1-SUM(EG50:EG56)</f>
        <v>4.0035157741547422E-2</v>
      </c>
      <c r="EH57" s="59"/>
      <c r="EI57" s="59">
        <f t="shared" ref="EI57:EJ57" si="1034">1-SUM(EI50:EI56)</f>
        <v>2.7033589639821831E-2</v>
      </c>
      <c r="EJ57" s="59">
        <f t="shared" si="1034"/>
        <v>3.263982693655354E-2</v>
      </c>
      <c r="EK57" s="59">
        <f t="shared" ref="EK57:EM57" si="1035">1-SUM(EK50:EK56)</f>
        <v>2.8374323329968809E-2</v>
      </c>
      <c r="EL57" s="59">
        <f t="shared" si="1035"/>
        <v>3.1829639374554408E-2</v>
      </c>
      <c r="EM57" s="59">
        <f t="shared" si="1035"/>
        <v>3.3599493055226914E-2</v>
      </c>
      <c r="EN57" s="59">
        <f t="shared" ref="EN57:EO57" si="1036">1-SUM(EN50:EN56)</f>
        <v>2.9437845714340605E-2</v>
      </c>
      <c r="EO57" s="59">
        <f t="shared" si="1036"/>
        <v>2.7028052543084269E-2</v>
      </c>
      <c r="EP57" s="59">
        <f t="shared" ref="EP57:EU57" si="1037">1-SUM(EP50:EP56)</f>
        <v>2.8796515194331684E-2</v>
      </c>
      <c r="EQ57" s="59">
        <f t="shared" ca="1" si="1037"/>
        <v>2.8109365480827764E-2</v>
      </c>
      <c r="ER57" s="59" t="e">
        <f t="shared" ca="1" si="1037"/>
        <v>#DIV/0!</v>
      </c>
      <c r="ES57" s="59" t="e">
        <f t="shared" ca="1" si="1037"/>
        <v>#DIV/0!</v>
      </c>
      <c r="ET57" s="59" t="e">
        <f t="shared" ca="1" si="1037"/>
        <v>#DIV/0!</v>
      </c>
      <c r="EU57" s="59" t="e">
        <f t="shared" ca="1" si="1037"/>
        <v>#DIV/0!</v>
      </c>
      <c r="EV57" s="59" t="e">
        <f t="shared" ref="EV57:FF57" ca="1" si="1038">1-SUM(EV50:EV56)</f>
        <v>#DIV/0!</v>
      </c>
      <c r="EW57" s="59" t="e">
        <f t="shared" ca="1" si="1038"/>
        <v>#DIV/0!</v>
      </c>
      <c r="EX57" s="59" t="e">
        <f t="shared" ca="1" si="1038"/>
        <v>#DIV/0!</v>
      </c>
      <c r="EY57" s="59" t="e">
        <f t="shared" ca="1" si="1038"/>
        <v>#DIV/0!</v>
      </c>
      <c r="EZ57" s="59" t="e">
        <f t="shared" ca="1" si="1038"/>
        <v>#DIV/0!</v>
      </c>
      <c r="FA57" s="59" t="e">
        <f t="shared" ca="1" si="1038"/>
        <v>#DIV/0!</v>
      </c>
      <c r="FB57" s="59" t="e">
        <f t="shared" ca="1" si="1038"/>
        <v>#DIV/0!</v>
      </c>
      <c r="FC57" s="59" t="e">
        <f t="shared" ca="1" si="1038"/>
        <v>#DIV/0!</v>
      </c>
      <c r="FD57" s="59" t="e">
        <f t="shared" ca="1" si="1038"/>
        <v>#DIV/0!</v>
      </c>
      <c r="FE57" s="59" t="e">
        <f t="shared" ca="1" si="1038"/>
        <v>#DIV/0!</v>
      </c>
      <c r="FF57" s="59" t="e">
        <f t="shared" ca="1" si="1038"/>
        <v>#DIV/0!</v>
      </c>
      <c r="FG57" s="59" t="e">
        <f t="shared" ref="FG57:GI57" ca="1" si="1039">1-SUM(FG50:FG56)</f>
        <v>#DIV/0!</v>
      </c>
      <c r="FH57" s="59" t="e">
        <f t="shared" ca="1" si="1039"/>
        <v>#DIV/0!</v>
      </c>
      <c r="FI57" s="59" t="e">
        <f t="shared" ca="1" si="1039"/>
        <v>#DIV/0!</v>
      </c>
      <c r="FJ57" s="59" t="e">
        <f t="shared" ca="1" si="1039"/>
        <v>#DIV/0!</v>
      </c>
      <c r="FK57" s="59" t="e">
        <f t="shared" ca="1" si="1039"/>
        <v>#DIV/0!</v>
      </c>
      <c r="FL57" s="59" t="e">
        <f t="shared" ca="1" si="1039"/>
        <v>#DIV/0!</v>
      </c>
      <c r="FM57" s="59" t="e">
        <f t="shared" ca="1" si="1039"/>
        <v>#DIV/0!</v>
      </c>
      <c r="FN57" s="59" t="e">
        <f t="shared" ca="1" si="1039"/>
        <v>#DIV/0!</v>
      </c>
      <c r="FO57" s="59" t="e">
        <f t="shared" ca="1" si="1039"/>
        <v>#DIV/0!</v>
      </c>
      <c r="FP57" s="59" t="e">
        <f t="shared" ca="1" si="1039"/>
        <v>#DIV/0!</v>
      </c>
      <c r="FQ57" s="59" t="e">
        <f t="shared" ca="1" si="1039"/>
        <v>#DIV/0!</v>
      </c>
      <c r="FR57" s="59" t="e">
        <f t="shared" ca="1" si="1039"/>
        <v>#DIV/0!</v>
      </c>
      <c r="FS57" s="59" t="e">
        <f t="shared" ca="1" si="1039"/>
        <v>#DIV/0!</v>
      </c>
      <c r="FT57" s="59" t="e">
        <f t="shared" ca="1" si="1039"/>
        <v>#DIV/0!</v>
      </c>
      <c r="FU57" s="59" t="e">
        <f t="shared" ca="1" si="1039"/>
        <v>#DIV/0!</v>
      </c>
      <c r="FV57" s="59" t="e">
        <f t="shared" ca="1" si="1039"/>
        <v>#DIV/0!</v>
      </c>
      <c r="FW57" s="59" t="e">
        <f t="shared" ca="1" si="1039"/>
        <v>#DIV/0!</v>
      </c>
      <c r="FX57" s="59" t="e">
        <f t="shared" ca="1" si="1039"/>
        <v>#DIV/0!</v>
      </c>
      <c r="FY57" s="59" t="e">
        <f t="shared" ca="1" si="1039"/>
        <v>#DIV/0!</v>
      </c>
      <c r="FZ57" s="59" t="e">
        <f t="shared" ca="1" si="1039"/>
        <v>#DIV/0!</v>
      </c>
      <c r="GA57" s="59" t="e">
        <f t="shared" ca="1" si="1039"/>
        <v>#DIV/0!</v>
      </c>
      <c r="GB57" s="59" t="e">
        <f t="shared" ca="1" si="1039"/>
        <v>#DIV/0!</v>
      </c>
      <c r="GC57" s="59" t="e">
        <f t="shared" ca="1" si="1039"/>
        <v>#DIV/0!</v>
      </c>
      <c r="GD57" s="59" t="e">
        <f t="shared" ca="1" si="1039"/>
        <v>#DIV/0!</v>
      </c>
      <c r="GE57" s="59" t="e">
        <f t="shared" ca="1" si="1039"/>
        <v>#DIV/0!</v>
      </c>
      <c r="GF57" s="59" t="e">
        <f t="shared" ca="1" si="1039"/>
        <v>#DIV/0!</v>
      </c>
      <c r="GG57" s="59" t="e">
        <f t="shared" ca="1" si="1039"/>
        <v>#DIV/0!</v>
      </c>
      <c r="GH57" s="59" t="e">
        <f t="shared" ca="1" si="1039"/>
        <v>#DIV/0!</v>
      </c>
      <c r="GI57" s="59" t="e">
        <f t="shared" ca="1" si="1039"/>
        <v>#DIV/0!</v>
      </c>
      <c r="GJ57" s="84"/>
      <c r="GK57" s="84"/>
      <c r="GL57" s="84"/>
      <c r="GM57" s="84"/>
    </row>
  </sheetData>
  <conditionalFormatting sqref="C38:AI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AI3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AI4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AI4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AI4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AI4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AI4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EH50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EH51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:EH52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:EH53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EH54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:EH55"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EH56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8:CJ38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9:CJ39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0:CJ40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1:CJ41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2:CJ42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3:CJ43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4:CJ44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8:EG38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9:EG39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0:EG40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1:EG41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2:EG42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3:EG43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4:EG44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5:EG45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38:GM3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39:GM3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40:GM4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41:GM4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42:GM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43:GM4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44:GM4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45:GM4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0:GM5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1:GM5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2:GM5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3:GM5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4:GM5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5:GM5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56:GM5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3451-8418-4975-97AA-AF0FE12CC6E2}">
  <dimension ref="B1:GI63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EP6" sqref="EP6"/>
    </sheetView>
  </sheetViews>
  <sheetFormatPr defaultColWidth="9.140625" defaultRowHeight="14.25" outlineLevelCol="1" x14ac:dyDescent="0.2"/>
  <cols>
    <col min="1" max="1" width="9.140625" style="55"/>
    <col min="2" max="2" width="29.5703125" style="55" customWidth="1"/>
    <col min="3" max="3" width="11.28515625" style="55" customWidth="1" outlineLevel="1"/>
    <col min="4" max="15" width="10.42578125" style="55" customWidth="1" outlineLevel="1"/>
    <col min="16" max="34" width="11.5703125" style="55" customWidth="1" outlineLevel="1"/>
    <col min="35" max="35" width="5.140625" style="55" customWidth="1" outlineLevel="1"/>
    <col min="36" max="36" width="11.5703125" style="55" customWidth="1" outlineLevel="1" collapsed="1"/>
    <col min="37" max="48" width="11.5703125" style="55" customWidth="1" outlineLevel="1"/>
    <col min="49" max="49" width="11.5703125" style="55" customWidth="1" outlineLevel="1" collapsed="1"/>
    <col min="50" max="61" width="11.5703125" style="55" customWidth="1" outlineLevel="1"/>
    <col min="62" max="62" width="11.5703125" style="55" customWidth="1" outlineLevel="1" collapsed="1"/>
    <col min="63" max="74" width="11.5703125" style="55" customWidth="1" outlineLevel="1"/>
    <col min="75" max="75" width="11.5703125" style="55" customWidth="1" outlineLevel="1" collapsed="1"/>
    <col min="76" max="82" width="11.5703125" style="55" customWidth="1" outlineLevel="1"/>
    <col min="83" max="83" width="11.5703125" style="55" customWidth="1" outlineLevel="1" collapsed="1"/>
    <col min="84" max="87" width="11.5703125" style="55" customWidth="1" outlineLevel="1"/>
    <col min="88" max="88" width="4.140625" style="55" customWidth="1" outlineLevel="1"/>
    <col min="89" max="100" width="11.5703125" style="55" customWidth="1"/>
    <col min="101" max="115" width="11.5703125" style="55" customWidth="1" outlineLevel="1"/>
    <col min="116" max="116" width="11.5703125" style="55" customWidth="1" outlineLevel="1" collapsed="1"/>
    <col min="117" max="124" width="11.5703125" style="55" customWidth="1" outlineLevel="1"/>
    <col min="125" max="125" width="11.5703125" style="55" customWidth="1" outlineLevel="1" collapsed="1"/>
    <col min="126" max="133" width="11.5703125" style="55" customWidth="1" outlineLevel="1"/>
    <col min="134" max="134" width="11.5703125" style="55" customWidth="1" outlineLevel="1" collapsed="1"/>
    <col min="135" max="137" width="11.5703125" style="55" customWidth="1" outlineLevel="1"/>
    <col min="138" max="138" width="4.140625" style="55" customWidth="1"/>
    <col min="139" max="191" width="11.5703125" style="55" customWidth="1"/>
    <col min="192" max="16384" width="9.140625" style="55"/>
  </cols>
  <sheetData>
    <row r="1" spans="2:191" x14ac:dyDescent="0.2">
      <c r="C1" s="56"/>
      <c r="EB1" s="40">
        <f>SUM(DZ34:EB34,DY34/2)/SUM(CA34:CD34)-1</f>
        <v>-7.7434789782357627E-2</v>
      </c>
      <c r="EC1" s="40">
        <f t="shared" ref="EC1:ED1" si="0">SUM(DZ34:EC34)/SUM(CB34:CE34)-1</f>
        <v>-2.1567905778432039E-2</v>
      </c>
      <c r="ED1" s="40">
        <f t="shared" si="0"/>
        <v>2.2336722668347742E-2</v>
      </c>
      <c r="EE1" s="40">
        <f>(SUM(EB34:EE34)/SUM(EB21:EE21))/(SUM(CD34:CG34)/SUM(CD21:CG21))-1</f>
        <v>0.16697437065048448</v>
      </c>
      <c r="EF1" s="40">
        <f>(SUM(EC34:EF34)/SUM(EC21:EF21))/(SUM(CE34:CG34)/SUM(CE21:CG21))-1</f>
        <v>0.17403114739333003</v>
      </c>
      <c r="EG1" s="40">
        <v>0.23730957253296947</v>
      </c>
      <c r="EI1" s="40">
        <f>(SUM(EE34:EI34)/SUM(EE21:EI21))/(SUM(CG34:CK34)/SUM(CG21:CK21))-1</f>
        <v>0.28668702550683722</v>
      </c>
      <c r="EJ1" s="40">
        <f>(SUM(EG34:EJ34)/SUM(EG21:EJ21))/(SUM(CH34:CL34)/SUM(CH21:CL21))-1</f>
        <v>0.36771834072564458</v>
      </c>
      <c r="EK1" s="40">
        <f>(SUM(EI34:EK34)/SUM(EI21:EK21))/(SUM(CK34:CM34)/SUM(CK21:CM21))-1</f>
        <v>0.39017636100390884</v>
      </c>
      <c r="EL1" s="40">
        <f>(SUM(EI34:EL34)/SUM(EI21:EL21))/(SUM(CK34:CN34)/SUM(CK21:CN21))-1</f>
        <v>0.31002227929046433</v>
      </c>
      <c r="EM1" s="40">
        <f>(SUM(EJ34:EM34)/SUM(EJ21:EM21))/(SUM(CL34:CO34)/SUM(CL21:CO21))-1</f>
        <v>0.24610744925119077</v>
      </c>
      <c r="EN1" s="40">
        <f t="shared" ref="EN1:GI1" si="1">(SUM(EK34:EN34)/SUM(EK21:EN21))/(SUM(CM34:CP34)/SUM(CM21:CP21))-1</f>
        <v>0.21216505013973364</v>
      </c>
      <c r="EO1" s="40">
        <f t="shared" si="1"/>
        <v>0.27417377933278364</v>
      </c>
      <c r="EP1" s="40">
        <f t="shared" si="1"/>
        <v>0.38737682961829156</v>
      </c>
      <c r="EQ1" s="40">
        <f t="shared" ca="1" si="1"/>
        <v>1.4933191412781506</v>
      </c>
      <c r="ER1" s="40">
        <f t="shared" ca="1" si="1"/>
        <v>1.1716299847120735</v>
      </c>
      <c r="ES1" s="40">
        <f t="shared" ca="1" si="1"/>
        <v>0.73692096515454741</v>
      </c>
      <c r="ET1" s="40">
        <f t="shared" ca="1" si="1"/>
        <v>0.21331797570261157</v>
      </c>
      <c r="EU1" s="40">
        <f t="shared" ca="1" si="1"/>
        <v>-1</v>
      </c>
      <c r="EV1" s="40">
        <f t="shared" ca="1" si="1"/>
        <v>-1</v>
      </c>
      <c r="EW1" s="40">
        <f t="shared" ca="1" si="1"/>
        <v>-1</v>
      </c>
      <c r="EX1" s="40">
        <f t="shared" ca="1" si="1"/>
        <v>-1</v>
      </c>
      <c r="EY1" s="40">
        <f t="shared" ca="1" si="1"/>
        <v>-1</v>
      </c>
      <c r="EZ1" s="40">
        <f t="shared" ca="1" si="1"/>
        <v>-1</v>
      </c>
      <c r="FA1" s="40">
        <f t="shared" ca="1" si="1"/>
        <v>-1</v>
      </c>
      <c r="FB1" s="40">
        <f t="shared" ca="1" si="1"/>
        <v>-1</v>
      </c>
      <c r="FC1" s="40">
        <f t="shared" ca="1" si="1"/>
        <v>-1</v>
      </c>
      <c r="FD1" s="40">
        <f t="shared" ca="1" si="1"/>
        <v>-1</v>
      </c>
      <c r="FE1" s="40">
        <f t="shared" ca="1" si="1"/>
        <v>-1</v>
      </c>
      <c r="FF1" s="40">
        <f t="shared" ca="1" si="1"/>
        <v>-1</v>
      </c>
      <c r="FG1" s="40">
        <f t="shared" ca="1" si="1"/>
        <v>-1</v>
      </c>
      <c r="FH1" s="40">
        <f t="shared" ca="1" si="1"/>
        <v>-1</v>
      </c>
      <c r="FI1" s="40">
        <f t="shared" ca="1" si="1"/>
        <v>-1</v>
      </c>
      <c r="FJ1" s="40">
        <f t="shared" ca="1" si="1"/>
        <v>-1</v>
      </c>
      <c r="FK1" s="40">
        <f t="shared" ca="1" si="1"/>
        <v>-1</v>
      </c>
      <c r="FL1" s="40">
        <f t="shared" ca="1" si="1"/>
        <v>-1</v>
      </c>
      <c r="FM1" s="40">
        <f t="shared" ca="1" si="1"/>
        <v>-1</v>
      </c>
      <c r="FN1" s="40">
        <f t="shared" ca="1" si="1"/>
        <v>-1</v>
      </c>
      <c r="FO1" s="40">
        <f t="shared" ca="1" si="1"/>
        <v>-1</v>
      </c>
      <c r="FP1" s="40">
        <f t="shared" ca="1" si="1"/>
        <v>-1</v>
      </c>
      <c r="FQ1" s="40">
        <f t="shared" ca="1" si="1"/>
        <v>-1</v>
      </c>
      <c r="FR1" s="40">
        <f t="shared" ca="1" si="1"/>
        <v>-1</v>
      </c>
      <c r="FS1" s="40">
        <f t="shared" ca="1" si="1"/>
        <v>-1</v>
      </c>
      <c r="FT1" s="40">
        <f t="shared" ca="1" si="1"/>
        <v>-1</v>
      </c>
      <c r="FU1" s="40">
        <f t="shared" ca="1" si="1"/>
        <v>-1</v>
      </c>
      <c r="FV1" s="40">
        <f t="shared" ca="1" si="1"/>
        <v>-1</v>
      </c>
      <c r="FW1" s="40">
        <f t="shared" ca="1" si="1"/>
        <v>-1</v>
      </c>
      <c r="FX1" s="40">
        <f t="shared" ca="1" si="1"/>
        <v>-1</v>
      </c>
      <c r="FY1" s="40">
        <f t="shared" ca="1" si="1"/>
        <v>-1</v>
      </c>
      <c r="FZ1" s="40">
        <f t="shared" ca="1" si="1"/>
        <v>-1</v>
      </c>
      <c r="GA1" s="40">
        <f t="shared" ca="1" si="1"/>
        <v>-1</v>
      </c>
      <c r="GB1" s="40">
        <f t="shared" ca="1" si="1"/>
        <v>-1</v>
      </c>
      <c r="GC1" s="40">
        <f t="shared" ca="1" si="1"/>
        <v>-1</v>
      </c>
      <c r="GD1" s="40">
        <f t="shared" ca="1" si="1"/>
        <v>-1</v>
      </c>
      <c r="GE1" s="40">
        <f t="shared" ca="1" si="1"/>
        <v>-1</v>
      </c>
      <c r="GF1" s="40">
        <f t="shared" ca="1" si="1"/>
        <v>-1</v>
      </c>
      <c r="GG1" s="40">
        <f t="shared" ca="1" si="1"/>
        <v>-1</v>
      </c>
      <c r="GH1" s="40">
        <f t="shared" ca="1" si="1"/>
        <v>-1</v>
      </c>
      <c r="GI1" s="40">
        <f t="shared" ca="1" si="1"/>
        <v>-1</v>
      </c>
    </row>
    <row r="3" spans="2:191" ht="15" x14ac:dyDescent="0.25">
      <c r="B3" s="3" t="s">
        <v>268</v>
      </c>
    </row>
    <row r="4" spans="2:191" x14ac:dyDescent="0.2">
      <c r="C4" s="57" t="s">
        <v>210</v>
      </c>
    </row>
    <row r="5" spans="2:191" ht="15" x14ac:dyDescent="0.25">
      <c r="B5" s="4"/>
      <c r="C5" s="5">
        <v>45063</v>
      </c>
      <c r="D5" s="5">
        <v>45070</v>
      </c>
      <c r="E5" s="5">
        <v>45076</v>
      </c>
      <c r="F5" s="5">
        <v>45090</v>
      </c>
      <c r="G5" s="5">
        <v>45096</v>
      </c>
      <c r="H5" s="5">
        <v>45103</v>
      </c>
      <c r="I5" s="5">
        <v>45110</v>
      </c>
      <c r="J5" s="5">
        <v>45117</v>
      </c>
      <c r="K5" s="5">
        <v>45124</v>
      </c>
      <c r="L5" s="5">
        <v>45133</v>
      </c>
      <c r="M5" s="5">
        <v>45138</v>
      </c>
      <c r="N5" s="5">
        <v>45145</v>
      </c>
      <c r="O5" s="5">
        <v>45152</v>
      </c>
      <c r="P5" s="5">
        <v>45159</v>
      </c>
      <c r="Q5" s="5">
        <v>45166</v>
      </c>
      <c r="R5" s="5">
        <v>45174</v>
      </c>
      <c r="S5" s="5">
        <v>45181</v>
      </c>
      <c r="T5" s="5">
        <v>45188</v>
      </c>
      <c r="U5" s="5">
        <v>45195</v>
      </c>
      <c r="V5" s="5">
        <v>45202</v>
      </c>
      <c r="W5" s="5">
        <v>45209</v>
      </c>
      <c r="X5" s="5">
        <v>45224</v>
      </c>
      <c r="Y5" s="5">
        <v>45230</v>
      </c>
      <c r="Z5" s="5">
        <v>45237</v>
      </c>
      <c r="AA5" s="5">
        <v>45245</v>
      </c>
      <c r="AB5" s="5">
        <v>45252</v>
      </c>
      <c r="AC5" s="5">
        <v>45260</v>
      </c>
      <c r="AD5" s="5">
        <v>45265</v>
      </c>
      <c r="AE5" s="5">
        <v>45272</v>
      </c>
      <c r="AF5" s="5">
        <v>45279</v>
      </c>
      <c r="AG5" s="5">
        <v>45286</v>
      </c>
      <c r="AH5" s="5">
        <v>45291</v>
      </c>
      <c r="AI5" s="5"/>
      <c r="AJ5" s="5">
        <v>45293</v>
      </c>
      <c r="AK5" s="5">
        <v>45300</v>
      </c>
      <c r="AL5" s="5">
        <v>45307</v>
      </c>
      <c r="AM5" s="5">
        <v>45314</v>
      </c>
      <c r="AN5" s="5">
        <v>45321</v>
      </c>
      <c r="AO5" s="5">
        <v>45328</v>
      </c>
      <c r="AP5" s="5">
        <v>45335</v>
      </c>
      <c r="AQ5" s="5">
        <v>45342</v>
      </c>
      <c r="AR5" s="5">
        <v>45349</v>
      </c>
      <c r="AS5" s="5">
        <f>'2W Weekly trends'!AS5</f>
        <v>45356</v>
      </c>
      <c r="AT5" s="5">
        <f>'2W Weekly trends'!AT5</f>
        <v>45363</v>
      </c>
      <c r="AU5" s="5">
        <f>'2W Weekly trends'!AU5</f>
        <v>45370</v>
      </c>
      <c r="AV5" s="5">
        <f>'2W Weekly trends'!AV5</f>
        <v>45377</v>
      </c>
      <c r="AW5" s="5">
        <f>'2W Weekly trends'!AW5</f>
        <v>45384</v>
      </c>
      <c r="AX5" s="5">
        <f>'2W Weekly trends'!AX5</f>
        <v>45391</v>
      </c>
      <c r="AY5" s="5">
        <f>'2W Weekly trends'!AY5</f>
        <v>45398</v>
      </c>
      <c r="AZ5" s="5">
        <f>'2W Weekly trends'!AZ5</f>
        <v>45405</v>
      </c>
      <c r="BA5" s="5">
        <f>'2W Weekly trends'!BA5</f>
        <v>45412</v>
      </c>
      <c r="BB5" s="5">
        <f>'2W Weekly trends'!BB5</f>
        <v>45419</v>
      </c>
      <c r="BC5" s="5">
        <f>'2W Weekly trends'!BC5</f>
        <v>45426</v>
      </c>
      <c r="BD5" s="5">
        <f>'2W Weekly trends'!BD5</f>
        <v>45433</v>
      </c>
      <c r="BE5" s="5">
        <f>'2W Weekly trends'!BE5</f>
        <v>45440</v>
      </c>
      <c r="BF5" s="5">
        <f>'2W Weekly trends'!BF5</f>
        <v>45447</v>
      </c>
      <c r="BG5" s="5">
        <f>'2W Weekly trends'!BG5</f>
        <v>45455</v>
      </c>
      <c r="BH5" s="5">
        <f>'2W Weekly trends'!BH5</f>
        <v>45461</v>
      </c>
      <c r="BI5" s="5">
        <f>'2W Weekly trends'!BI5</f>
        <v>45468</v>
      </c>
      <c r="BJ5" s="5">
        <f>'2W Weekly trends'!BJ5</f>
        <v>45475</v>
      </c>
      <c r="BK5" s="5">
        <f>'2W Weekly trends'!BK5</f>
        <v>45482</v>
      </c>
      <c r="BL5" s="5">
        <f>'2W Weekly trends'!BL5</f>
        <v>45489</v>
      </c>
      <c r="BM5" s="5">
        <f>'2W Weekly trends'!BM5</f>
        <v>45496</v>
      </c>
      <c r="BN5" s="5">
        <f>'2W Weekly trends'!BN5</f>
        <v>45503</v>
      </c>
      <c r="BO5" s="5">
        <f>'2W Weekly trends'!BO5</f>
        <v>45510</v>
      </c>
      <c r="BP5" s="5">
        <f>'2W Weekly trends'!BP5</f>
        <v>45517</v>
      </c>
      <c r="BQ5" s="5">
        <f>'2W Weekly trends'!BQ5</f>
        <v>45524</v>
      </c>
      <c r="BR5" s="5">
        <f>'2W Weekly trends'!BR5</f>
        <v>45531</v>
      </c>
      <c r="BS5" s="5">
        <f>'2W Weekly trends'!BS5</f>
        <v>45538</v>
      </c>
      <c r="BT5" s="5">
        <f>'2W Weekly trends'!BU5</f>
        <v>45552</v>
      </c>
      <c r="BU5" s="5">
        <f>'2W Weekly trends'!BU5</f>
        <v>45552</v>
      </c>
      <c r="BV5" s="5">
        <f>'2W Weekly trends'!BV5</f>
        <v>45559</v>
      </c>
      <c r="BW5" s="5">
        <f>'2W Weekly trends'!BW5</f>
        <v>45573</v>
      </c>
      <c r="BX5" s="5">
        <f>'2W Weekly trends'!BX5</f>
        <v>45576</v>
      </c>
      <c r="BY5" s="5">
        <f>'2W Weekly trends'!BY5</f>
        <v>45580</v>
      </c>
      <c r="BZ5" s="5">
        <v>45587</v>
      </c>
      <c r="CA5" s="5">
        <v>45594</v>
      </c>
      <c r="CB5" s="5">
        <f>'2W Weekly trends'!CB5</f>
        <v>45601</v>
      </c>
      <c r="CC5" s="5">
        <f>'2W Weekly trends'!CC5</f>
        <v>45608</v>
      </c>
      <c r="CD5" s="5">
        <f>'2W Weekly trends'!CD5</f>
        <v>45615</v>
      </c>
      <c r="CE5" s="5">
        <f>'2W Weekly trends'!CF5</f>
        <v>45629</v>
      </c>
      <c r="CF5" s="5">
        <v>45629</v>
      </c>
      <c r="CG5" s="5">
        <f>'2W Weekly trends'!CG5</f>
        <v>45644</v>
      </c>
      <c r="CH5" s="5">
        <v>45650</v>
      </c>
      <c r="CI5" s="5">
        <f>'2W Weekly trends'!CI5</f>
        <v>45657</v>
      </c>
      <c r="CJ5" s="5"/>
      <c r="CK5" s="5">
        <f>'2W Weekly trends'!CK5</f>
        <v>45664</v>
      </c>
      <c r="CL5" s="5">
        <f>'2W Weekly trends'!CL5</f>
        <v>45671</v>
      </c>
      <c r="CM5" s="5">
        <v>45678</v>
      </c>
      <c r="CN5" s="5">
        <f>'2W Weekly trends'!CN5</f>
        <v>45685</v>
      </c>
      <c r="CO5" s="5">
        <v>45692</v>
      </c>
      <c r="CP5" s="5">
        <f>'2W Weekly trends'!CP5</f>
        <v>45699</v>
      </c>
      <c r="CQ5" s="5">
        <f>'2W Weekly trends'!CQ5</f>
        <v>45706</v>
      </c>
      <c r="CR5" s="5">
        <f>'2W Weekly trends'!CR5</f>
        <v>45713</v>
      </c>
      <c r="CS5" s="5">
        <f>'2W Weekly trends'!CS5</f>
        <v>45720</v>
      </c>
      <c r="CT5" s="5">
        <f>'2W Weekly trends'!CT5</f>
        <v>45727</v>
      </c>
      <c r="CU5" s="5">
        <f>'2W Weekly trends'!CU5</f>
        <v>45734</v>
      </c>
      <c r="CV5" s="5">
        <f>'2W Weekly trends'!CV5</f>
        <v>45741</v>
      </c>
      <c r="CW5" s="5">
        <f>'2W Weekly trends'!CW5</f>
        <v>45748</v>
      </c>
      <c r="CX5" s="5">
        <f>'2W Weekly trends'!CX5</f>
        <v>45755</v>
      </c>
      <c r="CY5" s="5">
        <v>45762</v>
      </c>
      <c r="CZ5" s="5">
        <v>45769</v>
      </c>
      <c r="DA5" s="5">
        <v>45776</v>
      </c>
      <c r="DB5" s="5">
        <v>45783</v>
      </c>
      <c r="DC5" s="5">
        <v>45790</v>
      </c>
      <c r="DD5" s="5">
        <v>45797</v>
      </c>
      <c r="DE5" s="5">
        <v>45804</v>
      </c>
      <c r="DF5" s="5">
        <v>45811</v>
      </c>
      <c r="DG5" s="5">
        <v>45818</v>
      </c>
      <c r="DH5" s="5">
        <v>45825</v>
      </c>
      <c r="DI5" s="5">
        <v>45832</v>
      </c>
      <c r="DJ5" s="5">
        <v>45839</v>
      </c>
      <c r="DK5" s="5">
        <v>45853</v>
      </c>
      <c r="DL5" s="5">
        <v>45860</v>
      </c>
      <c r="DM5" s="5">
        <v>45867</v>
      </c>
      <c r="DN5" s="5">
        <v>45874</v>
      </c>
      <c r="DO5" s="5">
        <v>45881</v>
      </c>
      <c r="DP5" s="5">
        <v>45888</v>
      </c>
      <c r="DQ5" s="5">
        <v>45895</v>
      </c>
      <c r="DR5" s="5">
        <v>45902</v>
      </c>
      <c r="DS5" s="5">
        <v>45909</v>
      </c>
      <c r="DT5" s="5">
        <v>45916</v>
      </c>
      <c r="DU5" s="5">
        <v>45923</v>
      </c>
      <c r="DV5" s="5">
        <v>45930</v>
      </c>
      <c r="DW5" s="5">
        <v>45937</v>
      </c>
      <c r="DX5" s="5">
        <v>45944</v>
      </c>
      <c r="DY5" s="5">
        <f>'2W Weekly trends'!DY5</f>
        <v>45958</v>
      </c>
      <c r="DZ5" s="5">
        <v>45965</v>
      </c>
      <c r="EA5" s="5">
        <v>45972</v>
      </c>
      <c r="EB5" s="5">
        <v>45979</v>
      </c>
      <c r="EC5" s="5">
        <v>45986</v>
      </c>
      <c r="ED5" s="5">
        <v>45993</v>
      </c>
      <c r="EE5" s="5">
        <v>46000</v>
      </c>
      <c r="EF5" s="5">
        <v>46007</v>
      </c>
      <c r="EG5" s="5">
        <v>46021</v>
      </c>
      <c r="EH5" s="5"/>
      <c r="EI5" s="5">
        <f>'2W Weekly trends'!EI5</f>
        <v>46028</v>
      </c>
      <c r="EJ5" s="5">
        <f>'2W Weekly trends'!EJ5</f>
        <v>46035</v>
      </c>
      <c r="EK5" s="5">
        <f>'2W Weekly trends'!EK5</f>
        <v>46042</v>
      </c>
      <c r="EL5" s="5">
        <v>46049</v>
      </c>
      <c r="EM5" s="5">
        <v>46056</v>
      </c>
      <c r="EN5" s="5">
        <f>'2W Weekly trends'!EN5</f>
        <v>46063</v>
      </c>
      <c r="EO5" s="5">
        <f>'2W Weekly trends'!EO5</f>
        <v>46070</v>
      </c>
      <c r="EP5" s="5">
        <f>'2W Weekly trends'!EP5</f>
        <v>46077</v>
      </c>
      <c r="EQ5" s="5">
        <f>'2W Weekly trends'!EQ5</f>
        <v>46084</v>
      </c>
      <c r="ER5" s="5">
        <f>'2W Weekly trends'!ER5</f>
        <v>46091</v>
      </c>
      <c r="ES5" s="5">
        <f>'2W Weekly trends'!ES5</f>
        <v>46098</v>
      </c>
      <c r="ET5" s="5">
        <f>'2W Weekly trends'!ET5</f>
        <v>46105</v>
      </c>
      <c r="EU5" s="5">
        <f>'2W Weekly trends'!EU5</f>
        <v>46112</v>
      </c>
      <c r="EV5" s="5">
        <f>'2W Weekly trends'!EV5</f>
        <v>46119</v>
      </c>
      <c r="EW5" s="5">
        <f>'2W Weekly trends'!EW5</f>
        <v>46126</v>
      </c>
      <c r="EX5" s="5">
        <f>'2W Weekly trends'!EX5</f>
        <v>46133</v>
      </c>
      <c r="EY5" s="5">
        <f>'2W Weekly trends'!EY5</f>
        <v>46140</v>
      </c>
      <c r="EZ5" s="5">
        <f>'2W Weekly trends'!EZ5</f>
        <v>46147</v>
      </c>
      <c r="FA5" s="5">
        <f>'2W Weekly trends'!FA5</f>
        <v>46154</v>
      </c>
      <c r="FB5" s="5">
        <f>'2W Weekly trends'!FB5</f>
        <v>46161</v>
      </c>
      <c r="FC5" s="5">
        <f>'2W Weekly trends'!FC5</f>
        <v>46168</v>
      </c>
      <c r="FD5" s="5">
        <f>'2W Weekly trends'!FD5</f>
        <v>46175</v>
      </c>
      <c r="FE5" s="5">
        <f>'2W Weekly trends'!FE5</f>
        <v>46182</v>
      </c>
      <c r="FF5" s="5">
        <f>'2W Weekly trends'!FF5</f>
        <v>46189</v>
      </c>
      <c r="FG5" s="5">
        <f>'2W Weekly trends'!FG5</f>
        <v>46196</v>
      </c>
      <c r="FH5" s="5">
        <f>'2W Weekly trends'!FH5</f>
        <v>46203</v>
      </c>
      <c r="FI5" s="5">
        <f>'2W Weekly trends'!FI5</f>
        <v>46210</v>
      </c>
      <c r="FJ5" s="5">
        <f>'2W Weekly trends'!FJ5</f>
        <v>46217</v>
      </c>
      <c r="FK5" s="5">
        <f>'2W Weekly trends'!FK5</f>
        <v>46224</v>
      </c>
      <c r="FL5" s="5">
        <f>'2W Weekly trends'!FL5</f>
        <v>46231</v>
      </c>
      <c r="FM5" s="5">
        <f>'2W Weekly trends'!FM5</f>
        <v>46238</v>
      </c>
      <c r="FN5" s="5">
        <f>'2W Weekly trends'!FN5</f>
        <v>46245</v>
      </c>
      <c r="FO5" s="5">
        <f>'2W Weekly trends'!FO5</f>
        <v>46252</v>
      </c>
      <c r="FP5" s="5">
        <f>'2W Weekly trends'!FP5</f>
        <v>46259</v>
      </c>
      <c r="FQ5" s="5">
        <f>'2W Weekly trends'!FQ5</f>
        <v>46266</v>
      </c>
      <c r="FR5" s="5">
        <f>'2W Weekly trends'!FR5</f>
        <v>46273</v>
      </c>
      <c r="FS5" s="5">
        <f>'2W Weekly trends'!FS5</f>
        <v>46280</v>
      </c>
      <c r="FT5" s="5">
        <f>'2W Weekly trends'!FT5</f>
        <v>46287</v>
      </c>
      <c r="FU5" s="5">
        <f>'2W Weekly trends'!FU5</f>
        <v>46294</v>
      </c>
      <c r="FV5" s="5">
        <f>'2W Weekly trends'!FV5</f>
        <v>46301</v>
      </c>
      <c r="FW5" s="5">
        <f>'2W Weekly trends'!FW5</f>
        <v>46308</v>
      </c>
      <c r="FX5" s="5">
        <f>'2W Weekly trends'!FX5</f>
        <v>46315</v>
      </c>
      <c r="FY5" s="5">
        <f>'2W Weekly trends'!FY5</f>
        <v>46322</v>
      </c>
      <c r="FZ5" s="5">
        <f>'2W Weekly trends'!FZ5</f>
        <v>46329</v>
      </c>
      <c r="GA5" s="5">
        <f>'2W Weekly trends'!GA5</f>
        <v>46336</v>
      </c>
      <c r="GB5" s="5">
        <f>'2W Weekly trends'!GB5</f>
        <v>46343</v>
      </c>
      <c r="GC5" s="5">
        <f>'2W Weekly trends'!GC5</f>
        <v>46350</v>
      </c>
      <c r="GD5" s="5">
        <f>'2W Weekly trends'!GD5</f>
        <v>46357</v>
      </c>
      <c r="GE5" s="5">
        <f>'2W Weekly trends'!GE5</f>
        <v>46364</v>
      </c>
      <c r="GF5" s="5">
        <f>'2W Weekly trends'!GF5</f>
        <v>46371</v>
      </c>
      <c r="GG5" s="5">
        <f>'2W Weekly trends'!GG5</f>
        <v>46378</v>
      </c>
      <c r="GH5" s="5">
        <f>'2W Weekly trends'!GH5</f>
        <v>46385</v>
      </c>
      <c r="GI5" s="5">
        <f>'2W Weekly trends'!GI5</f>
        <v>46387</v>
      </c>
    </row>
    <row r="6" spans="2:191" x14ac:dyDescent="0.2">
      <c r="B6" s="55" t="s">
        <v>39</v>
      </c>
      <c r="C6" s="58">
        <v>30313</v>
      </c>
      <c r="D6" s="58">
        <v>31319</v>
      </c>
      <c r="E6" s="58">
        <v>34921</v>
      </c>
      <c r="F6" s="58">
        <v>38109</v>
      </c>
      <c r="G6" s="58">
        <v>38444</v>
      </c>
      <c r="H6" s="58">
        <v>38767</v>
      </c>
      <c r="I6" s="58">
        <v>39181</v>
      </c>
      <c r="J6" s="58">
        <v>39589</v>
      </c>
      <c r="K6" s="58">
        <v>39956</v>
      </c>
      <c r="L6" s="58">
        <v>40324</v>
      </c>
      <c r="M6" s="58">
        <v>40475</v>
      </c>
      <c r="N6" s="58">
        <v>40742</v>
      </c>
      <c r="O6" s="58">
        <v>40895</v>
      </c>
      <c r="P6" s="58">
        <v>41051</v>
      </c>
      <c r="Q6" s="58">
        <v>41217</v>
      </c>
      <c r="R6" s="58">
        <v>41408</v>
      </c>
      <c r="S6" s="58">
        <v>41570</v>
      </c>
      <c r="T6" s="58">
        <v>41719</v>
      </c>
      <c r="U6" s="58">
        <v>41829</v>
      </c>
      <c r="V6" s="58">
        <v>41927</v>
      </c>
      <c r="W6" s="58">
        <v>41988</v>
      </c>
      <c r="X6" s="58">
        <v>42148</v>
      </c>
      <c r="Y6" s="58">
        <v>42239</v>
      </c>
      <c r="Z6" s="58">
        <v>42291</v>
      </c>
      <c r="AA6" s="58">
        <v>42367</v>
      </c>
      <c r="AB6" s="58">
        <v>41275</v>
      </c>
      <c r="AC6" s="58">
        <v>42516</v>
      </c>
      <c r="AD6" s="58">
        <v>42572</v>
      </c>
      <c r="AE6" s="58">
        <v>42687</v>
      </c>
      <c r="AF6" s="58">
        <v>42726</v>
      </c>
      <c r="AG6" s="58">
        <v>42868</v>
      </c>
      <c r="AH6" s="58">
        <f>SUM('Electric 2W'!$AY$7:$BJ$7)</f>
        <v>42917</v>
      </c>
      <c r="AI6" s="58"/>
      <c r="AJ6" s="58">
        <v>6</v>
      </c>
      <c r="AK6" s="58">
        <v>54</v>
      </c>
      <c r="AL6" s="58">
        <v>86</v>
      </c>
      <c r="AM6" s="58">
        <v>139</v>
      </c>
      <c r="AN6" s="58">
        <v>162</v>
      </c>
      <c r="AO6" s="58">
        <v>206</v>
      </c>
      <c r="AP6" s="58">
        <v>245</v>
      </c>
      <c r="AQ6" s="58">
        <v>272</v>
      </c>
      <c r="AR6" s="58">
        <v>289</v>
      </c>
      <c r="AS6" s="58">
        <v>281</v>
      </c>
      <c r="AT6" s="58">
        <v>333</v>
      </c>
      <c r="AU6" s="58">
        <v>355</v>
      </c>
      <c r="AV6" s="58">
        <v>383</v>
      </c>
      <c r="AW6" s="58">
        <v>442</v>
      </c>
      <c r="AX6" s="58">
        <v>472</v>
      </c>
      <c r="AY6" s="58">
        <v>489</v>
      </c>
      <c r="AZ6" s="58">
        <v>561</v>
      </c>
      <c r="BA6" s="58">
        <v>589</v>
      </c>
      <c r="BB6" s="58">
        <v>619</v>
      </c>
      <c r="BC6" s="58">
        <v>632</v>
      </c>
      <c r="BD6" s="58">
        <v>680</v>
      </c>
      <c r="BE6" s="58">
        <v>699</v>
      </c>
      <c r="BF6" s="58">
        <v>711</v>
      </c>
      <c r="BG6" s="58">
        <v>776</v>
      </c>
      <c r="BH6" s="58">
        <v>784</v>
      </c>
      <c r="BI6" s="58">
        <v>796</v>
      </c>
      <c r="BJ6" s="58">
        <v>808</v>
      </c>
      <c r="BK6" s="58">
        <v>817</v>
      </c>
      <c r="BL6" s="58">
        <v>828</v>
      </c>
      <c r="BM6" s="58">
        <v>841</v>
      </c>
      <c r="BN6" s="58">
        <v>847</v>
      </c>
      <c r="BO6" s="58">
        <v>857</v>
      </c>
      <c r="BP6" s="58">
        <v>879</v>
      </c>
      <c r="BQ6" s="58">
        <v>888</v>
      </c>
      <c r="BR6" s="58">
        <v>895</v>
      </c>
      <c r="BS6" s="58">
        <v>955</v>
      </c>
      <c r="BT6" s="58">
        <v>961</v>
      </c>
      <c r="BU6" s="58">
        <v>988</v>
      </c>
      <c r="BV6" s="58">
        <v>995</v>
      </c>
      <c r="BW6" s="58">
        <v>1002</v>
      </c>
      <c r="BX6" s="58">
        <v>1006</v>
      </c>
      <c r="BY6" s="58">
        <v>1009</v>
      </c>
      <c r="BZ6" s="58">
        <v>1013</v>
      </c>
      <c r="CA6" s="58">
        <v>1018</v>
      </c>
      <c r="CB6" s="58">
        <v>1030</v>
      </c>
      <c r="CC6" s="58">
        <v>1035</v>
      </c>
      <c r="CD6" s="58">
        <v>1038</v>
      </c>
      <c r="CE6" s="58">
        <v>1042</v>
      </c>
      <c r="CF6" s="58">
        <v>1045</v>
      </c>
      <c r="CG6" s="58">
        <v>1078</v>
      </c>
      <c r="CH6" s="58">
        <v>1081</v>
      </c>
      <c r="CI6" s="58">
        <v>1089</v>
      </c>
      <c r="CJ6" s="58"/>
      <c r="CK6" s="58">
        <v>11</v>
      </c>
      <c r="CL6" s="58">
        <v>16</v>
      </c>
      <c r="CM6" s="58">
        <v>18</v>
      </c>
      <c r="CN6" s="58">
        <v>20</v>
      </c>
      <c r="CO6" s="58">
        <v>25</v>
      </c>
      <c r="CP6" s="58">
        <v>30</v>
      </c>
      <c r="CQ6" s="58">
        <v>34</v>
      </c>
      <c r="CR6" s="58">
        <v>38</v>
      </c>
      <c r="CS6" s="58">
        <v>53</v>
      </c>
      <c r="CT6" s="58">
        <v>62</v>
      </c>
      <c r="CU6" s="58">
        <v>66</v>
      </c>
      <c r="CV6" s="58">
        <v>68</v>
      </c>
      <c r="CW6" s="58">
        <v>73</v>
      </c>
      <c r="CX6" s="58">
        <v>77</v>
      </c>
      <c r="CY6" s="58">
        <v>82</v>
      </c>
      <c r="CZ6" s="58">
        <v>85</v>
      </c>
      <c r="DA6" s="58">
        <v>89</v>
      </c>
      <c r="DB6" s="58">
        <v>94</v>
      </c>
      <c r="DC6" s="58">
        <v>95</v>
      </c>
      <c r="DD6" s="58">
        <v>95</v>
      </c>
      <c r="DE6" s="58">
        <v>96</v>
      </c>
      <c r="DF6" s="58">
        <v>97</v>
      </c>
      <c r="DG6" s="58">
        <v>99</v>
      </c>
      <c r="DH6" s="58">
        <v>115</v>
      </c>
      <c r="DI6" s="58">
        <v>117</v>
      </c>
      <c r="DJ6" s="58">
        <v>121</v>
      </c>
      <c r="DK6" s="58">
        <v>126</v>
      </c>
      <c r="DL6" s="58">
        <v>126</v>
      </c>
      <c r="DM6" s="58">
        <v>126</v>
      </c>
      <c r="DN6" s="58">
        <v>126</v>
      </c>
      <c r="DO6" s="58">
        <v>132</v>
      </c>
      <c r="DP6" s="58">
        <v>132</v>
      </c>
      <c r="DQ6" s="58">
        <v>132</v>
      </c>
      <c r="DR6" s="58">
        <v>140</v>
      </c>
      <c r="DS6" s="58">
        <v>141</v>
      </c>
      <c r="DT6" s="58">
        <v>141</v>
      </c>
      <c r="DU6" s="58">
        <v>142</v>
      </c>
      <c r="DV6" s="58">
        <v>143</v>
      </c>
      <c r="DW6" s="58">
        <v>149</v>
      </c>
      <c r="DX6" s="58">
        <v>149</v>
      </c>
      <c r="DY6" s="58">
        <v>149</v>
      </c>
      <c r="DZ6" s="58">
        <v>150</v>
      </c>
      <c r="EA6" s="58">
        <v>150</v>
      </c>
      <c r="EB6" s="58">
        <v>150</v>
      </c>
      <c r="EC6" s="58">
        <v>150</v>
      </c>
      <c r="ED6" s="58">
        <v>150</v>
      </c>
      <c r="EE6" s="58">
        <v>151</v>
      </c>
      <c r="EF6" s="58">
        <v>152</v>
      </c>
      <c r="EG6" s="58">
        <v>152</v>
      </c>
      <c r="EH6" s="58"/>
      <c r="EI6" s="58">
        <v>0</v>
      </c>
      <c r="EJ6" s="58">
        <v>0</v>
      </c>
      <c r="EK6" s="58">
        <v>1</v>
      </c>
      <c r="EL6" s="58">
        <v>1</v>
      </c>
      <c r="EM6" s="58">
        <v>1</v>
      </c>
      <c r="EN6" s="58">
        <v>1</v>
      </c>
      <c r="EO6" s="58">
        <v>1</v>
      </c>
      <c r="EP6" s="58">
        <v>2</v>
      </c>
      <c r="EQ6" s="58">
        <f ca="1">'Electric 2W'!$CY33</f>
        <v>3.2608695652173916</v>
      </c>
      <c r="ER6" s="58">
        <f ca="1">'Electric 2W'!$CY33</f>
        <v>3.2608695652173916</v>
      </c>
      <c r="ES6" s="58">
        <f ca="1">'Electric 2W'!$CY33</f>
        <v>3.2608695652173916</v>
      </c>
      <c r="ET6" s="58">
        <f ca="1">'Electric 2W'!$CY33</f>
        <v>3.2608695652173916</v>
      </c>
      <c r="EU6" s="58">
        <f ca="1">'Electric 2W'!$CY33</f>
        <v>3.2608695652173916</v>
      </c>
      <c r="EV6" s="58">
        <f ca="1">'Electric 2W'!$CY33</f>
        <v>3.2608695652173916</v>
      </c>
      <c r="EW6" s="58">
        <f ca="1">'Electric 2W'!$CY33</f>
        <v>3.2608695652173916</v>
      </c>
      <c r="EX6" s="58">
        <f ca="1">'Electric 2W'!$CY33</f>
        <v>3.2608695652173916</v>
      </c>
      <c r="EY6" s="58">
        <f ca="1">'Electric 2W'!$CY33</f>
        <v>3.2608695652173916</v>
      </c>
      <c r="EZ6" s="58">
        <f ca="1">'Electric 2W'!$CY33</f>
        <v>3.2608695652173916</v>
      </c>
      <c r="FA6" s="58">
        <f ca="1">'Electric 2W'!$CY33</f>
        <v>3.2608695652173916</v>
      </c>
      <c r="FB6" s="58">
        <f ca="1">'Electric 2W'!$CY33</f>
        <v>3.2608695652173916</v>
      </c>
      <c r="FC6" s="58">
        <f ca="1">'Electric 2W'!$CY33</f>
        <v>3.2608695652173916</v>
      </c>
      <c r="FD6" s="58">
        <f ca="1">'Electric 2W'!$CY33</f>
        <v>3.2608695652173916</v>
      </c>
      <c r="FE6" s="58">
        <f ca="1">'Electric 2W'!$CY33</f>
        <v>3.2608695652173916</v>
      </c>
      <c r="FF6" s="58">
        <f ca="1">'Electric 2W'!$CY33</f>
        <v>3.2608695652173916</v>
      </c>
      <c r="FG6" s="58">
        <f ca="1">'Electric 2W'!$CY33</f>
        <v>3.2608695652173916</v>
      </c>
      <c r="FH6" s="58">
        <f ca="1">'Electric 2W'!$CY33</f>
        <v>3.2608695652173916</v>
      </c>
      <c r="FI6" s="58">
        <f ca="1">'Electric 2W'!$CY33</f>
        <v>3.2608695652173916</v>
      </c>
      <c r="FJ6" s="58">
        <f ca="1">'Electric 2W'!$CY33</f>
        <v>3.2608695652173916</v>
      </c>
      <c r="FK6" s="58">
        <f ca="1">'Electric 2W'!$CY33</f>
        <v>3.2608695652173916</v>
      </c>
      <c r="FL6" s="58">
        <f ca="1">'Electric 2W'!$CY33</f>
        <v>3.2608695652173916</v>
      </c>
      <c r="FM6" s="58">
        <f ca="1">'Electric 2W'!$CY33</f>
        <v>3.2608695652173916</v>
      </c>
      <c r="FN6" s="58">
        <f ca="1">'Electric 2W'!$CY33</f>
        <v>3.2608695652173916</v>
      </c>
      <c r="FO6" s="58">
        <f ca="1">'Electric 2W'!$CY33</f>
        <v>3.2608695652173916</v>
      </c>
      <c r="FP6" s="58">
        <f ca="1">'Electric 2W'!$CY33</f>
        <v>3.2608695652173916</v>
      </c>
      <c r="FQ6" s="58">
        <f ca="1">'Electric 2W'!$CY33</f>
        <v>3.2608695652173916</v>
      </c>
      <c r="FR6" s="58">
        <f ca="1">'Electric 2W'!$CY33</f>
        <v>3.2608695652173916</v>
      </c>
      <c r="FS6" s="58">
        <f ca="1">'Electric 2W'!$CY33</f>
        <v>3.2608695652173916</v>
      </c>
      <c r="FT6" s="58">
        <f ca="1">'Electric 2W'!$CY33</f>
        <v>3.2608695652173916</v>
      </c>
      <c r="FU6" s="58">
        <f ca="1">'Electric 2W'!$CY33</f>
        <v>3.2608695652173916</v>
      </c>
      <c r="FV6" s="58">
        <f ca="1">'Electric 2W'!$CY33</f>
        <v>3.2608695652173916</v>
      </c>
      <c r="FW6" s="58">
        <f ca="1">'Electric 2W'!$CY33</f>
        <v>3.2608695652173916</v>
      </c>
      <c r="FX6" s="58">
        <f ca="1">'Electric 2W'!$CY33</f>
        <v>3.2608695652173916</v>
      </c>
      <c r="FY6" s="58">
        <f ca="1">'Electric 2W'!$CY33</f>
        <v>3.2608695652173916</v>
      </c>
      <c r="FZ6" s="58">
        <f ca="1">'Electric 2W'!$CY33</f>
        <v>3.2608695652173916</v>
      </c>
      <c r="GA6" s="58">
        <f ca="1">'Electric 2W'!$CY33</f>
        <v>3.2608695652173916</v>
      </c>
      <c r="GB6" s="58">
        <f ca="1">'Electric 2W'!$CY33</f>
        <v>3.2608695652173916</v>
      </c>
      <c r="GC6" s="58">
        <f ca="1">'Electric 2W'!$CY33</f>
        <v>3.2608695652173916</v>
      </c>
      <c r="GD6" s="58">
        <f ca="1">'Electric 2W'!$CY33</f>
        <v>3.2608695652173916</v>
      </c>
      <c r="GE6" s="58">
        <f ca="1">'Electric 2W'!$CY33</f>
        <v>3.2608695652173916</v>
      </c>
      <c r="GF6" s="58">
        <f ca="1">'Electric 2W'!$CY33</f>
        <v>3.2608695652173916</v>
      </c>
      <c r="GG6" s="58">
        <f ca="1">'Electric 2W'!$CY33</f>
        <v>3.2608695652173916</v>
      </c>
      <c r="GH6" s="58">
        <f ca="1">'Electric 2W'!$CY33</f>
        <v>3.2608695652173916</v>
      </c>
      <c r="GI6" s="58">
        <f ca="1">'Electric 2W'!$CY33</f>
        <v>3.2608695652173916</v>
      </c>
    </row>
    <row r="7" spans="2:191" x14ac:dyDescent="0.2">
      <c r="B7" s="55" t="s">
        <v>40</v>
      </c>
      <c r="C7" s="58">
        <v>43944</v>
      </c>
      <c r="D7" s="58">
        <v>46486</v>
      </c>
      <c r="E7" s="58">
        <v>52473</v>
      </c>
      <c r="F7" s="58">
        <v>55409</v>
      </c>
      <c r="G7" s="58">
        <v>56472</v>
      </c>
      <c r="H7" s="58">
        <v>57847</v>
      </c>
      <c r="I7" s="58">
        <v>59414</v>
      </c>
      <c r="J7" s="58">
        <v>60822</v>
      </c>
      <c r="K7" s="58">
        <v>62281</v>
      </c>
      <c r="L7" s="58">
        <v>64332</v>
      </c>
      <c r="M7" s="58">
        <v>65483</v>
      </c>
      <c r="N7" s="58">
        <v>67364</v>
      </c>
      <c r="O7" s="58">
        <v>68749</v>
      </c>
      <c r="P7" s="58">
        <v>70110</v>
      </c>
      <c r="Q7" s="58">
        <v>71971</v>
      </c>
      <c r="R7" s="58">
        <v>73893</v>
      </c>
      <c r="S7" s="58">
        <v>75506</v>
      </c>
      <c r="T7" s="58">
        <v>76977</v>
      </c>
      <c r="U7" s="58">
        <v>78931</v>
      </c>
      <c r="V7" s="58">
        <v>80286</v>
      </c>
      <c r="W7" s="58">
        <v>81635</v>
      </c>
      <c r="X7" s="58">
        <v>86254</v>
      </c>
      <c r="Y7" s="58">
        <v>88223</v>
      </c>
      <c r="Z7" s="58">
        <v>90248</v>
      </c>
      <c r="AA7" s="58">
        <v>92844</v>
      </c>
      <c r="AB7" s="58">
        <v>94555</v>
      </c>
      <c r="AC7" s="58">
        <v>97270</v>
      </c>
      <c r="AD7" s="58">
        <v>98506</v>
      </c>
      <c r="AE7" s="58">
        <v>100072</v>
      </c>
      <c r="AF7" s="58">
        <v>100743</v>
      </c>
      <c r="AG7" s="58">
        <v>102602</v>
      </c>
      <c r="AH7" s="58">
        <f>SUM('Electric 2W'!$AY$13:$BJ$13)</f>
        <v>104722</v>
      </c>
      <c r="AI7" s="58"/>
      <c r="AJ7" s="58">
        <v>225</v>
      </c>
      <c r="AK7" s="58">
        <v>2528</v>
      </c>
      <c r="AL7" s="58">
        <v>3973</v>
      </c>
      <c r="AM7" s="58">
        <v>6161</v>
      </c>
      <c r="AN7" s="58">
        <v>8288</v>
      </c>
      <c r="AO7" s="58">
        <v>10593</v>
      </c>
      <c r="AP7" s="58">
        <v>12703</v>
      </c>
      <c r="AQ7" s="58">
        <v>14929</v>
      </c>
      <c r="AR7" s="58">
        <v>17158</v>
      </c>
      <c r="AS7" s="58">
        <v>14269</v>
      </c>
      <c r="AT7" s="58">
        <v>21603</v>
      </c>
      <c r="AU7" s="58">
        <v>24670</v>
      </c>
      <c r="AV7" s="58">
        <v>28963</v>
      </c>
      <c r="AW7" s="58">
        <v>35701</v>
      </c>
      <c r="AX7" s="58">
        <v>36134</v>
      </c>
      <c r="AY7" s="58">
        <v>36929</v>
      </c>
      <c r="AZ7" s="58">
        <v>38259</v>
      </c>
      <c r="BA7" s="58">
        <v>39342</v>
      </c>
      <c r="BB7" s="58">
        <v>40810</v>
      </c>
      <c r="BC7" s="58">
        <v>42172</v>
      </c>
      <c r="BD7" s="58">
        <v>43540</v>
      </c>
      <c r="BE7" s="58">
        <v>44881</v>
      </c>
      <c r="BF7" s="58">
        <v>46422</v>
      </c>
      <c r="BG7" s="58">
        <v>48002</v>
      </c>
      <c r="BH7" s="58">
        <v>49075</v>
      </c>
      <c r="BI7" s="58">
        <v>50615</v>
      </c>
      <c r="BJ7" s="58">
        <v>52576</v>
      </c>
      <c r="BK7" s="58">
        <v>54703</v>
      </c>
      <c r="BL7" s="58">
        <v>56230</v>
      </c>
      <c r="BM7" s="58">
        <v>58123</v>
      </c>
      <c r="BN7" s="58">
        <v>61139</v>
      </c>
      <c r="BO7" s="58">
        <v>64088</v>
      </c>
      <c r="BP7" s="58">
        <v>66271</v>
      </c>
      <c r="BQ7" s="58">
        <v>68232</v>
      </c>
      <c r="BR7" s="58">
        <v>70772</v>
      </c>
      <c r="BS7" s="58">
        <v>73891</v>
      </c>
      <c r="BT7" s="58">
        <v>76823</v>
      </c>
      <c r="BU7" s="58">
        <v>79430</v>
      </c>
      <c r="BV7" s="58">
        <v>82095</v>
      </c>
      <c r="BW7" s="58">
        <v>88890</v>
      </c>
      <c r="BX7" s="58">
        <v>90713</v>
      </c>
      <c r="BY7" s="58">
        <v>92146</v>
      </c>
      <c r="BZ7" s="58">
        <v>95552</v>
      </c>
      <c r="CA7" s="58">
        <v>99764</v>
      </c>
      <c r="CB7" s="58">
        <v>103745</v>
      </c>
      <c r="CC7" s="58">
        <v>107350</v>
      </c>
      <c r="CD7" s="58">
        <v>110262</v>
      </c>
      <c r="CE7" s="58">
        <v>113066</v>
      </c>
      <c r="CF7" s="58">
        <v>116046</v>
      </c>
      <c r="CG7" s="58">
        <v>121693</v>
      </c>
      <c r="CH7" s="58">
        <v>123737</v>
      </c>
      <c r="CI7" s="58">
        <v>126202</v>
      </c>
      <c r="CJ7" s="58"/>
      <c r="CK7" s="58">
        <v>2749</v>
      </c>
      <c r="CL7" s="58">
        <v>5203</v>
      </c>
      <c r="CM7" s="58">
        <v>7189</v>
      </c>
      <c r="CN7" s="58">
        <v>10444</v>
      </c>
      <c r="CO7" s="58">
        <v>13936</v>
      </c>
      <c r="CP7" s="58">
        <v>16785</v>
      </c>
      <c r="CQ7" s="58">
        <v>19648</v>
      </c>
      <c r="CR7" s="58">
        <v>22619</v>
      </c>
      <c r="CS7" s="58">
        <v>25725</v>
      </c>
      <c r="CT7" s="58">
        <v>28697</v>
      </c>
      <c r="CU7" s="58">
        <v>31395</v>
      </c>
      <c r="CV7" s="58">
        <v>34639</v>
      </c>
      <c r="CW7" s="58">
        <v>40476</v>
      </c>
      <c r="CX7" s="58">
        <v>44022</v>
      </c>
      <c r="CY7" s="58">
        <v>46799</v>
      </c>
      <c r="CZ7" s="58">
        <v>49570</v>
      </c>
      <c r="DA7" s="58">
        <v>52449</v>
      </c>
      <c r="DB7" s="58">
        <v>55653</v>
      </c>
      <c r="DC7" s="58">
        <v>58463</v>
      </c>
      <c r="DD7" s="58">
        <v>61143</v>
      </c>
      <c r="DE7" s="58">
        <v>63965</v>
      </c>
      <c r="DF7" s="58">
        <v>67415</v>
      </c>
      <c r="DG7" s="58">
        <v>70371</v>
      </c>
      <c r="DH7" s="58">
        <v>73587</v>
      </c>
      <c r="DI7" s="58">
        <v>77122</v>
      </c>
      <c r="DJ7" s="58">
        <v>81587</v>
      </c>
      <c r="DK7" s="58">
        <v>88539</v>
      </c>
      <c r="DL7" s="58">
        <v>91887</v>
      </c>
      <c r="DM7" s="58">
        <v>95698</v>
      </c>
      <c r="DN7" s="58">
        <v>99728</v>
      </c>
      <c r="DO7" s="58">
        <v>103503</v>
      </c>
      <c r="DP7" s="58">
        <v>106925</v>
      </c>
      <c r="DQ7" s="58">
        <v>110618</v>
      </c>
      <c r="DR7" s="58">
        <v>116648</v>
      </c>
      <c r="DS7" s="58">
        <v>120406</v>
      </c>
      <c r="DT7" s="58">
        <v>123404</v>
      </c>
      <c r="DU7" s="58">
        <v>126613</v>
      </c>
      <c r="DV7" s="58">
        <v>132186</v>
      </c>
      <c r="DW7" s="58">
        <v>138974</v>
      </c>
      <c r="DX7" s="58">
        <v>145325</v>
      </c>
      <c r="DY7" s="58">
        <v>157784</v>
      </c>
      <c r="DZ7" s="58">
        <v>164674</v>
      </c>
      <c r="EA7" s="58">
        <v>170693</v>
      </c>
      <c r="EB7" s="58">
        <v>175117</v>
      </c>
      <c r="EC7" s="58">
        <v>179548</v>
      </c>
      <c r="ED7" s="58">
        <v>184005</v>
      </c>
      <c r="EE7" s="58">
        <v>188114</v>
      </c>
      <c r="EF7" s="58">
        <v>192024</v>
      </c>
      <c r="EG7" s="58">
        <v>199474</v>
      </c>
      <c r="EH7" s="58"/>
      <c r="EI7" s="58">
        <v>3507</v>
      </c>
      <c r="EJ7" s="58">
        <v>8721</v>
      </c>
      <c r="EK7" s="58">
        <v>12508</v>
      </c>
      <c r="EL7" s="58">
        <v>16970</v>
      </c>
      <c r="EM7" s="58">
        <v>22815</v>
      </c>
      <c r="EN7" s="58">
        <v>27893</v>
      </c>
      <c r="EO7" s="58">
        <v>32583</v>
      </c>
      <c r="EP7" s="58">
        <v>37954</v>
      </c>
      <c r="EQ7" s="58">
        <f ca="1">'Electric 2W'!$CY34</f>
        <v>57928.695652173912</v>
      </c>
      <c r="ER7" s="58">
        <f ca="1">'Electric 2W'!$CY34</f>
        <v>57928.695652173912</v>
      </c>
      <c r="ES7" s="58">
        <f ca="1">'Electric 2W'!$CY34</f>
        <v>57928.695652173912</v>
      </c>
      <c r="ET7" s="58">
        <f ca="1">'Electric 2W'!$CY34</f>
        <v>57928.695652173912</v>
      </c>
      <c r="EU7" s="58">
        <f ca="1">'Electric 2W'!$CY34</f>
        <v>57928.695652173912</v>
      </c>
      <c r="EV7" s="58">
        <f ca="1">'Electric 2W'!$CY34</f>
        <v>57928.695652173912</v>
      </c>
      <c r="EW7" s="58">
        <f ca="1">'Electric 2W'!$CY34</f>
        <v>57928.695652173912</v>
      </c>
      <c r="EX7" s="58">
        <f ca="1">'Electric 2W'!$CY34</f>
        <v>57928.695652173912</v>
      </c>
      <c r="EY7" s="58">
        <f ca="1">'Electric 2W'!$CY34</f>
        <v>57928.695652173912</v>
      </c>
      <c r="EZ7" s="58">
        <f ca="1">'Electric 2W'!$CY34</f>
        <v>57928.695652173912</v>
      </c>
      <c r="FA7" s="58">
        <f ca="1">'Electric 2W'!$CY34</f>
        <v>57928.695652173912</v>
      </c>
      <c r="FB7" s="58">
        <f ca="1">'Electric 2W'!$CY34</f>
        <v>57928.695652173912</v>
      </c>
      <c r="FC7" s="58">
        <f ca="1">'Electric 2W'!$CY34</f>
        <v>57928.695652173912</v>
      </c>
      <c r="FD7" s="58">
        <f ca="1">'Electric 2W'!$CY34</f>
        <v>57928.695652173912</v>
      </c>
      <c r="FE7" s="58">
        <f ca="1">'Electric 2W'!$CY34</f>
        <v>57928.695652173912</v>
      </c>
      <c r="FF7" s="58">
        <f ca="1">'Electric 2W'!$CY34</f>
        <v>57928.695652173912</v>
      </c>
      <c r="FG7" s="58">
        <f ca="1">'Electric 2W'!$CY34</f>
        <v>57928.695652173912</v>
      </c>
      <c r="FH7" s="58">
        <f ca="1">'Electric 2W'!$CY34</f>
        <v>57928.695652173912</v>
      </c>
      <c r="FI7" s="58">
        <f ca="1">'Electric 2W'!$CY34</f>
        <v>57928.695652173912</v>
      </c>
      <c r="FJ7" s="58">
        <f ca="1">'Electric 2W'!$CY34</f>
        <v>57928.695652173912</v>
      </c>
      <c r="FK7" s="58">
        <f ca="1">'Electric 2W'!$CY34</f>
        <v>57928.695652173912</v>
      </c>
      <c r="FL7" s="58">
        <f ca="1">'Electric 2W'!$CY34</f>
        <v>57928.695652173912</v>
      </c>
      <c r="FM7" s="58">
        <f ca="1">'Electric 2W'!$CY34</f>
        <v>57928.695652173912</v>
      </c>
      <c r="FN7" s="58">
        <f ca="1">'Electric 2W'!$CY34</f>
        <v>57928.695652173912</v>
      </c>
      <c r="FO7" s="58">
        <f ca="1">'Electric 2W'!$CY34</f>
        <v>57928.695652173912</v>
      </c>
      <c r="FP7" s="58">
        <f ca="1">'Electric 2W'!$CY34</f>
        <v>57928.695652173912</v>
      </c>
      <c r="FQ7" s="58">
        <f ca="1">'Electric 2W'!$CY34</f>
        <v>57928.695652173912</v>
      </c>
      <c r="FR7" s="58">
        <f ca="1">'Electric 2W'!$CY34</f>
        <v>57928.695652173912</v>
      </c>
      <c r="FS7" s="58">
        <f ca="1">'Electric 2W'!$CY34</f>
        <v>57928.695652173912</v>
      </c>
      <c r="FT7" s="58">
        <f ca="1">'Electric 2W'!$CY34</f>
        <v>57928.695652173912</v>
      </c>
      <c r="FU7" s="58">
        <f ca="1">'Electric 2W'!$CY34</f>
        <v>57928.695652173912</v>
      </c>
      <c r="FV7" s="58">
        <f ca="1">'Electric 2W'!$CY34</f>
        <v>57928.695652173912</v>
      </c>
      <c r="FW7" s="58">
        <f ca="1">'Electric 2W'!$CY34</f>
        <v>57928.695652173912</v>
      </c>
      <c r="FX7" s="58">
        <f ca="1">'Electric 2W'!$CY34</f>
        <v>57928.695652173912</v>
      </c>
      <c r="FY7" s="58">
        <f ca="1">'Electric 2W'!$CY34</f>
        <v>57928.695652173912</v>
      </c>
      <c r="FZ7" s="58">
        <f ca="1">'Electric 2W'!$CY34</f>
        <v>57928.695652173912</v>
      </c>
      <c r="GA7" s="58">
        <f ca="1">'Electric 2W'!$CY34</f>
        <v>57928.695652173912</v>
      </c>
      <c r="GB7" s="58">
        <f ca="1">'Electric 2W'!$CY34</f>
        <v>57928.695652173912</v>
      </c>
      <c r="GC7" s="58">
        <f ca="1">'Electric 2W'!$CY34</f>
        <v>57928.695652173912</v>
      </c>
      <c r="GD7" s="58">
        <f ca="1">'Electric 2W'!$CY34</f>
        <v>57928.695652173912</v>
      </c>
      <c r="GE7" s="58">
        <f ca="1">'Electric 2W'!$CY34</f>
        <v>57928.695652173912</v>
      </c>
      <c r="GF7" s="58">
        <f ca="1">'Electric 2W'!$CY34</f>
        <v>57928.695652173912</v>
      </c>
      <c r="GG7" s="58">
        <f ca="1">'Electric 2W'!$CY34</f>
        <v>57928.695652173912</v>
      </c>
      <c r="GH7" s="58">
        <f ca="1">'Electric 2W'!$CY34</f>
        <v>57928.695652173912</v>
      </c>
      <c r="GI7" s="58">
        <f ca="1">'Electric 2W'!$CY34</f>
        <v>57928.695652173912</v>
      </c>
    </row>
    <row r="8" spans="2:191" x14ac:dyDescent="0.2">
      <c r="B8" s="55" t="s">
        <v>24</v>
      </c>
      <c r="C8" s="58">
        <v>16992</v>
      </c>
      <c r="D8" s="58">
        <v>18713</v>
      </c>
      <c r="E8" s="58">
        <v>22677</v>
      </c>
      <c r="F8" s="58">
        <v>24763</v>
      </c>
      <c r="G8" s="58">
        <v>25324</v>
      </c>
      <c r="H8" s="58">
        <v>26403</v>
      </c>
      <c r="I8" s="58">
        <v>27596</v>
      </c>
      <c r="J8" s="58">
        <v>28593</v>
      </c>
      <c r="K8" s="58">
        <v>29624</v>
      </c>
      <c r="L8" s="58">
        <v>30829</v>
      </c>
      <c r="M8" s="58">
        <v>31433</v>
      </c>
      <c r="N8" s="58">
        <v>32322</v>
      </c>
      <c r="O8" s="58">
        <v>33654</v>
      </c>
      <c r="P8" s="58">
        <v>35017</v>
      </c>
      <c r="Q8" s="58">
        <v>36874</v>
      </c>
      <c r="R8" s="58">
        <v>39068</v>
      </c>
      <c r="S8" s="58">
        <v>40655</v>
      </c>
      <c r="T8" s="58">
        <v>42198</v>
      </c>
      <c r="U8" s="58">
        <v>43974</v>
      </c>
      <c r="V8" s="58">
        <v>45461</v>
      </c>
      <c r="W8" s="58">
        <v>46492</v>
      </c>
      <c r="X8" s="58">
        <v>51212</v>
      </c>
      <c r="Y8" s="58">
        <v>53688</v>
      </c>
      <c r="Z8" s="58">
        <v>56787</v>
      </c>
      <c r="AA8" s="58">
        <v>60252</v>
      </c>
      <c r="AB8" s="58">
        <v>61631</v>
      </c>
      <c r="AC8" s="58">
        <v>65286</v>
      </c>
      <c r="AD8" s="58">
        <v>66811</v>
      </c>
      <c r="AE8" s="58">
        <v>69826</v>
      </c>
      <c r="AF8" s="58">
        <v>70474</v>
      </c>
      <c r="AG8" s="58">
        <v>73456</v>
      </c>
      <c r="AH8" s="58">
        <f>SUM('Electric 2W'!$AY$4:$BJ$5)</f>
        <v>76780</v>
      </c>
      <c r="AI8" s="58"/>
      <c r="AJ8" s="58">
        <v>389</v>
      </c>
      <c r="AK8" s="58">
        <v>2470</v>
      </c>
      <c r="AL8" s="58">
        <v>4461</v>
      </c>
      <c r="AM8" s="58">
        <v>6908</v>
      </c>
      <c r="AN8" s="58">
        <v>9515</v>
      </c>
      <c r="AO8" s="58">
        <v>12520</v>
      </c>
      <c r="AP8" s="58">
        <v>15162</v>
      </c>
      <c r="AQ8" s="58">
        <v>17952</v>
      </c>
      <c r="AR8" s="58">
        <v>20877</v>
      </c>
      <c r="AS8" s="58">
        <v>10187</v>
      </c>
      <c r="AT8" s="58">
        <v>26265</v>
      </c>
      <c r="AU8" s="58">
        <v>29168</v>
      </c>
      <c r="AV8" s="58">
        <v>33440</v>
      </c>
      <c r="AW8" s="58">
        <v>40952</v>
      </c>
      <c r="AX8" s="58">
        <v>42025</v>
      </c>
      <c r="AY8" s="58">
        <v>43600</v>
      </c>
      <c r="AZ8" s="58">
        <v>45714</v>
      </c>
      <c r="BA8" s="58">
        <v>47629</v>
      </c>
      <c r="BB8" s="58">
        <v>49675</v>
      </c>
      <c r="BC8" s="58">
        <v>51526</v>
      </c>
      <c r="BD8" s="58">
        <v>53845</v>
      </c>
      <c r="BE8" s="58">
        <v>55740</v>
      </c>
      <c r="BF8" s="58">
        <v>58264</v>
      </c>
      <c r="BG8" s="58">
        <v>60463</v>
      </c>
      <c r="BH8" s="58">
        <v>61805</v>
      </c>
      <c r="BI8" s="58">
        <v>63952</v>
      </c>
      <c r="BJ8" s="58">
        <v>66955</v>
      </c>
      <c r="BK8" s="58">
        <v>70502</v>
      </c>
      <c r="BL8" s="58">
        <v>73463</v>
      </c>
      <c r="BM8" s="58">
        <v>77189</v>
      </c>
      <c r="BN8" s="58">
        <v>81922</v>
      </c>
      <c r="BO8" s="58">
        <v>86406</v>
      </c>
      <c r="BP8" s="58">
        <v>89580</v>
      </c>
      <c r="BQ8" s="58">
        <v>92920</v>
      </c>
      <c r="BR8" s="58">
        <v>97278</v>
      </c>
      <c r="BS8" s="58">
        <v>101773</v>
      </c>
      <c r="BT8" s="58">
        <v>105671</v>
      </c>
      <c r="BU8" s="58">
        <v>110362</v>
      </c>
      <c r="BV8" s="58">
        <v>114342</v>
      </c>
      <c r="BW8" s="58">
        <v>124080</v>
      </c>
      <c r="BX8" s="58">
        <v>126746</v>
      </c>
      <c r="BY8" s="58">
        <v>129706</v>
      </c>
      <c r="BZ8" s="58">
        <v>136240</v>
      </c>
      <c r="CA8" s="58">
        <v>144127</v>
      </c>
      <c r="CB8" s="58">
        <v>151060</v>
      </c>
      <c r="CC8" s="58">
        <v>157532</v>
      </c>
      <c r="CD8" s="58">
        <v>163836</v>
      </c>
      <c r="CE8" s="58">
        <v>170022</v>
      </c>
      <c r="CF8" s="58">
        <v>176007</v>
      </c>
      <c r="CG8" s="58">
        <v>186316</v>
      </c>
      <c r="CH8" s="58">
        <v>189693</v>
      </c>
      <c r="CI8" s="58">
        <v>193487</v>
      </c>
      <c r="CJ8" s="58"/>
      <c r="CK8" s="58">
        <v>3791</v>
      </c>
      <c r="CL8" s="58">
        <v>8153</v>
      </c>
      <c r="CM8" s="58">
        <v>12304</v>
      </c>
      <c r="CN8" s="58">
        <v>17388</v>
      </c>
      <c r="CO8" s="58">
        <v>22807</v>
      </c>
      <c r="CP8" s="58">
        <v>27891</v>
      </c>
      <c r="CQ8" s="58">
        <v>33336</v>
      </c>
      <c r="CR8" s="58">
        <v>38620</v>
      </c>
      <c r="CS8" s="58">
        <v>44711</v>
      </c>
      <c r="CT8" s="58">
        <v>50074</v>
      </c>
      <c r="CU8" s="58">
        <v>54940</v>
      </c>
      <c r="CV8" s="58">
        <v>61637</v>
      </c>
      <c r="CW8" s="58">
        <v>77860</v>
      </c>
      <c r="CX8" s="58">
        <v>81476</v>
      </c>
      <c r="CY8" s="58">
        <v>85341</v>
      </c>
      <c r="CZ8" s="58">
        <v>89866</v>
      </c>
      <c r="DA8" s="58">
        <v>95084</v>
      </c>
      <c r="DB8" s="58">
        <v>100356</v>
      </c>
      <c r="DC8" s="58">
        <v>105326</v>
      </c>
      <c r="DD8" s="58">
        <v>110267</v>
      </c>
      <c r="DE8" s="58">
        <v>114538</v>
      </c>
      <c r="DF8" s="58">
        <v>119945</v>
      </c>
      <c r="DG8" s="58">
        <v>124721</v>
      </c>
      <c r="DH8" s="58">
        <v>130527</v>
      </c>
      <c r="DI8" s="58">
        <v>135919</v>
      </c>
      <c r="DJ8" s="58">
        <v>142350</v>
      </c>
      <c r="DK8" s="58">
        <v>151666</v>
      </c>
      <c r="DL8" s="58">
        <v>155858</v>
      </c>
      <c r="DM8" s="58">
        <v>160023</v>
      </c>
      <c r="DN8" s="58">
        <v>163712</v>
      </c>
      <c r="DO8" s="58">
        <v>166722</v>
      </c>
      <c r="DP8" s="58">
        <v>168817</v>
      </c>
      <c r="DQ8" s="58">
        <v>170317</v>
      </c>
      <c r="DR8" s="58">
        <v>174670</v>
      </c>
      <c r="DS8" s="58">
        <v>178733</v>
      </c>
      <c r="DT8" s="58">
        <v>182169</v>
      </c>
      <c r="DU8" s="58">
        <v>185501</v>
      </c>
      <c r="DV8" s="58">
        <v>191196</v>
      </c>
      <c r="DW8" s="58">
        <v>199045</v>
      </c>
      <c r="DX8" s="58">
        <v>206431</v>
      </c>
      <c r="DY8" s="58">
        <v>219788</v>
      </c>
      <c r="DZ8" s="58">
        <v>226989</v>
      </c>
      <c r="EA8" s="58">
        <v>233218</v>
      </c>
      <c r="EB8" s="58">
        <v>240231</v>
      </c>
      <c r="EC8" s="58">
        <v>245758</v>
      </c>
      <c r="ED8" s="58">
        <v>251484</v>
      </c>
      <c r="EE8" s="58">
        <v>256270</v>
      </c>
      <c r="EF8" s="58">
        <v>260493</v>
      </c>
      <c r="EG8" s="58">
        <v>268542</v>
      </c>
      <c r="EH8" s="58"/>
      <c r="EI8" s="58">
        <v>3987</v>
      </c>
      <c r="EJ8" s="58">
        <v>9532</v>
      </c>
      <c r="EK8" s="58">
        <v>13907</v>
      </c>
      <c r="EL8" s="58">
        <v>19244</v>
      </c>
      <c r="EM8" s="58">
        <v>26646</v>
      </c>
      <c r="EN8" s="58">
        <v>32759</v>
      </c>
      <c r="EO8" s="58">
        <v>38907</v>
      </c>
      <c r="EP8" s="58">
        <v>45210</v>
      </c>
      <c r="EQ8" s="58">
        <f ca="1">'Electric 2W'!$CY35</f>
        <v>69808.304347826081</v>
      </c>
      <c r="ER8" s="58">
        <f ca="1">'Electric 2W'!$CY35</f>
        <v>69808.304347826081</v>
      </c>
      <c r="ES8" s="58">
        <f ca="1">'Electric 2W'!$CY35</f>
        <v>69808.304347826081</v>
      </c>
      <c r="ET8" s="58">
        <f ca="1">'Electric 2W'!$CY35</f>
        <v>69808.304347826081</v>
      </c>
      <c r="EU8" s="58">
        <f ca="1">'Electric 2W'!$CY35</f>
        <v>69808.304347826081</v>
      </c>
      <c r="EV8" s="58">
        <f ca="1">'Electric 2W'!$CY35</f>
        <v>69808.304347826081</v>
      </c>
      <c r="EW8" s="58">
        <f ca="1">'Electric 2W'!$CY35</f>
        <v>69808.304347826081</v>
      </c>
      <c r="EX8" s="58">
        <f ca="1">'Electric 2W'!$CY35</f>
        <v>69808.304347826081</v>
      </c>
      <c r="EY8" s="58">
        <f ca="1">'Electric 2W'!$CY35</f>
        <v>69808.304347826081</v>
      </c>
      <c r="EZ8" s="58">
        <f ca="1">'Electric 2W'!$CY35</f>
        <v>69808.304347826081</v>
      </c>
      <c r="FA8" s="58">
        <f ca="1">'Electric 2W'!$CY35</f>
        <v>69808.304347826081</v>
      </c>
      <c r="FB8" s="58">
        <f ca="1">'Electric 2W'!$CY35</f>
        <v>69808.304347826081</v>
      </c>
      <c r="FC8" s="58">
        <f ca="1">'Electric 2W'!$CY35</f>
        <v>69808.304347826081</v>
      </c>
      <c r="FD8" s="58">
        <f ca="1">'Electric 2W'!$CY35</f>
        <v>69808.304347826081</v>
      </c>
      <c r="FE8" s="58">
        <f ca="1">'Electric 2W'!$CY35</f>
        <v>69808.304347826081</v>
      </c>
      <c r="FF8" s="58">
        <f ca="1">'Electric 2W'!$CY35</f>
        <v>69808.304347826081</v>
      </c>
      <c r="FG8" s="58">
        <f ca="1">'Electric 2W'!$CY35</f>
        <v>69808.304347826081</v>
      </c>
      <c r="FH8" s="58">
        <f ca="1">'Electric 2W'!$CY35</f>
        <v>69808.304347826081</v>
      </c>
      <c r="FI8" s="58">
        <f ca="1">'Electric 2W'!$CY35</f>
        <v>69808.304347826081</v>
      </c>
      <c r="FJ8" s="58">
        <f ca="1">'Electric 2W'!$CY35</f>
        <v>69808.304347826081</v>
      </c>
      <c r="FK8" s="58">
        <f ca="1">'Electric 2W'!$CY35</f>
        <v>69808.304347826081</v>
      </c>
      <c r="FL8" s="58">
        <f ca="1">'Electric 2W'!$CY35</f>
        <v>69808.304347826081</v>
      </c>
      <c r="FM8" s="58">
        <f ca="1">'Electric 2W'!$CY35</f>
        <v>69808.304347826081</v>
      </c>
      <c r="FN8" s="58">
        <f ca="1">'Electric 2W'!$CY35</f>
        <v>69808.304347826081</v>
      </c>
      <c r="FO8" s="58">
        <f ca="1">'Electric 2W'!$CY35</f>
        <v>69808.304347826081</v>
      </c>
      <c r="FP8" s="58">
        <f ca="1">'Electric 2W'!$CY35</f>
        <v>69808.304347826081</v>
      </c>
      <c r="FQ8" s="58">
        <f ca="1">'Electric 2W'!$CY35</f>
        <v>69808.304347826081</v>
      </c>
      <c r="FR8" s="58">
        <f ca="1">'Electric 2W'!$CY35</f>
        <v>69808.304347826081</v>
      </c>
      <c r="FS8" s="58">
        <f ca="1">'Electric 2W'!$CY35</f>
        <v>69808.304347826081</v>
      </c>
      <c r="FT8" s="58">
        <f ca="1">'Electric 2W'!$CY35</f>
        <v>69808.304347826081</v>
      </c>
      <c r="FU8" s="58">
        <f ca="1">'Electric 2W'!$CY35</f>
        <v>69808.304347826081</v>
      </c>
      <c r="FV8" s="58">
        <f ca="1">'Electric 2W'!$CY35</f>
        <v>69808.304347826081</v>
      </c>
      <c r="FW8" s="58">
        <f ca="1">'Electric 2W'!$CY35</f>
        <v>69808.304347826081</v>
      </c>
      <c r="FX8" s="58">
        <f ca="1">'Electric 2W'!$CY35</f>
        <v>69808.304347826081</v>
      </c>
      <c r="FY8" s="58">
        <f ca="1">'Electric 2W'!$CY35</f>
        <v>69808.304347826081</v>
      </c>
      <c r="FZ8" s="58">
        <f ca="1">'Electric 2W'!$CY35</f>
        <v>69808.304347826081</v>
      </c>
      <c r="GA8" s="58">
        <f ca="1">'Electric 2W'!$CY35</f>
        <v>69808.304347826081</v>
      </c>
      <c r="GB8" s="58">
        <f ca="1">'Electric 2W'!$CY35</f>
        <v>69808.304347826081</v>
      </c>
      <c r="GC8" s="58">
        <f ca="1">'Electric 2W'!$CY35</f>
        <v>69808.304347826081</v>
      </c>
      <c r="GD8" s="58">
        <f ca="1">'Electric 2W'!$CY35</f>
        <v>69808.304347826081</v>
      </c>
      <c r="GE8" s="58">
        <f ca="1">'Electric 2W'!$CY35</f>
        <v>69808.304347826081</v>
      </c>
      <c r="GF8" s="58">
        <f ca="1">'Electric 2W'!$CY35</f>
        <v>69808.304347826081</v>
      </c>
      <c r="GG8" s="58">
        <f ca="1">'Electric 2W'!$CY35</f>
        <v>69808.304347826081</v>
      </c>
      <c r="GH8" s="58">
        <f ca="1">'Electric 2W'!$CY35</f>
        <v>69808.304347826081</v>
      </c>
      <c r="GI8" s="58">
        <f ca="1">'Electric 2W'!$CY35</f>
        <v>69808.304347826081</v>
      </c>
    </row>
    <row r="9" spans="2:191" x14ac:dyDescent="0.2">
      <c r="B9" s="55" t="s">
        <v>41</v>
      </c>
      <c r="C9" s="58">
        <v>23468</v>
      </c>
      <c r="D9" s="58">
        <v>23826</v>
      </c>
      <c r="E9" s="58">
        <v>24180</v>
      </c>
      <c r="F9" s="58">
        <v>24821</v>
      </c>
      <c r="G9" s="58">
        <v>25055</v>
      </c>
      <c r="H9" s="58">
        <v>25301</v>
      </c>
      <c r="I9" s="58">
        <v>25561</v>
      </c>
      <c r="J9" s="58">
        <v>25783</v>
      </c>
      <c r="K9" s="58">
        <v>25988</v>
      </c>
      <c r="L9" s="58">
        <v>26182</v>
      </c>
      <c r="M9" s="58">
        <v>26262</v>
      </c>
      <c r="N9" s="58">
        <v>26409</v>
      </c>
      <c r="O9" s="58">
        <v>26582</v>
      </c>
      <c r="P9" s="58">
        <v>26748</v>
      </c>
      <c r="Q9" s="58">
        <v>26921</v>
      </c>
      <c r="R9" s="58">
        <v>27147</v>
      </c>
      <c r="S9" s="58">
        <v>27343</v>
      </c>
      <c r="T9" s="58">
        <v>27503</v>
      </c>
      <c r="U9" s="58">
        <v>27755</v>
      </c>
      <c r="V9" s="58">
        <v>27924</v>
      </c>
      <c r="W9" s="58">
        <v>28051</v>
      </c>
      <c r="X9" s="58">
        <v>28409</v>
      </c>
      <c r="Y9" s="58">
        <v>28547</v>
      </c>
      <c r="Z9" s="58">
        <v>28700</v>
      </c>
      <c r="AA9" s="58">
        <v>28930</v>
      </c>
      <c r="AB9" s="58">
        <v>27694</v>
      </c>
      <c r="AC9" s="58">
        <v>29329</v>
      </c>
      <c r="AD9" s="58">
        <v>29464</v>
      </c>
      <c r="AE9" s="58">
        <v>29628</v>
      </c>
      <c r="AF9" s="58">
        <v>29724</v>
      </c>
      <c r="AG9" s="58">
        <v>29838</v>
      </c>
      <c r="AH9" s="58">
        <f>SUM('Electric 2W'!$AY$8:$BJ$9)</f>
        <v>29963</v>
      </c>
      <c r="AI9" s="58"/>
      <c r="AJ9" s="58">
        <v>12</v>
      </c>
      <c r="AK9" s="58">
        <v>90</v>
      </c>
      <c r="AL9" s="58">
        <v>175</v>
      </c>
      <c r="AM9" s="58">
        <v>277</v>
      </c>
      <c r="AN9" s="58">
        <v>390</v>
      </c>
      <c r="AO9" s="58">
        <v>480</v>
      </c>
      <c r="AP9" s="58">
        <v>557</v>
      </c>
      <c r="AQ9" s="58">
        <v>631</v>
      </c>
      <c r="AR9" s="58">
        <v>700</v>
      </c>
      <c r="AS9" s="58">
        <v>701</v>
      </c>
      <c r="AT9" s="58">
        <v>851</v>
      </c>
      <c r="AU9" s="58">
        <v>919</v>
      </c>
      <c r="AV9" s="58">
        <v>981</v>
      </c>
      <c r="AW9" s="58">
        <v>1070</v>
      </c>
      <c r="AX9" s="58">
        <v>1139</v>
      </c>
      <c r="AY9" s="58">
        <v>1186</v>
      </c>
      <c r="AZ9" s="58">
        <v>1259</v>
      </c>
      <c r="BA9" s="58">
        <v>1330</v>
      </c>
      <c r="BB9" s="58">
        <v>1400</v>
      </c>
      <c r="BC9" s="58">
        <v>1460</v>
      </c>
      <c r="BD9" s="58">
        <v>1525</v>
      </c>
      <c r="BE9" s="58">
        <v>1575</v>
      </c>
      <c r="BF9" s="58">
        <v>1639</v>
      </c>
      <c r="BG9" s="58">
        <v>1705</v>
      </c>
      <c r="BH9" s="58">
        <v>1766</v>
      </c>
      <c r="BI9" s="58">
        <v>1825</v>
      </c>
      <c r="BJ9" s="58">
        <v>1925</v>
      </c>
      <c r="BK9" s="58">
        <v>1988</v>
      </c>
      <c r="BL9" s="58">
        <v>2060</v>
      </c>
      <c r="BM9" s="58">
        <v>2113</v>
      </c>
      <c r="BN9" s="58">
        <v>2173</v>
      </c>
      <c r="BO9" s="58">
        <v>2215</v>
      </c>
      <c r="BP9" s="58">
        <v>2275</v>
      </c>
      <c r="BQ9" s="58">
        <v>2313</v>
      </c>
      <c r="BR9" s="58">
        <v>2343</v>
      </c>
      <c r="BS9" s="58">
        <v>2396</v>
      </c>
      <c r="BT9" s="58">
        <v>2440</v>
      </c>
      <c r="BU9" s="58">
        <v>2479</v>
      </c>
      <c r="BV9" s="58">
        <v>2516</v>
      </c>
      <c r="BW9" s="58">
        <v>2576</v>
      </c>
      <c r="BX9" s="58">
        <v>2601</v>
      </c>
      <c r="BY9" s="58">
        <v>2616</v>
      </c>
      <c r="BZ9" s="58">
        <v>2652</v>
      </c>
      <c r="CA9" s="58">
        <v>2686</v>
      </c>
      <c r="CB9" s="58">
        <v>2718</v>
      </c>
      <c r="CC9" s="58">
        <v>2761</v>
      </c>
      <c r="CD9" s="58">
        <v>2790</v>
      </c>
      <c r="CE9" s="58">
        <v>2829</v>
      </c>
      <c r="CF9" s="58">
        <v>2861</v>
      </c>
      <c r="CG9" s="58">
        <v>2891</v>
      </c>
      <c r="CH9" s="58">
        <v>2900</v>
      </c>
      <c r="CI9" s="58">
        <v>2916</v>
      </c>
      <c r="CJ9" s="58"/>
      <c r="CK9" s="58">
        <v>23</v>
      </c>
      <c r="CL9" s="58">
        <v>42</v>
      </c>
      <c r="CM9" s="58">
        <v>54</v>
      </c>
      <c r="CN9" s="58">
        <v>75</v>
      </c>
      <c r="CO9" s="58">
        <v>86</v>
      </c>
      <c r="CP9" s="58">
        <v>102</v>
      </c>
      <c r="CQ9" s="58">
        <v>111</v>
      </c>
      <c r="CR9" s="58">
        <v>123</v>
      </c>
      <c r="CS9" s="58">
        <v>140</v>
      </c>
      <c r="CT9" s="58">
        <v>164</v>
      </c>
      <c r="CU9" s="58">
        <v>172</v>
      </c>
      <c r="CV9" s="58">
        <v>185</v>
      </c>
      <c r="CW9" s="58">
        <v>205</v>
      </c>
      <c r="CX9" s="58">
        <v>221</v>
      </c>
      <c r="CY9" s="58">
        <v>237</v>
      </c>
      <c r="CZ9" s="58">
        <v>242</v>
      </c>
      <c r="DA9" s="58">
        <v>256</v>
      </c>
      <c r="DB9" s="58">
        <v>267</v>
      </c>
      <c r="DC9" s="58">
        <v>287</v>
      </c>
      <c r="DD9" s="58">
        <v>299</v>
      </c>
      <c r="DE9" s="58">
        <v>317</v>
      </c>
      <c r="DF9" s="58">
        <v>331</v>
      </c>
      <c r="DG9" s="58">
        <v>354</v>
      </c>
      <c r="DH9" s="58">
        <v>360</v>
      </c>
      <c r="DI9" s="58">
        <v>363</v>
      </c>
      <c r="DJ9" s="58">
        <v>368</v>
      </c>
      <c r="DK9" s="58">
        <v>382</v>
      </c>
      <c r="DL9" s="58">
        <v>391</v>
      </c>
      <c r="DM9" s="58">
        <v>402</v>
      </c>
      <c r="DN9" s="58">
        <v>408</v>
      </c>
      <c r="DO9" s="58">
        <v>415</v>
      </c>
      <c r="DP9" s="58">
        <v>420</v>
      </c>
      <c r="DQ9" s="58">
        <v>428</v>
      </c>
      <c r="DR9" s="58">
        <v>430</v>
      </c>
      <c r="DS9" s="58">
        <v>462</v>
      </c>
      <c r="DT9" s="58">
        <v>469</v>
      </c>
      <c r="DU9" s="58">
        <v>474</v>
      </c>
      <c r="DV9" s="58">
        <v>482</v>
      </c>
      <c r="DW9" s="58">
        <v>483</v>
      </c>
      <c r="DX9" s="58">
        <v>487</v>
      </c>
      <c r="DY9" s="58">
        <v>491</v>
      </c>
      <c r="DZ9" s="58">
        <v>499</v>
      </c>
      <c r="EA9" s="58">
        <v>500</v>
      </c>
      <c r="EB9" s="58">
        <v>504</v>
      </c>
      <c r="EC9" s="58">
        <v>506</v>
      </c>
      <c r="ED9" s="58">
        <v>507</v>
      </c>
      <c r="EE9" s="58">
        <v>510</v>
      </c>
      <c r="EF9" s="58">
        <v>510</v>
      </c>
      <c r="EG9" s="58">
        <v>516</v>
      </c>
      <c r="EH9" s="58"/>
      <c r="EI9" s="58">
        <v>0</v>
      </c>
      <c r="EJ9" s="58">
        <v>2</v>
      </c>
      <c r="EK9" s="58">
        <v>3</v>
      </c>
      <c r="EL9" s="58">
        <v>6</v>
      </c>
      <c r="EM9" s="58">
        <v>9</v>
      </c>
      <c r="EN9" s="58">
        <v>9</v>
      </c>
      <c r="EO9" s="58">
        <v>10</v>
      </c>
      <c r="EP9" s="58">
        <v>12</v>
      </c>
      <c r="EQ9" s="58">
        <f ca="1">'Electric 2W'!$CY36</f>
        <v>15.782608695652174</v>
      </c>
      <c r="ER9" s="58">
        <f ca="1">'Electric 2W'!$CY36</f>
        <v>15.782608695652174</v>
      </c>
      <c r="ES9" s="58">
        <f ca="1">'Electric 2W'!$CY36</f>
        <v>15.782608695652174</v>
      </c>
      <c r="ET9" s="58">
        <f ca="1">'Electric 2W'!$CY36</f>
        <v>15.782608695652174</v>
      </c>
      <c r="EU9" s="58">
        <f ca="1">'Electric 2W'!$CY36</f>
        <v>15.782608695652174</v>
      </c>
      <c r="EV9" s="58">
        <f ca="1">'Electric 2W'!$CY36</f>
        <v>15.782608695652174</v>
      </c>
      <c r="EW9" s="58">
        <f ca="1">'Electric 2W'!$CY36</f>
        <v>15.782608695652174</v>
      </c>
      <c r="EX9" s="58">
        <f ca="1">'Electric 2W'!$CY36</f>
        <v>15.782608695652174</v>
      </c>
      <c r="EY9" s="58">
        <f ca="1">'Electric 2W'!$CY36</f>
        <v>15.782608695652174</v>
      </c>
      <c r="EZ9" s="58">
        <f ca="1">'Electric 2W'!$CY36</f>
        <v>15.782608695652174</v>
      </c>
      <c r="FA9" s="58">
        <f ca="1">'Electric 2W'!$CY36</f>
        <v>15.782608695652174</v>
      </c>
      <c r="FB9" s="58">
        <f ca="1">'Electric 2W'!$CY36</f>
        <v>15.782608695652174</v>
      </c>
      <c r="FC9" s="58">
        <f ca="1">'Electric 2W'!$CY36</f>
        <v>15.782608695652174</v>
      </c>
      <c r="FD9" s="58">
        <f ca="1">'Electric 2W'!$CY36</f>
        <v>15.782608695652174</v>
      </c>
      <c r="FE9" s="58">
        <f ca="1">'Electric 2W'!$CY36</f>
        <v>15.782608695652174</v>
      </c>
      <c r="FF9" s="58">
        <f ca="1">'Electric 2W'!$CY36</f>
        <v>15.782608695652174</v>
      </c>
      <c r="FG9" s="58">
        <f ca="1">'Electric 2W'!$CY36</f>
        <v>15.782608695652174</v>
      </c>
      <c r="FH9" s="58">
        <f ca="1">'Electric 2W'!$CY36</f>
        <v>15.782608695652174</v>
      </c>
      <c r="FI9" s="58">
        <f ca="1">'Electric 2W'!$CY36</f>
        <v>15.782608695652174</v>
      </c>
      <c r="FJ9" s="58">
        <f ca="1">'Electric 2W'!$CY36</f>
        <v>15.782608695652174</v>
      </c>
      <c r="FK9" s="58">
        <f ca="1">'Electric 2W'!$CY36</f>
        <v>15.782608695652174</v>
      </c>
      <c r="FL9" s="58">
        <f ca="1">'Electric 2W'!$CY36</f>
        <v>15.782608695652174</v>
      </c>
      <c r="FM9" s="58">
        <f ca="1">'Electric 2W'!$CY36</f>
        <v>15.782608695652174</v>
      </c>
      <c r="FN9" s="58">
        <f ca="1">'Electric 2W'!$CY36</f>
        <v>15.782608695652174</v>
      </c>
      <c r="FO9" s="58">
        <f ca="1">'Electric 2W'!$CY36</f>
        <v>15.782608695652174</v>
      </c>
      <c r="FP9" s="58">
        <f ca="1">'Electric 2W'!$CY36</f>
        <v>15.782608695652174</v>
      </c>
      <c r="FQ9" s="58">
        <f ca="1">'Electric 2W'!$CY36</f>
        <v>15.782608695652174</v>
      </c>
      <c r="FR9" s="58">
        <f ca="1">'Electric 2W'!$CY36</f>
        <v>15.782608695652174</v>
      </c>
      <c r="FS9" s="58">
        <f ca="1">'Electric 2W'!$CY36</f>
        <v>15.782608695652174</v>
      </c>
      <c r="FT9" s="58">
        <f ca="1">'Electric 2W'!$CY36</f>
        <v>15.782608695652174</v>
      </c>
      <c r="FU9" s="58">
        <f ca="1">'Electric 2W'!$CY36</f>
        <v>15.782608695652174</v>
      </c>
      <c r="FV9" s="58">
        <f ca="1">'Electric 2W'!$CY36</f>
        <v>15.782608695652174</v>
      </c>
      <c r="FW9" s="58">
        <f ca="1">'Electric 2W'!$CY36</f>
        <v>15.782608695652174</v>
      </c>
      <c r="FX9" s="58">
        <f ca="1">'Electric 2W'!$CY36</f>
        <v>15.782608695652174</v>
      </c>
      <c r="FY9" s="58">
        <f ca="1">'Electric 2W'!$CY36</f>
        <v>15.782608695652174</v>
      </c>
      <c r="FZ9" s="58">
        <f ca="1">'Electric 2W'!$CY36</f>
        <v>15.782608695652174</v>
      </c>
      <c r="GA9" s="58">
        <f ca="1">'Electric 2W'!$CY36</f>
        <v>15.782608695652174</v>
      </c>
      <c r="GB9" s="58">
        <f ca="1">'Electric 2W'!$CY36</f>
        <v>15.782608695652174</v>
      </c>
      <c r="GC9" s="58">
        <f ca="1">'Electric 2W'!$CY36</f>
        <v>15.782608695652174</v>
      </c>
      <c r="GD9" s="58">
        <f ca="1">'Electric 2W'!$CY36</f>
        <v>15.782608695652174</v>
      </c>
      <c r="GE9" s="58">
        <f ca="1">'Electric 2W'!$CY36</f>
        <v>15.782608695652174</v>
      </c>
      <c r="GF9" s="58">
        <f ca="1">'Electric 2W'!$CY36</f>
        <v>15.782608695652174</v>
      </c>
      <c r="GG9" s="58">
        <f ca="1">'Electric 2W'!$CY36</f>
        <v>15.782608695652174</v>
      </c>
      <c r="GH9" s="58">
        <f ca="1">'Electric 2W'!$CY36</f>
        <v>15.782608695652174</v>
      </c>
      <c r="GI9" s="58">
        <f ca="1">'Electric 2W'!$CY36</f>
        <v>15.782608695652174</v>
      </c>
    </row>
    <row r="10" spans="2:191" x14ac:dyDescent="0.2">
      <c r="B10" s="55" t="s">
        <v>42</v>
      </c>
      <c r="C10" s="58">
        <v>17422</v>
      </c>
      <c r="D10" s="58">
        <v>18019</v>
      </c>
      <c r="E10" s="58">
        <v>18615</v>
      </c>
      <c r="F10" s="58">
        <v>19928</v>
      </c>
      <c r="G10" s="58">
        <v>20504</v>
      </c>
      <c r="H10" s="58">
        <v>20990</v>
      </c>
      <c r="I10" s="58">
        <v>21625</v>
      </c>
      <c r="J10" s="58">
        <v>22151</v>
      </c>
      <c r="K10" s="58">
        <v>22688</v>
      </c>
      <c r="L10" s="58">
        <v>23370</v>
      </c>
      <c r="M10" s="58">
        <v>23649</v>
      </c>
      <c r="N10" s="58">
        <v>24155</v>
      </c>
      <c r="O10" s="58">
        <v>24584</v>
      </c>
      <c r="P10" s="58">
        <v>24981</v>
      </c>
      <c r="Q10" s="58">
        <v>25456</v>
      </c>
      <c r="R10" s="58">
        <v>25990</v>
      </c>
      <c r="S10" s="58">
        <v>26449</v>
      </c>
      <c r="T10" s="58">
        <v>26872</v>
      </c>
      <c r="U10" s="58">
        <v>27247</v>
      </c>
      <c r="V10" s="58">
        <v>27610</v>
      </c>
      <c r="W10" s="58">
        <v>27935</v>
      </c>
      <c r="X10" s="58">
        <v>28670</v>
      </c>
      <c r="Y10" s="58">
        <v>28955</v>
      </c>
      <c r="Z10" s="58">
        <v>29330</v>
      </c>
      <c r="AA10" s="58">
        <v>29707</v>
      </c>
      <c r="AB10" s="58">
        <v>27668</v>
      </c>
      <c r="AC10" s="58">
        <v>30509</v>
      </c>
      <c r="AD10" s="58">
        <v>30791</v>
      </c>
      <c r="AE10" s="58">
        <v>31017</v>
      </c>
      <c r="AF10" s="58">
        <v>31144</v>
      </c>
      <c r="AG10" s="58">
        <v>31380</v>
      </c>
      <c r="AH10" s="58">
        <f>SUM('Electric 2W'!$AY$6:$BJ$6)</f>
        <v>31618</v>
      </c>
      <c r="AI10" s="58"/>
      <c r="AJ10" s="58">
        <v>15</v>
      </c>
      <c r="AK10" s="58">
        <v>205</v>
      </c>
      <c r="AL10" s="58">
        <v>350</v>
      </c>
      <c r="AM10" s="58">
        <v>513</v>
      </c>
      <c r="AN10" s="58">
        <v>626</v>
      </c>
      <c r="AO10" s="58">
        <v>811</v>
      </c>
      <c r="AP10" s="58">
        <v>989</v>
      </c>
      <c r="AQ10" s="58">
        <v>1110</v>
      </c>
      <c r="AR10" s="58">
        <v>1244</v>
      </c>
      <c r="AS10" s="58">
        <v>1282</v>
      </c>
      <c r="AT10" s="58">
        <v>1573</v>
      </c>
      <c r="AU10" s="58">
        <v>1700</v>
      </c>
      <c r="AV10" s="58">
        <v>1891</v>
      </c>
      <c r="AW10" s="58">
        <v>2038</v>
      </c>
      <c r="AX10" s="58">
        <v>2150</v>
      </c>
      <c r="AY10" s="58">
        <v>2293</v>
      </c>
      <c r="AZ10" s="58">
        <v>2427</v>
      </c>
      <c r="BA10" s="58">
        <v>2535</v>
      </c>
      <c r="BB10" s="58">
        <v>2718</v>
      </c>
      <c r="BC10" s="58">
        <v>2854</v>
      </c>
      <c r="BD10" s="58">
        <v>2978</v>
      </c>
      <c r="BE10" s="58">
        <v>3057</v>
      </c>
      <c r="BF10" s="58">
        <v>3146</v>
      </c>
      <c r="BG10" s="58">
        <v>3256</v>
      </c>
      <c r="BH10" s="58">
        <v>3319</v>
      </c>
      <c r="BI10" s="58">
        <v>3406</v>
      </c>
      <c r="BJ10" s="58">
        <v>3495</v>
      </c>
      <c r="BK10" s="58">
        <v>3559</v>
      </c>
      <c r="BL10" s="58">
        <v>3641</v>
      </c>
      <c r="BM10" s="58">
        <v>3737</v>
      </c>
      <c r="BN10" s="58">
        <v>3833</v>
      </c>
      <c r="BO10" s="58">
        <v>3901</v>
      </c>
      <c r="BP10" s="58">
        <v>3927</v>
      </c>
      <c r="BQ10" s="58">
        <v>3974</v>
      </c>
      <c r="BR10" s="58">
        <v>4019</v>
      </c>
      <c r="BS10" s="58">
        <v>4077</v>
      </c>
      <c r="BT10" s="58">
        <v>4105</v>
      </c>
      <c r="BU10" s="58">
        <v>4144</v>
      </c>
      <c r="BV10" s="58">
        <v>4166</v>
      </c>
      <c r="BW10" s="58">
        <v>4243</v>
      </c>
      <c r="BX10" s="58">
        <v>4281</v>
      </c>
      <c r="BY10" s="58">
        <v>4300</v>
      </c>
      <c r="BZ10" s="58">
        <v>4375</v>
      </c>
      <c r="CA10" s="58">
        <v>4412</v>
      </c>
      <c r="CB10" s="58">
        <v>4462</v>
      </c>
      <c r="CC10" s="58">
        <v>4544</v>
      </c>
      <c r="CD10" s="58">
        <v>4584</v>
      </c>
      <c r="CE10" s="58">
        <v>4625</v>
      </c>
      <c r="CF10" s="58">
        <v>4680</v>
      </c>
      <c r="CG10" s="58">
        <v>4793</v>
      </c>
      <c r="CH10" s="58">
        <v>4833</v>
      </c>
      <c r="CI10" s="58">
        <v>4855</v>
      </c>
      <c r="CJ10" s="58"/>
      <c r="CK10" s="58">
        <v>25</v>
      </c>
      <c r="CL10" s="58">
        <v>82</v>
      </c>
      <c r="CM10" s="58">
        <v>119</v>
      </c>
      <c r="CN10" s="58">
        <v>200</v>
      </c>
      <c r="CO10" s="58">
        <v>270</v>
      </c>
      <c r="CP10" s="58">
        <v>324</v>
      </c>
      <c r="CQ10" s="58">
        <v>379</v>
      </c>
      <c r="CR10" s="58">
        <v>420</v>
      </c>
      <c r="CS10" s="58">
        <v>478</v>
      </c>
      <c r="CT10" s="58">
        <v>532</v>
      </c>
      <c r="CU10" s="58">
        <v>610</v>
      </c>
      <c r="CV10" s="58">
        <v>662</v>
      </c>
      <c r="CW10" s="58">
        <v>716</v>
      </c>
      <c r="CX10" s="58">
        <v>770</v>
      </c>
      <c r="CY10" s="58">
        <v>812</v>
      </c>
      <c r="CZ10" s="58">
        <v>869</v>
      </c>
      <c r="DA10" s="58">
        <v>925</v>
      </c>
      <c r="DB10" s="58">
        <v>968</v>
      </c>
      <c r="DC10" s="58">
        <v>1021</v>
      </c>
      <c r="DD10" s="58">
        <v>1080</v>
      </c>
      <c r="DE10" s="58">
        <v>1130</v>
      </c>
      <c r="DF10" s="58">
        <v>1190</v>
      </c>
      <c r="DG10" s="58">
        <v>1216</v>
      </c>
      <c r="DH10" s="58">
        <v>1254</v>
      </c>
      <c r="DI10" s="58">
        <v>1298</v>
      </c>
      <c r="DJ10" s="58">
        <v>1340</v>
      </c>
      <c r="DK10" s="58">
        <v>1444</v>
      </c>
      <c r="DL10" s="58">
        <v>1469</v>
      </c>
      <c r="DM10" s="58">
        <v>1503</v>
      </c>
      <c r="DN10" s="58">
        <v>1543</v>
      </c>
      <c r="DO10" s="58">
        <v>1558</v>
      </c>
      <c r="DP10" s="58">
        <v>1599</v>
      </c>
      <c r="DQ10" s="58">
        <v>1642</v>
      </c>
      <c r="DR10" s="58">
        <v>1698</v>
      </c>
      <c r="DS10" s="58">
        <v>1718</v>
      </c>
      <c r="DT10" s="58">
        <v>1734</v>
      </c>
      <c r="DU10" s="58">
        <v>1762</v>
      </c>
      <c r="DV10" s="58">
        <v>1783</v>
      </c>
      <c r="DW10" s="58">
        <v>1816</v>
      </c>
      <c r="DX10" s="58">
        <v>1878</v>
      </c>
      <c r="DY10" s="58">
        <v>1943</v>
      </c>
      <c r="DZ10" s="58">
        <v>1989</v>
      </c>
      <c r="EA10" s="58">
        <v>2030</v>
      </c>
      <c r="EB10" s="58">
        <v>2062</v>
      </c>
      <c r="EC10" s="58">
        <v>2094</v>
      </c>
      <c r="ED10" s="58">
        <v>2130</v>
      </c>
      <c r="EE10" s="58">
        <v>2159</v>
      </c>
      <c r="EF10" s="58">
        <v>2172</v>
      </c>
      <c r="EG10" s="58">
        <v>2212</v>
      </c>
      <c r="EH10" s="58"/>
      <c r="EI10" s="58">
        <v>9</v>
      </c>
      <c r="EJ10" s="58">
        <v>42</v>
      </c>
      <c r="EK10" s="58">
        <v>72</v>
      </c>
      <c r="EL10" s="58">
        <v>94</v>
      </c>
      <c r="EM10" s="58">
        <v>132</v>
      </c>
      <c r="EN10" s="58">
        <v>171</v>
      </c>
      <c r="EO10" s="58">
        <v>191</v>
      </c>
      <c r="EP10" s="58">
        <v>221</v>
      </c>
      <c r="EQ10" s="58">
        <f ca="1">'Electric 2W'!$CY37</f>
        <v>338.26086956521738</v>
      </c>
      <c r="ER10" s="58">
        <f ca="1">'Electric 2W'!$CY37</f>
        <v>338.26086956521738</v>
      </c>
      <c r="ES10" s="58">
        <f ca="1">'Electric 2W'!$CY37</f>
        <v>338.26086956521738</v>
      </c>
      <c r="ET10" s="58">
        <f ca="1">'Electric 2W'!$CY37</f>
        <v>338.26086956521738</v>
      </c>
      <c r="EU10" s="58">
        <f ca="1">'Electric 2W'!$CY37</f>
        <v>338.26086956521738</v>
      </c>
      <c r="EV10" s="58">
        <f ca="1">'Electric 2W'!$CY37</f>
        <v>338.26086956521738</v>
      </c>
      <c r="EW10" s="58">
        <f ca="1">'Electric 2W'!$CY37</f>
        <v>338.26086956521738</v>
      </c>
      <c r="EX10" s="58">
        <f ca="1">'Electric 2W'!$CY37</f>
        <v>338.26086956521738</v>
      </c>
      <c r="EY10" s="58">
        <f ca="1">'Electric 2W'!$CY37</f>
        <v>338.26086956521738</v>
      </c>
      <c r="EZ10" s="58">
        <f ca="1">'Electric 2W'!$CY37</f>
        <v>338.26086956521738</v>
      </c>
      <c r="FA10" s="58">
        <f ca="1">'Electric 2W'!$CY37</f>
        <v>338.26086956521738</v>
      </c>
      <c r="FB10" s="58">
        <f ca="1">'Electric 2W'!$CY37</f>
        <v>338.26086956521738</v>
      </c>
      <c r="FC10" s="58">
        <f ca="1">'Electric 2W'!$CY37</f>
        <v>338.26086956521738</v>
      </c>
      <c r="FD10" s="58">
        <f ca="1">'Electric 2W'!$CY37</f>
        <v>338.26086956521738</v>
      </c>
      <c r="FE10" s="58">
        <f ca="1">'Electric 2W'!$CY37</f>
        <v>338.26086956521738</v>
      </c>
      <c r="FF10" s="58">
        <f ca="1">'Electric 2W'!$CY37</f>
        <v>338.26086956521738</v>
      </c>
      <c r="FG10" s="58">
        <f ca="1">'Electric 2W'!$CY37</f>
        <v>338.26086956521738</v>
      </c>
      <c r="FH10" s="58">
        <f ca="1">'Electric 2W'!$CY37</f>
        <v>338.26086956521738</v>
      </c>
      <c r="FI10" s="58">
        <f ca="1">'Electric 2W'!$CY37</f>
        <v>338.26086956521738</v>
      </c>
      <c r="FJ10" s="58">
        <f ca="1">'Electric 2W'!$CY37</f>
        <v>338.26086956521738</v>
      </c>
      <c r="FK10" s="58">
        <f ca="1">'Electric 2W'!$CY37</f>
        <v>338.26086956521738</v>
      </c>
      <c r="FL10" s="58">
        <f ca="1">'Electric 2W'!$CY37</f>
        <v>338.26086956521738</v>
      </c>
      <c r="FM10" s="58">
        <f ca="1">'Electric 2W'!$CY37</f>
        <v>338.26086956521738</v>
      </c>
      <c r="FN10" s="58">
        <f ca="1">'Electric 2W'!$CY37</f>
        <v>338.26086956521738</v>
      </c>
      <c r="FO10" s="58">
        <f ca="1">'Electric 2W'!$CY37</f>
        <v>338.26086956521738</v>
      </c>
      <c r="FP10" s="58">
        <f ca="1">'Electric 2W'!$CY37</f>
        <v>338.26086956521738</v>
      </c>
      <c r="FQ10" s="58">
        <f ca="1">'Electric 2W'!$CY37</f>
        <v>338.26086956521738</v>
      </c>
      <c r="FR10" s="58">
        <f ca="1">'Electric 2W'!$CY37</f>
        <v>338.26086956521738</v>
      </c>
      <c r="FS10" s="58">
        <f ca="1">'Electric 2W'!$CY37</f>
        <v>338.26086956521738</v>
      </c>
      <c r="FT10" s="58">
        <f ca="1">'Electric 2W'!$CY37</f>
        <v>338.26086956521738</v>
      </c>
      <c r="FU10" s="58">
        <f ca="1">'Electric 2W'!$CY37</f>
        <v>338.26086956521738</v>
      </c>
      <c r="FV10" s="58">
        <f ca="1">'Electric 2W'!$CY37</f>
        <v>338.26086956521738</v>
      </c>
      <c r="FW10" s="58">
        <f ca="1">'Electric 2W'!$CY37</f>
        <v>338.26086956521738</v>
      </c>
      <c r="FX10" s="58">
        <f ca="1">'Electric 2W'!$CY37</f>
        <v>338.26086956521738</v>
      </c>
      <c r="FY10" s="58">
        <f ca="1">'Electric 2W'!$CY37</f>
        <v>338.26086956521738</v>
      </c>
      <c r="FZ10" s="58">
        <f ca="1">'Electric 2W'!$CY37</f>
        <v>338.26086956521738</v>
      </c>
      <c r="GA10" s="58">
        <f ca="1">'Electric 2W'!$CY37</f>
        <v>338.26086956521738</v>
      </c>
      <c r="GB10" s="58">
        <f ca="1">'Electric 2W'!$CY37</f>
        <v>338.26086956521738</v>
      </c>
      <c r="GC10" s="58">
        <f ca="1">'Electric 2W'!$CY37</f>
        <v>338.26086956521738</v>
      </c>
      <c r="GD10" s="58">
        <f ca="1">'Electric 2W'!$CY37</f>
        <v>338.26086956521738</v>
      </c>
      <c r="GE10" s="58">
        <f ca="1">'Electric 2W'!$CY37</f>
        <v>338.26086956521738</v>
      </c>
      <c r="GF10" s="58">
        <f ca="1">'Electric 2W'!$CY37</f>
        <v>338.26086956521738</v>
      </c>
      <c r="GG10" s="58">
        <f ca="1">'Electric 2W'!$CY37</f>
        <v>338.26086956521738</v>
      </c>
      <c r="GH10" s="58">
        <f ca="1">'Electric 2W'!$CY37</f>
        <v>338.26086956521738</v>
      </c>
      <c r="GI10" s="58">
        <f ca="1">'Electric 2W'!$CY37</f>
        <v>338.26086956521738</v>
      </c>
    </row>
    <row r="11" spans="2:191" x14ac:dyDescent="0.2">
      <c r="B11" s="55" t="s">
        <v>43</v>
      </c>
      <c r="C11" s="58">
        <v>89761</v>
      </c>
      <c r="D11" s="58">
        <v>95413</v>
      </c>
      <c r="E11" s="58">
        <v>103852</v>
      </c>
      <c r="F11" s="58">
        <v>111920</v>
      </c>
      <c r="G11" s="58">
        <v>116164</v>
      </c>
      <c r="H11" s="58">
        <v>121366</v>
      </c>
      <c r="I11" s="58">
        <v>126501</v>
      </c>
      <c r="J11" s="58">
        <v>130020</v>
      </c>
      <c r="K11" s="58">
        <v>134938</v>
      </c>
      <c r="L11" s="58">
        <v>141195</v>
      </c>
      <c r="M11" s="58">
        <v>144206</v>
      </c>
      <c r="N11" s="58">
        <v>148061</v>
      </c>
      <c r="O11" s="58">
        <v>152074</v>
      </c>
      <c r="P11" s="58">
        <v>155608</v>
      </c>
      <c r="Q11" s="58">
        <v>159903</v>
      </c>
      <c r="R11" s="58">
        <v>165423</v>
      </c>
      <c r="S11" s="58">
        <v>169825</v>
      </c>
      <c r="T11" s="58">
        <v>173922</v>
      </c>
      <c r="U11" s="58">
        <v>179181</v>
      </c>
      <c r="V11" s="58">
        <v>182931</v>
      </c>
      <c r="W11" s="58">
        <v>186703</v>
      </c>
      <c r="X11" s="58">
        <v>198306</v>
      </c>
      <c r="Y11" s="58">
        <v>204982</v>
      </c>
      <c r="Z11" s="58">
        <v>211429</v>
      </c>
      <c r="AA11" s="58">
        <v>218310</v>
      </c>
      <c r="AB11" s="58">
        <v>219624</v>
      </c>
      <c r="AC11" s="58">
        <v>232258</v>
      </c>
      <c r="AD11" s="58">
        <v>237872</v>
      </c>
      <c r="AE11" s="58">
        <v>244480</v>
      </c>
      <c r="AF11" s="58">
        <v>246356</v>
      </c>
      <c r="AG11" s="58">
        <v>255411</v>
      </c>
      <c r="AH11" s="58">
        <f>SUM('Electric 2W'!$AY$12:$BJ$12)</f>
        <v>267248</v>
      </c>
      <c r="AI11" s="58"/>
      <c r="AJ11" s="58">
        <v>86</v>
      </c>
      <c r="AK11" s="58">
        <v>7900</v>
      </c>
      <c r="AL11" s="58">
        <v>13953</v>
      </c>
      <c r="AM11" s="58">
        <v>21016</v>
      </c>
      <c r="AN11" s="58">
        <v>28321</v>
      </c>
      <c r="AO11" s="58">
        <v>35290</v>
      </c>
      <c r="AP11" s="58">
        <v>40422</v>
      </c>
      <c r="AQ11" s="58">
        <v>46278</v>
      </c>
      <c r="AR11" s="58">
        <v>57737</v>
      </c>
      <c r="AS11" s="58">
        <v>55174</v>
      </c>
      <c r="AT11" s="58">
        <v>77913</v>
      </c>
      <c r="AU11" s="58">
        <v>87927</v>
      </c>
      <c r="AV11" s="58">
        <v>100275</v>
      </c>
      <c r="AW11" s="58">
        <v>119774</v>
      </c>
      <c r="AX11" s="58">
        <v>124058</v>
      </c>
      <c r="AY11" s="58">
        <v>133790</v>
      </c>
      <c r="AZ11" s="58">
        <v>139991</v>
      </c>
      <c r="BA11" s="58">
        <v>149482</v>
      </c>
      <c r="BB11" s="58">
        <v>159978</v>
      </c>
      <c r="BC11" s="58">
        <v>164885</v>
      </c>
      <c r="BD11" s="58">
        <v>176208</v>
      </c>
      <c r="BE11" s="58">
        <v>184932</v>
      </c>
      <c r="BF11" s="58">
        <v>193827</v>
      </c>
      <c r="BG11" s="58">
        <v>202468</v>
      </c>
      <c r="BH11" s="58">
        <v>208387</v>
      </c>
      <c r="BI11" s="58">
        <v>217045</v>
      </c>
      <c r="BJ11" s="58">
        <v>229172</v>
      </c>
      <c r="BK11" s="58">
        <v>234563</v>
      </c>
      <c r="BL11" s="58">
        <v>244124</v>
      </c>
      <c r="BM11" s="58">
        <v>253988</v>
      </c>
      <c r="BN11" s="58">
        <v>264835</v>
      </c>
      <c r="BO11" s="58">
        <v>273514</v>
      </c>
      <c r="BP11" s="58">
        <v>280338</v>
      </c>
      <c r="BQ11" s="58">
        <v>285851</v>
      </c>
      <c r="BR11" s="58">
        <v>292263</v>
      </c>
      <c r="BS11" s="58">
        <v>298487</v>
      </c>
      <c r="BT11" s="58">
        <v>304384</v>
      </c>
      <c r="BU11" s="58">
        <v>310022</v>
      </c>
      <c r="BV11" s="58">
        <v>314925</v>
      </c>
      <c r="BW11" s="58">
        <v>329646</v>
      </c>
      <c r="BX11" s="58">
        <v>334212</v>
      </c>
      <c r="BY11" s="58">
        <v>339935</v>
      </c>
      <c r="BZ11" s="58">
        <v>347593</v>
      </c>
      <c r="CA11" s="58">
        <v>357295</v>
      </c>
      <c r="CB11" s="58">
        <v>368996</v>
      </c>
      <c r="CC11" s="58">
        <v>376550</v>
      </c>
      <c r="CD11" s="58">
        <v>383155</v>
      </c>
      <c r="CE11" s="58">
        <v>388907</v>
      </c>
      <c r="CF11" s="58">
        <v>394513</v>
      </c>
      <c r="CG11" s="58">
        <v>401661</v>
      </c>
      <c r="CH11" s="58">
        <v>404644</v>
      </c>
      <c r="CI11" s="58">
        <v>407572</v>
      </c>
      <c r="CJ11" s="58"/>
      <c r="CK11" s="58">
        <v>2702</v>
      </c>
      <c r="CL11" s="58">
        <v>5776</v>
      </c>
      <c r="CM11" s="58">
        <v>12105</v>
      </c>
      <c r="CN11" s="58">
        <v>17684</v>
      </c>
      <c r="CO11" s="58">
        <v>25567</v>
      </c>
      <c r="CP11" s="58">
        <v>30171</v>
      </c>
      <c r="CQ11" s="58">
        <v>31672</v>
      </c>
      <c r="CR11" s="58">
        <v>32397</v>
      </c>
      <c r="CS11" s="58">
        <v>33667</v>
      </c>
      <c r="CT11" s="58">
        <v>36521</v>
      </c>
      <c r="CU11" s="58">
        <v>42546</v>
      </c>
      <c r="CV11" s="58">
        <v>49445</v>
      </c>
      <c r="CW11" s="58">
        <v>56465</v>
      </c>
      <c r="CX11" s="58">
        <v>61406</v>
      </c>
      <c r="CY11" s="58">
        <v>65820</v>
      </c>
      <c r="CZ11" s="58">
        <v>69142</v>
      </c>
      <c r="DA11" s="58">
        <v>74051</v>
      </c>
      <c r="DB11" s="58">
        <v>79020</v>
      </c>
      <c r="DC11" s="58">
        <v>83407</v>
      </c>
      <c r="DD11" s="58">
        <v>87484</v>
      </c>
      <c r="DE11" s="58">
        <v>91641</v>
      </c>
      <c r="DF11" s="58">
        <v>95643</v>
      </c>
      <c r="DG11" s="58">
        <v>99172</v>
      </c>
      <c r="DH11" s="58">
        <v>102610</v>
      </c>
      <c r="DI11" s="58">
        <v>107133</v>
      </c>
      <c r="DJ11" s="58">
        <v>115199</v>
      </c>
      <c r="DK11" s="58">
        <v>122008</v>
      </c>
      <c r="DL11" s="58">
        <v>125695</v>
      </c>
      <c r="DM11" s="58">
        <v>130013</v>
      </c>
      <c r="DN11" s="58">
        <v>134375</v>
      </c>
      <c r="DO11" s="58">
        <v>137360</v>
      </c>
      <c r="DP11" s="58">
        <v>141183</v>
      </c>
      <c r="DQ11" s="58">
        <v>145035</v>
      </c>
      <c r="DR11" s="58">
        <v>152642</v>
      </c>
      <c r="DS11" s="58">
        <v>155289</v>
      </c>
      <c r="DT11" s="58">
        <v>157212</v>
      </c>
      <c r="DU11" s="58">
        <v>159336</v>
      </c>
      <c r="DV11" s="58">
        <v>163984</v>
      </c>
      <c r="DW11" s="58">
        <v>168386</v>
      </c>
      <c r="DX11" s="58">
        <v>171985</v>
      </c>
      <c r="DY11" s="58">
        <v>179272</v>
      </c>
      <c r="DZ11" s="58">
        <v>182339</v>
      </c>
      <c r="EA11" s="58">
        <v>185127</v>
      </c>
      <c r="EB11" s="58">
        <v>186701</v>
      </c>
      <c r="EC11" s="58">
        <v>188528</v>
      </c>
      <c r="ED11" s="58">
        <v>190338</v>
      </c>
      <c r="EE11" s="58">
        <v>191875</v>
      </c>
      <c r="EF11" s="58">
        <v>193273</v>
      </c>
      <c r="EG11" s="58">
        <v>198058</v>
      </c>
      <c r="EH11" s="58"/>
      <c r="EI11" s="58">
        <v>681</v>
      </c>
      <c r="EJ11" s="58">
        <v>2440</v>
      </c>
      <c r="EK11" s="58">
        <v>3495</v>
      </c>
      <c r="EL11" s="58">
        <v>5488</v>
      </c>
      <c r="EM11" s="58">
        <v>7781</v>
      </c>
      <c r="EN11" s="58">
        <v>8887</v>
      </c>
      <c r="EO11" s="58">
        <v>9950</v>
      </c>
      <c r="EP11" s="58">
        <v>10941</v>
      </c>
      <c r="EQ11" s="58">
        <f ca="1">'Electric 2W'!$CY38</f>
        <v>15246.869565217392</v>
      </c>
      <c r="ER11" s="58">
        <f ca="1">'Electric 2W'!$CY38</f>
        <v>15246.869565217392</v>
      </c>
      <c r="ES11" s="58">
        <f ca="1">'Electric 2W'!$CY38</f>
        <v>15246.869565217392</v>
      </c>
      <c r="ET11" s="58">
        <f ca="1">'Electric 2W'!$CY38</f>
        <v>15246.869565217392</v>
      </c>
      <c r="EU11" s="58">
        <f ca="1">'Electric 2W'!$CY38</f>
        <v>15246.869565217392</v>
      </c>
      <c r="EV11" s="58">
        <f ca="1">'Electric 2W'!$CY38</f>
        <v>15246.869565217392</v>
      </c>
      <c r="EW11" s="58">
        <f ca="1">'Electric 2W'!$CY38</f>
        <v>15246.869565217392</v>
      </c>
      <c r="EX11" s="58">
        <f ca="1">'Electric 2W'!$CY38</f>
        <v>15246.869565217392</v>
      </c>
      <c r="EY11" s="58">
        <f ca="1">'Electric 2W'!$CY38</f>
        <v>15246.869565217392</v>
      </c>
      <c r="EZ11" s="58">
        <f ca="1">'Electric 2W'!$CY38</f>
        <v>15246.869565217392</v>
      </c>
      <c r="FA11" s="58">
        <f ca="1">'Electric 2W'!$CY38</f>
        <v>15246.869565217392</v>
      </c>
      <c r="FB11" s="58">
        <f ca="1">'Electric 2W'!$CY38</f>
        <v>15246.869565217392</v>
      </c>
      <c r="FC11" s="58">
        <f ca="1">'Electric 2W'!$CY38</f>
        <v>15246.869565217392</v>
      </c>
      <c r="FD11" s="58">
        <f ca="1">'Electric 2W'!$CY38</f>
        <v>15246.869565217392</v>
      </c>
      <c r="FE11" s="58">
        <f ca="1">'Electric 2W'!$CY38</f>
        <v>15246.869565217392</v>
      </c>
      <c r="FF11" s="58">
        <f ca="1">'Electric 2W'!$CY38</f>
        <v>15246.869565217392</v>
      </c>
      <c r="FG11" s="58">
        <f ca="1">'Electric 2W'!$CY38</f>
        <v>15246.869565217392</v>
      </c>
      <c r="FH11" s="58">
        <f ca="1">'Electric 2W'!$CY38</f>
        <v>15246.869565217392</v>
      </c>
      <c r="FI11" s="58">
        <f ca="1">'Electric 2W'!$CY38</f>
        <v>15246.869565217392</v>
      </c>
      <c r="FJ11" s="58">
        <f ca="1">'Electric 2W'!$CY38</f>
        <v>15246.869565217392</v>
      </c>
      <c r="FK11" s="58">
        <f ca="1">'Electric 2W'!$CY38</f>
        <v>15246.869565217392</v>
      </c>
      <c r="FL11" s="58">
        <f ca="1">'Electric 2W'!$CY38</f>
        <v>15246.869565217392</v>
      </c>
      <c r="FM11" s="58">
        <f ca="1">'Electric 2W'!$CY38</f>
        <v>15246.869565217392</v>
      </c>
      <c r="FN11" s="58">
        <f ca="1">'Electric 2W'!$CY38</f>
        <v>15246.869565217392</v>
      </c>
      <c r="FO11" s="58">
        <f ca="1">'Electric 2W'!$CY38</f>
        <v>15246.869565217392</v>
      </c>
      <c r="FP11" s="58">
        <f ca="1">'Electric 2W'!$CY38</f>
        <v>15246.869565217392</v>
      </c>
      <c r="FQ11" s="58">
        <f ca="1">'Electric 2W'!$CY38</f>
        <v>15246.869565217392</v>
      </c>
      <c r="FR11" s="58">
        <f ca="1">'Electric 2W'!$CY38</f>
        <v>15246.869565217392</v>
      </c>
      <c r="FS11" s="58">
        <f ca="1">'Electric 2W'!$CY38</f>
        <v>15246.869565217392</v>
      </c>
      <c r="FT11" s="58">
        <f ca="1">'Electric 2W'!$CY38</f>
        <v>15246.869565217392</v>
      </c>
      <c r="FU11" s="58">
        <f ca="1">'Electric 2W'!$CY38</f>
        <v>15246.869565217392</v>
      </c>
      <c r="FV11" s="58">
        <f ca="1">'Electric 2W'!$CY38</f>
        <v>15246.869565217392</v>
      </c>
      <c r="FW11" s="58">
        <f ca="1">'Electric 2W'!$CY38</f>
        <v>15246.869565217392</v>
      </c>
      <c r="FX11" s="58">
        <f ca="1">'Electric 2W'!$CY38</f>
        <v>15246.869565217392</v>
      </c>
      <c r="FY11" s="58">
        <f ca="1">'Electric 2W'!$CY38</f>
        <v>15246.869565217392</v>
      </c>
      <c r="FZ11" s="58">
        <f ca="1">'Electric 2W'!$CY38</f>
        <v>15246.869565217392</v>
      </c>
      <c r="GA11" s="58">
        <f ca="1">'Electric 2W'!$CY38</f>
        <v>15246.869565217392</v>
      </c>
      <c r="GB11" s="58">
        <f ca="1">'Electric 2W'!$CY38</f>
        <v>15246.869565217392</v>
      </c>
      <c r="GC11" s="58">
        <f ca="1">'Electric 2W'!$CY38</f>
        <v>15246.869565217392</v>
      </c>
      <c r="GD11" s="58">
        <f ca="1">'Electric 2W'!$CY38</f>
        <v>15246.869565217392</v>
      </c>
      <c r="GE11" s="58">
        <f ca="1">'Electric 2W'!$CY38</f>
        <v>15246.869565217392</v>
      </c>
      <c r="GF11" s="58">
        <f ca="1">'Electric 2W'!$CY38</f>
        <v>15246.869565217392</v>
      </c>
      <c r="GG11" s="58">
        <f ca="1">'Electric 2W'!$CY38</f>
        <v>15246.869565217392</v>
      </c>
      <c r="GH11" s="58">
        <f ca="1">'Electric 2W'!$CY38</f>
        <v>15246.869565217392</v>
      </c>
      <c r="GI11" s="58">
        <f ca="1">'Electric 2W'!$CY38</f>
        <v>15246.869565217392</v>
      </c>
    </row>
    <row r="12" spans="2:191" x14ac:dyDescent="0.2">
      <c r="B12" s="55" t="s">
        <v>26</v>
      </c>
      <c r="C12" s="58">
        <v>51341</v>
      </c>
      <c r="D12" s="58">
        <v>55215</v>
      </c>
      <c r="E12" s="58">
        <v>64061</v>
      </c>
      <c r="F12" s="58">
        <v>69556</v>
      </c>
      <c r="G12" s="58">
        <v>70973</v>
      </c>
      <c r="H12" s="58">
        <v>73891</v>
      </c>
      <c r="I12" s="58">
        <v>77544</v>
      </c>
      <c r="J12" s="58">
        <v>80461</v>
      </c>
      <c r="K12" s="58">
        <v>82608</v>
      </c>
      <c r="L12" s="58">
        <v>84970</v>
      </c>
      <c r="M12" s="58">
        <v>86668</v>
      </c>
      <c r="N12" s="58">
        <v>90002</v>
      </c>
      <c r="O12" s="58">
        <v>93147</v>
      </c>
      <c r="P12" s="58">
        <v>96323</v>
      </c>
      <c r="Q12" s="58">
        <v>100077</v>
      </c>
      <c r="R12" s="58">
        <v>104726</v>
      </c>
      <c r="S12" s="58">
        <v>108052</v>
      </c>
      <c r="T12" s="58">
        <v>111207</v>
      </c>
      <c r="U12" s="58">
        <v>115623</v>
      </c>
      <c r="V12" s="58">
        <v>118913</v>
      </c>
      <c r="W12" s="58">
        <v>121210</v>
      </c>
      <c r="X12" s="58">
        <v>130011</v>
      </c>
      <c r="Y12" s="58">
        <v>134060</v>
      </c>
      <c r="Z12" s="58">
        <v>137769</v>
      </c>
      <c r="AA12" s="58">
        <v>142438</v>
      </c>
      <c r="AB12" s="58">
        <v>140850</v>
      </c>
      <c r="AC12" s="58">
        <v>152038</v>
      </c>
      <c r="AD12" s="58">
        <v>155116</v>
      </c>
      <c r="AE12" s="58">
        <v>158818</v>
      </c>
      <c r="AF12" s="58">
        <v>159946</v>
      </c>
      <c r="AG12" s="58">
        <v>163403</v>
      </c>
      <c r="AH12" s="58">
        <f>SUM('Electric 2W'!$AY$15:$BJ$15)</f>
        <v>166595</v>
      </c>
      <c r="AI12" s="58"/>
      <c r="AJ12" s="58">
        <v>521</v>
      </c>
      <c r="AK12" s="58">
        <v>3960</v>
      </c>
      <c r="AL12" s="58">
        <v>6594</v>
      </c>
      <c r="AM12" s="58">
        <v>10054</v>
      </c>
      <c r="AN12" s="58">
        <v>13701</v>
      </c>
      <c r="AO12" s="58">
        <v>17330</v>
      </c>
      <c r="AP12" s="58">
        <v>20498</v>
      </c>
      <c r="AQ12" s="58">
        <v>24068</v>
      </c>
      <c r="AR12" s="58">
        <v>27739</v>
      </c>
      <c r="AS12" s="58">
        <v>24009</v>
      </c>
      <c r="AT12" s="58">
        <v>34804</v>
      </c>
      <c r="AU12" s="58">
        <v>39308</v>
      </c>
      <c r="AV12" s="58">
        <v>46143</v>
      </c>
      <c r="AW12" s="58">
        <v>56529</v>
      </c>
      <c r="AX12" s="58">
        <v>56806</v>
      </c>
      <c r="AY12" s="58">
        <v>58290</v>
      </c>
      <c r="AZ12" s="58">
        <v>61085</v>
      </c>
      <c r="BA12" s="58">
        <v>63535</v>
      </c>
      <c r="BB12" s="58">
        <v>66122</v>
      </c>
      <c r="BC12" s="58">
        <v>68969</v>
      </c>
      <c r="BD12" s="58">
        <v>71689</v>
      </c>
      <c r="BE12" s="58">
        <v>74197</v>
      </c>
      <c r="BF12" s="58">
        <v>77026</v>
      </c>
      <c r="BG12" s="58">
        <v>80065</v>
      </c>
      <c r="BH12" s="58">
        <v>82497</v>
      </c>
      <c r="BI12" s="58">
        <v>86083</v>
      </c>
      <c r="BJ12" s="58">
        <v>90790</v>
      </c>
      <c r="BK12" s="58">
        <v>94857</v>
      </c>
      <c r="BL12" s="58">
        <v>98440</v>
      </c>
      <c r="BM12" s="58">
        <v>102165</v>
      </c>
      <c r="BN12" s="58">
        <v>107126</v>
      </c>
      <c r="BO12" s="58">
        <v>111867</v>
      </c>
      <c r="BP12" s="58">
        <v>115033</v>
      </c>
      <c r="BQ12" s="58">
        <v>118965</v>
      </c>
      <c r="BR12" s="58">
        <v>123096</v>
      </c>
      <c r="BS12" s="58">
        <v>128304</v>
      </c>
      <c r="BT12" s="58">
        <v>132078</v>
      </c>
      <c r="BU12" s="58">
        <v>136341</v>
      </c>
      <c r="BV12" s="58">
        <v>140322</v>
      </c>
      <c r="BW12" s="58">
        <v>150177</v>
      </c>
      <c r="BX12" s="58">
        <v>152963</v>
      </c>
      <c r="BY12" s="58">
        <v>156607</v>
      </c>
      <c r="BZ12" s="58">
        <v>163613</v>
      </c>
      <c r="CA12" s="58">
        <v>171035</v>
      </c>
      <c r="CB12" s="58">
        <v>179256</v>
      </c>
      <c r="CC12" s="58">
        <v>187307</v>
      </c>
      <c r="CD12" s="58">
        <v>193687</v>
      </c>
      <c r="CE12" s="58">
        <v>198313</v>
      </c>
      <c r="CF12" s="58">
        <v>203968</v>
      </c>
      <c r="CG12" s="58">
        <v>212233</v>
      </c>
      <c r="CH12" s="58">
        <v>216227</v>
      </c>
      <c r="CI12" s="58">
        <v>220562</v>
      </c>
      <c r="CJ12" s="58"/>
      <c r="CK12" s="58">
        <v>5262</v>
      </c>
      <c r="CL12" s="58">
        <v>9332</v>
      </c>
      <c r="CM12" s="58">
        <v>13712</v>
      </c>
      <c r="CN12" s="58">
        <v>19295</v>
      </c>
      <c r="CO12" s="58">
        <v>25499</v>
      </c>
      <c r="CP12" s="58">
        <v>29700</v>
      </c>
      <c r="CQ12" s="58">
        <v>34242</v>
      </c>
      <c r="CR12" s="58">
        <v>38677</v>
      </c>
      <c r="CS12" s="58">
        <v>44762</v>
      </c>
      <c r="CT12" s="58">
        <v>49172</v>
      </c>
      <c r="CU12" s="58">
        <v>53133</v>
      </c>
      <c r="CV12" s="58">
        <v>58811</v>
      </c>
      <c r="CW12" s="58">
        <v>73384</v>
      </c>
      <c r="CX12" s="58">
        <v>77766</v>
      </c>
      <c r="CY12" s="58">
        <v>81548</v>
      </c>
      <c r="CZ12" s="58">
        <v>86063</v>
      </c>
      <c r="DA12" s="58">
        <v>91034</v>
      </c>
      <c r="DB12" s="58">
        <v>97286</v>
      </c>
      <c r="DC12" s="58">
        <v>102328</v>
      </c>
      <c r="DD12" s="58">
        <v>107814</v>
      </c>
      <c r="DE12" s="58">
        <v>113098</v>
      </c>
      <c r="DF12" s="58">
        <v>119681</v>
      </c>
      <c r="DG12" s="58">
        <v>125333</v>
      </c>
      <c r="DH12" s="58">
        <v>131531</v>
      </c>
      <c r="DI12" s="58">
        <v>137225</v>
      </c>
      <c r="DJ12" s="58">
        <v>143744</v>
      </c>
      <c r="DK12" s="58">
        <v>152589</v>
      </c>
      <c r="DL12" s="58">
        <v>157231</v>
      </c>
      <c r="DM12" s="58">
        <v>162894</v>
      </c>
      <c r="DN12" s="58">
        <v>169049</v>
      </c>
      <c r="DO12" s="58">
        <v>174432</v>
      </c>
      <c r="DP12" s="58">
        <v>179565</v>
      </c>
      <c r="DQ12" s="58">
        <v>184093</v>
      </c>
      <c r="DR12" s="58">
        <v>191450</v>
      </c>
      <c r="DS12" s="58">
        <v>196002</v>
      </c>
      <c r="DT12" s="58">
        <v>199770</v>
      </c>
      <c r="DU12" s="58">
        <v>203227</v>
      </c>
      <c r="DV12" s="58">
        <v>210929</v>
      </c>
      <c r="DW12" s="58">
        <v>218756</v>
      </c>
      <c r="DX12" s="58">
        <v>225585</v>
      </c>
      <c r="DY12" s="58">
        <v>237943</v>
      </c>
      <c r="DZ12" s="58">
        <v>245129</v>
      </c>
      <c r="EA12" s="58">
        <v>252195</v>
      </c>
      <c r="EB12" s="58">
        <v>259822</v>
      </c>
      <c r="EC12" s="58">
        <v>267151</v>
      </c>
      <c r="ED12" s="58">
        <v>274346</v>
      </c>
      <c r="EE12" s="58">
        <v>280713</v>
      </c>
      <c r="EF12" s="58">
        <v>286988</v>
      </c>
      <c r="EG12" s="58">
        <v>297457</v>
      </c>
      <c r="EH12" s="58"/>
      <c r="EI12" s="58">
        <v>5711</v>
      </c>
      <c r="EJ12" s="58">
        <v>12746</v>
      </c>
      <c r="EK12" s="58">
        <v>19705</v>
      </c>
      <c r="EL12" s="58">
        <v>27212</v>
      </c>
      <c r="EM12" s="58">
        <v>36271</v>
      </c>
      <c r="EN12" s="58">
        <v>44119</v>
      </c>
      <c r="EO12" s="58">
        <v>51828</v>
      </c>
      <c r="EP12" s="58">
        <v>59923</v>
      </c>
      <c r="EQ12" s="58">
        <f ca="1">'Electric 2W'!$CY39</f>
        <v>91714.565217391297</v>
      </c>
      <c r="ER12" s="58">
        <f ca="1">'Electric 2W'!$CY39</f>
        <v>91714.565217391297</v>
      </c>
      <c r="ES12" s="58">
        <f ca="1">'Electric 2W'!$CY39</f>
        <v>91714.565217391297</v>
      </c>
      <c r="ET12" s="58">
        <f ca="1">'Electric 2W'!$CY39</f>
        <v>91714.565217391297</v>
      </c>
      <c r="EU12" s="58">
        <f ca="1">'Electric 2W'!$CY39</f>
        <v>91714.565217391297</v>
      </c>
      <c r="EV12" s="58">
        <f ca="1">'Electric 2W'!$CY39</f>
        <v>91714.565217391297</v>
      </c>
      <c r="EW12" s="58">
        <f ca="1">'Electric 2W'!$CY39</f>
        <v>91714.565217391297</v>
      </c>
      <c r="EX12" s="58">
        <f ca="1">'Electric 2W'!$CY39</f>
        <v>91714.565217391297</v>
      </c>
      <c r="EY12" s="58">
        <f ca="1">'Electric 2W'!$CY39</f>
        <v>91714.565217391297</v>
      </c>
      <c r="EZ12" s="58">
        <f ca="1">'Electric 2W'!$CY39</f>
        <v>91714.565217391297</v>
      </c>
      <c r="FA12" s="58">
        <f ca="1">'Electric 2W'!$CY39</f>
        <v>91714.565217391297</v>
      </c>
      <c r="FB12" s="58">
        <f ca="1">'Electric 2W'!$CY39</f>
        <v>91714.565217391297</v>
      </c>
      <c r="FC12" s="58">
        <f ca="1">'Electric 2W'!$CY39</f>
        <v>91714.565217391297</v>
      </c>
      <c r="FD12" s="58">
        <f ca="1">'Electric 2W'!$CY39</f>
        <v>91714.565217391297</v>
      </c>
      <c r="FE12" s="58">
        <f ca="1">'Electric 2W'!$CY39</f>
        <v>91714.565217391297</v>
      </c>
      <c r="FF12" s="58">
        <f ca="1">'Electric 2W'!$CY39</f>
        <v>91714.565217391297</v>
      </c>
      <c r="FG12" s="58">
        <f ca="1">'Electric 2W'!$CY39</f>
        <v>91714.565217391297</v>
      </c>
      <c r="FH12" s="58">
        <f ca="1">'Electric 2W'!$CY39</f>
        <v>91714.565217391297</v>
      </c>
      <c r="FI12" s="58">
        <f ca="1">'Electric 2W'!$CY39</f>
        <v>91714.565217391297</v>
      </c>
      <c r="FJ12" s="58">
        <f ca="1">'Electric 2W'!$CY39</f>
        <v>91714.565217391297</v>
      </c>
      <c r="FK12" s="58">
        <f ca="1">'Electric 2W'!$CY39</f>
        <v>91714.565217391297</v>
      </c>
      <c r="FL12" s="58">
        <f ca="1">'Electric 2W'!$CY39</f>
        <v>91714.565217391297</v>
      </c>
      <c r="FM12" s="58">
        <f ca="1">'Electric 2W'!$CY39</f>
        <v>91714.565217391297</v>
      </c>
      <c r="FN12" s="58">
        <f ca="1">'Electric 2W'!$CY39</f>
        <v>91714.565217391297</v>
      </c>
      <c r="FO12" s="58">
        <f ca="1">'Electric 2W'!$CY39</f>
        <v>91714.565217391297</v>
      </c>
      <c r="FP12" s="58">
        <f ca="1">'Electric 2W'!$CY39</f>
        <v>91714.565217391297</v>
      </c>
      <c r="FQ12" s="58">
        <f ca="1">'Electric 2W'!$CY39</f>
        <v>91714.565217391297</v>
      </c>
      <c r="FR12" s="58">
        <f ca="1">'Electric 2W'!$CY39</f>
        <v>91714.565217391297</v>
      </c>
      <c r="FS12" s="58">
        <f ca="1">'Electric 2W'!$CY39</f>
        <v>91714.565217391297</v>
      </c>
      <c r="FT12" s="58">
        <f ca="1">'Electric 2W'!$CY39</f>
        <v>91714.565217391297</v>
      </c>
      <c r="FU12" s="58">
        <f ca="1">'Electric 2W'!$CY39</f>
        <v>91714.565217391297</v>
      </c>
      <c r="FV12" s="58">
        <f ca="1">'Electric 2W'!$CY39</f>
        <v>91714.565217391297</v>
      </c>
      <c r="FW12" s="58">
        <f ca="1">'Electric 2W'!$CY39</f>
        <v>91714.565217391297</v>
      </c>
      <c r="FX12" s="58">
        <f ca="1">'Electric 2W'!$CY39</f>
        <v>91714.565217391297</v>
      </c>
      <c r="FY12" s="58">
        <f ca="1">'Electric 2W'!$CY39</f>
        <v>91714.565217391297</v>
      </c>
      <c r="FZ12" s="58">
        <f ca="1">'Electric 2W'!$CY39</f>
        <v>91714.565217391297</v>
      </c>
      <c r="GA12" s="58">
        <f ca="1">'Electric 2W'!$CY39</f>
        <v>91714.565217391297</v>
      </c>
      <c r="GB12" s="58">
        <f ca="1">'Electric 2W'!$CY39</f>
        <v>91714.565217391297</v>
      </c>
      <c r="GC12" s="58">
        <f ca="1">'Electric 2W'!$CY39</f>
        <v>91714.565217391297</v>
      </c>
      <c r="GD12" s="58">
        <f ca="1">'Electric 2W'!$CY39</f>
        <v>91714.565217391297</v>
      </c>
      <c r="GE12" s="58">
        <f ca="1">'Electric 2W'!$CY39</f>
        <v>91714.565217391297</v>
      </c>
      <c r="GF12" s="58">
        <f ca="1">'Electric 2W'!$CY39</f>
        <v>91714.565217391297</v>
      </c>
      <c r="GG12" s="58">
        <f ca="1">'Electric 2W'!$CY39</f>
        <v>91714.565217391297</v>
      </c>
      <c r="GH12" s="58">
        <f ca="1">'Electric 2W'!$CY39</f>
        <v>91714.565217391297</v>
      </c>
      <c r="GI12" s="58">
        <f ca="1">'Electric 2W'!$CY39</f>
        <v>91714.565217391297</v>
      </c>
    </row>
    <row r="13" spans="2:191" x14ac:dyDescent="0.2">
      <c r="B13" s="55" t="s">
        <v>56</v>
      </c>
      <c r="C13" s="58">
        <v>934</v>
      </c>
      <c r="D13" s="58">
        <v>950</v>
      </c>
      <c r="E13" s="58">
        <v>1300</v>
      </c>
      <c r="F13" s="58">
        <v>1667</v>
      </c>
      <c r="G13" s="58">
        <v>1757</v>
      </c>
      <c r="H13" s="58">
        <v>1907</v>
      </c>
      <c r="I13" s="58">
        <v>2165</v>
      </c>
      <c r="J13" s="58">
        <v>2382</v>
      </c>
      <c r="K13" s="58">
        <v>2647</v>
      </c>
      <c r="L13" s="58">
        <v>2929</v>
      </c>
      <c r="M13" s="58">
        <v>3070</v>
      </c>
      <c r="N13" s="58">
        <v>3259</v>
      </c>
      <c r="O13" s="58">
        <v>3488</v>
      </c>
      <c r="P13" s="58">
        <v>3675</v>
      </c>
      <c r="Q13" s="58">
        <v>3941</v>
      </c>
      <c r="R13" s="58">
        <v>4094</v>
      </c>
      <c r="S13" s="58">
        <v>4231</v>
      </c>
      <c r="T13" s="58">
        <v>4321</v>
      </c>
      <c r="U13" s="58">
        <v>4465</v>
      </c>
      <c r="V13" s="58">
        <v>4576</v>
      </c>
      <c r="W13" s="58">
        <v>4680</v>
      </c>
      <c r="X13" s="58">
        <v>5905</v>
      </c>
      <c r="Y13" s="58">
        <v>6390</v>
      </c>
      <c r="Z13" s="58">
        <v>6933</v>
      </c>
      <c r="AA13" s="58">
        <v>7899</v>
      </c>
      <c r="AB13" s="58">
        <v>8714</v>
      </c>
      <c r="AC13" s="58">
        <v>9332</v>
      </c>
      <c r="AD13" s="58">
        <v>9688</v>
      </c>
      <c r="AE13" s="58">
        <v>10116</v>
      </c>
      <c r="AF13" s="58">
        <v>10338</v>
      </c>
      <c r="AG13" s="58">
        <v>10689</v>
      </c>
      <c r="AH13" s="58">
        <f>SUM('Electric 2W'!$AY$10:$BJ$10)</f>
        <v>11141</v>
      </c>
      <c r="AI13" s="58"/>
      <c r="AJ13" s="58">
        <v>79</v>
      </c>
      <c r="AK13" s="58">
        <v>570</v>
      </c>
      <c r="AL13" s="58">
        <v>752</v>
      </c>
      <c r="AM13" s="58">
        <v>983</v>
      </c>
      <c r="AN13" s="58">
        <v>1284</v>
      </c>
      <c r="AO13" s="58">
        <v>1823</v>
      </c>
      <c r="AP13" s="58">
        <v>2229</v>
      </c>
      <c r="AQ13" s="58">
        <v>2644</v>
      </c>
      <c r="AR13" s="58">
        <v>3066</v>
      </c>
      <c r="AS13" s="58">
        <v>2349</v>
      </c>
      <c r="AT13" s="58">
        <v>3695</v>
      </c>
      <c r="AU13" s="58">
        <v>4286</v>
      </c>
      <c r="AV13" s="58">
        <v>5383</v>
      </c>
      <c r="AW13" s="58">
        <v>7331</v>
      </c>
      <c r="AX13" s="58">
        <v>7364</v>
      </c>
      <c r="AY13" s="58">
        <v>7460</v>
      </c>
      <c r="AZ13" s="58">
        <v>7757</v>
      </c>
      <c r="BA13" s="58">
        <v>8163</v>
      </c>
      <c r="BB13" s="58">
        <v>8622</v>
      </c>
      <c r="BC13" s="58">
        <v>9192</v>
      </c>
      <c r="BD13" s="58">
        <v>9712</v>
      </c>
      <c r="BE13" s="58">
        <v>10321</v>
      </c>
      <c r="BF13" s="58">
        <v>10911</v>
      </c>
      <c r="BG13" s="58">
        <v>11472</v>
      </c>
      <c r="BH13" s="58">
        <v>12006</v>
      </c>
      <c r="BI13" s="58">
        <v>12811</v>
      </c>
      <c r="BJ13" s="58">
        <v>14006</v>
      </c>
      <c r="BK13" s="58">
        <v>15137</v>
      </c>
      <c r="BL13" s="58">
        <v>15890</v>
      </c>
      <c r="BM13" s="58">
        <v>16745</v>
      </c>
      <c r="BN13" s="58">
        <v>18172</v>
      </c>
      <c r="BO13" s="58">
        <v>19645</v>
      </c>
      <c r="BP13" s="58">
        <v>20495</v>
      </c>
      <c r="BQ13" s="58">
        <v>21357</v>
      </c>
      <c r="BR13" s="58">
        <v>22432</v>
      </c>
      <c r="BS13" s="58">
        <v>23901</v>
      </c>
      <c r="BT13" s="58">
        <v>24974</v>
      </c>
      <c r="BU13" s="58">
        <v>25946</v>
      </c>
      <c r="BV13" s="58">
        <v>26945</v>
      </c>
      <c r="BW13" s="58">
        <v>29135</v>
      </c>
      <c r="BX13" s="58">
        <v>29914</v>
      </c>
      <c r="BY13" s="58">
        <v>30703</v>
      </c>
      <c r="BZ13" s="58">
        <v>32448</v>
      </c>
      <c r="CA13" s="58">
        <v>34242</v>
      </c>
      <c r="CB13" s="58">
        <v>36314</v>
      </c>
      <c r="CC13" s="58">
        <v>38185</v>
      </c>
      <c r="CD13" s="58">
        <v>40169</v>
      </c>
      <c r="CE13" s="58">
        <v>41987</v>
      </c>
      <c r="CF13" s="58">
        <v>42707</v>
      </c>
      <c r="CG13" s="58">
        <v>43296</v>
      </c>
      <c r="CH13" s="58">
        <v>43486</v>
      </c>
      <c r="CI13" s="58">
        <v>43696</v>
      </c>
      <c r="CJ13" s="58"/>
      <c r="CK13" s="58">
        <v>187</v>
      </c>
      <c r="CL13" s="58">
        <v>429</v>
      </c>
      <c r="CM13" s="58">
        <v>767</v>
      </c>
      <c r="CN13" s="58">
        <v>1227</v>
      </c>
      <c r="CO13" s="58">
        <v>1818</v>
      </c>
      <c r="CP13" s="58">
        <v>2450</v>
      </c>
      <c r="CQ13" s="58">
        <v>3025</v>
      </c>
      <c r="CR13" s="58">
        <v>3698</v>
      </c>
      <c r="CS13" s="58">
        <v>4542</v>
      </c>
      <c r="CT13" s="58">
        <v>5267</v>
      </c>
      <c r="CU13" s="58">
        <v>6324</v>
      </c>
      <c r="CV13" s="58">
        <v>7832</v>
      </c>
      <c r="CW13" s="58">
        <v>12294</v>
      </c>
      <c r="CX13" s="58">
        <v>13331</v>
      </c>
      <c r="CY13" s="58">
        <v>14439</v>
      </c>
      <c r="CZ13" s="58">
        <v>15873</v>
      </c>
      <c r="DA13" s="58">
        <v>17496</v>
      </c>
      <c r="DB13" s="58">
        <v>19640</v>
      </c>
      <c r="DC13" s="58">
        <v>21076</v>
      </c>
      <c r="DD13" s="58">
        <v>22584</v>
      </c>
      <c r="DE13" s="58">
        <v>23940</v>
      </c>
      <c r="DF13" s="58">
        <v>26037</v>
      </c>
      <c r="DG13" s="58">
        <v>27385</v>
      </c>
      <c r="DH13" s="58">
        <v>29119</v>
      </c>
      <c r="DI13" s="58">
        <v>30734</v>
      </c>
      <c r="DJ13" s="58">
        <v>33364</v>
      </c>
      <c r="DK13" s="58">
        <v>36925</v>
      </c>
      <c r="DL13" s="58">
        <v>39304</v>
      </c>
      <c r="DM13" s="58">
        <v>41839</v>
      </c>
      <c r="DN13" s="58">
        <v>45171</v>
      </c>
      <c r="DO13" s="58">
        <v>48072</v>
      </c>
      <c r="DP13" s="58">
        <v>50837</v>
      </c>
      <c r="DQ13" s="58">
        <v>53326</v>
      </c>
      <c r="DR13" s="58">
        <v>57703</v>
      </c>
      <c r="DS13" s="58">
        <v>60197</v>
      </c>
      <c r="DT13" s="58">
        <v>62427</v>
      </c>
      <c r="DU13" s="58">
        <v>64752</v>
      </c>
      <c r="DV13" s="58">
        <v>68693</v>
      </c>
      <c r="DW13" s="58">
        <v>72704</v>
      </c>
      <c r="DX13" s="58">
        <v>77384</v>
      </c>
      <c r="DY13" s="58">
        <v>83236</v>
      </c>
      <c r="DZ13" s="58">
        <v>86979</v>
      </c>
      <c r="EA13" s="58">
        <v>89585</v>
      </c>
      <c r="EB13" s="58">
        <v>92378</v>
      </c>
      <c r="EC13" s="58">
        <v>95239</v>
      </c>
      <c r="ED13" s="58">
        <v>98695</v>
      </c>
      <c r="EE13" s="58">
        <v>101355</v>
      </c>
      <c r="EF13" s="58">
        <v>103857</v>
      </c>
      <c r="EG13" s="58">
        <v>108388</v>
      </c>
      <c r="EH13" s="58"/>
      <c r="EI13" s="58">
        <v>2458</v>
      </c>
      <c r="EJ13" s="58">
        <v>4851</v>
      </c>
      <c r="EK13" s="58">
        <v>7418</v>
      </c>
      <c r="EL13" s="58">
        <v>10173</v>
      </c>
      <c r="EM13" s="58">
        <v>13880</v>
      </c>
      <c r="EN13" s="58">
        <v>16864</v>
      </c>
      <c r="EO13" s="58">
        <v>19780</v>
      </c>
      <c r="EP13" s="58">
        <v>23028</v>
      </c>
      <c r="EQ13" s="58">
        <f ca="1">'Electric 2W'!$CY40</f>
        <v>35245.82608695652</v>
      </c>
      <c r="ER13" s="58">
        <f ca="1">'Electric 2W'!$CY40</f>
        <v>35245.82608695652</v>
      </c>
      <c r="ES13" s="58">
        <f ca="1">'Electric 2W'!$CY40</f>
        <v>35245.82608695652</v>
      </c>
      <c r="ET13" s="58">
        <f ca="1">'Electric 2W'!$CY40</f>
        <v>35245.82608695652</v>
      </c>
      <c r="EU13" s="58">
        <f ca="1">'Electric 2W'!$CY40</f>
        <v>35245.82608695652</v>
      </c>
      <c r="EV13" s="58">
        <f ca="1">'Electric 2W'!$CY40</f>
        <v>35245.82608695652</v>
      </c>
      <c r="EW13" s="58">
        <f ca="1">'Electric 2W'!$CY40</f>
        <v>35245.82608695652</v>
      </c>
      <c r="EX13" s="58">
        <f ca="1">'Electric 2W'!$CY40</f>
        <v>35245.82608695652</v>
      </c>
      <c r="EY13" s="58">
        <f ca="1">'Electric 2W'!$CY40</f>
        <v>35245.82608695652</v>
      </c>
      <c r="EZ13" s="58">
        <f ca="1">'Electric 2W'!$CY40</f>
        <v>35245.82608695652</v>
      </c>
      <c r="FA13" s="58">
        <f ca="1">'Electric 2W'!$CY40</f>
        <v>35245.82608695652</v>
      </c>
      <c r="FB13" s="58">
        <f ca="1">'Electric 2W'!$CY40</f>
        <v>35245.82608695652</v>
      </c>
      <c r="FC13" s="58">
        <f ca="1">'Electric 2W'!$CY40</f>
        <v>35245.82608695652</v>
      </c>
      <c r="FD13" s="58">
        <f ca="1">'Electric 2W'!$CY40</f>
        <v>35245.82608695652</v>
      </c>
      <c r="FE13" s="58">
        <f ca="1">'Electric 2W'!$CY40</f>
        <v>35245.82608695652</v>
      </c>
      <c r="FF13" s="58">
        <f ca="1">'Electric 2W'!$CY40</f>
        <v>35245.82608695652</v>
      </c>
      <c r="FG13" s="58">
        <f ca="1">'Electric 2W'!$CY40</f>
        <v>35245.82608695652</v>
      </c>
      <c r="FH13" s="58">
        <f ca="1">'Electric 2W'!$CY40</f>
        <v>35245.82608695652</v>
      </c>
      <c r="FI13" s="58">
        <f ca="1">'Electric 2W'!$CY40</f>
        <v>35245.82608695652</v>
      </c>
      <c r="FJ13" s="58">
        <f ca="1">'Electric 2W'!$CY40</f>
        <v>35245.82608695652</v>
      </c>
      <c r="FK13" s="58">
        <f ca="1">'Electric 2W'!$CY40</f>
        <v>35245.82608695652</v>
      </c>
      <c r="FL13" s="58">
        <f ca="1">'Electric 2W'!$CY40</f>
        <v>35245.82608695652</v>
      </c>
      <c r="FM13" s="58">
        <f ca="1">'Electric 2W'!$CY40</f>
        <v>35245.82608695652</v>
      </c>
      <c r="FN13" s="58">
        <f ca="1">'Electric 2W'!$CY40</f>
        <v>35245.82608695652</v>
      </c>
      <c r="FO13" s="58">
        <f ca="1">'Electric 2W'!$CY40</f>
        <v>35245.82608695652</v>
      </c>
      <c r="FP13" s="58">
        <f ca="1">'Electric 2W'!$CY40</f>
        <v>35245.82608695652</v>
      </c>
      <c r="FQ13" s="58">
        <f ca="1">'Electric 2W'!$CY40</f>
        <v>35245.82608695652</v>
      </c>
      <c r="FR13" s="58">
        <f ca="1">'Electric 2W'!$CY40</f>
        <v>35245.82608695652</v>
      </c>
      <c r="FS13" s="58">
        <f ca="1">'Electric 2W'!$CY40</f>
        <v>35245.82608695652</v>
      </c>
      <c r="FT13" s="58">
        <f ca="1">'Electric 2W'!$CY40</f>
        <v>35245.82608695652</v>
      </c>
      <c r="FU13" s="58">
        <f ca="1">'Electric 2W'!$CY40</f>
        <v>35245.82608695652</v>
      </c>
      <c r="FV13" s="58">
        <f ca="1">'Electric 2W'!$CY40</f>
        <v>35245.82608695652</v>
      </c>
      <c r="FW13" s="58">
        <f ca="1">'Electric 2W'!$CY40</f>
        <v>35245.82608695652</v>
      </c>
      <c r="FX13" s="58">
        <f ca="1">'Electric 2W'!$CY40</f>
        <v>35245.82608695652</v>
      </c>
      <c r="FY13" s="58">
        <f ca="1">'Electric 2W'!$CY40</f>
        <v>35245.82608695652</v>
      </c>
      <c r="FZ13" s="58">
        <f ca="1">'Electric 2W'!$CY40</f>
        <v>35245.82608695652</v>
      </c>
      <c r="GA13" s="58">
        <f ca="1">'Electric 2W'!$CY40</f>
        <v>35245.82608695652</v>
      </c>
      <c r="GB13" s="58">
        <f ca="1">'Electric 2W'!$CY40</f>
        <v>35245.82608695652</v>
      </c>
      <c r="GC13" s="58">
        <f ca="1">'Electric 2W'!$CY40</f>
        <v>35245.82608695652</v>
      </c>
      <c r="GD13" s="58">
        <f ca="1">'Electric 2W'!$CY40</f>
        <v>35245.82608695652</v>
      </c>
      <c r="GE13" s="58">
        <f ca="1">'Electric 2W'!$CY40</f>
        <v>35245.82608695652</v>
      </c>
      <c r="GF13" s="58">
        <f ca="1">'Electric 2W'!$CY40</f>
        <v>35245.82608695652</v>
      </c>
      <c r="GG13" s="58">
        <f ca="1">'Electric 2W'!$CY40</f>
        <v>35245.82608695652</v>
      </c>
      <c r="GH13" s="58">
        <f ca="1">'Electric 2W'!$CY40</f>
        <v>35245.82608695652</v>
      </c>
      <c r="GI13" s="58">
        <f ca="1">'Electric 2W'!$CY40</f>
        <v>35245.82608695652</v>
      </c>
    </row>
    <row r="14" spans="2:191" x14ac:dyDescent="0.2">
      <c r="AI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</row>
    <row r="15" spans="2:191" x14ac:dyDescent="0.2">
      <c r="B15" s="55" t="s">
        <v>13</v>
      </c>
      <c r="C15" s="58">
        <f t="shared" ref="C15:D15" si="2">C17-SUM(C6:C13)</f>
        <v>38733</v>
      </c>
      <c r="D15" s="58">
        <f t="shared" si="2"/>
        <v>41032</v>
      </c>
      <c r="E15" s="58">
        <f t="shared" ref="E15:F15" si="3">E17-SUM(E6:E13)</f>
        <v>45948</v>
      </c>
      <c r="F15" s="58">
        <f t="shared" si="3"/>
        <v>52641</v>
      </c>
      <c r="G15" s="58">
        <f t="shared" ref="G15:H15" si="4">G17-SUM(G6:G13)</f>
        <v>53989</v>
      </c>
      <c r="H15" s="58">
        <f t="shared" si="4"/>
        <v>55796</v>
      </c>
      <c r="I15" s="58">
        <f t="shared" ref="I15:J15" si="5">I17-SUM(I6:I13)</f>
        <v>57575</v>
      </c>
      <c r="J15" s="58">
        <f t="shared" si="5"/>
        <v>59445</v>
      </c>
      <c r="K15" s="58">
        <f t="shared" ref="K15:L15" si="6">K17-SUM(K6:K13)</f>
        <v>61519</v>
      </c>
      <c r="L15" s="58">
        <f t="shared" si="6"/>
        <v>64207</v>
      </c>
      <c r="M15" s="58">
        <f t="shared" ref="M15:N15" si="7">M17-SUM(M6:M13)</f>
        <v>65437</v>
      </c>
      <c r="N15" s="58">
        <f t="shared" si="7"/>
        <v>67464</v>
      </c>
      <c r="O15" s="58">
        <f t="shared" ref="O15:P15" si="8">O17-SUM(O6:O13)</f>
        <v>69379</v>
      </c>
      <c r="P15" s="58">
        <f t="shared" si="8"/>
        <v>71484</v>
      </c>
      <c r="Q15" s="58">
        <f t="shared" ref="Q15:R15" si="9">Q17-SUM(Q6:Q13)</f>
        <v>74426</v>
      </c>
      <c r="R15" s="58">
        <f t="shared" si="9"/>
        <v>77517</v>
      </c>
      <c r="S15" s="58">
        <f t="shared" ref="S15:T15" si="10">S17-SUM(S6:S13)</f>
        <v>80087</v>
      </c>
      <c r="T15" s="58">
        <f t="shared" si="10"/>
        <v>82448</v>
      </c>
      <c r="U15" s="58">
        <f t="shared" ref="U15:V15" si="11">U17-SUM(U6:U13)</f>
        <v>85316</v>
      </c>
      <c r="V15" s="58">
        <f t="shared" si="11"/>
        <v>88255</v>
      </c>
      <c r="W15" s="58">
        <f t="shared" ref="W15:X15" si="12">W17-SUM(W6:W13)</f>
        <v>90633</v>
      </c>
      <c r="X15" s="58">
        <f t="shared" si="12"/>
        <v>96819</v>
      </c>
      <c r="Y15" s="58">
        <f t="shared" ref="Y15:Z15" si="13">Y17-SUM(Y6:Y13)</f>
        <v>99934</v>
      </c>
      <c r="Z15" s="58">
        <f t="shared" si="13"/>
        <v>103080</v>
      </c>
      <c r="AA15" s="58">
        <f t="shared" ref="AA15:AB15" si="14">AA17-SUM(AA6:AA13)</f>
        <v>106643</v>
      </c>
      <c r="AB15" s="58">
        <f t="shared" si="14"/>
        <v>107408</v>
      </c>
      <c r="AC15" s="58">
        <f t="shared" ref="AC15:AD15" si="15">AC17-SUM(AC6:AC13)</f>
        <v>114414</v>
      </c>
      <c r="AD15" s="58">
        <f t="shared" si="15"/>
        <v>117698</v>
      </c>
      <c r="AE15" s="58">
        <f t="shared" ref="AE15:AF15" si="16">AE17-SUM(AE6:AE13)</f>
        <v>121324</v>
      </c>
      <c r="AF15" s="58">
        <f t="shared" si="16"/>
        <v>122777</v>
      </c>
      <c r="AG15" s="58">
        <f t="shared" ref="AG15" si="17">AG17-SUM(AG6:AG13)</f>
        <v>126261</v>
      </c>
      <c r="AH15" s="58">
        <f t="shared" ref="AH15" si="18">AH17-SUM(AH6:AH13)</f>
        <v>129320</v>
      </c>
      <c r="AI15" s="58"/>
      <c r="AJ15" s="58">
        <f t="shared" ref="AJ15" si="19">AJ17-SUM(AJ6:AJ13)</f>
        <v>339</v>
      </c>
      <c r="AK15" s="58">
        <f t="shared" ref="AK15:AL15" si="20">AK17-SUM(AK6:AK13)</f>
        <v>3155</v>
      </c>
      <c r="AL15" s="58">
        <f t="shared" si="20"/>
        <v>5267</v>
      </c>
      <c r="AM15" s="58">
        <f t="shared" ref="AM15:AO15" si="21">AM17-SUM(AM6:AM13)</f>
        <v>7490</v>
      </c>
      <c r="AN15" s="58">
        <f t="shared" si="21"/>
        <v>9994</v>
      </c>
      <c r="AO15" s="58">
        <f t="shared" si="21"/>
        <v>12873</v>
      </c>
      <c r="AP15" s="58">
        <f t="shared" ref="AP15" si="22">AP17-SUM(AP6:AP13)</f>
        <v>15181</v>
      </c>
      <c r="AQ15" s="58">
        <f t="shared" ref="AQ15:AR15" si="23">AQ17-SUM(AQ6:AQ13)</f>
        <v>17573</v>
      </c>
      <c r="AR15" s="58">
        <f t="shared" si="23"/>
        <v>20116</v>
      </c>
      <c r="AS15" s="58">
        <f t="shared" ref="AS15:AT15" si="24">AS17-SUM(AS6:AS13)</f>
        <v>18080</v>
      </c>
      <c r="AT15" s="58">
        <f t="shared" si="24"/>
        <v>24865</v>
      </c>
      <c r="AU15" s="58">
        <f t="shared" ref="AU15:AV15" si="25">AU17-SUM(AU6:AU13)</f>
        <v>27911</v>
      </c>
      <c r="AV15" s="58">
        <f t="shared" si="25"/>
        <v>32123</v>
      </c>
      <c r="AW15" s="58">
        <f t="shared" ref="AW15:AX15" si="26">AW17-SUM(AW6:AW13)</f>
        <v>41275</v>
      </c>
      <c r="AX15" s="58">
        <f t="shared" si="26"/>
        <v>43658</v>
      </c>
      <c r="AY15" s="58">
        <f t="shared" ref="AY15:AZ15" si="27">AY17-SUM(AY6:AY13)</f>
        <v>45676</v>
      </c>
      <c r="AZ15" s="58">
        <f t="shared" si="27"/>
        <v>47872</v>
      </c>
      <c r="BA15" s="58">
        <f t="shared" ref="BA15:BB15" si="28">BA17-SUM(BA6:BA13)</f>
        <v>50016</v>
      </c>
      <c r="BB15" s="58">
        <f t="shared" si="28"/>
        <v>52388</v>
      </c>
      <c r="BC15" s="58">
        <f t="shared" ref="BC15:BD15" si="29">BC17-SUM(BC6:BC13)</f>
        <v>54317</v>
      </c>
      <c r="BD15" s="58">
        <f t="shared" si="29"/>
        <v>56579</v>
      </c>
      <c r="BE15" s="58">
        <f t="shared" ref="BE15:BF15" si="30">BE17-SUM(BE6:BE13)</f>
        <v>58506</v>
      </c>
      <c r="BF15" s="58">
        <f t="shared" si="30"/>
        <v>60795</v>
      </c>
      <c r="BG15" s="58">
        <f t="shared" ref="BG15:BH15" si="31">BG17-SUM(BG6:BG13)</f>
        <v>63253</v>
      </c>
      <c r="BH15" s="58">
        <f t="shared" si="31"/>
        <v>64945</v>
      </c>
      <c r="BI15" s="58">
        <f t="shared" ref="BI15:BJ15" si="32">BI17-SUM(BI6:BI13)</f>
        <v>67706</v>
      </c>
      <c r="BJ15" s="58">
        <f t="shared" si="32"/>
        <v>70658</v>
      </c>
      <c r="BK15" s="58">
        <v>73088</v>
      </c>
      <c r="BL15" s="58">
        <v>75700</v>
      </c>
      <c r="BM15" s="58">
        <v>78262</v>
      </c>
      <c r="BN15" s="58">
        <v>80975</v>
      </c>
      <c r="BO15" s="58">
        <v>83824</v>
      </c>
      <c r="BP15" s="58">
        <v>86112</v>
      </c>
      <c r="BQ15" s="58">
        <v>88263</v>
      </c>
      <c r="BR15" s="58">
        <v>90351</v>
      </c>
      <c r="BS15" s="58">
        <v>93668</v>
      </c>
      <c r="BT15" s="58">
        <v>95790</v>
      </c>
      <c r="BU15" s="58">
        <v>98011</v>
      </c>
      <c r="BV15" s="58">
        <v>100342</v>
      </c>
      <c r="BW15" s="58">
        <v>106171</v>
      </c>
      <c r="BX15" s="58">
        <v>107726</v>
      </c>
      <c r="BY15" s="58">
        <v>108954</v>
      </c>
      <c r="BZ15" s="58">
        <v>112385</v>
      </c>
      <c r="CA15" s="58">
        <v>116898</v>
      </c>
      <c r="CB15" s="58">
        <v>121211</v>
      </c>
      <c r="CC15" s="58">
        <v>125732</v>
      </c>
      <c r="CD15" s="58">
        <v>129688</v>
      </c>
      <c r="CE15" s="58">
        <v>132951</v>
      </c>
      <c r="CF15" s="58">
        <v>136426</v>
      </c>
      <c r="CG15" s="58">
        <v>142483</v>
      </c>
      <c r="CH15" s="58">
        <v>144832</v>
      </c>
      <c r="CI15" s="58">
        <v>148242</v>
      </c>
      <c r="CJ15" s="58"/>
      <c r="CK15" s="58">
        <v>2224</v>
      </c>
      <c r="CL15" s="58">
        <v>4919</v>
      </c>
      <c r="CM15" s="58">
        <v>6987</v>
      </c>
      <c r="CN15" s="58">
        <v>10558</v>
      </c>
      <c r="CO15" s="58">
        <v>14505</v>
      </c>
      <c r="CP15" s="58">
        <v>17744</v>
      </c>
      <c r="CQ15" s="58">
        <v>20554</v>
      </c>
      <c r="CR15" s="58">
        <v>23923</v>
      </c>
      <c r="CS15" s="58">
        <v>26779</v>
      </c>
      <c r="CT15" s="58">
        <v>29817</v>
      </c>
      <c r="CU15" s="58">
        <f t="shared" ref="CU15" si="33">CU17-SUM(CU6:CU13)</f>
        <v>32685</v>
      </c>
      <c r="CV15" s="58">
        <v>36886</v>
      </c>
      <c r="CW15" s="58">
        <v>43744</v>
      </c>
      <c r="CX15" s="58">
        <v>46766</v>
      </c>
      <c r="CY15" s="58">
        <v>49261</v>
      </c>
      <c r="CZ15" s="58">
        <v>52972</v>
      </c>
      <c r="DA15" s="58">
        <v>56129</v>
      </c>
      <c r="DB15" s="58">
        <v>59196</v>
      </c>
      <c r="DC15" s="58">
        <v>62459</v>
      </c>
      <c r="DD15" s="58">
        <v>66154</v>
      </c>
      <c r="DE15" s="58">
        <v>69175</v>
      </c>
      <c r="DF15" s="58">
        <v>73287</v>
      </c>
      <c r="DG15" s="58">
        <v>76020</v>
      </c>
      <c r="DH15" s="58">
        <v>79229</v>
      </c>
      <c r="DI15" s="58">
        <v>82750</v>
      </c>
      <c r="DJ15" s="58">
        <v>87162</v>
      </c>
      <c r="DK15" s="58">
        <v>93723</v>
      </c>
      <c r="DL15" s="58">
        <v>97331</v>
      </c>
      <c r="DM15" s="58">
        <v>100785</v>
      </c>
      <c r="DN15" s="58">
        <v>105321</v>
      </c>
      <c r="DO15" s="58">
        <v>108890</v>
      </c>
      <c r="DP15" s="58">
        <v>112217</v>
      </c>
      <c r="DQ15" s="58">
        <v>115815</v>
      </c>
      <c r="DR15" s="58">
        <v>122426</v>
      </c>
      <c r="DS15" s="58">
        <v>126171</v>
      </c>
      <c r="DT15" s="58">
        <v>129306</v>
      </c>
      <c r="DU15" s="58">
        <v>133015</v>
      </c>
      <c r="DV15" s="58">
        <v>137302</v>
      </c>
      <c r="DW15" s="58">
        <v>142298</v>
      </c>
      <c r="DX15" s="58">
        <v>147850</v>
      </c>
      <c r="DY15" s="58">
        <v>157056</v>
      </c>
      <c r="DZ15" s="58">
        <v>164028</v>
      </c>
      <c r="EA15" s="58">
        <v>169066</v>
      </c>
      <c r="EB15" s="58">
        <v>173416</v>
      </c>
      <c r="EC15" s="58">
        <v>178316</v>
      </c>
      <c r="ED15" s="58">
        <v>183027</v>
      </c>
      <c r="EE15" s="58">
        <v>186203</v>
      </c>
      <c r="EF15" s="58">
        <v>189797</v>
      </c>
      <c r="EG15" s="58">
        <v>196950</v>
      </c>
      <c r="EH15" s="58"/>
      <c r="EI15" s="58">
        <v>2540</v>
      </c>
      <c r="EJ15" s="58">
        <v>6279</v>
      </c>
      <c r="EK15" s="58">
        <v>9874</v>
      </c>
      <c r="EL15" s="58">
        <v>14346</v>
      </c>
      <c r="EM15" s="58">
        <v>20441</v>
      </c>
      <c r="EN15" s="58">
        <v>24514</v>
      </c>
      <c r="EO15" s="58">
        <v>28085</v>
      </c>
      <c r="EP15" s="58">
        <v>32261</v>
      </c>
      <c r="EQ15" s="58">
        <f t="shared" ref="EQ15:EV15" ca="1" si="34">EQ17-SUM(EQ6:EQ13)</f>
        <v>48024.391304347839</v>
      </c>
      <c r="ER15" s="58">
        <f t="shared" ca="1" si="34"/>
        <v>48024.391304347839</v>
      </c>
      <c r="ES15" s="58">
        <f t="shared" ca="1" si="34"/>
        <v>48024.391304347839</v>
      </c>
      <c r="ET15" s="58">
        <f t="shared" ca="1" si="34"/>
        <v>48024.391304347839</v>
      </c>
      <c r="EU15" s="58">
        <f t="shared" ca="1" si="34"/>
        <v>48024.391304347839</v>
      </c>
      <c r="EV15" s="58">
        <f t="shared" ca="1" si="34"/>
        <v>48024.391304347839</v>
      </c>
      <c r="EW15" s="58">
        <f t="shared" ref="EW15:FL15" ca="1" si="35">EW17-SUM(EW6:EW13)</f>
        <v>48024.391304347839</v>
      </c>
      <c r="EX15" s="58">
        <f t="shared" ca="1" si="35"/>
        <v>48024.391304347839</v>
      </c>
      <c r="EY15" s="58">
        <f t="shared" ca="1" si="35"/>
        <v>48024.391304347839</v>
      </c>
      <c r="EZ15" s="58">
        <f t="shared" ca="1" si="35"/>
        <v>48024.391304347839</v>
      </c>
      <c r="FA15" s="58">
        <f t="shared" ca="1" si="35"/>
        <v>48024.391304347839</v>
      </c>
      <c r="FB15" s="58">
        <f t="shared" ca="1" si="35"/>
        <v>48024.391304347839</v>
      </c>
      <c r="FC15" s="58">
        <f t="shared" ca="1" si="35"/>
        <v>48024.391304347839</v>
      </c>
      <c r="FD15" s="58">
        <f t="shared" ca="1" si="35"/>
        <v>48024.391304347839</v>
      </c>
      <c r="FE15" s="58">
        <f t="shared" ca="1" si="35"/>
        <v>48024.391304347839</v>
      </c>
      <c r="FF15" s="58">
        <f t="shared" ca="1" si="35"/>
        <v>48024.391304347839</v>
      </c>
      <c r="FG15" s="58">
        <f t="shared" ca="1" si="35"/>
        <v>48024.391304347839</v>
      </c>
      <c r="FH15" s="58">
        <f t="shared" ca="1" si="35"/>
        <v>48024.391304347839</v>
      </c>
      <c r="FI15" s="58">
        <f t="shared" ca="1" si="35"/>
        <v>48024.391304347839</v>
      </c>
      <c r="FJ15" s="58">
        <f t="shared" ca="1" si="35"/>
        <v>48024.391304347839</v>
      </c>
      <c r="FK15" s="58">
        <f t="shared" ca="1" si="35"/>
        <v>48024.391304347839</v>
      </c>
      <c r="FL15" s="58">
        <f t="shared" ca="1" si="35"/>
        <v>48024.391304347839</v>
      </c>
      <c r="FM15" s="58">
        <f t="shared" ref="FM15:GI15" ca="1" si="36">FM17-SUM(FM6:FM13)</f>
        <v>48024.391304347839</v>
      </c>
      <c r="FN15" s="58">
        <f t="shared" ca="1" si="36"/>
        <v>48024.391304347839</v>
      </c>
      <c r="FO15" s="58">
        <f t="shared" ca="1" si="36"/>
        <v>48024.391304347839</v>
      </c>
      <c r="FP15" s="58">
        <f t="shared" ca="1" si="36"/>
        <v>48024.391304347839</v>
      </c>
      <c r="FQ15" s="58">
        <f t="shared" ca="1" si="36"/>
        <v>48024.391304347839</v>
      </c>
      <c r="FR15" s="58">
        <f t="shared" ca="1" si="36"/>
        <v>48024.391304347839</v>
      </c>
      <c r="FS15" s="58">
        <f t="shared" ca="1" si="36"/>
        <v>48024.391304347839</v>
      </c>
      <c r="FT15" s="58">
        <f t="shared" ca="1" si="36"/>
        <v>48024.391304347839</v>
      </c>
      <c r="FU15" s="58">
        <f t="shared" ca="1" si="36"/>
        <v>48024.391304347839</v>
      </c>
      <c r="FV15" s="58">
        <f t="shared" ca="1" si="36"/>
        <v>48024.391304347839</v>
      </c>
      <c r="FW15" s="58">
        <f t="shared" ca="1" si="36"/>
        <v>48024.391304347839</v>
      </c>
      <c r="FX15" s="58">
        <f t="shared" ca="1" si="36"/>
        <v>48024.391304347839</v>
      </c>
      <c r="FY15" s="58">
        <f t="shared" ca="1" si="36"/>
        <v>48024.391304347839</v>
      </c>
      <c r="FZ15" s="58">
        <f t="shared" ca="1" si="36"/>
        <v>48024.391304347839</v>
      </c>
      <c r="GA15" s="58">
        <f t="shared" ca="1" si="36"/>
        <v>48024.391304347839</v>
      </c>
      <c r="GB15" s="58">
        <f t="shared" ca="1" si="36"/>
        <v>48024.391304347839</v>
      </c>
      <c r="GC15" s="58">
        <f t="shared" ca="1" si="36"/>
        <v>48024.391304347839</v>
      </c>
      <c r="GD15" s="58">
        <f t="shared" ca="1" si="36"/>
        <v>48024.391304347839</v>
      </c>
      <c r="GE15" s="58">
        <f t="shared" ca="1" si="36"/>
        <v>48024.391304347839</v>
      </c>
      <c r="GF15" s="58">
        <f t="shared" ca="1" si="36"/>
        <v>48024.391304347839</v>
      </c>
      <c r="GG15" s="58">
        <f t="shared" ca="1" si="36"/>
        <v>48024.391304347839</v>
      </c>
      <c r="GH15" s="58">
        <f t="shared" ca="1" si="36"/>
        <v>48024.391304347839</v>
      </c>
      <c r="GI15" s="58">
        <f t="shared" ca="1" si="36"/>
        <v>48024.391304347839</v>
      </c>
    </row>
    <row r="16" spans="2:191" x14ac:dyDescent="0.2"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</row>
    <row r="17" spans="2:191" ht="15" x14ac:dyDescent="0.25">
      <c r="B17" s="6" t="s">
        <v>82</v>
      </c>
      <c r="C17" s="7">
        <v>312908</v>
      </c>
      <c r="D17" s="7">
        <v>330973</v>
      </c>
      <c r="E17" s="7">
        <v>368027</v>
      </c>
      <c r="F17" s="7">
        <v>398814</v>
      </c>
      <c r="G17" s="7">
        <v>408682</v>
      </c>
      <c r="H17" s="7">
        <v>422268</v>
      </c>
      <c r="I17" s="7">
        <v>437162</v>
      </c>
      <c r="J17" s="7">
        <v>449246</v>
      </c>
      <c r="K17" s="7">
        <v>462249</v>
      </c>
      <c r="L17" s="7">
        <v>478338</v>
      </c>
      <c r="M17" s="7">
        <v>486683</v>
      </c>
      <c r="N17" s="7">
        <v>499778</v>
      </c>
      <c r="O17" s="7">
        <v>512552</v>
      </c>
      <c r="P17" s="7">
        <v>524997</v>
      </c>
      <c r="Q17" s="7">
        <v>540786</v>
      </c>
      <c r="R17" s="7">
        <v>559266</v>
      </c>
      <c r="S17" s="7">
        <v>573718</v>
      </c>
      <c r="T17" s="7">
        <v>587167</v>
      </c>
      <c r="U17" s="7">
        <v>604321</v>
      </c>
      <c r="V17" s="7">
        <v>617883</v>
      </c>
      <c r="W17" s="7">
        <v>629327</v>
      </c>
      <c r="X17" s="7">
        <v>667734</v>
      </c>
      <c r="Y17" s="7">
        <v>687018</v>
      </c>
      <c r="Z17" s="7">
        <v>706567</v>
      </c>
      <c r="AA17" s="7">
        <v>729390</v>
      </c>
      <c r="AB17" s="7">
        <v>729419</v>
      </c>
      <c r="AC17" s="7">
        <v>772952</v>
      </c>
      <c r="AD17" s="7">
        <v>788518</v>
      </c>
      <c r="AE17" s="7">
        <v>807968</v>
      </c>
      <c r="AF17" s="7">
        <v>814228</v>
      </c>
      <c r="AG17" s="7">
        <v>835908</v>
      </c>
      <c r="AH17" s="7">
        <f>SUM('Electric 2W'!$AY$29:$BJ$29)</f>
        <v>860304</v>
      </c>
      <c r="AI17" s="7"/>
      <c r="AJ17" s="7">
        <v>1672</v>
      </c>
      <c r="AK17" s="7">
        <v>20932</v>
      </c>
      <c r="AL17" s="7">
        <v>35611</v>
      </c>
      <c r="AM17" s="7">
        <v>53541</v>
      </c>
      <c r="AN17" s="7">
        <v>72281</v>
      </c>
      <c r="AO17" s="7">
        <v>91926</v>
      </c>
      <c r="AP17" s="7">
        <v>107986</v>
      </c>
      <c r="AQ17" s="7">
        <v>125457</v>
      </c>
      <c r="AR17" s="7">
        <v>148926</v>
      </c>
      <c r="AS17" s="7">
        <v>126332</v>
      </c>
      <c r="AT17" s="7">
        <v>191902</v>
      </c>
      <c r="AU17" s="7">
        <v>216244</v>
      </c>
      <c r="AV17" s="7">
        <v>249582</v>
      </c>
      <c r="AW17" s="7">
        <v>305112</v>
      </c>
      <c r="AX17" s="7">
        <v>313806</v>
      </c>
      <c r="AY17" s="7">
        <v>329713</v>
      </c>
      <c r="AZ17" s="7">
        <v>344925</v>
      </c>
      <c r="BA17" s="7">
        <v>362621</v>
      </c>
      <c r="BB17" s="7">
        <v>382332</v>
      </c>
      <c r="BC17" s="7">
        <v>396007</v>
      </c>
      <c r="BD17" s="7">
        <v>416756</v>
      </c>
      <c r="BE17" s="7">
        <v>433908</v>
      </c>
      <c r="BF17" s="7">
        <v>452741</v>
      </c>
      <c r="BG17" s="7">
        <v>471460</v>
      </c>
      <c r="BH17" s="7">
        <v>484584</v>
      </c>
      <c r="BI17" s="7">
        <v>504239</v>
      </c>
      <c r="BJ17" s="7">
        <v>530385</v>
      </c>
      <c r="BK17" s="7">
        <v>549214</v>
      </c>
      <c r="BL17" s="7">
        <v>570376</v>
      </c>
      <c r="BM17" s="7">
        <v>593163</v>
      </c>
      <c r="BN17" s="7">
        <v>621022</v>
      </c>
      <c r="BO17" s="7">
        <v>646317</v>
      </c>
      <c r="BP17" s="7">
        <v>664910</v>
      </c>
      <c r="BQ17" s="7">
        <v>682763</v>
      </c>
      <c r="BR17" s="7">
        <v>703449</v>
      </c>
      <c r="BS17" s="7">
        <v>727452</v>
      </c>
      <c r="BT17" s="7">
        <v>747226</v>
      </c>
      <c r="BU17" s="7">
        <v>767723</v>
      </c>
      <c r="BV17" s="7">
        <v>786648</v>
      </c>
      <c r="BW17" s="7">
        <v>835920</v>
      </c>
      <c r="BX17" s="7">
        <v>850162</v>
      </c>
      <c r="BY17" s="7">
        <v>865976</v>
      </c>
      <c r="BZ17" s="7">
        <v>895871</v>
      </c>
      <c r="CA17" s="7">
        <v>931477</v>
      </c>
      <c r="CB17" s="7">
        <v>968792</v>
      </c>
      <c r="CC17" s="7">
        <v>1000996</v>
      </c>
      <c r="CD17" s="7">
        <v>1029209</v>
      </c>
      <c r="CE17" s="7">
        <v>1053742</v>
      </c>
      <c r="CF17" s="7">
        <v>1078253</v>
      </c>
      <c r="CG17" s="7">
        <v>1116444</v>
      </c>
      <c r="CH17" s="7">
        <v>1131433</v>
      </c>
      <c r="CI17" s="7">
        <v>1148621</v>
      </c>
      <c r="CJ17" s="7"/>
      <c r="CK17" s="7">
        <v>16974</v>
      </c>
      <c r="CL17" s="7">
        <v>33952</v>
      </c>
      <c r="CM17" s="7">
        <v>53255</v>
      </c>
      <c r="CN17" s="7">
        <v>76891</v>
      </c>
      <c r="CO17" s="7">
        <v>104513</v>
      </c>
      <c r="CP17" s="7">
        <v>125197</v>
      </c>
      <c r="CQ17" s="7">
        <v>143001</v>
      </c>
      <c r="CR17" s="7">
        <v>160515</v>
      </c>
      <c r="CS17" s="7">
        <v>180857</v>
      </c>
      <c r="CT17" s="7">
        <v>200306</v>
      </c>
      <c r="CU17" s="7">
        <v>221871</v>
      </c>
      <c r="CV17" s="7">
        <v>250165</v>
      </c>
      <c r="CW17" s="7">
        <v>305217</v>
      </c>
      <c r="CX17" s="7">
        <v>325835</v>
      </c>
      <c r="CY17" s="7">
        <v>344339</v>
      </c>
      <c r="CZ17" s="7">
        <v>364682</v>
      </c>
      <c r="DA17" s="7">
        <v>387513</v>
      </c>
      <c r="DB17" s="7">
        <v>412480</v>
      </c>
      <c r="DC17" s="7">
        <v>434462</v>
      </c>
      <c r="DD17" s="7">
        <v>456920</v>
      </c>
      <c r="DE17" s="7">
        <v>477900</v>
      </c>
      <c r="DF17" s="7">
        <v>503626</v>
      </c>
      <c r="DG17" s="7">
        <v>524671</v>
      </c>
      <c r="DH17" s="7">
        <v>548332</v>
      </c>
      <c r="DI17" s="7">
        <v>572661</v>
      </c>
      <c r="DJ17" s="7">
        <v>605235</v>
      </c>
      <c r="DK17" s="7">
        <v>647402</v>
      </c>
      <c r="DL17" s="7">
        <v>669292</v>
      </c>
      <c r="DM17" s="7">
        <v>693283</v>
      </c>
      <c r="DN17" s="7">
        <v>719433</v>
      </c>
      <c r="DO17" s="7">
        <v>741084</v>
      </c>
      <c r="DP17" s="7">
        <v>761695</v>
      </c>
      <c r="DQ17" s="7">
        <v>781406</v>
      </c>
      <c r="DR17" s="7">
        <v>817807</v>
      </c>
      <c r="DS17" s="7">
        <v>839119</v>
      </c>
      <c r="DT17" s="7">
        <v>856632</v>
      </c>
      <c r="DU17" s="7">
        <v>874822</v>
      </c>
      <c r="DV17" s="7">
        <v>906698</v>
      </c>
      <c r="DW17" s="7">
        <v>942611</v>
      </c>
      <c r="DX17" s="7">
        <v>977074</v>
      </c>
      <c r="DY17" s="7">
        <v>1037662</v>
      </c>
      <c r="DZ17" s="7">
        <v>1072776</v>
      </c>
      <c r="EA17" s="7">
        <v>1102564</v>
      </c>
      <c r="EB17" s="7">
        <v>1130381</v>
      </c>
      <c r="EC17" s="7">
        <v>1157290</v>
      </c>
      <c r="ED17" s="7">
        <v>1184682</v>
      </c>
      <c r="EE17" s="7">
        <v>1207350</v>
      </c>
      <c r="EF17" s="7">
        <v>1229266</v>
      </c>
      <c r="EG17" s="7">
        <v>1271749</v>
      </c>
      <c r="EH17" s="7"/>
      <c r="EI17" s="7">
        <v>18893</v>
      </c>
      <c r="EJ17" s="7">
        <v>44613</v>
      </c>
      <c r="EK17" s="7">
        <v>66983</v>
      </c>
      <c r="EL17" s="7">
        <v>93534</v>
      </c>
      <c r="EM17" s="7">
        <v>127976</v>
      </c>
      <c r="EN17" s="7">
        <v>155217</v>
      </c>
      <c r="EO17" s="7">
        <v>181335</v>
      </c>
      <c r="EP17" s="7">
        <v>209552</v>
      </c>
      <c r="EQ17" s="7">
        <f ca="1">'Electric 2W'!$CY$29</f>
        <v>318325.95652173914</v>
      </c>
      <c r="ER17" s="7">
        <f ca="1">'Electric 2W'!$CY$29</f>
        <v>318325.95652173914</v>
      </c>
      <c r="ES17" s="7">
        <f ca="1">'Electric 2W'!$CY$29</f>
        <v>318325.95652173914</v>
      </c>
      <c r="ET17" s="7">
        <f ca="1">'Electric 2W'!$CY$29</f>
        <v>318325.95652173914</v>
      </c>
      <c r="EU17" s="7">
        <f ca="1">'Electric 2W'!$CY$29</f>
        <v>318325.95652173914</v>
      </c>
      <c r="EV17" s="7">
        <f ca="1">'Electric 2W'!$CY$29</f>
        <v>318325.95652173914</v>
      </c>
      <c r="EW17" s="7">
        <f ca="1">'Electric 2W'!$CY$29</f>
        <v>318325.95652173914</v>
      </c>
      <c r="EX17" s="7">
        <f ca="1">'Electric 2W'!$CY$29</f>
        <v>318325.95652173914</v>
      </c>
      <c r="EY17" s="7">
        <f ca="1">'Electric 2W'!$CY$29</f>
        <v>318325.95652173914</v>
      </c>
      <c r="EZ17" s="7">
        <f ca="1">'Electric 2W'!$CY$29</f>
        <v>318325.95652173914</v>
      </c>
      <c r="FA17" s="7">
        <f ca="1">'Electric 2W'!$CY$29</f>
        <v>318325.95652173914</v>
      </c>
      <c r="FB17" s="7">
        <f ca="1">'Electric 2W'!$CY$29</f>
        <v>318325.95652173914</v>
      </c>
      <c r="FC17" s="7">
        <f ca="1">'Electric 2W'!$CY$29</f>
        <v>318325.95652173914</v>
      </c>
      <c r="FD17" s="7">
        <f ca="1">'Electric 2W'!$CY$29</f>
        <v>318325.95652173914</v>
      </c>
      <c r="FE17" s="7">
        <f ca="1">'Electric 2W'!$CY$29</f>
        <v>318325.95652173914</v>
      </c>
      <c r="FF17" s="7">
        <f ca="1">'Electric 2W'!$CY$29</f>
        <v>318325.95652173914</v>
      </c>
      <c r="FG17" s="7">
        <f ca="1">'Electric 2W'!$CY$29</f>
        <v>318325.95652173914</v>
      </c>
      <c r="FH17" s="7">
        <f ca="1">'Electric 2W'!$CY$29</f>
        <v>318325.95652173914</v>
      </c>
      <c r="FI17" s="7">
        <f ca="1">'Electric 2W'!$CY$29</f>
        <v>318325.95652173914</v>
      </c>
      <c r="FJ17" s="7">
        <f ca="1">'Electric 2W'!$CY$29</f>
        <v>318325.95652173914</v>
      </c>
      <c r="FK17" s="7">
        <f ca="1">'Electric 2W'!$CY$29</f>
        <v>318325.95652173914</v>
      </c>
      <c r="FL17" s="7">
        <f ca="1">'Electric 2W'!$CY$29</f>
        <v>318325.95652173914</v>
      </c>
      <c r="FM17" s="7">
        <f ca="1">'Electric 2W'!$CY$29</f>
        <v>318325.95652173914</v>
      </c>
      <c r="FN17" s="7">
        <f ca="1">'Electric 2W'!$CY$29</f>
        <v>318325.95652173914</v>
      </c>
      <c r="FO17" s="7">
        <f ca="1">'Electric 2W'!$CY$29</f>
        <v>318325.95652173914</v>
      </c>
      <c r="FP17" s="7">
        <f ca="1">'Electric 2W'!$CY$29</f>
        <v>318325.95652173914</v>
      </c>
      <c r="FQ17" s="7">
        <f ca="1">'Electric 2W'!$CY$29</f>
        <v>318325.95652173914</v>
      </c>
      <c r="FR17" s="7">
        <f ca="1">'Electric 2W'!$CY$29</f>
        <v>318325.95652173914</v>
      </c>
      <c r="FS17" s="7">
        <f ca="1">'Electric 2W'!$CY$29</f>
        <v>318325.95652173914</v>
      </c>
      <c r="FT17" s="7">
        <f ca="1">'Electric 2W'!$CY$29</f>
        <v>318325.95652173914</v>
      </c>
      <c r="FU17" s="7">
        <f ca="1">'Electric 2W'!$CY$29</f>
        <v>318325.95652173914</v>
      </c>
      <c r="FV17" s="7">
        <f ca="1">'Electric 2W'!$CY$29</f>
        <v>318325.95652173914</v>
      </c>
      <c r="FW17" s="7">
        <f ca="1">'Electric 2W'!$CY$29</f>
        <v>318325.95652173914</v>
      </c>
      <c r="FX17" s="7">
        <f ca="1">'Electric 2W'!$CY$29</f>
        <v>318325.95652173914</v>
      </c>
      <c r="FY17" s="7">
        <f ca="1">'Electric 2W'!$CY$29</f>
        <v>318325.95652173914</v>
      </c>
      <c r="FZ17" s="7">
        <f ca="1">'Electric 2W'!$CY$29</f>
        <v>318325.95652173914</v>
      </c>
      <c r="GA17" s="7">
        <f ca="1">'Electric 2W'!$CY$29</f>
        <v>318325.95652173914</v>
      </c>
      <c r="GB17" s="7">
        <f ca="1">'Electric 2W'!$CY$29</f>
        <v>318325.95652173914</v>
      </c>
      <c r="GC17" s="7">
        <f ca="1">'Electric 2W'!$CY$29</f>
        <v>318325.95652173914</v>
      </c>
      <c r="GD17" s="7">
        <f ca="1">'Electric 2W'!$CY$29</f>
        <v>318325.95652173914</v>
      </c>
      <c r="GE17" s="7">
        <f ca="1">'Electric 2W'!$CY$29</f>
        <v>318325.95652173914</v>
      </c>
      <c r="GF17" s="7">
        <f ca="1">'Electric 2W'!$CY$29</f>
        <v>318325.95652173914</v>
      </c>
      <c r="GG17" s="7">
        <f ca="1">'Electric 2W'!$CY$29</f>
        <v>318325.95652173914</v>
      </c>
      <c r="GH17" s="7">
        <f ca="1">'Electric 2W'!$CY$29</f>
        <v>318325.95652173914</v>
      </c>
      <c r="GI17" s="7">
        <f ca="1">'Electric 2W'!$CY$29</f>
        <v>318325.95652173914</v>
      </c>
    </row>
    <row r="20" spans="2:191" ht="15" x14ac:dyDescent="0.25">
      <c r="B20" s="3" t="s">
        <v>211</v>
      </c>
    </row>
    <row r="21" spans="2:191" x14ac:dyDescent="0.2">
      <c r="B21" s="55" t="s">
        <v>212</v>
      </c>
      <c r="D21" s="55">
        <f t="shared" ref="D21:AH21" si="37">D5-C5</f>
        <v>7</v>
      </c>
      <c r="E21" s="55">
        <f t="shared" si="37"/>
        <v>6</v>
      </c>
      <c r="F21" s="55">
        <f t="shared" si="37"/>
        <v>14</v>
      </c>
      <c r="G21" s="55">
        <f t="shared" si="37"/>
        <v>6</v>
      </c>
      <c r="H21" s="55">
        <f t="shared" si="37"/>
        <v>7</v>
      </c>
      <c r="I21" s="55">
        <f t="shared" si="37"/>
        <v>7</v>
      </c>
      <c r="J21" s="55">
        <f t="shared" si="37"/>
        <v>7</v>
      </c>
      <c r="K21" s="55">
        <f t="shared" si="37"/>
        <v>7</v>
      </c>
      <c r="L21" s="55">
        <f t="shared" si="37"/>
        <v>9</v>
      </c>
      <c r="M21" s="55">
        <f t="shared" si="37"/>
        <v>5</v>
      </c>
      <c r="N21" s="55">
        <f t="shared" si="37"/>
        <v>7</v>
      </c>
      <c r="O21" s="55">
        <f t="shared" si="37"/>
        <v>7</v>
      </c>
      <c r="P21" s="55">
        <f t="shared" si="37"/>
        <v>7</v>
      </c>
      <c r="Q21" s="55">
        <f t="shared" si="37"/>
        <v>7</v>
      </c>
      <c r="R21" s="55">
        <f t="shared" si="37"/>
        <v>8</v>
      </c>
      <c r="S21" s="55">
        <f t="shared" si="37"/>
        <v>7</v>
      </c>
      <c r="T21" s="55">
        <f t="shared" si="37"/>
        <v>7</v>
      </c>
      <c r="U21" s="55">
        <f t="shared" si="37"/>
        <v>7</v>
      </c>
      <c r="V21" s="55">
        <f t="shared" si="37"/>
        <v>7</v>
      </c>
      <c r="W21" s="55">
        <f t="shared" si="37"/>
        <v>7</v>
      </c>
      <c r="X21" s="55">
        <f t="shared" si="37"/>
        <v>15</v>
      </c>
      <c r="Y21" s="55">
        <f t="shared" si="37"/>
        <v>6</v>
      </c>
      <c r="Z21" s="55">
        <f t="shared" si="37"/>
        <v>7</v>
      </c>
      <c r="AA21" s="55">
        <f t="shared" si="37"/>
        <v>8</v>
      </c>
      <c r="AB21" s="55">
        <f t="shared" si="37"/>
        <v>7</v>
      </c>
      <c r="AC21" s="55">
        <f t="shared" si="37"/>
        <v>8</v>
      </c>
      <c r="AD21" s="55">
        <f t="shared" si="37"/>
        <v>5</v>
      </c>
      <c r="AE21" s="55">
        <f t="shared" si="37"/>
        <v>7</v>
      </c>
      <c r="AF21" s="55">
        <f t="shared" si="37"/>
        <v>7</v>
      </c>
      <c r="AG21" s="55">
        <f t="shared" si="37"/>
        <v>7</v>
      </c>
      <c r="AH21" s="55">
        <f t="shared" si="37"/>
        <v>5</v>
      </c>
      <c r="AJ21" s="55">
        <f>AJ5-AH5</f>
        <v>2</v>
      </c>
      <c r="AK21" s="55">
        <f t="shared" ref="AK21:CI21" si="38">AK5-AJ5</f>
        <v>7</v>
      </c>
      <c r="AL21" s="55">
        <f t="shared" si="38"/>
        <v>7</v>
      </c>
      <c r="AM21" s="55">
        <f t="shared" si="38"/>
        <v>7</v>
      </c>
      <c r="AN21" s="55">
        <f t="shared" si="38"/>
        <v>7</v>
      </c>
      <c r="AO21" s="55">
        <f t="shared" si="38"/>
        <v>7</v>
      </c>
      <c r="AP21" s="55">
        <f t="shared" si="38"/>
        <v>7</v>
      </c>
      <c r="AQ21" s="55">
        <f t="shared" si="38"/>
        <v>7</v>
      </c>
      <c r="AR21" s="55">
        <f t="shared" si="38"/>
        <v>7</v>
      </c>
      <c r="AS21" s="55">
        <f t="shared" si="38"/>
        <v>7</v>
      </c>
      <c r="AT21" s="55">
        <f t="shared" si="38"/>
        <v>7</v>
      </c>
      <c r="AU21" s="55">
        <f t="shared" si="38"/>
        <v>7</v>
      </c>
      <c r="AV21" s="55">
        <f t="shared" si="38"/>
        <v>7</v>
      </c>
      <c r="AW21" s="55">
        <f t="shared" si="38"/>
        <v>7</v>
      </c>
      <c r="AX21" s="55">
        <f t="shared" si="38"/>
        <v>7</v>
      </c>
      <c r="AY21" s="55">
        <f t="shared" si="38"/>
        <v>7</v>
      </c>
      <c r="AZ21" s="55">
        <f t="shared" si="38"/>
        <v>7</v>
      </c>
      <c r="BA21" s="55">
        <f t="shared" si="38"/>
        <v>7</v>
      </c>
      <c r="BB21" s="55">
        <f t="shared" si="38"/>
        <v>7</v>
      </c>
      <c r="BC21" s="55">
        <f t="shared" si="38"/>
        <v>7</v>
      </c>
      <c r="BD21" s="55">
        <f t="shared" si="38"/>
        <v>7</v>
      </c>
      <c r="BE21" s="55">
        <f t="shared" si="38"/>
        <v>7</v>
      </c>
      <c r="BF21" s="55">
        <f t="shared" si="38"/>
        <v>7</v>
      </c>
      <c r="BG21" s="55">
        <f t="shared" si="38"/>
        <v>8</v>
      </c>
      <c r="BH21" s="55">
        <f t="shared" si="38"/>
        <v>6</v>
      </c>
      <c r="BI21" s="55">
        <f t="shared" si="38"/>
        <v>7</v>
      </c>
      <c r="BJ21" s="55">
        <f t="shared" si="38"/>
        <v>7</v>
      </c>
      <c r="BK21" s="55">
        <f t="shared" si="38"/>
        <v>7</v>
      </c>
      <c r="BL21" s="55">
        <f t="shared" si="38"/>
        <v>7</v>
      </c>
      <c r="BM21" s="55">
        <f t="shared" si="38"/>
        <v>7</v>
      </c>
      <c r="BN21" s="55">
        <f t="shared" si="38"/>
        <v>7</v>
      </c>
      <c r="BO21" s="55">
        <f t="shared" si="38"/>
        <v>7</v>
      </c>
      <c r="BP21" s="55">
        <f t="shared" si="38"/>
        <v>7</v>
      </c>
      <c r="BQ21" s="55">
        <f t="shared" si="38"/>
        <v>7</v>
      </c>
      <c r="BR21" s="55">
        <f t="shared" si="38"/>
        <v>7</v>
      </c>
      <c r="BS21" s="55">
        <f t="shared" si="38"/>
        <v>7</v>
      </c>
      <c r="BT21" s="55">
        <f t="shared" si="38"/>
        <v>14</v>
      </c>
      <c r="BU21" s="55">
        <f t="shared" si="38"/>
        <v>0</v>
      </c>
      <c r="BV21" s="55">
        <f t="shared" si="38"/>
        <v>7</v>
      </c>
      <c r="BW21" s="55">
        <f t="shared" si="38"/>
        <v>14</v>
      </c>
      <c r="BX21" s="55">
        <f t="shared" si="38"/>
        <v>3</v>
      </c>
      <c r="BY21" s="55">
        <f t="shared" si="38"/>
        <v>4</v>
      </c>
      <c r="BZ21" s="55">
        <f t="shared" si="38"/>
        <v>7</v>
      </c>
      <c r="CA21" s="55">
        <f t="shared" si="38"/>
        <v>7</v>
      </c>
      <c r="CB21" s="55">
        <f t="shared" si="38"/>
        <v>7</v>
      </c>
      <c r="CC21" s="55">
        <f t="shared" si="38"/>
        <v>7</v>
      </c>
      <c r="CD21" s="55">
        <f t="shared" si="38"/>
        <v>7</v>
      </c>
      <c r="CE21" s="55">
        <f t="shared" si="38"/>
        <v>14</v>
      </c>
      <c r="CF21" s="55">
        <f t="shared" si="38"/>
        <v>0</v>
      </c>
      <c r="CG21" s="55">
        <f t="shared" si="38"/>
        <v>15</v>
      </c>
      <c r="CH21" s="55">
        <f t="shared" si="38"/>
        <v>6</v>
      </c>
      <c r="CI21" s="55">
        <f t="shared" si="38"/>
        <v>7</v>
      </c>
      <c r="CK21" s="55">
        <f>CK5-CI5</f>
        <v>7</v>
      </c>
      <c r="CL21" s="55">
        <f t="shared" ref="CL21" si="39">CL5-CK5</f>
        <v>7</v>
      </c>
      <c r="CM21" s="55">
        <f t="shared" ref="CM21" si="40">CM5-CL5</f>
        <v>7</v>
      </c>
      <c r="CN21" s="55">
        <f t="shared" ref="CN21" si="41">CN5-CM5</f>
        <v>7</v>
      </c>
      <c r="CO21" s="55">
        <f t="shared" ref="CO21" si="42">CO5-CN5</f>
        <v>7</v>
      </c>
      <c r="CP21" s="55">
        <f t="shared" ref="CP21" si="43">CP5-CO5</f>
        <v>7</v>
      </c>
      <c r="CQ21" s="55">
        <f t="shared" ref="CQ21" si="44">CQ5-CP5</f>
        <v>7</v>
      </c>
      <c r="CR21" s="55">
        <f t="shared" ref="CR21" si="45">CR5-CQ5</f>
        <v>7</v>
      </c>
      <c r="CS21" s="55">
        <f t="shared" ref="CS21" si="46">CS5-CR5</f>
        <v>7</v>
      </c>
      <c r="CT21" s="55">
        <f t="shared" ref="CT21" si="47">CT5-CS5</f>
        <v>7</v>
      </c>
      <c r="CU21" s="55">
        <f t="shared" ref="CU21" si="48">CU5-CT5</f>
        <v>7</v>
      </c>
      <c r="CV21" s="55">
        <f t="shared" ref="CV21" si="49">CV5-CU5</f>
        <v>7</v>
      </c>
      <c r="CW21" s="55">
        <f t="shared" ref="CW21" si="50">CW5-CV5</f>
        <v>7</v>
      </c>
      <c r="CX21" s="55">
        <f t="shared" ref="CX21" si="51">CX5-CW5</f>
        <v>7</v>
      </c>
      <c r="CY21" s="55">
        <f t="shared" ref="CY21" si="52">CY5-CX5</f>
        <v>7</v>
      </c>
      <c r="CZ21" s="55">
        <f t="shared" ref="CZ21" si="53">CZ5-CY5</f>
        <v>7</v>
      </c>
      <c r="DA21" s="55">
        <f t="shared" ref="DA21" si="54">DA5-CZ5</f>
        <v>7</v>
      </c>
      <c r="DB21" s="55">
        <f t="shared" ref="DB21" si="55">DB5-DA5</f>
        <v>7</v>
      </c>
      <c r="DC21" s="55">
        <f t="shared" ref="DC21" si="56">DC5-DB5</f>
        <v>7</v>
      </c>
      <c r="DD21" s="55">
        <f t="shared" ref="DD21" si="57">DD5-DC5</f>
        <v>7</v>
      </c>
      <c r="DE21" s="55">
        <f t="shared" ref="DE21" si="58">DE5-DD5</f>
        <v>7</v>
      </c>
      <c r="DF21" s="55">
        <f t="shared" ref="DF21" si="59">DF5-DE5</f>
        <v>7</v>
      </c>
      <c r="DG21" s="55">
        <f t="shared" ref="DG21" si="60">DG5-DF5</f>
        <v>7</v>
      </c>
      <c r="DH21" s="55">
        <f t="shared" ref="DH21" si="61">DH5-DG5</f>
        <v>7</v>
      </c>
      <c r="DI21" s="55">
        <f t="shared" ref="DI21" si="62">DI5-DH5</f>
        <v>7</v>
      </c>
      <c r="DJ21" s="55">
        <f t="shared" ref="DJ21" si="63">DJ5-DI5</f>
        <v>7</v>
      </c>
      <c r="DK21" s="55">
        <f t="shared" ref="DK21" si="64">DK5-DJ5</f>
        <v>14</v>
      </c>
      <c r="DL21" s="55">
        <f t="shared" ref="DL21" si="65">DL5-DK5</f>
        <v>7</v>
      </c>
      <c r="DM21" s="55">
        <f t="shared" ref="DM21" si="66">DM5-DL5</f>
        <v>7</v>
      </c>
      <c r="DN21" s="55">
        <f t="shared" ref="DN21" si="67">DN5-DM5</f>
        <v>7</v>
      </c>
      <c r="DO21" s="55">
        <f t="shared" ref="DO21" si="68">DO5-DN5</f>
        <v>7</v>
      </c>
      <c r="DP21" s="55">
        <f t="shared" ref="DP21" si="69">DP5-DO5</f>
        <v>7</v>
      </c>
      <c r="DQ21" s="55">
        <f t="shared" ref="DQ21" si="70">DQ5-DP5</f>
        <v>7</v>
      </c>
      <c r="DR21" s="55">
        <f t="shared" ref="DR21" si="71">DR5-DQ5</f>
        <v>7</v>
      </c>
      <c r="DS21" s="55">
        <f t="shared" ref="DS21" si="72">DS5-DR5</f>
        <v>7</v>
      </c>
      <c r="DT21" s="55">
        <f t="shared" ref="DT21" si="73">DT5-DS5</f>
        <v>7</v>
      </c>
      <c r="DU21" s="55">
        <f t="shared" ref="DU21" si="74">DU5-DT5</f>
        <v>7</v>
      </c>
      <c r="DV21" s="55">
        <f t="shared" ref="DV21" si="75">DV5-DU5</f>
        <v>7</v>
      </c>
      <c r="DW21" s="55">
        <f t="shared" ref="DW21" si="76">DW5-DV5</f>
        <v>7</v>
      </c>
      <c r="DX21" s="55">
        <f t="shared" ref="DX21" si="77">DX5-DW5</f>
        <v>7</v>
      </c>
      <c r="DY21" s="55">
        <f t="shared" ref="DY21" si="78">DY5-DX5</f>
        <v>14</v>
      </c>
      <c r="DZ21" s="55">
        <f t="shared" ref="DZ21" si="79">DZ5-DY5</f>
        <v>7</v>
      </c>
      <c r="EA21" s="55">
        <f t="shared" ref="EA21" si="80">EA5-DZ5</f>
        <v>7</v>
      </c>
      <c r="EB21" s="55">
        <f t="shared" ref="EB21" si="81">EB5-EA5</f>
        <v>7</v>
      </c>
      <c r="EC21" s="55">
        <f t="shared" ref="EC21" si="82">EC5-EB5</f>
        <v>7</v>
      </c>
      <c r="ED21" s="55">
        <f t="shared" ref="ED21" si="83">ED5-EC5</f>
        <v>7</v>
      </c>
      <c r="EE21" s="55">
        <f t="shared" ref="EE21" si="84">EE5-ED5</f>
        <v>7</v>
      </c>
      <c r="EF21" s="55">
        <f t="shared" ref="EF21" si="85">EF5-EE5</f>
        <v>7</v>
      </c>
      <c r="EG21" s="55">
        <f t="shared" ref="EG21" si="86">EG5-EF5</f>
        <v>14</v>
      </c>
      <c r="EI21" s="55">
        <v>5</v>
      </c>
      <c r="EJ21" s="55">
        <f>EJ5-EI5</f>
        <v>7</v>
      </c>
      <c r="EK21" s="55">
        <f t="shared" ref="EK21:EM21" si="87">EK5-EJ5</f>
        <v>7</v>
      </c>
      <c r="EL21" s="55">
        <f t="shared" si="87"/>
        <v>7</v>
      </c>
      <c r="EM21" s="55">
        <f t="shared" si="87"/>
        <v>7</v>
      </c>
      <c r="EN21" s="55">
        <f>EN5-EM5</f>
        <v>7</v>
      </c>
      <c r="EO21" s="55">
        <f t="shared" ref="EO21:EQ21" si="88">EO5-EN5</f>
        <v>7</v>
      </c>
      <c r="EP21" s="55">
        <f t="shared" si="88"/>
        <v>7</v>
      </c>
      <c r="EQ21" s="55">
        <f t="shared" si="88"/>
        <v>7</v>
      </c>
      <c r="ER21" s="55">
        <f>ER5-EQ5</f>
        <v>7</v>
      </c>
      <c r="ES21" s="55">
        <f t="shared" ref="ES21:EU21" si="89">ES5-ER5</f>
        <v>7</v>
      </c>
      <c r="ET21" s="55">
        <f t="shared" si="89"/>
        <v>7</v>
      </c>
      <c r="EU21" s="55">
        <f t="shared" si="89"/>
        <v>7</v>
      </c>
      <c r="EV21" s="55">
        <f>EV5-EU5</f>
        <v>7</v>
      </c>
      <c r="EW21" s="55">
        <f t="shared" ref="EW21:EY21" si="90">EW5-EV5</f>
        <v>7</v>
      </c>
      <c r="EX21" s="55">
        <f t="shared" si="90"/>
        <v>7</v>
      </c>
      <c r="EY21" s="55">
        <f t="shared" si="90"/>
        <v>7</v>
      </c>
      <c r="EZ21" s="55">
        <f>EZ5-EY5</f>
        <v>7</v>
      </c>
      <c r="FA21" s="55">
        <f t="shared" ref="FA21:FC21" si="91">FA5-EZ5</f>
        <v>7</v>
      </c>
      <c r="FB21" s="55">
        <f t="shared" si="91"/>
        <v>7</v>
      </c>
      <c r="FC21" s="55">
        <f t="shared" si="91"/>
        <v>7</v>
      </c>
      <c r="FD21" s="55">
        <f>FD5-FC5</f>
        <v>7</v>
      </c>
      <c r="FE21" s="55">
        <f t="shared" ref="FE21:FG21" si="92">FE5-FD5</f>
        <v>7</v>
      </c>
      <c r="FF21" s="55">
        <f t="shared" si="92"/>
        <v>7</v>
      </c>
      <c r="FG21" s="55">
        <f t="shared" si="92"/>
        <v>7</v>
      </c>
      <c r="FH21" s="55">
        <f>FH5-FG5</f>
        <v>7</v>
      </c>
      <c r="FI21" s="55">
        <f t="shared" ref="FI21:FK21" si="93">FI5-FH5</f>
        <v>7</v>
      </c>
      <c r="FJ21" s="55">
        <f t="shared" si="93"/>
        <v>7</v>
      </c>
      <c r="FK21" s="55">
        <f t="shared" si="93"/>
        <v>7</v>
      </c>
      <c r="FL21" s="55">
        <f>FL5-FK5</f>
        <v>7</v>
      </c>
      <c r="FM21" s="55">
        <f t="shared" ref="FM21:FO21" si="94">FM5-FL5</f>
        <v>7</v>
      </c>
      <c r="FN21" s="55">
        <f t="shared" si="94"/>
        <v>7</v>
      </c>
      <c r="FO21" s="55">
        <f t="shared" si="94"/>
        <v>7</v>
      </c>
      <c r="FP21" s="55">
        <f>FP5-FO5</f>
        <v>7</v>
      </c>
      <c r="FQ21" s="55">
        <f t="shared" ref="FQ21:FS21" si="95">FQ5-FP5</f>
        <v>7</v>
      </c>
      <c r="FR21" s="55">
        <f t="shared" si="95"/>
        <v>7</v>
      </c>
      <c r="FS21" s="55">
        <f t="shared" si="95"/>
        <v>7</v>
      </c>
      <c r="FT21" s="55">
        <f>FT5-FS5</f>
        <v>7</v>
      </c>
      <c r="FU21" s="55">
        <f t="shared" ref="FU21:FW21" si="96">FU5-FT5</f>
        <v>7</v>
      </c>
      <c r="FV21" s="55">
        <f t="shared" si="96"/>
        <v>7</v>
      </c>
      <c r="FW21" s="55">
        <f t="shared" si="96"/>
        <v>7</v>
      </c>
      <c r="FX21" s="55">
        <f>FX5-FW5</f>
        <v>7</v>
      </c>
      <c r="FY21" s="55">
        <f t="shared" ref="FY21:GA21" si="97">FY5-FX5</f>
        <v>7</v>
      </c>
      <c r="FZ21" s="55">
        <f t="shared" si="97"/>
        <v>7</v>
      </c>
      <c r="GA21" s="55">
        <f t="shared" si="97"/>
        <v>7</v>
      </c>
      <c r="GB21" s="55">
        <f>GB5-GA5</f>
        <v>7</v>
      </c>
      <c r="GC21" s="55">
        <f t="shared" ref="GC21:GE21" si="98">GC5-GB5</f>
        <v>7</v>
      </c>
      <c r="GD21" s="55">
        <f t="shared" si="98"/>
        <v>7</v>
      </c>
      <c r="GE21" s="55">
        <f t="shared" si="98"/>
        <v>7</v>
      </c>
      <c r="GF21" s="55">
        <f>GF5-GE5</f>
        <v>7</v>
      </c>
      <c r="GG21" s="55">
        <f t="shared" ref="GG21:GI21" si="99">GG5-GF5</f>
        <v>7</v>
      </c>
      <c r="GH21" s="55">
        <f t="shared" si="99"/>
        <v>7</v>
      </c>
      <c r="GI21" s="55">
        <f t="shared" si="99"/>
        <v>2</v>
      </c>
    </row>
    <row r="23" spans="2:191" x14ac:dyDescent="0.2">
      <c r="B23" s="55" t="str">
        <f t="shared" ref="B23:B29" si="100">B6</f>
        <v>Ampere</v>
      </c>
      <c r="D23" s="58">
        <f t="shared" ref="D23:AH23" si="101">D6-C6</f>
        <v>1006</v>
      </c>
      <c r="E23" s="58">
        <f t="shared" si="101"/>
        <v>3602</v>
      </c>
      <c r="F23" s="58">
        <f t="shared" si="101"/>
        <v>3188</v>
      </c>
      <c r="G23" s="58">
        <f t="shared" si="101"/>
        <v>335</v>
      </c>
      <c r="H23" s="58">
        <f t="shared" si="101"/>
        <v>323</v>
      </c>
      <c r="I23" s="58">
        <f t="shared" si="101"/>
        <v>414</v>
      </c>
      <c r="J23" s="58">
        <f t="shared" si="101"/>
        <v>408</v>
      </c>
      <c r="K23" s="58">
        <f t="shared" si="101"/>
        <v>367</v>
      </c>
      <c r="L23" s="58">
        <f t="shared" si="101"/>
        <v>368</v>
      </c>
      <c r="M23" s="58">
        <f t="shared" si="101"/>
        <v>151</v>
      </c>
      <c r="N23" s="58">
        <f t="shared" si="101"/>
        <v>267</v>
      </c>
      <c r="O23" s="58">
        <f t="shared" si="101"/>
        <v>153</v>
      </c>
      <c r="P23" s="58">
        <f t="shared" si="101"/>
        <v>156</v>
      </c>
      <c r="Q23" s="58">
        <f t="shared" si="101"/>
        <v>166</v>
      </c>
      <c r="R23" s="58">
        <f t="shared" si="101"/>
        <v>191</v>
      </c>
      <c r="S23" s="58">
        <f t="shared" si="101"/>
        <v>162</v>
      </c>
      <c r="T23" s="58">
        <f t="shared" si="101"/>
        <v>149</v>
      </c>
      <c r="U23" s="58">
        <f t="shared" si="101"/>
        <v>110</v>
      </c>
      <c r="V23" s="58">
        <f t="shared" si="101"/>
        <v>98</v>
      </c>
      <c r="W23" s="58">
        <f t="shared" si="101"/>
        <v>61</v>
      </c>
      <c r="X23" s="58">
        <f t="shared" si="101"/>
        <v>160</v>
      </c>
      <c r="Y23" s="58">
        <f t="shared" si="101"/>
        <v>91</v>
      </c>
      <c r="Z23" s="58">
        <f t="shared" si="101"/>
        <v>52</v>
      </c>
      <c r="AA23" s="58">
        <f t="shared" si="101"/>
        <v>76</v>
      </c>
      <c r="AB23" s="58">
        <f t="shared" si="101"/>
        <v>-1092</v>
      </c>
      <c r="AC23" s="58">
        <f t="shared" si="101"/>
        <v>1241</v>
      </c>
      <c r="AD23" s="58">
        <f t="shared" si="101"/>
        <v>56</v>
      </c>
      <c r="AE23" s="58">
        <f t="shared" si="101"/>
        <v>115</v>
      </c>
      <c r="AF23" s="58">
        <f t="shared" si="101"/>
        <v>39</v>
      </c>
      <c r="AG23" s="58">
        <f t="shared" si="101"/>
        <v>142</v>
      </c>
      <c r="AH23" s="58">
        <f t="shared" si="101"/>
        <v>49</v>
      </c>
      <c r="AI23" s="58"/>
      <c r="AJ23" s="58">
        <f t="shared" ref="AJ23:AJ29" si="102">AJ6</f>
        <v>6</v>
      </c>
      <c r="AK23" s="58">
        <f t="shared" ref="AK23:BU29" si="103">AK6-AJ6</f>
        <v>48</v>
      </c>
      <c r="AL23" s="58">
        <f t="shared" si="103"/>
        <v>32</v>
      </c>
      <c r="AM23" s="58">
        <f t="shared" si="103"/>
        <v>53</v>
      </c>
      <c r="AN23" s="58">
        <f t="shared" si="103"/>
        <v>23</v>
      </c>
      <c r="AO23" s="58">
        <f t="shared" si="103"/>
        <v>44</v>
      </c>
      <c r="AP23" s="58">
        <f t="shared" si="103"/>
        <v>39</v>
      </c>
      <c r="AQ23" s="58">
        <f t="shared" si="103"/>
        <v>27</v>
      </c>
      <c r="AR23" s="58">
        <f t="shared" si="103"/>
        <v>17</v>
      </c>
      <c r="AS23" s="58">
        <f t="shared" si="103"/>
        <v>-8</v>
      </c>
      <c r="AT23" s="58">
        <f t="shared" si="103"/>
        <v>52</v>
      </c>
      <c r="AU23" s="58">
        <f t="shared" si="103"/>
        <v>22</v>
      </c>
      <c r="AV23" s="58">
        <f t="shared" si="103"/>
        <v>28</v>
      </c>
      <c r="AW23" s="58">
        <f t="shared" si="103"/>
        <v>59</v>
      </c>
      <c r="AX23" s="58">
        <f t="shared" si="103"/>
        <v>30</v>
      </c>
      <c r="AY23" s="58">
        <f t="shared" si="103"/>
        <v>17</v>
      </c>
      <c r="AZ23" s="58">
        <f t="shared" si="103"/>
        <v>72</v>
      </c>
      <c r="BA23" s="58">
        <f t="shared" si="103"/>
        <v>28</v>
      </c>
      <c r="BB23" s="58">
        <f t="shared" si="103"/>
        <v>30</v>
      </c>
      <c r="BC23" s="58">
        <f t="shared" si="103"/>
        <v>13</v>
      </c>
      <c r="BD23" s="58">
        <f t="shared" si="103"/>
        <v>48</v>
      </c>
      <c r="BE23" s="58">
        <f t="shared" si="103"/>
        <v>19</v>
      </c>
      <c r="BF23" s="58">
        <f t="shared" si="103"/>
        <v>12</v>
      </c>
      <c r="BG23" s="58">
        <f t="shared" si="103"/>
        <v>65</v>
      </c>
      <c r="BH23" s="58">
        <f t="shared" si="103"/>
        <v>8</v>
      </c>
      <c r="BI23" s="58">
        <f t="shared" si="103"/>
        <v>12</v>
      </c>
      <c r="BJ23" s="58">
        <f t="shared" si="103"/>
        <v>12</v>
      </c>
      <c r="BK23" s="58">
        <f t="shared" si="103"/>
        <v>9</v>
      </c>
      <c r="BL23" s="58">
        <f t="shared" si="103"/>
        <v>11</v>
      </c>
      <c r="BM23" s="58">
        <f t="shared" si="103"/>
        <v>13</v>
      </c>
      <c r="BN23" s="58">
        <f t="shared" si="103"/>
        <v>6</v>
      </c>
      <c r="BO23" s="58">
        <f t="shared" si="103"/>
        <v>10</v>
      </c>
      <c r="BP23" s="58">
        <f t="shared" si="103"/>
        <v>22</v>
      </c>
      <c r="BQ23" s="58">
        <f t="shared" si="103"/>
        <v>9</v>
      </c>
      <c r="BR23" s="58">
        <f t="shared" si="103"/>
        <v>7</v>
      </c>
      <c r="BS23" s="58">
        <f t="shared" si="103"/>
        <v>60</v>
      </c>
      <c r="BT23" s="58">
        <f t="shared" si="103"/>
        <v>6</v>
      </c>
      <c r="BU23" s="58">
        <f t="shared" si="103"/>
        <v>27</v>
      </c>
      <c r="BV23" s="58">
        <f t="shared" ref="BV23:CI25" si="104">BV6-BU6</f>
        <v>7</v>
      </c>
      <c r="BW23" s="58">
        <f t="shared" si="104"/>
        <v>7</v>
      </c>
      <c r="BX23" s="58">
        <f t="shared" si="104"/>
        <v>4</v>
      </c>
      <c r="BY23" s="58">
        <f t="shared" si="104"/>
        <v>3</v>
      </c>
      <c r="BZ23" s="58">
        <f t="shared" si="104"/>
        <v>4</v>
      </c>
      <c r="CA23" s="58">
        <f t="shared" si="104"/>
        <v>5</v>
      </c>
      <c r="CB23" s="58">
        <f t="shared" si="104"/>
        <v>12</v>
      </c>
      <c r="CC23" s="58">
        <f t="shared" si="104"/>
        <v>5</v>
      </c>
      <c r="CD23" s="58">
        <f t="shared" si="104"/>
        <v>3</v>
      </c>
      <c r="CE23" s="58">
        <f t="shared" si="104"/>
        <v>4</v>
      </c>
      <c r="CF23" s="58">
        <f t="shared" si="104"/>
        <v>3</v>
      </c>
      <c r="CG23" s="58">
        <f t="shared" si="104"/>
        <v>33</v>
      </c>
      <c r="CH23" s="58">
        <f t="shared" si="104"/>
        <v>3</v>
      </c>
      <c r="CI23" s="58">
        <f t="shared" si="104"/>
        <v>8</v>
      </c>
      <c r="CJ23" s="58"/>
      <c r="CK23" s="58">
        <f>CK6</f>
        <v>11</v>
      </c>
      <c r="CL23" s="58">
        <f t="shared" ref="CL23" si="105">CL6-CK6</f>
        <v>5</v>
      </c>
      <c r="CM23" s="58">
        <f t="shared" ref="CM23:CM30" si="106">CM6-CL6</f>
        <v>2</v>
      </c>
      <c r="CN23" s="58">
        <f t="shared" ref="CN23:CN30" si="107">CN6-CM6</f>
        <v>2</v>
      </c>
      <c r="CO23" s="58">
        <f t="shared" ref="CO23:CO30" si="108">CO6-CN6</f>
        <v>5</v>
      </c>
      <c r="CP23" s="58">
        <f t="shared" ref="CP23:CP30" si="109">CP6-CO6</f>
        <v>5</v>
      </c>
      <c r="CQ23" s="58">
        <f t="shared" ref="CQ23:CQ30" si="110">CQ6-CP6</f>
        <v>4</v>
      </c>
      <c r="CR23" s="58">
        <f t="shared" ref="CR23:CR30" si="111">CR6-CQ6</f>
        <v>4</v>
      </c>
      <c r="CS23" s="58">
        <f t="shared" ref="CS23:CS30" si="112">CS6-CR6</f>
        <v>15</v>
      </c>
      <c r="CT23" s="58">
        <f t="shared" ref="CT23:CT30" si="113">CT6-CS6</f>
        <v>9</v>
      </c>
      <c r="CU23" s="58">
        <f t="shared" ref="CU23:CU30" si="114">CU6-CT6</f>
        <v>4</v>
      </c>
      <c r="CV23" s="58">
        <f t="shared" ref="CV23:CV30" si="115">CV6-CU6</f>
        <v>2</v>
      </c>
      <c r="CW23" s="58">
        <f t="shared" ref="CW23:CW30" si="116">CW6-CV6</f>
        <v>5</v>
      </c>
      <c r="CX23" s="58">
        <f t="shared" ref="CX23:CX30" si="117">CX6-CW6</f>
        <v>4</v>
      </c>
      <c r="CY23" s="58">
        <f t="shared" ref="CY23:CY30" si="118">CY6-CX6</f>
        <v>5</v>
      </c>
      <c r="CZ23" s="58">
        <f t="shared" ref="CZ23:CZ30" si="119">CZ6-CY6</f>
        <v>3</v>
      </c>
      <c r="DA23" s="58">
        <f t="shared" ref="DA23:DA30" si="120">DA6-CZ6</f>
        <v>4</v>
      </c>
      <c r="DB23" s="58">
        <f t="shared" ref="DB23:DB30" si="121">DB6-DA6</f>
        <v>5</v>
      </c>
      <c r="DC23" s="58">
        <f t="shared" ref="DC23:DC30" si="122">DC6-DB6</f>
        <v>1</v>
      </c>
      <c r="DD23" s="58">
        <f t="shared" ref="DD23:DD30" si="123">DD6-DC6</f>
        <v>0</v>
      </c>
      <c r="DE23" s="58">
        <f t="shared" ref="DE23:DE30" si="124">DE6-DD6</f>
        <v>1</v>
      </c>
      <c r="DF23" s="58">
        <f t="shared" ref="DF23:DF30" si="125">DF6-DE6</f>
        <v>1</v>
      </c>
      <c r="DG23" s="58">
        <f t="shared" ref="DG23:DG30" si="126">DG6-DF6</f>
        <v>2</v>
      </c>
      <c r="DH23" s="58">
        <f t="shared" ref="DH23:DH30" si="127">DH6-DG6</f>
        <v>16</v>
      </c>
      <c r="DI23" s="58">
        <f t="shared" ref="DI23:DI30" si="128">DI6-DH6</f>
        <v>2</v>
      </c>
      <c r="DJ23" s="58">
        <f t="shared" ref="DJ23:DJ30" si="129">DJ6-DI6</f>
        <v>4</v>
      </c>
      <c r="DK23" s="58">
        <f t="shared" ref="DK23:DK30" si="130">DK6-DJ6</f>
        <v>5</v>
      </c>
      <c r="DL23" s="58">
        <f t="shared" ref="DL23:DL30" si="131">DL6-DK6</f>
        <v>0</v>
      </c>
      <c r="DM23" s="58">
        <f t="shared" ref="DM23:DM30" si="132">DM6-DL6</f>
        <v>0</v>
      </c>
      <c r="DN23" s="58">
        <f t="shared" ref="DN23:DN30" si="133">DN6-DM6</f>
        <v>0</v>
      </c>
      <c r="DO23" s="58">
        <f t="shared" ref="DO23:DO30" si="134">DO6-DN6</f>
        <v>6</v>
      </c>
      <c r="DP23" s="58">
        <f t="shared" ref="DP23:DP30" si="135">DP6-DO6</f>
        <v>0</v>
      </c>
      <c r="DQ23" s="58">
        <f t="shared" ref="DQ23:DQ30" si="136">DQ6-DP6</f>
        <v>0</v>
      </c>
      <c r="DR23" s="58">
        <f t="shared" ref="DR23:DR30" si="137">DR6-DQ6</f>
        <v>8</v>
      </c>
      <c r="DS23" s="58">
        <f t="shared" ref="DS23:DS30" si="138">DS6-DR6</f>
        <v>1</v>
      </c>
      <c r="DT23" s="58">
        <f t="shared" ref="DT23:DT30" si="139">DT6-DS6</f>
        <v>0</v>
      </c>
      <c r="DU23" s="58">
        <f t="shared" ref="DU23:DU30" si="140">DU6-DT6</f>
        <v>1</v>
      </c>
      <c r="DV23" s="58">
        <f t="shared" ref="DV23:DV30" si="141">DV6-DU6</f>
        <v>1</v>
      </c>
      <c r="DW23" s="58">
        <f t="shared" ref="DW23:DW30" si="142">DW6-DV6</f>
        <v>6</v>
      </c>
      <c r="DX23" s="58">
        <f t="shared" ref="DX23:DX30" si="143">DX6-DW6</f>
        <v>0</v>
      </c>
      <c r="DY23" s="58">
        <f t="shared" ref="DY23:DY30" si="144">DY6-DX6</f>
        <v>0</v>
      </c>
      <c r="DZ23" s="58">
        <f t="shared" ref="DZ23:DZ30" si="145">DZ6-DY6</f>
        <v>1</v>
      </c>
      <c r="EA23" s="58">
        <f t="shared" ref="EA23:EA30" si="146">EA6-DZ6</f>
        <v>0</v>
      </c>
      <c r="EB23" s="58">
        <f t="shared" ref="EB23:EB30" si="147">EB6-EA6</f>
        <v>0</v>
      </c>
      <c r="EC23" s="58">
        <f t="shared" ref="EC23:EC30" si="148">EC6-EB6</f>
        <v>0</v>
      </c>
      <c r="ED23" s="58">
        <f t="shared" ref="ED23:ED30" si="149">ED6-EC6</f>
        <v>0</v>
      </c>
      <c r="EE23" s="58">
        <f t="shared" ref="EE23:EE30" si="150">EE6-ED6</f>
        <v>1</v>
      </c>
      <c r="EF23" s="58">
        <f t="shared" ref="EF23:EF30" si="151">EF6-EE6</f>
        <v>1</v>
      </c>
      <c r="EG23" s="58">
        <f t="shared" ref="EG23:EG30" si="152">EG6-EF6</f>
        <v>0</v>
      </c>
      <c r="EH23" s="58"/>
      <c r="EI23" s="58">
        <v>0</v>
      </c>
      <c r="EJ23" s="58">
        <f>EJ6-EI6</f>
        <v>0</v>
      </c>
      <c r="EK23" s="58">
        <f t="shared" ref="EK23:EM23" si="153">EK6-EJ6</f>
        <v>1</v>
      </c>
      <c r="EL23" s="58">
        <f t="shared" si="153"/>
        <v>0</v>
      </c>
      <c r="EM23" s="58">
        <f t="shared" si="153"/>
        <v>0</v>
      </c>
      <c r="EN23" s="58">
        <f>EN6-EM6</f>
        <v>0</v>
      </c>
      <c r="EO23" s="58">
        <f t="shared" ref="EO23:EQ23" si="154">EO6-EN6</f>
        <v>0</v>
      </c>
      <c r="EP23" s="58">
        <f t="shared" si="154"/>
        <v>1</v>
      </c>
      <c r="EQ23" s="58">
        <f t="shared" ca="1" si="154"/>
        <v>1.2608695652173916</v>
      </c>
      <c r="ER23" s="58">
        <f ca="1">ER6-EQ6</f>
        <v>0</v>
      </c>
      <c r="ES23" s="58">
        <f t="shared" ref="ES23:EU23" ca="1" si="155">ES6-ER6</f>
        <v>0</v>
      </c>
      <c r="ET23" s="58">
        <f t="shared" ca="1" si="155"/>
        <v>0</v>
      </c>
      <c r="EU23" s="58">
        <f t="shared" ca="1" si="155"/>
        <v>0</v>
      </c>
      <c r="EV23" s="58">
        <f ca="1">EV6-EU6</f>
        <v>0</v>
      </c>
      <c r="EW23" s="58">
        <f t="shared" ref="EW23:EY23" ca="1" si="156">EW6-EV6</f>
        <v>0</v>
      </c>
      <c r="EX23" s="58">
        <f t="shared" ca="1" si="156"/>
        <v>0</v>
      </c>
      <c r="EY23" s="58">
        <f t="shared" ca="1" si="156"/>
        <v>0</v>
      </c>
      <c r="EZ23" s="58">
        <f ca="1">EZ6-EY6</f>
        <v>0</v>
      </c>
      <c r="FA23" s="58">
        <f t="shared" ref="FA23:FC23" ca="1" si="157">FA6-EZ6</f>
        <v>0</v>
      </c>
      <c r="FB23" s="58">
        <f t="shared" ca="1" si="157"/>
        <v>0</v>
      </c>
      <c r="FC23" s="58">
        <f t="shared" ca="1" si="157"/>
        <v>0</v>
      </c>
      <c r="FD23" s="58">
        <f ca="1">FD6-FC6</f>
        <v>0</v>
      </c>
      <c r="FE23" s="58">
        <f t="shared" ref="FE23:FG23" ca="1" si="158">FE6-FD6</f>
        <v>0</v>
      </c>
      <c r="FF23" s="58">
        <f t="shared" ca="1" si="158"/>
        <v>0</v>
      </c>
      <c r="FG23" s="58">
        <f t="shared" ca="1" si="158"/>
        <v>0</v>
      </c>
      <c r="FH23" s="58">
        <f ca="1">FH6-FG6</f>
        <v>0</v>
      </c>
      <c r="FI23" s="58">
        <f t="shared" ref="FI23:FK23" ca="1" si="159">FI6-FH6</f>
        <v>0</v>
      </c>
      <c r="FJ23" s="58">
        <f t="shared" ca="1" si="159"/>
        <v>0</v>
      </c>
      <c r="FK23" s="58">
        <f t="shared" ca="1" si="159"/>
        <v>0</v>
      </c>
      <c r="FL23" s="58">
        <f ca="1">FL6-FK6</f>
        <v>0</v>
      </c>
      <c r="FM23" s="58">
        <f t="shared" ref="FM23:FO23" ca="1" si="160">FM6-FL6</f>
        <v>0</v>
      </c>
      <c r="FN23" s="58">
        <f t="shared" ca="1" si="160"/>
        <v>0</v>
      </c>
      <c r="FO23" s="58">
        <f t="shared" ca="1" si="160"/>
        <v>0</v>
      </c>
      <c r="FP23" s="58">
        <f ca="1">FP6-FO6</f>
        <v>0</v>
      </c>
      <c r="FQ23" s="58">
        <f t="shared" ref="FQ23:FS23" ca="1" si="161">FQ6-FP6</f>
        <v>0</v>
      </c>
      <c r="FR23" s="58">
        <f t="shared" ca="1" si="161"/>
        <v>0</v>
      </c>
      <c r="FS23" s="58">
        <f t="shared" ca="1" si="161"/>
        <v>0</v>
      </c>
      <c r="FT23" s="58">
        <f ca="1">FT6-FS6</f>
        <v>0</v>
      </c>
      <c r="FU23" s="58">
        <f t="shared" ref="FU23:FW23" ca="1" si="162">FU6-FT6</f>
        <v>0</v>
      </c>
      <c r="FV23" s="58">
        <f t="shared" ca="1" si="162"/>
        <v>0</v>
      </c>
      <c r="FW23" s="58">
        <f t="shared" ca="1" si="162"/>
        <v>0</v>
      </c>
      <c r="FX23" s="58">
        <f ca="1">FX6-FW6</f>
        <v>0</v>
      </c>
      <c r="FY23" s="58">
        <f t="shared" ref="FY23:GA23" ca="1" si="163">FY6-FX6</f>
        <v>0</v>
      </c>
      <c r="FZ23" s="58">
        <f t="shared" ca="1" si="163"/>
        <v>0</v>
      </c>
      <c r="GA23" s="58">
        <f t="shared" ca="1" si="163"/>
        <v>0</v>
      </c>
      <c r="GB23" s="58">
        <f ca="1">GB6-GA6</f>
        <v>0</v>
      </c>
      <c r="GC23" s="58">
        <f t="shared" ref="GC23:GE23" ca="1" si="164">GC6-GB6</f>
        <v>0</v>
      </c>
      <c r="GD23" s="58">
        <f t="shared" ca="1" si="164"/>
        <v>0</v>
      </c>
      <c r="GE23" s="58">
        <f t="shared" ca="1" si="164"/>
        <v>0</v>
      </c>
      <c r="GF23" s="58">
        <f ca="1">GF6-GE6</f>
        <v>0</v>
      </c>
      <c r="GG23" s="58">
        <f t="shared" ref="GG23:GI23" ca="1" si="165">GG6-GF6</f>
        <v>0</v>
      </c>
      <c r="GH23" s="58">
        <f t="shared" ca="1" si="165"/>
        <v>0</v>
      </c>
      <c r="GI23" s="58">
        <f t="shared" ca="1" si="165"/>
        <v>0</v>
      </c>
    </row>
    <row r="24" spans="2:191" x14ac:dyDescent="0.2">
      <c r="B24" s="55" t="str">
        <f t="shared" si="100"/>
        <v>Ather Energy</v>
      </c>
      <c r="D24" s="58">
        <f t="shared" ref="D24:AH24" si="166">D7-C7</f>
        <v>2542</v>
      </c>
      <c r="E24" s="58">
        <f t="shared" si="166"/>
        <v>5987</v>
      </c>
      <c r="F24" s="58">
        <f t="shared" si="166"/>
        <v>2936</v>
      </c>
      <c r="G24" s="58">
        <f t="shared" si="166"/>
        <v>1063</v>
      </c>
      <c r="H24" s="58">
        <f t="shared" si="166"/>
        <v>1375</v>
      </c>
      <c r="I24" s="58">
        <f t="shared" si="166"/>
        <v>1567</v>
      </c>
      <c r="J24" s="58">
        <f t="shared" si="166"/>
        <v>1408</v>
      </c>
      <c r="K24" s="58">
        <f t="shared" si="166"/>
        <v>1459</v>
      </c>
      <c r="L24" s="58">
        <f t="shared" si="166"/>
        <v>2051</v>
      </c>
      <c r="M24" s="58">
        <f t="shared" si="166"/>
        <v>1151</v>
      </c>
      <c r="N24" s="58">
        <f t="shared" si="166"/>
        <v>1881</v>
      </c>
      <c r="O24" s="58">
        <f t="shared" si="166"/>
        <v>1385</v>
      </c>
      <c r="P24" s="58">
        <f t="shared" si="166"/>
        <v>1361</v>
      </c>
      <c r="Q24" s="58">
        <f t="shared" si="166"/>
        <v>1861</v>
      </c>
      <c r="R24" s="58">
        <f t="shared" si="166"/>
        <v>1922</v>
      </c>
      <c r="S24" s="58">
        <f t="shared" si="166"/>
        <v>1613</v>
      </c>
      <c r="T24" s="58">
        <f t="shared" si="166"/>
        <v>1471</v>
      </c>
      <c r="U24" s="58">
        <f t="shared" si="166"/>
        <v>1954</v>
      </c>
      <c r="V24" s="58">
        <f t="shared" si="166"/>
        <v>1355</v>
      </c>
      <c r="W24" s="58">
        <f t="shared" si="166"/>
        <v>1349</v>
      </c>
      <c r="X24" s="58">
        <f t="shared" si="166"/>
        <v>4619</v>
      </c>
      <c r="Y24" s="58">
        <f t="shared" si="166"/>
        <v>1969</v>
      </c>
      <c r="Z24" s="58">
        <f t="shared" si="166"/>
        <v>2025</v>
      </c>
      <c r="AA24" s="58">
        <f t="shared" si="166"/>
        <v>2596</v>
      </c>
      <c r="AB24" s="58">
        <f t="shared" si="166"/>
        <v>1711</v>
      </c>
      <c r="AC24" s="58">
        <f t="shared" si="166"/>
        <v>2715</v>
      </c>
      <c r="AD24" s="58">
        <f t="shared" si="166"/>
        <v>1236</v>
      </c>
      <c r="AE24" s="58">
        <f t="shared" si="166"/>
        <v>1566</v>
      </c>
      <c r="AF24" s="58">
        <f t="shared" si="166"/>
        <v>671</v>
      </c>
      <c r="AG24" s="58">
        <f t="shared" si="166"/>
        <v>1859</v>
      </c>
      <c r="AH24" s="58">
        <f t="shared" si="166"/>
        <v>2120</v>
      </c>
      <c r="AI24" s="58"/>
      <c r="AJ24" s="58">
        <f t="shared" si="102"/>
        <v>225</v>
      </c>
      <c r="AK24" s="58">
        <f t="shared" si="103"/>
        <v>2303</v>
      </c>
      <c r="AL24" s="58">
        <f t="shared" si="103"/>
        <v>1445</v>
      </c>
      <c r="AM24" s="58">
        <f t="shared" si="103"/>
        <v>2188</v>
      </c>
      <c r="AN24" s="58">
        <f t="shared" si="103"/>
        <v>2127</v>
      </c>
      <c r="AO24" s="58">
        <f t="shared" si="103"/>
        <v>2305</v>
      </c>
      <c r="AP24" s="58">
        <f t="shared" si="103"/>
        <v>2110</v>
      </c>
      <c r="AQ24" s="58">
        <f t="shared" si="103"/>
        <v>2226</v>
      </c>
      <c r="AR24" s="58">
        <f t="shared" si="103"/>
        <v>2229</v>
      </c>
      <c r="AS24" s="58">
        <f t="shared" si="103"/>
        <v>-2889</v>
      </c>
      <c r="AT24" s="58">
        <f t="shared" si="103"/>
        <v>7334</v>
      </c>
      <c r="AU24" s="58">
        <f t="shared" si="103"/>
        <v>3067</v>
      </c>
      <c r="AV24" s="58">
        <f t="shared" si="103"/>
        <v>4293</v>
      </c>
      <c r="AW24" s="58">
        <f t="shared" si="103"/>
        <v>6738</v>
      </c>
      <c r="AX24" s="58">
        <f t="shared" si="103"/>
        <v>433</v>
      </c>
      <c r="AY24" s="58">
        <f t="shared" si="103"/>
        <v>795</v>
      </c>
      <c r="AZ24" s="58">
        <f t="shared" si="103"/>
        <v>1330</v>
      </c>
      <c r="BA24" s="58">
        <f t="shared" si="103"/>
        <v>1083</v>
      </c>
      <c r="BB24" s="58">
        <f t="shared" si="103"/>
        <v>1468</v>
      </c>
      <c r="BC24" s="58">
        <f t="shared" si="103"/>
        <v>1362</v>
      </c>
      <c r="BD24" s="58">
        <f t="shared" si="103"/>
        <v>1368</v>
      </c>
      <c r="BE24" s="58">
        <f t="shared" si="103"/>
        <v>1341</v>
      </c>
      <c r="BF24" s="58">
        <f t="shared" si="103"/>
        <v>1541</v>
      </c>
      <c r="BG24" s="58">
        <f t="shared" si="103"/>
        <v>1580</v>
      </c>
      <c r="BH24" s="58">
        <f t="shared" si="103"/>
        <v>1073</v>
      </c>
      <c r="BI24" s="58">
        <f t="shared" si="103"/>
        <v>1540</v>
      </c>
      <c r="BJ24" s="58">
        <f t="shared" si="103"/>
        <v>1961</v>
      </c>
      <c r="BK24" s="58">
        <f t="shared" si="103"/>
        <v>2127</v>
      </c>
      <c r="BL24" s="58">
        <f t="shared" si="103"/>
        <v>1527</v>
      </c>
      <c r="BM24" s="58">
        <f t="shared" si="103"/>
        <v>1893</v>
      </c>
      <c r="BN24" s="58">
        <f t="shared" si="103"/>
        <v>3016</v>
      </c>
      <c r="BO24" s="58">
        <f t="shared" si="103"/>
        <v>2949</v>
      </c>
      <c r="BP24" s="58">
        <f t="shared" si="103"/>
        <v>2183</v>
      </c>
      <c r="BQ24" s="58">
        <f t="shared" si="103"/>
        <v>1961</v>
      </c>
      <c r="BR24" s="58">
        <f t="shared" si="103"/>
        <v>2540</v>
      </c>
      <c r="BS24" s="58">
        <f t="shared" si="103"/>
        <v>3119</v>
      </c>
      <c r="BT24" s="58">
        <f t="shared" si="103"/>
        <v>2932</v>
      </c>
      <c r="BU24" s="58">
        <f t="shared" si="103"/>
        <v>2607</v>
      </c>
      <c r="BV24" s="58">
        <f t="shared" si="104"/>
        <v>2665</v>
      </c>
      <c r="BW24" s="58">
        <f t="shared" si="104"/>
        <v>6795</v>
      </c>
      <c r="BX24" s="58">
        <f t="shared" si="104"/>
        <v>1823</v>
      </c>
      <c r="BY24" s="58">
        <f t="shared" si="104"/>
        <v>1433</v>
      </c>
      <c r="BZ24" s="58">
        <f t="shared" si="104"/>
        <v>3406</v>
      </c>
      <c r="CA24" s="58">
        <f t="shared" si="104"/>
        <v>4212</v>
      </c>
      <c r="CB24" s="58">
        <f t="shared" si="104"/>
        <v>3981</v>
      </c>
      <c r="CC24" s="58">
        <f t="shared" si="104"/>
        <v>3605</v>
      </c>
      <c r="CD24" s="58">
        <f t="shared" si="104"/>
        <v>2912</v>
      </c>
      <c r="CE24" s="58">
        <f t="shared" si="104"/>
        <v>2804</v>
      </c>
      <c r="CF24" s="58">
        <f t="shared" si="104"/>
        <v>2980</v>
      </c>
      <c r="CG24" s="58">
        <f t="shared" si="104"/>
        <v>5647</v>
      </c>
      <c r="CH24" s="58">
        <f t="shared" si="104"/>
        <v>2044</v>
      </c>
      <c r="CI24" s="58">
        <f t="shared" si="104"/>
        <v>2465</v>
      </c>
      <c r="CJ24" s="58"/>
      <c r="CK24" s="58">
        <f t="shared" ref="CK24:CK34" si="167">CK7</f>
        <v>2749</v>
      </c>
      <c r="CL24" s="58">
        <f t="shared" ref="CL24:CL34" si="168">CL7-CK7</f>
        <v>2454</v>
      </c>
      <c r="CM24" s="58">
        <f t="shared" si="106"/>
        <v>1986</v>
      </c>
      <c r="CN24" s="58">
        <f t="shared" si="107"/>
        <v>3255</v>
      </c>
      <c r="CO24" s="58">
        <f t="shared" si="108"/>
        <v>3492</v>
      </c>
      <c r="CP24" s="58">
        <f t="shared" si="109"/>
        <v>2849</v>
      </c>
      <c r="CQ24" s="58">
        <f t="shared" si="110"/>
        <v>2863</v>
      </c>
      <c r="CR24" s="58">
        <f t="shared" si="111"/>
        <v>2971</v>
      </c>
      <c r="CS24" s="58">
        <f t="shared" si="112"/>
        <v>3106</v>
      </c>
      <c r="CT24" s="58">
        <f t="shared" si="113"/>
        <v>2972</v>
      </c>
      <c r="CU24" s="58">
        <f t="shared" si="114"/>
        <v>2698</v>
      </c>
      <c r="CV24" s="58">
        <f t="shared" si="115"/>
        <v>3244</v>
      </c>
      <c r="CW24" s="58">
        <f t="shared" si="116"/>
        <v>5837</v>
      </c>
      <c r="CX24" s="58">
        <f t="shared" si="117"/>
        <v>3546</v>
      </c>
      <c r="CY24" s="58">
        <f t="shared" si="118"/>
        <v>2777</v>
      </c>
      <c r="CZ24" s="58">
        <f t="shared" si="119"/>
        <v>2771</v>
      </c>
      <c r="DA24" s="58">
        <f t="shared" si="120"/>
        <v>2879</v>
      </c>
      <c r="DB24" s="58">
        <f t="shared" si="121"/>
        <v>3204</v>
      </c>
      <c r="DC24" s="58">
        <f t="shared" si="122"/>
        <v>2810</v>
      </c>
      <c r="DD24" s="58">
        <f t="shared" si="123"/>
        <v>2680</v>
      </c>
      <c r="DE24" s="58">
        <f t="shared" si="124"/>
        <v>2822</v>
      </c>
      <c r="DF24" s="58">
        <f t="shared" si="125"/>
        <v>3450</v>
      </c>
      <c r="DG24" s="58">
        <f t="shared" si="126"/>
        <v>2956</v>
      </c>
      <c r="DH24" s="58">
        <f t="shared" si="127"/>
        <v>3216</v>
      </c>
      <c r="DI24" s="58">
        <f t="shared" si="128"/>
        <v>3535</v>
      </c>
      <c r="DJ24" s="58">
        <f t="shared" si="129"/>
        <v>4465</v>
      </c>
      <c r="DK24" s="58">
        <f t="shared" si="130"/>
        <v>6952</v>
      </c>
      <c r="DL24" s="58">
        <f t="shared" si="131"/>
        <v>3348</v>
      </c>
      <c r="DM24" s="58">
        <f t="shared" si="132"/>
        <v>3811</v>
      </c>
      <c r="DN24" s="58">
        <f t="shared" si="133"/>
        <v>4030</v>
      </c>
      <c r="DO24" s="58">
        <f t="shared" si="134"/>
        <v>3775</v>
      </c>
      <c r="DP24" s="58">
        <f t="shared" si="135"/>
        <v>3422</v>
      </c>
      <c r="DQ24" s="58">
        <f t="shared" si="136"/>
        <v>3693</v>
      </c>
      <c r="DR24" s="58">
        <f t="shared" si="137"/>
        <v>6030</v>
      </c>
      <c r="DS24" s="58">
        <f t="shared" si="138"/>
        <v>3758</v>
      </c>
      <c r="DT24" s="58">
        <f t="shared" si="139"/>
        <v>2998</v>
      </c>
      <c r="DU24" s="58">
        <f t="shared" si="140"/>
        <v>3209</v>
      </c>
      <c r="DV24" s="58">
        <f t="shared" si="141"/>
        <v>5573</v>
      </c>
      <c r="DW24" s="58">
        <f t="shared" si="142"/>
        <v>6788</v>
      </c>
      <c r="DX24" s="58">
        <f t="shared" si="143"/>
        <v>6351</v>
      </c>
      <c r="DY24" s="58">
        <f t="shared" si="144"/>
        <v>12459</v>
      </c>
      <c r="DZ24" s="58">
        <f t="shared" si="145"/>
        <v>6890</v>
      </c>
      <c r="EA24" s="58">
        <f t="shared" si="146"/>
        <v>6019</v>
      </c>
      <c r="EB24" s="58">
        <f t="shared" si="147"/>
        <v>4424</v>
      </c>
      <c r="EC24" s="58">
        <f t="shared" si="148"/>
        <v>4431</v>
      </c>
      <c r="ED24" s="58">
        <f t="shared" si="149"/>
        <v>4457</v>
      </c>
      <c r="EE24" s="58">
        <f t="shared" si="150"/>
        <v>4109</v>
      </c>
      <c r="EF24" s="58">
        <f t="shared" si="151"/>
        <v>3910</v>
      </c>
      <c r="EG24" s="58">
        <f t="shared" si="152"/>
        <v>7450</v>
      </c>
      <c r="EH24" s="58"/>
      <c r="EI24" s="58">
        <v>3507</v>
      </c>
      <c r="EJ24" s="58">
        <f t="shared" ref="EJ24:EM24" si="169">EJ7-EI7</f>
        <v>5214</v>
      </c>
      <c r="EK24" s="58">
        <f t="shared" si="169"/>
        <v>3787</v>
      </c>
      <c r="EL24" s="58">
        <f t="shared" si="169"/>
        <v>4462</v>
      </c>
      <c r="EM24" s="58">
        <f t="shared" si="169"/>
        <v>5845</v>
      </c>
      <c r="EN24" s="58">
        <f t="shared" ref="EN24:EU24" si="170">EN7-EM7</f>
        <v>5078</v>
      </c>
      <c r="EO24" s="58">
        <f t="shared" si="170"/>
        <v>4690</v>
      </c>
      <c r="EP24" s="58">
        <f t="shared" si="170"/>
        <v>5371</v>
      </c>
      <c r="EQ24" s="58">
        <f t="shared" ca="1" si="170"/>
        <v>19974.695652173912</v>
      </c>
      <c r="ER24" s="58">
        <f t="shared" ca="1" si="170"/>
        <v>0</v>
      </c>
      <c r="ES24" s="58">
        <f t="shared" ca="1" si="170"/>
        <v>0</v>
      </c>
      <c r="ET24" s="58">
        <f t="shared" ca="1" si="170"/>
        <v>0</v>
      </c>
      <c r="EU24" s="58">
        <f t="shared" ca="1" si="170"/>
        <v>0</v>
      </c>
      <c r="EV24" s="58">
        <f t="shared" ref="EV24:FK24" ca="1" si="171">EV7-EU7</f>
        <v>0</v>
      </c>
      <c r="EW24" s="58">
        <f t="shared" ca="1" si="171"/>
        <v>0</v>
      </c>
      <c r="EX24" s="58">
        <f t="shared" ca="1" si="171"/>
        <v>0</v>
      </c>
      <c r="EY24" s="58">
        <f t="shared" ca="1" si="171"/>
        <v>0</v>
      </c>
      <c r="EZ24" s="58">
        <f t="shared" ca="1" si="171"/>
        <v>0</v>
      </c>
      <c r="FA24" s="58">
        <f t="shared" ca="1" si="171"/>
        <v>0</v>
      </c>
      <c r="FB24" s="58">
        <f t="shared" ca="1" si="171"/>
        <v>0</v>
      </c>
      <c r="FC24" s="58">
        <f t="shared" ca="1" si="171"/>
        <v>0</v>
      </c>
      <c r="FD24" s="58">
        <f t="shared" ca="1" si="171"/>
        <v>0</v>
      </c>
      <c r="FE24" s="58">
        <f t="shared" ca="1" si="171"/>
        <v>0</v>
      </c>
      <c r="FF24" s="58">
        <f t="shared" ca="1" si="171"/>
        <v>0</v>
      </c>
      <c r="FG24" s="58">
        <f t="shared" ca="1" si="171"/>
        <v>0</v>
      </c>
      <c r="FH24" s="58">
        <f t="shared" ca="1" si="171"/>
        <v>0</v>
      </c>
      <c r="FI24" s="58">
        <f t="shared" ca="1" si="171"/>
        <v>0</v>
      </c>
      <c r="FJ24" s="58">
        <f t="shared" ca="1" si="171"/>
        <v>0</v>
      </c>
      <c r="FK24" s="58">
        <f t="shared" ca="1" si="171"/>
        <v>0</v>
      </c>
      <c r="FL24" s="58">
        <f t="shared" ref="FL24:GI24" ca="1" si="172">FL7-FK7</f>
        <v>0</v>
      </c>
      <c r="FM24" s="58">
        <f t="shared" ca="1" si="172"/>
        <v>0</v>
      </c>
      <c r="FN24" s="58">
        <f t="shared" ca="1" si="172"/>
        <v>0</v>
      </c>
      <c r="FO24" s="58">
        <f t="shared" ca="1" si="172"/>
        <v>0</v>
      </c>
      <c r="FP24" s="58">
        <f t="shared" ca="1" si="172"/>
        <v>0</v>
      </c>
      <c r="FQ24" s="58">
        <f t="shared" ca="1" si="172"/>
        <v>0</v>
      </c>
      <c r="FR24" s="58">
        <f t="shared" ca="1" si="172"/>
        <v>0</v>
      </c>
      <c r="FS24" s="58">
        <f t="shared" ca="1" si="172"/>
        <v>0</v>
      </c>
      <c r="FT24" s="58">
        <f t="shared" ca="1" si="172"/>
        <v>0</v>
      </c>
      <c r="FU24" s="58">
        <f t="shared" ca="1" si="172"/>
        <v>0</v>
      </c>
      <c r="FV24" s="58">
        <f t="shared" ca="1" si="172"/>
        <v>0</v>
      </c>
      <c r="FW24" s="58">
        <f t="shared" ca="1" si="172"/>
        <v>0</v>
      </c>
      <c r="FX24" s="58">
        <f t="shared" ca="1" si="172"/>
        <v>0</v>
      </c>
      <c r="FY24" s="58">
        <f t="shared" ca="1" si="172"/>
        <v>0</v>
      </c>
      <c r="FZ24" s="58">
        <f t="shared" ca="1" si="172"/>
        <v>0</v>
      </c>
      <c r="GA24" s="58">
        <f t="shared" ca="1" si="172"/>
        <v>0</v>
      </c>
      <c r="GB24" s="58">
        <f t="shared" ca="1" si="172"/>
        <v>0</v>
      </c>
      <c r="GC24" s="58">
        <f t="shared" ca="1" si="172"/>
        <v>0</v>
      </c>
      <c r="GD24" s="58">
        <f t="shared" ca="1" si="172"/>
        <v>0</v>
      </c>
      <c r="GE24" s="58">
        <f t="shared" ca="1" si="172"/>
        <v>0</v>
      </c>
      <c r="GF24" s="58">
        <f t="shared" ca="1" si="172"/>
        <v>0</v>
      </c>
      <c r="GG24" s="58">
        <f t="shared" ca="1" si="172"/>
        <v>0</v>
      </c>
      <c r="GH24" s="58">
        <f t="shared" ca="1" si="172"/>
        <v>0</v>
      </c>
      <c r="GI24" s="58">
        <f t="shared" ca="1" si="172"/>
        <v>0</v>
      </c>
    </row>
    <row r="25" spans="2:191" x14ac:dyDescent="0.2">
      <c r="B25" s="55" t="str">
        <f t="shared" si="100"/>
        <v>Bajaj Auto</v>
      </c>
      <c r="D25" s="58">
        <f t="shared" ref="D25:AH25" si="173">D8-C8</f>
        <v>1721</v>
      </c>
      <c r="E25" s="58">
        <f t="shared" si="173"/>
        <v>3964</v>
      </c>
      <c r="F25" s="58">
        <f t="shared" si="173"/>
        <v>2086</v>
      </c>
      <c r="G25" s="58">
        <f t="shared" si="173"/>
        <v>561</v>
      </c>
      <c r="H25" s="58">
        <f t="shared" si="173"/>
        <v>1079</v>
      </c>
      <c r="I25" s="58">
        <f t="shared" si="173"/>
        <v>1193</v>
      </c>
      <c r="J25" s="58">
        <f t="shared" si="173"/>
        <v>997</v>
      </c>
      <c r="K25" s="58">
        <f t="shared" si="173"/>
        <v>1031</v>
      </c>
      <c r="L25" s="58">
        <f t="shared" si="173"/>
        <v>1205</v>
      </c>
      <c r="M25" s="58">
        <f t="shared" si="173"/>
        <v>604</v>
      </c>
      <c r="N25" s="58">
        <f t="shared" si="173"/>
        <v>889</v>
      </c>
      <c r="O25" s="58">
        <f t="shared" si="173"/>
        <v>1332</v>
      </c>
      <c r="P25" s="58">
        <f t="shared" si="173"/>
        <v>1363</v>
      </c>
      <c r="Q25" s="58">
        <f t="shared" si="173"/>
        <v>1857</v>
      </c>
      <c r="R25" s="58">
        <f t="shared" si="173"/>
        <v>2194</v>
      </c>
      <c r="S25" s="58">
        <f t="shared" si="173"/>
        <v>1587</v>
      </c>
      <c r="T25" s="58">
        <f t="shared" si="173"/>
        <v>1543</v>
      </c>
      <c r="U25" s="58">
        <f t="shared" si="173"/>
        <v>1776</v>
      </c>
      <c r="V25" s="58">
        <f t="shared" si="173"/>
        <v>1487</v>
      </c>
      <c r="W25" s="58">
        <f t="shared" si="173"/>
        <v>1031</v>
      </c>
      <c r="X25" s="58">
        <f t="shared" si="173"/>
        <v>4720</v>
      </c>
      <c r="Y25" s="58">
        <f t="shared" si="173"/>
        <v>2476</v>
      </c>
      <c r="Z25" s="58">
        <f t="shared" si="173"/>
        <v>3099</v>
      </c>
      <c r="AA25" s="58">
        <f t="shared" si="173"/>
        <v>3465</v>
      </c>
      <c r="AB25" s="58">
        <f t="shared" si="173"/>
        <v>1379</v>
      </c>
      <c r="AC25" s="58">
        <f t="shared" si="173"/>
        <v>3655</v>
      </c>
      <c r="AD25" s="58">
        <f t="shared" si="173"/>
        <v>1525</v>
      </c>
      <c r="AE25" s="58">
        <f t="shared" si="173"/>
        <v>3015</v>
      </c>
      <c r="AF25" s="58">
        <f t="shared" si="173"/>
        <v>648</v>
      </c>
      <c r="AG25" s="58">
        <f t="shared" si="173"/>
        <v>2982</v>
      </c>
      <c r="AH25" s="58">
        <f t="shared" si="173"/>
        <v>3324</v>
      </c>
      <c r="AI25" s="58"/>
      <c r="AJ25" s="58">
        <f t="shared" si="102"/>
        <v>389</v>
      </c>
      <c r="AK25" s="58">
        <f t="shared" si="103"/>
        <v>2081</v>
      </c>
      <c r="AL25" s="58">
        <f t="shared" si="103"/>
        <v>1991</v>
      </c>
      <c r="AM25" s="58">
        <f t="shared" si="103"/>
        <v>2447</v>
      </c>
      <c r="AN25" s="58">
        <f t="shared" si="103"/>
        <v>2607</v>
      </c>
      <c r="AO25" s="58">
        <f t="shared" si="103"/>
        <v>3005</v>
      </c>
      <c r="AP25" s="58">
        <f t="shared" si="103"/>
        <v>2642</v>
      </c>
      <c r="AQ25" s="58">
        <f t="shared" si="103"/>
        <v>2790</v>
      </c>
      <c r="AR25" s="58">
        <f t="shared" si="103"/>
        <v>2925</v>
      </c>
      <c r="AS25" s="58">
        <f t="shared" si="103"/>
        <v>-10690</v>
      </c>
      <c r="AT25" s="58">
        <f t="shared" si="103"/>
        <v>16078</v>
      </c>
      <c r="AU25" s="58">
        <f t="shared" si="103"/>
        <v>2903</v>
      </c>
      <c r="AV25" s="58">
        <f t="shared" si="103"/>
        <v>4272</v>
      </c>
      <c r="AW25" s="58">
        <f t="shared" si="103"/>
        <v>7512</v>
      </c>
      <c r="AX25" s="58">
        <f t="shared" si="103"/>
        <v>1073</v>
      </c>
      <c r="AY25" s="58">
        <f t="shared" si="103"/>
        <v>1575</v>
      </c>
      <c r="AZ25" s="58">
        <f t="shared" si="103"/>
        <v>2114</v>
      </c>
      <c r="BA25" s="58">
        <f t="shared" si="103"/>
        <v>1915</v>
      </c>
      <c r="BB25" s="58">
        <f t="shared" si="103"/>
        <v>2046</v>
      </c>
      <c r="BC25" s="58">
        <f t="shared" si="103"/>
        <v>1851</v>
      </c>
      <c r="BD25" s="58">
        <f t="shared" si="103"/>
        <v>2319</v>
      </c>
      <c r="BE25" s="58">
        <f t="shared" si="103"/>
        <v>1895</v>
      </c>
      <c r="BF25" s="58">
        <f t="shared" si="103"/>
        <v>2524</v>
      </c>
      <c r="BG25" s="58">
        <f t="shared" si="103"/>
        <v>2199</v>
      </c>
      <c r="BH25" s="58">
        <f t="shared" si="103"/>
        <v>1342</v>
      </c>
      <c r="BI25" s="58">
        <f t="shared" si="103"/>
        <v>2147</v>
      </c>
      <c r="BJ25" s="58">
        <f t="shared" si="103"/>
        <v>3003</v>
      </c>
      <c r="BK25" s="58">
        <f t="shared" si="103"/>
        <v>3547</v>
      </c>
      <c r="BL25" s="58">
        <f t="shared" si="103"/>
        <v>2961</v>
      </c>
      <c r="BM25" s="58">
        <f t="shared" si="103"/>
        <v>3726</v>
      </c>
      <c r="BN25" s="58">
        <f t="shared" si="103"/>
        <v>4733</v>
      </c>
      <c r="BO25" s="58">
        <f t="shared" si="103"/>
        <v>4484</v>
      </c>
      <c r="BP25" s="58">
        <f t="shared" si="103"/>
        <v>3174</v>
      </c>
      <c r="BQ25" s="58">
        <f t="shared" si="103"/>
        <v>3340</v>
      </c>
      <c r="BR25" s="58">
        <f t="shared" si="103"/>
        <v>4358</v>
      </c>
      <c r="BS25" s="58">
        <f t="shared" si="103"/>
        <v>4495</v>
      </c>
      <c r="BT25" s="58">
        <f t="shared" si="103"/>
        <v>3898</v>
      </c>
      <c r="BU25" s="58">
        <f t="shared" si="103"/>
        <v>4691</v>
      </c>
      <c r="BV25" s="58">
        <f t="shared" si="104"/>
        <v>3980</v>
      </c>
      <c r="BW25" s="58">
        <f t="shared" si="104"/>
        <v>9738</v>
      </c>
      <c r="BX25" s="58">
        <f t="shared" si="104"/>
        <v>2666</v>
      </c>
      <c r="BY25" s="58">
        <f t="shared" si="104"/>
        <v>2960</v>
      </c>
      <c r="BZ25" s="58">
        <f t="shared" si="104"/>
        <v>6534</v>
      </c>
      <c r="CA25" s="58">
        <f t="shared" si="104"/>
        <v>7887</v>
      </c>
      <c r="CB25" s="58">
        <f t="shared" si="104"/>
        <v>6933</v>
      </c>
      <c r="CC25" s="58">
        <f t="shared" si="104"/>
        <v>6472</v>
      </c>
      <c r="CD25" s="58">
        <f t="shared" si="104"/>
        <v>6304</v>
      </c>
      <c r="CE25" s="58">
        <f t="shared" si="104"/>
        <v>6186</v>
      </c>
      <c r="CF25" s="58">
        <f t="shared" si="104"/>
        <v>5985</v>
      </c>
      <c r="CG25" s="58">
        <f t="shared" si="104"/>
        <v>10309</v>
      </c>
      <c r="CH25" s="58">
        <f t="shared" si="104"/>
        <v>3377</v>
      </c>
      <c r="CI25" s="58">
        <f t="shared" si="104"/>
        <v>3794</v>
      </c>
      <c r="CJ25" s="58"/>
      <c r="CK25" s="58">
        <f t="shared" si="167"/>
        <v>3791</v>
      </c>
      <c r="CL25" s="58">
        <f t="shared" si="168"/>
        <v>4362</v>
      </c>
      <c r="CM25" s="58">
        <f t="shared" si="106"/>
        <v>4151</v>
      </c>
      <c r="CN25" s="58">
        <f t="shared" si="107"/>
        <v>5084</v>
      </c>
      <c r="CO25" s="58">
        <f t="shared" si="108"/>
        <v>5419</v>
      </c>
      <c r="CP25" s="58">
        <f t="shared" si="109"/>
        <v>5084</v>
      </c>
      <c r="CQ25" s="58">
        <f t="shared" si="110"/>
        <v>5445</v>
      </c>
      <c r="CR25" s="58">
        <f t="shared" si="111"/>
        <v>5284</v>
      </c>
      <c r="CS25" s="58">
        <f t="shared" si="112"/>
        <v>6091</v>
      </c>
      <c r="CT25" s="58">
        <f t="shared" si="113"/>
        <v>5363</v>
      </c>
      <c r="CU25" s="58">
        <f t="shared" si="114"/>
        <v>4866</v>
      </c>
      <c r="CV25" s="58">
        <f t="shared" si="115"/>
        <v>6697</v>
      </c>
      <c r="CW25" s="58">
        <f t="shared" si="116"/>
        <v>16223</v>
      </c>
      <c r="CX25" s="58">
        <f t="shared" si="117"/>
        <v>3616</v>
      </c>
      <c r="CY25" s="58">
        <f t="shared" si="118"/>
        <v>3865</v>
      </c>
      <c r="CZ25" s="58">
        <f t="shared" si="119"/>
        <v>4525</v>
      </c>
      <c r="DA25" s="58">
        <f t="shared" si="120"/>
        <v>5218</v>
      </c>
      <c r="DB25" s="58">
        <f t="shared" si="121"/>
        <v>5272</v>
      </c>
      <c r="DC25" s="58">
        <f t="shared" si="122"/>
        <v>4970</v>
      </c>
      <c r="DD25" s="58">
        <f t="shared" si="123"/>
        <v>4941</v>
      </c>
      <c r="DE25" s="58">
        <f t="shared" si="124"/>
        <v>4271</v>
      </c>
      <c r="DF25" s="58">
        <f t="shared" si="125"/>
        <v>5407</v>
      </c>
      <c r="DG25" s="58">
        <f t="shared" si="126"/>
        <v>4776</v>
      </c>
      <c r="DH25" s="58">
        <f t="shared" si="127"/>
        <v>5806</v>
      </c>
      <c r="DI25" s="58">
        <f t="shared" si="128"/>
        <v>5392</v>
      </c>
      <c r="DJ25" s="58">
        <f t="shared" si="129"/>
        <v>6431</v>
      </c>
      <c r="DK25" s="58">
        <f t="shared" si="130"/>
        <v>9316</v>
      </c>
      <c r="DL25" s="58">
        <f t="shared" si="131"/>
        <v>4192</v>
      </c>
      <c r="DM25" s="58">
        <f t="shared" si="132"/>
        <v>4165</v>
      </c>
      <c r="DN25" s="58">
        <f t="shared" si="133"/>
        <v>3689</v>
      </c>
      <c r="DO25" s="58">
        <f t="shared" si="134"/>
        <v>3010</v>
      </c>
      <c r="DP25" s="58">
        <f t="shared" si="135"/>
        <v>2095</v>
      </c>
      <c r="DQ25" s="58">
        <f t="shared" si="136"/>
        <v>1500</v>
      </c>
      <c r="DR25" s="58">
        <f t="shared" si="137"/>
        <v>4353</v>
      </c>
      <c r="DS25" s="58">
        <f t="shared" si="138"/>
        <v>4063</v>
      </c>
      <c r="DT25" s="58">
        <f t="shared" si="139"/>
        <v>3436</v>
      </c>
      <c r="DU25" s="58">
        <f t="shared" si="140"/>
        <v>3332</v>
      </c>
      <c r="DV25" s="58">
        <f t="shared" si="141"/>
        <v>5695</v>
      </c>
      <c r="DW25" s="58">
        <f t="shared" si="142"/>
        <v>7849</v>
      </c>
      <c r="DX25" s="58">
        <f t="shared" si="143"/>
        <v>7386</v>
      </c>
      <c r="DY25" s="58">
        <f t="shared" si="144"/>
        <v>13357</v>
      </c>
      <c r="DZ25" s="58">
        <f t="shared" si="145"/>
        <v>7201</v>
      </c>
      <c r="EA25" s="58">
        <f t="shared" si="146"/>
        <v>6229</v>
      </c>
      <c r="EB25" s="58">
        <f t="shared" si="147"/>
        <v>7013</v>
      </c>
      <c r="EC25" s="58">
        <f t="shared" si="148"/>
        <v>5527</v>
      </c>
      <c r="ED25" s="58">
        <f t="shared" si="149"/>
        <v>5726</v>
      </c>
      <c r="EE25" s="58">
        <f t="shared" si="150"/>
        <v>4786</v>
      </c>
      <c r="EF25" s="58">
        <f t="shared" si="151"/>
        <v>4223</v>
      </c>
      <c r="EG25" s="58">
        <f t="shared" si="152"/>
        <v>8049</v>
      </c>
      <c r="EH25" s="58"/>
      <c r="EI25" s="58">
        <v>3987</v>
      </c>
      <c r="EJ25" s="58">
        <f t="shared" ref="EJ25:EM25" si="174">EJ8-EI8</f>
        <v>5545</v>
      </c>
      <c r="EK25" s="58">
        <f t="shared" si="174"/>
        <v>4375</v>
      </c>
      <c r="EL25" s="58">
        <f t="shared" si="174"/>
        <v>5337</v>
      </c>
      <c r="EM25" s="58">
        <f t="shared" si="174"/>
        <v>7402</v>
      </c>
      <c r="EN25" s="58">
        <f t="shared" ref="EN25:EU25" si="175">EN8-EM8</f>
        <v>6113</v>
      </c>
      <c r="EO25" s="58">
        <f t="shared" si="175"/>
        <v>6148</v>
      </c>
      <c r="EP25" s="58">
        <f t="shared" si="175"/>
        <v>6303</v>
      </c>
      <c r="EQ25" s="58">
        <f t="shared" ca="1" si="175"/>
        <v>24598.304347826081</v>
      </c>
      <c r="ER25" s="58">
        <f t="shared" ca="1" si="175"/>
        <v>0</v>
      </c>
      <c r="ES25" s="58">
        <f t="shared" ca="1" si="175"/>
        <v>0</v>
      </c>
      <c r="ET25" s="58">
        <f t="shared" ca="1" si="175"/>
        <v>0</v>
      </c>
      <c r="EU25" s="58">
        <f t="shared" ca="1" si="175"/>
        <v>0</v>
      </c>
      <c r="EV25" s="58">
        <f t="shared" ref="EV25:FK25" ca="1" si="176">EV8-EU8</f>
        <v>0</v>
      </c>
      <c r="EW25" s="58">
        <f t="shared" ca="1" si="176"/>
        <v>0</v>
      </c>
      <c r="EX25" s="58">
        <f t="shared" ca="1" si="176"/>
        <v>0</v>
      </c>
      <c r="EY25" s="58">
        <f t="shared" ca="1" si="176"/>
        <v>0</v>
      </c>
      <c r="EZ25" s="58">
        <f t="shared" ca="1" si="176"/>
        <v>0</v>
      </c>
      <c r="FA25" s="58">
        <f t="shared" ca="1" si="176"/>
        <v>0</v>
      </c>
      <c r="FB25" s="58">
        <f t="shared" ca="1" si="176"/>
        <v>0</v>
      </c>
      <c r="FC25" s="58">
        <f t="shared" ca="1" si="176"/>
        <v>0</v>
      </c>
      <c r="FD25" s="58">
        <f t="shared" ca="1" si="176"/>
        <v>0</v>
      </c>
      <c r="FE25" s="58">
        <f t="shared" ca="1" si="176"/>
        <v>0</v>
      </c>
      <c r="FF25" s="58">
        <f t="shared" ca="1" si="176"/>
        <v>0</v>
      </c>
      <c r="FG25" s="58">
        <f t="shared" ca="1" si="176"/>
        <v>0</v>
      </c>
      <c r="FH25" s="58">
        <f t="shared" ca="1" si="176"/>
        <v>0</v>
      </c>
      <c r="FI25" s="58">
        <f t="shared" ca="1" si="176"/>
        <v>0</v>
      </c>
      <c r="FJ25" s="58">
        <f t="shared" ca="1" si="176"/>
        <v>0</v>
      </c>
      <c r="FK25" s="58">
        <f t="shared" ca="1" si="176"/>
        <v>0</v>
      </c>
      <c r="FL25" s="58">
        <f t="shared" ref="FL25:GI25" ca="1" si="177">FL8-FK8</f>
        <v>0</v>
      </c>
      <c r="FM25" s="58">
        <f t="shared" ca="1" si="177"/>
        <v>0</v>
      </c>
      <c r="FN25" s="58">
        <f t="shared" ca="1" si="177"/>
        <v>0</v>
      </c>
      <c r="FO25" s="58">
        <f t="shared" ca="1" si="177"/>
        <v>0</v>
      </c>
      <c r="FP25" s="58">
        <f t="shared" ca="1" si="177"/>
        <v>0</v>
      </c>
      <c r="FQ25" s="58">
        <f t="shared" ca="1" si="177"/>
        <v>0</v>
      </c>
      <c r="FR25" s="58">
        <f t="shared" ca="1" si="177"/>
        <v>0</v>
      </c>
      <c r="FS25" s="58">
        <f t="shared" ca="1" si="177"/>
        <v>0</v>
      </c>
      <c r="FT25" s="58">
        <f t="shared" ca="1" si="177"/>
        <v>0</v>
      </c>
      <c r="FU25" s="58">
        <f t="shared" ca="1" si="177"/>
        <v>0</v>
      </c>
      <c r="FV25" s="58">
        <f t="shared" ca="1" si="177"/>
        <v>0</v>
      </c>
      <c r="FW25" s="58">
        <f t="shared" ca="1" si="177"/>
        <v>0</v>
      </c>
      <c r="FX25" s="58">
        <f t="shared" ca="1" si="177"/>
        <v>0</v>
      </c>
      <c r="FY25" s="58">
        <f t="shared" ca="1" si="177"/>
        <v>0</v>
      </c>
      <c r="FZ25" s="58">
        <f t="shared" ca="1" si="177"/>
        <v>0</v>
      </c>
      <c r="GA25" s="58">
        <f t="shared" ca="1" si="177"/>
        <v>0</v>
      </c>
      <c r="GB25" s="58">
        <f t="shared" ca="1" si="177"/>
        <v>0</v>
      </c>
      <c r="GC25" s="58">
        <f t="shared" ca="1" si="177"/>
        <v>0</v>
      </c>
      <c r="GD25" s="58">
        <f t="shared" ca="1" si="177"/>
        <v>0</v>
      </c>
      <c r="GE25" s="58">
        <f t="shared" ca="1" si="177"/>
        <v>0</v>
      </c>
      <c r="GF25" s="58">
        <f t="shared" ca="1" si="177"/>
        <v>0</v>
      </c>
      <c r="GG25" s="58">
        <f t="shared" ca="1" si="177"/>
        <v>0</v>
      </c>
      <c r="GH25" s="58">
        <f t="shared" ca="1" si="177"/>
        <v>0</v>
      </c>
      <c r="GI25" s="58">
        <f t="shared" ca="1" si="177"/>
        <v>0</v>
      </c>
    </row>
    <row r="26" spans="2:191" x14ac:dyDescent="0.2">
      <c r="B26" s="55" t="str">
        <f t="shared" si="100"/>
        <v>Hero Electric</v>
      </c>
      <c r="D26" s="58">
        <f t="shared" ref="D26:AH26" si="178">D9-C9</f>
        <v>358</v>
      </c>
      <c r="E26" s="58">
        <f t="shared" si="178"/>
        <v>354</v>
      </c>
      <c r="F26" s="58">
        <f t="shared" si="178"/>
        <v>641</v>
      </c>
      <c r="G26" s="58">
        <f t="shared" si="178"/>
        <v>234</v>
      </c>
      <c r="H26" s="58">
        <f t="shared" si="178"/>
        <v>246</v>
      </c>
      <c r="I26" s="58">
        <f t="shared" si="178"/>
        <v>260</v>
      </c>
      <c r="J26" s="58">
        <f t="shared" si="178"/>
        <v>222</v>
      </c>
      <c r="K26" s="58">
        <f t="shared" si="178"/>
        <v>205</v>
      </c>
      <c r="L26" s="58">
        <f t="shared" si="178"/>
        <v>194</v>
      </c>
      <c r="M26" s="58">
        <f t="shared" si="178"/>
        <v>80</v>
      </c>
      <c r="N26" s="58">
        <f t="shared" si="178"/>
        <v>147</v>
      </c>
      <c r="O26" s="58">
        <f t="shared" si="178"/>
        <v>173</v>
      </c>
      <c r="P26" s="58">
        <f t="shared" si="178"/>
        <v>166</v>
      </c>
      <c r="Q26" s="58">
        <f t="shared" si="178"/>
        <v>173</v>
      </c>
      <c r="R26" s="58">
        <f t="shared" si="178"/>
        <v>226</v>
      </c>
      <c r="S26" s="58">
        <f t="shared" si="178"/>
        <v>196</v>
      </c>
      <c r="T26" s="58">
        <f t="shared" si="178"/>
        <v>160</v>
      </c>
      <c r="U26" s="58">
        <f t="shared" si="178"/>
        <v>252</v>
      </c>
      <c r="V26" s="58">
        <f t="shared" si="178"/>
        <v>169</v>
      </c>
      <c r="W26" s="58">
        <f t="shared" si="178"/>
        <v>127</v>
      </c>
      <c r="X26" s="58">
        <f t="shared" si="178"/>
        <v>358</v>
      </c>
      <c r="Y26" s="58">
        <f t="shared" si="178"/>
        <v>138</v>
      </c>
      <c r="Z26" s="58">
        <f t="shared" si="178"/>
        <v>153</v>
      </c>
      <c r="AA26" s="58">
        <f t="shared" si="178"/>
        <v>230</v>
      </c>
      <c r="AB26" s="58">
        <f t="shared" si="178"/>
        <v>-1236</v>
      </c>
      <c r="AC26" s="58">
        <f t="shared" si="178"/>
        <v>1635</v>
      </c>
      <c r="AD26" s="58">
        <f t="shared" si="178"/>
        <v>135</v>
      </c>
      <c r="AE26" s="58">
        <f t="shared" si="178"/>
        <v>164</v>
      </c>
      <c r="AF26" s="58">
        <f t="shared" si="178"/>
        <v>96</v>
      </c>
      <c r="AG26" s="58">
        <f t="shared" si="178"/>
        <v>114</v>
      </c>
      <c r="AH26" s="58">
        <f t="shared" si="178"/>
        <v>125</v>
      </c>
      <c r="AI26" s="58"/>
      <c r="AJ26" s="58">
        <f t="shared" si="102"/>
        <v>12</v>
      </c>
      <c r="AK26" s="58">
        <f t="shared" si="103"/>
        <v>78</v>
      </c>
      <c r="AL26" s="58">
        <f t="shared" si="103"/>
        <v>85</v>
      </c>
      <c r="AM26" s="58">
        <f t="shared" si="103"/>
        <v>102</v>
      </c>
      <c r="AN26" s="58">
        <f t="shared" si="103"/>
        <v>113</v>
      </c>
      <c r="AO26" s="58">
        <f t="shared" si="103"/>
        <v>90</v>
      </c>
      <c r="AP26" s="58">
        <f t="shared" si="103"/>
        <v>77</v>
      </c>
      <c r="AQ26" s="58">
        <f t="shared" si="103"/>
        <v>74</v>
      </c>
      <c r="AR26" s="58">
        <f t="shared" si="103"/>
        <v>69</v>
      </c>
      <c r="AS26" s="58">
        <f t="shared" si="103"/>
        <v>1</v>
      </c>
      <c r="AT26" s="58">
        <f t="shared" si="103"/>
        <v>150</v>
      </c>
      <c r="AU26" s="58">
        <f t="shared" si="103"/>
        <v>68</v>
      </c>
      <c r="AV26" s="58">
        <f t="shared" si="103"/>
        <v>62</v>
      </c>
      <c r="AW26" s="58">
        <f t="shared" si="103"/>
        <v>89</v>
      </c>
      <c r="AX26" s="58">
        <f t="shared" si="103"/>
        <v>69</v>
      </c>
      <c r="AY26" s="58">
        <f t="shared" si="103"/>
        <v>47</v>
      </c>
      <c r="AZ26" s="58">
        <f t="shared" si="103"/>
        <v>73</v>
      </c>
      <c r="BA26" s="58">
        <f t="shared" si="103"/>
        <v>71</v>
      </c>
      <c r="BB26" s="58">
        <f t="shared" si="103"/>
        <v>70</v>
      </c>
      <c r="BC26" s="58">
        <f t="shared" si="103"/>
        <v>60</v>
      </c>
      <c r="BD26" s="58">
        <f t="shared" si="103"/>
        <v>65</v>
      </c>
      <c r="BE26" s="58">
        <f t="shared" si="103"/>
        <v>50</v>
      </c>
      <c r="BF26" s="58">
        <f t="shared" si="103"/>
        <v>64</v>
      </c>
      <c r="BG26" s="58">
        <f t="shared" si="103"/>
        <v>66</v>
      </c>
      <c r="BH26" s="58">
        <f t="shared" si="103"/>
        <v>61</v>
      </c>
      <c r="BI26" s="58">
        <f t="shared" si="103"/>
        <v>59</v>
      </c>
      <c r="BJ26" s="58">
        <f t="shared" si="103"/>
        <v>100</v>
      </c>
      <c r="BK26" s="58">
        <f t="shared" si="103"/>
        <v>63</v>
      </c>
      <c r="BL26" s="58">
        <f t="shared" si="103"/>
        <v>72</v>
      </c>
      <c r="BM26" s="58">
        <f t="shared" si="103"/>
        <v>53</v>
      </c>
      <c r="BN26" s="58">
        <f t="shared" si="103"/>
        <v>60</v>
      </c>
      <c r="BO26" s="58">
        <f t="shared" si="103"/>
        <v>42</v>
      </c>
      <c r="BP26" s="58">
        <f t="shared" si="103"/>
        <v>60</v>
      </c>
      <c r="BQ26" s="58">
        <f t="shared" si="103"/>
        <v>38</v>
      </c>
      <c r="BR26" s="58">
        <f t="shared" si="103"/>
        <v>30</v>
      </c>
      <c r="BS26" s="58">
        <f t="shared" si="103"/>
        <v>53</v>
      </c>
      <c r="BT26" s="58">
        <f t="shared" si="103"/>
        <v>44</v>
      </c>
      <c r="BU26" s="58">
        <f t="shared" ref="BU26:CI29" si="179">BU9-BT9</f>
        <v>39</v>
      </c>
      <c r="BV26" s="58">
        <f t="shared" si="179"/>
        <v>37</v>
      </c>
      <c r="BW26" s="58">
        <f t="shared" si="179"/>
        <v>60</v>
      </c>
      <c r="BX26" s="58">
        <f t="shared" si="179"/>
        <v>25</v>
      </c>
      <c r="BY26" s="58">
        <f t="shared" si="179"/>
        <v>15</v>
      </c>
      <c r="BZ26" s="58">
        <f t="shared" si="179"/>
        <v>36</v>
      </c>
      <c r="CA26" s="58">
        <f t="shared" si="179"/>
        <v>34</v>
      </c>
      <c r="CB26" s="58">
        <f t="shared" si="179"/>
        <v>32</v>
      </c>
      <c r="CC26" s="58">
        <f t="shared" si="179"/>
        <v>43</v>
      </c>
      <c r="CD26" s="58">
        <f t="shared" si="179"/>
        <v>29</v>
      </c>
      <c r="CE26" s="58">
        <f t="shared" si="179"/>
        <v>39</v>
      </c>
      <c r="CF26" s="58">
        <f t="shared" si="179"/>
        <v>32</v>
      </c>
      <c r="CG26" s="58">
        <f t="shared" si="179"/>
        <v>30</v>
      </c>
      <c r="CH26" s="58">
        <f t="shared" si="179"/>
        <v>9</v>
      </c>
      <c r="CI26" s="58">
        <f t="shared" si="179"/>
        <v>16</v>
      </c>
      <c r="CJ26" s="58"/>
      <c r="CK26" s="58">
        <f t="shared" si="167"/>
        <v>23</v>
      </c>
      <c r="CL26" s="58">
        <f t="shared" si="168"/>
        <v>19</v>
      </c>
      <c r="CM26" s="58">
        <f t="shared" si="106"/>
        <v>12</v>
      </c>
      <c r="CN26" s="58">
        <f t="shared" si="107"/>
        <v>21</v>
      </c>
      <c r="CO26" s="58">
        <f t="shared" si="108"/>
        <v>11</v>
      </c>
      <c r="CP26" s="58">
        <f t="shared" si="109"/>
        <v>16</v>
      </c>
      <c r="CQ26" s="58">
        <f t="shared" si="110"/>
        <v>9</v>
      </c>
      <c r="CR26" s="58">
        <f t="shared" si="111"/>
        <v>12</v>
      </c>
      <c r="CS26" s="58">
        <f t="shared" si="112"/>
        <v>17</v>
      </c>
      <c r="CT26" s="58">
        <f t="shared" si="113"/>
        <v>24</v>
      </c>
      <c r="CU26" s="58">
        <f t="shared" si="114"/>
        <v>8</v>
      </c>
      <c r="CV26" s="58">
        <f t="shared" si="115"/>
        <v>13</v>
      </c>
      <c r="CW26" s="58">
        <f t="shared" si="116"/>
        <v>20</v>
      </c>
      <c r="CX26" s="58">
        <f t="shared" si="117"/>
        <v>16</v>
      </c>
      <c r="CY26" s="58">
        <f t="shared" si="118"/>
        <v>16</v>
      </c>
      <c r="CZ26" s="58">
        <f t="shared" si="119"/>
        <v>5</v>
      </c>
      <c r="DA26" s="58">
        <f t="shared" si="120"/>
        <v>14</v>
      </c>
      <c r="DB26" s="58">
        <f t="shared" si="121"/>
        <v>11</v>
      </c>
      <c r="DC26" s="58">
        <f t="shared" si="122"/>
        <v>20</v>
      </c>
      <c r="DD26" s="58">
        <f t="shared" si="123"/>
        <v>12</v>
      </c>
      <c r="DE26" s="58">
        <f t="shared" si="124"/>
        <v>18</v>
      </c>
      <c r="DF26" s="58">
        <f t="shared" si="125"/>
        <v>14</v>
      </c>
      <c r="DG26" s="58">
        <f t="shared" si="126"/>
        <v>23</v>
      </c>
      <c r="DH26" s="58">
        <f t="shared" si="127"/>
        <v>6</v>
      </c>
      <c r="DI26" s="58">
        <f t="shared" si="128"/>
        <v>3</v>
      </c>
      <c r="DJ26" s="58">
        <f t="shared" si="129"/>
        <v>5</v>
      </c>
      <c r="DK26" s="58">
        <f t="shared" si="130"/>
        <v>14</v>
      </c>
      <c r="DL26" s="58">
        <f t="shared" si="131"/>
        <v>9</v>
      </c>
      <c r="DM26" s="58">
        <f t="shared" si="132"/>
        <v>11</v>
      </c>
      <c r="DN26" s="58">
        <f t="shared" si="133"/>
        <v>6</v>
      </c>
      <c r="DO26" s="58">
        <f t="shared" si="134"/>
        <v>7</v>
      </c>
      <c r="DP26" s="58">
        <f t="shared" si="135"/>
        <v>5</v>
      </c>
      <c r="DQ26" s="58">
        <f t="shared" si="136"/>
        <v>8</v>
      </c>
      <c r="DR26" s="58">
        <f t="shared" si="137"/>
        <v>2</v>
      </c>
      <c r="DS26" s="58">
        <f t="shared" si="138"/>
        <v>32</v>
      </c>
      <c r="DT26" s="58">
        <f t="shared" si="139"/>
        <v>7</v>
      </c>
      <c r="DU26" s="58">
        <f t="shared" si="140"/>
        <v>5</v>
      </c>
      <c r="DV26" s="58">
        <f t="shared" si="141"/>
        <v>8</v>
      </c>
      <c r="DW26" s="58">
        <f t="shared" si="142"/>
        <v>1</v>
      </c>
      <c r="DX26" s="58">
        <f t="shared" si="143"/>
        <v>4</v>
      </c>
      <c r="DY26" s="58">
        <f t="shared" si="144"/>
        <v>4</v>
      </c>
      <c r="DZ26" s="58">
        <f t="shared" si="145"/>
        <v>8</v>
      </c>
      <c r="EA26" s="58">
        <f t="shared" si="146"/>
        <v>1</v>
      </c>
      <c r="EB26" s="58">
        <f t="shared" si="147"/>
        <v>4</v>
      </c>
      <c r="EC26" s="58">
        <f t="shared" si="148"/>
        <v>2</v>
      </c>
      <c r="ED26" s="58">
        <f t="shared" si="149"/>
        <v>1</v>
      </c>
      <c r="EE26" s="58">
        <f t="shared" si="150"/>
        <v>3</v>
      </c>
      <c r="EF26" s="58">
        <f t="shared" si="151"/>
        <v>0</v>
      </c>
      <c r="EG26" s="58">
        <f t="shared" si="152"/>
        <v>6</v>
      </c>
      <c r="EH26" s="58"/>
      <c r="EI26" s="58">
        <v>0</v>
      </c>
      <c r="EJ26" s="58">
        <f t="shared" ref="EJ26:EM26" si="180">EJ9-EI9</f>
        <v>2</v>
      </c>
      <c r="EK26" s="58">
        <f t="shared" si="180"/>
        <v>1</v>
      </c>
      <c r="EL26" s="58">
        <f t="shared" si="180"/>
        <v>3</v>
      </c>
      <c r="EM26" s="58">
        <f t="shared" si="180"/>
        <v>3</v>
      </c>
      <c r="EN26" s="58">
        <f t="shared" ref="EN26:EU26" si="181">EN9-EM9</f>
        <v>0</v>
      </c>
      <c r="EO26" s="58">
        <f t="shared" si="181"/>
        <v>1</v>
      </c>
      <c r="EP26" s="58">
        <f t="shared" si="181"/>
        <v>2</v>
      </c>
      <c r="EQ26" s="58">
        <f t="shared" ca="1" si="181"/>
        <v>3.7826086956521738</v>
      </c>
      <c r="ER26" s="58">
        <f t="shared" ca="1" si="181"/>
        <v>0</v>
      </c>
      <c r="ES26" s="58">
        <f t="shared" ca="1" si="181"/>
        <v>0</v>
      </c>
      <c r="ET26" s="58">
        <f t="shared" ca="1" si="181"/>
        <v>0</v>
      </c>
      <c r="EU26" s="58">
        <f t="shared" ca="1" si="181"/>
        <v>0</v>
      </c>
      <c r="EV26" s="58">
        <f t="shared" ref="EV26:FK26" ca="1" si="182">EV9-EU9</f>
        <v>0</v>
      </c>
      <c r="EW26" s="58">
        <f t="shared" ca="1" si="182"/>
        <v>0</v>
      </c>
      <c r="EX26" s="58">
        <f t="shared" ca="1" si="182"/>
        <v>0</v>
      </c>
      <c r="EY26" s="58">
        <f t="shared" ca="1" si="182"/>
        <v>0</v>
      </c>
      <c r="EZ26" s="58">
        <f t="shared" ca="1" si="182"/>
        <v>0</v>
      </c>
      <c r="FA26" s="58">
        <f t="shared" ca="1" si="182"/>
        <v>0</v>
      </c>
      <c r="FB26" s="58">
        <f t="shared" ca="1" si="182"/>
        <v>0</v>
      </c>
      <c r="FC26" s="58">
        <f t="shared" ca="1" si="182"/>
        <v>0</v>
      </c>
      <c r="FD26" s="58">
        <f t="shared" ca="1" si="182"/>
        <v>0</v>
      </c>
      <c r="FE26" s="58">
        <f t="shared" ca="1" si="182"/>
        <v>0</v>
      </c>
      <c r="FF26" s="58">
        <f t="shared" ca="1" si="182"/>
        <v>0</v>
      </c>
      <c r="FG26" s="58">
        <f t="shared" ca="1" si="182"/>
        <v>0</v>
      </c>
      <c r="FH26" s="58">
        <f t="shared" ca="1" si="182"/>
        <v>0</v>
      </c>
      <c r="FI26" s="58">
        <f t="shared" ca="1" si="182"/>
        <v>0</v>
      </c>
      <c r="FJ26" s="58">
        <f t="shared" ca="1" si="182"/>
        <v>0</v>
      </c>
      <c r="FK26" s="58">
        <f t="shared" ca="1" si="182"/>
        <v>0</v>
      </c>
      <c r="FL26" s="58">
        <f t="shared" ref="FL26:GI26" ca="1" si="183">FL9-FK9</f>
        <v>0</v>
      </c>
      <c r="FM26" s="58">
        <f t="shared" ca="1" si="183"/>
        <v>0</v>
      </c>
      <c r="FN26" s="58">
        <f t="shared" ca="1" si="183"/>
        <v>0</v>
      </c>
      <c r="FO26" s="58">
        <f t="shared" ca="1" si="183"/>
        <v>0</v>
      </c>
      <c r="FP26" s="58">
        <f t="shared" ca="1" si="183"/>
        <v>0</v>
      </c>
      <c r="FQ26" s="58">
        <f t="shared" ca="1" si="183"/>
        <v>0</v>
      </c>
      <c r="FR26" s="58">
        <f t="shared" ca="1" si="183"/>
        <v>0</v>
      </c>
      <c r="FS26" s="58">
        <f t="shared" ca="1" si="183"/>
        <v>0</v>
      </c>
      <c r="FT26" s="58">
        <f t="shared" ca="1" si="183"/>
        <v>0</v>
      </c>
      <c r="FU26" s="58">
        <f t="shared" ca="1" si="183"/>
        <v>0</v>
      </c>
      <c r="FV26" s="58">
        <f t="shared" ca="1" si="183"/>
        <v>0</v>
      </c>
      <c r="FW26" s="58">
        <f t="shared" ca="1" si="183"/>
        <v>0</v>
      </c>
      <c r="FX26" s="58">
        <f t="shared" ca="1" si="183"/>
        <v>0</v>
      </c>
      <c r="FY26" s="58">
        <f t="shared" ca="1" si="183"/>
        <v>0</v>
      </c>
      <c r="FZ26" s="58">
        <f t="shared" ca="1" si="183"/>
        <v>0</v>
      </c>
      <c r="GA26" s="58">
        <f t="shared" ca="1" si="183"/>
        <v>0</v>
      </c>
      <c r="GB26" s="58">
        <f t="shared" ca="1" si="183"/>
        <v>0</v>
      </c>
      <c r="GC26" s="58">
        <f t="shared" ca="1" si="183"/>
        <v>0</v>
      </c>
      <c r="GD26" s="58">
        <f t="shared" ca="1" si="183"/>
        <v>0</v>
      </c>
      <c r="GE26" s="58">
        <f t="shared" ca="1" si="183"/>
        <v>0</v>
      </c>
      <c r="GF26" s="58">
        <f t="shared" ca="1" si="183"/>
        <v>0</v>
      </c>
      <c r="GG26" s="58">
        <f t="shared" ca="1" si="183"/>
        <v>0</v>
      </c>
      <c r="GH26" s="58">
        <f t="shared" ca="1" si="183"/>
        <v>0</v>
      </c>
      <c r="GI26" s="58">
        <f t="shared" ca="1" si="183"/>
        <v>0</v>
      </c>
    </row>
    <row r="27" spans="2:191" x14ac:dyDescent="0.2">
      <c r="B27" s="55" t="str">
        <f t="shared" si="100"/>
        <v>Okinawa</v>
      </c>
      <c r="D27" s="58">
        <f t="shared" ref="D27:AH27" si="184">D10-C10</f>
        <v>597</v>
      </c>
      <c r="E27" s="58">
        <f t="shared" si="184"/>
        <v>596</v>
      </c>
      <c r="F27" s="58">
        <f t="shared" si="184"/>
        <v>1313</v>
      </c>
      <c r="G27" s="58">
        <f t="shared" si="184"/>
        <v>576</v>
      </c>
      <c r="H27" s="58">
        <f t="shared" si="184"/>
        <v>486</v>
      </c>
      <c r="I27" s="58">
        <f t="shared" si="184"/>
        <v>635</v>
      </c>
      <c r="J27" s="58">
        <f t="shared" si="184"/>
        <v>526</v>
      </c>
      <c r="K27" s="58">
        <f t="shared" si="184"/>
        <v>537</v>
      </c>
      <c r="L27" s="58">
        <f t="shared" si="184"/>
        <v>682</v>
      </c>
      <c r="M27" s="58">
        <f t="shared" si="184"/>
        <v>279</v>
      </c>
      <c r="N27" s="58">
        <f t="shared" si="184"/>
        <v>506</v>
      </c>
      <c r="O27" s="58">
        <f t="shared" si="184"/>
        <v>429</v>
      </c>
      <c r="P27" s="58">
        <f t="shared" si="184"/>
        <v>397</v>
      </c>
      <c r="Q27" s="58">
        <f t="shared" si="184"/>
        <v>475</v>
      </c>
      <c r="R27" s="58">
        <f t="shared" si="184"/>
        <v>534</v>
      </c>
      <c r="S27" s="58">
        <f t="shared" si="184"/>
        <v>459</v>
      </c>
      <c r="T27" s="58">
        <f t="shared" si="184"/>
        <v>423</v>
      </c>
      <c r="U27" s="58">
        <f t="shared" si="184"/>
        <v>375</v>
      </c>
      <c r="V27" s="58">
        <f t="shared" si="184"/>
        <v>363</v>
      </c>
      <c r="W27" s="58">
        <f t="shared" si="184"/>
        <v>325</v>
      </c>
      <c r="X27" s="58">
        <f t="shared" si="184"/>
        <v>735</v>
      </c>
      <c r="Y27" s="58">
        <f t="shared" si="184"/>
        <v>285</v>
      </c>
      <c r="Z27" s="58">
        <f t="shared" si="184"/>
        <v>375</v>
      </c>
      <c r="AA27" s="58">
        <f t="shared" si="184"/>
        <v>377</v>
      </c>
      <c r="AB27" s="58">
        <f t="shared" si="184"/>
        <v>-2039</v>
      </c>
      <c r="AC27" s="58">
        <f t="shared" si="184"/>
        <v>2841</v>
      </c>
      <c r="AD27" s="58">
        <f t="shared" si="184"/>
        <v>282</v>
      </c>
      <c r="AE27" s="58">
        <f t="shared" si="184"/>
        <v>226</v>
      </c>
      <c r="AF27" s="58">
        <f t="shared" si="184"/>
        <v>127</v>
      </c>
      <c r="AG27" s="58">
        <f t="shared" si="184"/>
        <v>236</v>
      </c>
      <c r="AH27" s="58">
        <f t="shared" si="184"/>
        <v>238</v>
      </c>
      <c r="AI27" s="58"/>
      <c r="AJ27" s="58">
        <f t="shared" si="102"/>
        <v>15</v>
      </c>
      <c r="AK27" s="58">
        <f t="shared" si="103"/>
        <v>190</v>
      </c>
      <c r="AL27" s="58">
        <f t="shared" si="103"/>
        <v>145</v>
      </c>
      <c r="AM27" s="58">
        <f t="shared" si="103"/>
        <v>163</v>
      </c>
      <c r="AN27" s="58">
        <f t="shared" si="103"/>
        <v>113</v>
      </c>
      <c r="AO27" s="58">
        <f t="shared" si="103"/>
        <v>185</v>
      </c>
      <c r="AP27" s="58">
        <f t="shared" si="103"/>
        <v>178</v>
      </c>
      <c r="AQ27" s="58">
        <f t="shared" si="103"/>
        <v>121</v>
      </c>
      <c r="AR27" s="58">
        <f t="shared" si="103"/>
        <v>134</v>
      </c>
      <c r="AS27" s="58">
        <f t="shared" si="103"/>
        <v>38</v>
      </c>
      <c r="AT27" s="58">
        <f t="shared" si="103"/>
        <v>291</v>
      </c>
      <c r="AU27" s="58">
        <f t="shared" si="103"/>
        <v>127</v>
      </c>
      <c r="AV27" s="58">
        <f t="shared" si="103"/>
        <v>191</v>
      </c>
      <c r="AW27" s="58">
        <f t="shared" si="103"/>
        <v>147</v>
      </c>
      <c r="AX27" s="58">
        <f t="shared" si="103"/>
        <v>112</v>
      </c>
      <c r="AY27" s="58">
        <f t="shared" si="103"/>
        <v>143</v>
      </c>
      <c r="AZ27" s="58">
        <f t="shared" si="103"/>
        <v>134</v>
      </c>
      <c r="BA27" s="58">
        <f t="shared" si="103"/>
        <v>108</v>
      </c>
      <c r="BB27" s="58">
        <f t="shared" si="103"/>
        <v>183</v>
      </c>
      <c r="BC27" s="58">
        <f t="shared" si="103"/>
        <v>136</v>
      </c>
      <c r="BD27" s="58">
        <f t="shared" si="103"/>
        <v>124</v>
      </c>
      <c r="BE27" s="58">
        <f t="shared" si="103"/>
        <v>79</v>
      </c>
      <c r="BF27" s="58">
        <f t="shared" si="103"/>
        <v>89</v>
      </c>
      <c r="BG27" s="58">
        <f t="shared" si="103"/>
        <v>110</v>
      </c>
      <c r="BH27" s="58">
        <f t="shared" si="103"/>
        <v>63</v>
      </c>
      <c r="BI27" s="58">
        <f t="shared" si="103"/>
        <v>87</v>
      </c>
      <c r="BJ27" s="58">
        <f t="shared" si="103"/>
        <v>89</v>
      </c>
      <c r="BK27" s="58">
        <f t="shared" si="103"/>
        <v>64</v>
      </c>
      <c r="BL27" s="58">
        <f t="shared" si="103"/>
        <v>82</v>
      </c>
      <c r="BM27" s="58">
        <f t="shared" si="103"/>
        <v>96</v>
      </c>
      <c r="BN27" s="58">
        <f t="shared" si="103"/>
        <v>96</v>
      </c>
      <c r="BO27" s="58">
        <f t="shared" si="103"/>
        <v>68</v>
      </c>
      <c r="BP27" s="58">
        <f t="shared" si="103"/>
        <v>26</v>
      </c>
      <c r="BQ27" s="58">
        <f t="shared" si="103"/>
        <v>47</v>
      </c>
      <c r="BR27" s="58">
        <f t="shared" si="103"/>
        <v>45</v>
      </c>
      <c r="BS27" s="58">
        <f t="shared" si="103"/>
        <v>58</v>
      </c>
      <c r="BT27" s="58">
        <f t="shared" si="103"/>
        <v>28</v>
      </c>
      <c r="BU27" s="58">
        <f t="shared" si="179"/>
        <v>39</v>
      </c>
      <c r="BV27" s="58">
        <f t="shared" si="179"/>
        <v>22</v>
      </c>
      <c r="BW27" s="58">
        <f t="shared" si="179"/>
        <v>77</v>
      </c>
      <c r="BX27" s="58">
        <f t="shared" si="179"/>
        <v>38</v>
      </c>
      <c r="BY27" s="58">
        <f t="shared" si="179"/>
        <v>19</v>
      </c>
      <c r="BZ27" s="58">
        <f t="shared" si="179"/>
        <v>75</v>
      </c>
      <c r="CA27" s="58">
        <f t="shared" si="179"/>
        <v>37</v>
      </c>
      <c r="CB27" s="58">
        <f t="shared" si="179"/>
        <v>50</v>
      </c>
      <c r="CC27" s="58">
        <f t="shared" si="179"/>
        <v>82</v>
      </c>
      <c r="CD27" s="58">
        <f t="shared" si="179"/>
        <v>40</v>
      </c>
      <c r="CE27" s="58">
        <f t="shared" si="179"/>
        <v>41</v>
      </c>
      <c r="CF27" s="58">
        <f t="shared" si="179"/>
        <v>55</v>
      </c>
      <c r="CG27" s="58">
        <f t="shared" si="179"/>
        <v>113</v>
      </c>
      <c r="CH27" s="58">
        <f t="shared" si="179"/>
        <v>40</v>
      </c>
      <c r="CI27" s="58">
        <f t="shared" si="179"/>
        <v>22</v>
      </c>
      <c r="CJ27" s="58"/>
      <c r="CK27" s="58">
        <f t="shared" si="167"/>
        <v>25</v>
      </c>
      <c r="CL27" s="58">
        <f t="shared" si="168"/>
        <v>57</v>
      </c>
      <c r="CM27" s="58">
        <f t="shared" si="106"/>
        <v>37</v>
      </c>
      <c r="CN27" s="58">
        <f t="shared" si="107"/>
        <v>81</v>
      </c>
      <c r="CO27" s="58">
        <f t="shared" si="108"/>
        <v>70</v>
      </c>
      <c r="CP27" s="58">
        <f t="shared" si="109"/>
        <v>54</v>
      </c>
      <c r="CQ27" s="58">
        <f t="shared" si="110"/>
        <v>55</v>
      </c>
      <c r="CR27" s="58">
        <f t="shared" si="111"/>
        <v>41</v>
      </c>
      <c r="CS27" s="58">
        <f t="shared" si="112"/>
        <v>58</v>
      </c>
      <c r="CT27" s="58">
        <f t="shared" si="113"/>
        <v>54</v>
      </c>
      <c r="CU27" s="58">
        <f t="shared" si="114"/>
        <v>78</v>
      </c>
      <c r="CV27" s="58">
        <f t="shared" si="115"/>
        <v>52</v>
      </c>
      <c r="CW27" s="58">
        <f t="shared" si="116"/>
        <v>54</v>
      </c>
      <c r="CX27" s="58">
        <f t="shared" si="117"/>
        <v>54</v>
      </c>
      <c r="CY27" s="58">
        <f t="shared" si="118"/>
        <v>42</v>
      </c>
      <c r="CZ27" s="58">
        <f t="shared" si="119"/>
        <v>57</v>
      </c>
      <c r="DA27" s="58">
        <f t="shared" si="120"/>
        <v>56</v>
      </c>
      <c r="DB27" s="58">
        <f t="shared" si="121"/>
        <v>43</v>
      </c>
      <c r="DC27" s="58">
        <f t="shared" si="122"/>
        <v>53</v>
      </c>
      <c r="DD27" s="58">
        <f t="shared" si="123"/>
        <v>59</v>
      </c>
      <c r="DE27" s="58">
        <f t="shared" si="124"/>
        <v>50</v>
      </c>
      <c r="DF27" s="58">
        <f t="shared" si="125"/>
        <v>60</v>
      </c>
      <c r="DG27" s="58">
        <f t="shared" si="126"/>
        <v>26</v>
      </c>
      <c r="DH27" s="58">
        <f t="shared" si="127"/>
        <v>38</v>
      </c>
      <c r="DI27" s="58">
        <f t="shared" si="128"/>
        <v>44</v>
      </c>
      <c r="DJ27" s="58">
        <f t="shared" si="129"/>
        <v>42</v>
      </c>
      <c r="DK27" s="58">
        <f t="shared" si="130"/>
        <v>104</v>
      </c>
      <c r="DL27" s="58">
        <f t="shared" si="131"/>
        <v>25</v>
      </c>
      <c r="DM27" s="58">
        <f t="shared" si="132"/>
        <v>34</v>
      </c>
      <c r="DN27" s="58">
        <f t="shared" si="133"/>
        <v>40</v>
      </c>
      <c r="DO27" s="58">
        <f t="shared" si="134"/>
        <v>15</v>
      </c>
      <c r="DP27" s="58">
        <f t="shared" si="135"/>
        <v>41</v>
      </c>
      <c r="DQ27" s="58">
        <f t="shared" si="136"/>
        <v>43</v>
      </c>
      <c r="DR27" s="58">
        <f t="shared" si="137"/>
        <v>56</v>
      </c>
      <c r="DS27" s="58">
        <f t="shared" si="138"/>
        <v>20</v>
      </c>
      <c r="DT27" s="58">
        <f t="shared" si="139"/>
        <v>16</v>
      </c>
      <c r="DU27" s="58">
        <f t="shared" si="140"/>
        <v>28</v>
      </c>
      <c r="DV27" s="58">
        <f t="shared" si="141"/>
        <v>21</v>
      </c>
      <c r="DW27" s="58">
        <f t="shared" si="142"/>
        <v>33</v>
      </c>
      <c r="DX27" s="58">
        <f t="shared" si="143"/>
        <v>62</v>
      </c>
      <c r="DY27" s="58">
        <f t="shared" si="144"/>
        <v>65</v>
      </c>
      <c r="DZ27" s="58">
        <f t="shared" si="145"/>
        <v>46</v>
      </c>
      <c r="EA27" s="58">
        <f t="shared" si="146"/>
        <v>41</v>
      </c>
      <c r="EB27" s="58">
        <f t="shared" si="147"/>
        <v>32</v>
      </c>
      <c r="EC27" s="58">
        <f t="shared" si="148"/>
        <v>32</v>
      </c>
      <c r="ED27" s="58">
        <f t="shared" si="149"/>
        <v>36</v>
      </c>
      <c r="EE27" s="58">
        <f t="shared" si="150"/>
        <v>29</v>
      </c>
      <c r="EF27" s="58">
        <f t="shared" si="151"/>
        <v>13</v>
      </c>
      <c r="EG27" s="58">
        <f t="shared" si="152"/>
        <v>40</v>
      </c>
      <c r="EH27" s="58"/>
      <c r="EI27" s="58">
        <v>9</v>
      </c>
      <c r="EJ27" s="58">
        <f t="shared" ref="EJ27:EM27" si="185">EJ10-EI10</f>
        <v>33</v>
      </c>
      <c r="EK27" s="58">
        <f t="shared" si="185"/>
        <v>30</v>
      </c>
      <c r="EL27" s="58">
        <f t="shared" si="185"/>
        <v>22</v>
      </c>
      <c r="EM27" s="58">
        <f t="shared" si="185"/>
        <v>38</v>
      </c>
      <c r="EN27" s="58">
        <f t="shared" ref="EN27:EU27" si="186">EN10-EM10</f>
        <v>39</v>
      </c>
      <c r="EO27" s="58">
        <f t="shared" si="186"/>
        <v>20</v>
      </c>
      <c r="EP27" s="58">
        <f t="shared" si="186"/>
        <v>30</v>
      </c>
      <c r="EQ27" s="58">
        <f t="shared" ca="1" si="186"/>
        <v>117.26086956521738</v>
      </c>
      <c r="ER27" s="58">
        <f t="shared" ca="1" si="186"/>
        <v>0</v>
      </c>
      <c r="ES27" s="58">
        <f t="shared" ca="1" si="186"/>
        <v>0</v>
      </c>
      <c r="ET27" s="58">
        <f t="shared" ca="1" si="186"/>
        <v>0</v>
      </c>
      <c r="EU27" s="58">
        <f t="shared" ca="1" si="186"/>
        <v>0</v>
      </c>
      <c r="EV27" s="58">
        <f t="shared" ref="EV27:FK27" ca="1" si="187">EV10-EU10</f>
        <v>0</v>
      </c>
      <c r="EW27" s="58">
        <f t="shared" ca="1" si="187"/>
        <v>0</v>
      </c>
      <c r="EX27" s="58">
        <f t="shared" ca="1" si="187"/>
        <v>0</v>
      </c>
      <c r="EY27" s="58">
        <f t="shared" ca="1" si="187"/>
        <v>0</v>
      </c>
      <c r="EZ27" s="58">
        <f t="shared" ca="1" si="187"/>
        <v>0</v>
      </c>
      <c r="FA27" s="58">
        <f t="shared" ca="1" si="187"/>
        <v>0</v>
      </c>
      <c r="FB27" s="58">
        <f t="shared" ca="1" si="187"/>
        <v>0</v>
      </c>
      <c r="FC27" s="58">
        <f t="shared" ca="1" si="187"/>
        <v>0</v>
      </c>
      <c r="FD27" s="58">
        <f t="shared" ca="1" si="187"/>
        <v>0</v>
      </c>
      <c r="FE27" s="58">
        <f t="shared" ca="1" si="187"/>
        <v>0</v>
      </c>
      <c r="FF27" s="58">
        <f t="shared" ca="1" si="187"/>
        <v>0</v>
      </c>
      <c r="FG27" s="58">
        <f t="shared" ca="1" si="187"/>
        <v>0</v>
      </c>
      <c r="FH27" s="58">
        <f t="shared" ca="1" si="187"/>
        <v>0</v>
      </c>
      <c r="FI27" s="58">
        <f t="shared" ca="1" si="187"/>
        <v>0</v>
      </c>
      <c r="FJ27" s="58">
        <f t="shared" ca="1" si="187"/>
        <v>0</v>
      </c>
      <c r="FK27" s="58">
        <f t="shared" ca="1" si="187"/>
        <v>0</v>
      </c>
      <c r="FL27" s="58">
        <f t="shared" ref="FL27:GI27" ca="1" si="188">FL10-FK10</f>
        <v>0</v>
      </c>
      <c r="FM27" s="58">
        <f t="shared" ca="1" si="188"/>
        <v>0</v>
      </c>
      <c r="FN27" s="58">
        <f t="shared" ca="1" si="188"/>
        <v>0</v>
      </c>
      <c r="FO27" s="58">
        <f t="shared" ca="1" si="188"/>
        <v>0</v>
      </c>
      <c r="FP27" s="58">
        <f t="shared" ca="1" si="188"/>
        <v>0</v>
      </c>
      <c r="FQ27" s="58">
        <f t="shared" ca="1" si="188"/>
        <v>0</v>
      </c>
      <c r="FR27" s="58">
        <f t="shared" ca="1" si="188"/>
        <v>0</v>
      </c>
      <c r="FS27" s="58">
        <f t="shared" ca="1" si="188"/>
        <v>0</v>
      </c>
      <c r="FT27" s="58">
        <f t="shared" ca="1" si="188"/>
        <v>0</v>
      </c>
      <c r="FU27" s="58">
        <f t="shared" ca="1" si="188"/>
        <v>0</v>
      </c>
      <c r="FV27" s="58">
        <f t="shared" ca="1" si="188"/>
        <v>0</v>
      </c>
      <c r="FW27" s="58">
        <f t="shared" ca="1" si="188"/>
        <v>0</v>
      </c>
      <c r="FX27" s="58">
        <f t="shared" ca="1" si="188"/>
        <v>0</v>
      </c>
      <c r="FY27" s="58">
        <f t="shared" ca="1" si="188"/>
        <v>0</v>
      </c>
      <c r="FZ27" s="58">
        <f t="shared" ca="1" si="188"/>
        <v>0</v>
      </c>
      <c r="GA27" s="58">
        <f t="shared" ca="1" si="188"/>
        <v>0</v>
      </c>
      <c r="GB27" s="58">
        <f t="shared" ca="1" si="188"/>
        <v>0</v>
      </c>
      <c r="GC27" s="58">
        <f t="shared" ca="1" si="188"/>
        <v>0</v>
      </c>
      <c r="GD27" s="58">
        <f t="shared" ca="1" si="188"/>
        <v>0</v>
      </c>
      <c r="GE27" s="58">
        <f t="shared" ca="1" si="188"/>
        <v>0</v>
      </c>
      <c r="GF27" s="58">
        <f t="shared" ca="1" si="188"/>
        <v>0</v>
      </c>
      <c r="GG27" s="58">
        <f t="shared" ca="1" si="188"/>
        <v>0</v>
      </c>
      <c r="GH27" s="58">
        <f t="shared" ca="1" si="188"/>
        <v>0</v>
      </c>
      <c r="GI27" s="58">
        <f t="shared" ca="1" si="188"/>
        <v>0</v>
      </c>
    </row>
    <row r="28" spans="2:191" x14ac:dyDescent="0.2">
      <c r="B28" s="55" t="str">
        <f t="shared" si="100"/>
        <v>Ola Electric</v>
      </c>
      <c r="D28" s="58">
        <f t="shared" ref="D28:AH28" si="189">D11-C11</f>
        <v>5652</v>
      </c>
      <c r="E28" s="58">
        <f t="shared" si="189"/>
        <v>8439</v>
      </c>
      <c r="F28" s="58">
        <f t="shared" si="189"/>
        <v>8068</v>
      </c>
      <c r="G28" s="58">
        <f t="shared" si="189"/>
        <v>4244</v>
      </c>
      <c r="H28" s="58">
        <f t="shared" si="189"/>
        <v>5202</v>
      </c>
      <c r="I28" s="58">
        <f t="shared" si="189"/>
        <v>5135</v>
      </c>
      <c r="J28" s="58">
        <f t="shared" si="189"/>
        <v>3519</v>
      </c>
      <c r="K28" s="58">
        <f t="shared" si="189"/>
        <v>4918</v>
      </c>
      <c r="L28" s="58">
        <f t="shared" si="189"/>
        <v>6257</v>
      </c>
      <c r="M28" s="58">
        <f t="shared" si="189"/>
        <v>3011</v>
      </c>
      <c r="N28" s="58">
        <f t="shared" si="189"/>
        <v>3855</v>
      </c>
      <c r="O28" s="58">
        <f t="shared" si="189"/>
        <v>4013</v>
      </c>
      <c r="P28" s="58">
        <f t="shared" si="189"/>
        <v>3534</v>
      </c>
      <c r="Q28" s="58">
        <f t="shared" si="189"/>
        <v>4295</v>
      </c>
      <c r="R28" s="58">
        <f t="shared" si="189"/>
        <v>5520</v>
      </c>
      <c r="S28" s="58">
        <f t="shared" si="189"/>
        <v>4402</v>
      </c>
      <c r="T28" s="58">
        <f t="shared" si="189"/>
        <v>4097</v>
      </c>
      <c r="U28" s="58">
        <f t="shared" si="189"/>
        <v>5259</v>
      </c>
      <c r="V28" s="58">
        <f t="shared" si="189"/>
        <v>3750</v>
      </c>
      <c r="W28" s="58">
        <f t="shared" si="189"/>
        <v>3772</v>
      </c>
      <c r="X28" s="58">
        <f t="shared" si="189"/>
        <v>11603</v>
      </c>
      <c r="Y28" s="58">
        <f t="shared" si="189"/>
        <v>6676</v>
      </c>
      <c r="Z28" s="58">
        <f t="shared" si="189"/>
        <v>6447</v>
      </c>
      <c r="AA28" s="58">
        <f t="shared" si="189"/>
        <v>6881</v>
      </c>
      <c r="AB28" s="58">
        <f t="shared" si="189"/>
        <v>1314</v>
      </c>
      <c r="AC28" s="58">
        <f t="shared" si="189"/>
        <v>12634</v>
      </c>
      <c r="AD28" s="58">
        <f t="shared" si="189"/>
        <v>5614</v>
      </c>
      <c r="AE28" s="58">
        <f t="shared" si="189"/>
        <v>6608</v>
      </c>
      <c r="AF28" s="58">
        <f t="shared" si="189"/>
        <v>1876</v>
      </c>
      <c r="AG28" s="58">
        <f t="shared" si="189"/>
        <v>9055</v>
      </c>
      <c r="AH28" s="58">
        <f t="shared" si="189"/>
        <v>11837</v>
      </c>
      <c r="AI28" s="58"/>
      <c r="AJ28" s="58">
        <f t="shared" si="102"/>
        <v>86</v>
      </c>
      <c r="AK28" s="58">
        <f t="shared" si="103"/>
        <v>7814</v>
      </c>
      <c r="AL28" s="58">
        <f t="shared" si="103"/>
        <v>6053</v>
      </c>
      <c r="AM28" s="58">
        <f t="shared" si="103"/>
        <v>7063</v>
      </c>
      <c r="AN28" s="58">
        <f t="shared" si="103"/>
        <v>7305</v>
      </c>
      <c r="AO28" s="58">
        <f t="shared" si="103"/>
        <v>6969</v>
      </c>
      <c r="AP28" s="58">
        <f t="shared" si="103"/>
        <v>5132</v>
      </c>
      <c r="AQ28" s="58">
        <f t="shared" si="103"/>
        <v>5856</v>
      </c>
      <c r="AR28" s="58">
        <f t="shared" si="103"/>
        <v>11459</v>
      </c>
      <c r="AS28" s="58">
        <f t="shared" si="103"/>
        <v>-2563</v>
      </c>
      <c r="AT28" s="58">
        <f t="shared" si="103"/>
        <v>22739</v>
      </c>
      <c r="AU28" s="58">
        <f t="shared" si="103"/>
        <v>10014</v>
      </c>
      <c r="AV28" s="58">
        <f t="shared" si="103"/>
        <v>12348</v>
      </c>
      <c r="AW28" s="58">
        <f t="shared" si="103"/>
        <v>19499</v>
      </c>
      <c r="AX28" s="58">
        <f t="shared" si="103"/>
        <v>4284</v>
      </c>
      <c r="AY28" s="58">
        <f t="shared" si="103"/>
        <v>9732</v>
      </c>
      <c r="AZ28" s="58">
        <f t="shared" si="103"/>
        <v>6201</v>
      </c>
      <c r="BA28" s="58">
        <f t="shared" si="103"/>
        <v>9491</v>
      </c>
      <c r="BB28" s="58">
        <f t="shared" si="103"/>
        <v>10496</v>
      </c>
      <c r="BC28" s="58">
        <f t="shared" si="103"/>
        <v>4907</v>
      </c>
      <c r="BD28" s="58">
        <f t="shared" si="103"/>
        <v>11323</v>
      </c>
      <c r="BE28" s="58">
        <f t="shared" si="103"/>
        <v>8724</v>
      </c>
      <c r="BF28" s="58">
        <f t="shared" si="103"/>
        <v>8895</v>
      </c>
      <c r="BG28" s="58">
        <f t="shared" si="103"/>
        <v>8641</v>
      </c>
      <c r="BH28" s="58">
        <f t="shared" si="103"/>
        <v>5919</v>
      </c>
      <c r="BI28" s="58">
        <f t="shared" si="103"/>
        <v>8658</v>
      </c>
      <c r="BJ28" s="58">
        <f t="shared" si="103"/>
        <v>12127</v>
      </c>
      <c r="BK28" s="58">
        <f t="shared" si="103"/>
        <v>5391</v>
      </c>
      <c r="BL28" s="58">
        <f t="shared" si="103"/>
        <v>9561</v>
      </c>
      <c r="BM28" s="58">
        <f t="shared" si="103"/>
        <v>9864</v>
      </c>
      <c r="BN28" s="58">
        <f t="shared" si="103"/>
        <v>10847</v>
      </c>
      <c r="BO28" s="58">
        <f t="shared" si="103"/>
        <v>8679</v>
      </c>
      <c r="BP28" s="58">
        <f t="shared" si="103"/>
        <v>6824</v>
      </c>
      <c r="BQ28" s="58">
        <f t="shared" si="103"/>
        <v>5513</v>
      </c>
      <c r="BR28" s="58">
        <f t="shared" si="103"/>
        <v>6412</v>
      </c>
      <c r="BS28" s="58">
        <f t="shared" si="103"/>
        <v>6224</v>
      </c>
      <c r="BT28" s="58">
        <f t="shared" si="103"/>
        <v>5897</v>
      </c>
      <c r="BU28" s="58">
        <f t="shared" si="179"/>
        <v>5638</v>
      </c>
      <c r="BV28" s="58">
        <f t="shared" si="179"/>
        <v>4903</v>
      </c>
      <c r="BW28" s="58">
        <f t="shared" si="179"/>
        <v>14721</v>
      </c>
      <c r="BX28" s="58">
        <f t="shared" si="179"/>
        <v>4566</v>
      </c>
      <c r="BY28" s="58">
        <f t="shared" si="179"/>
        <v>5723</v>
      </c>
      <c r="BZ28" s="58">
        <f t="shared" si="179"/>
        <v>7658</v>
      </c>
      <c r="CA28" s="58">
        <f t="shared" si="179"/>
        <v>9702</v>
      </c>
      <c r="CB28" s="58">
        <f t="shared" si="179"/>
        <v>11701</v>
      </c>
      <c r="CC28" s="58">
        <f t="shared" si="179"/>
        <v>7554</v>
      </c>
      <c r="CD28" s="58">
        <f t="shared" si="179"/>
        <v>6605</v>
      </c>
      <c r="CE28" s="58">
        <f t="shared" si="179"/>
        <v>5752</v>
      </c>
      <c r="CF28" s="58">
        <f t="shared" si="179"/>
        <v>5606</v>
      </c>
      <c r="CG28" s="58">
        <f t="shared" si="179"/>
        <v>7148</v>
      </c>
      <c r="CH28" s="58">
        <f t="shared" si="179"/>
        <v>2983</v>
      </c>
      <c r="CI28" s="58">
        <f t="shared" si="179"/>
        <v>2928</v>
      </c>
      <c r="CJ28" s="58"/>
      <c r="CK28" s="58">
        <f t="shared" si="167"/>
        <v>2702</v>
      </c>
      <c r="CL28" s="58">
        <f t="shared" si="168"/>
        <v>3074</v>
      </c>
      <c r="CM28" s="58">
        <f t="shared" si="106"/>
        <v>6329</v>
      </c>
      <c r="CN28" s="58">
        <f t="shared" si="107"/>
        <v>5579</v>
      </c>
      <c r="CO28" s="58">
        <f t="shared" si="108"/>
        <v>7883</v>
      </c>
      <c r="CP28" s="58">
        <f t="shared" si="109"/>
        <v>4604</v>
      </c>
      <c r="CQ28" s="58">
        <f t="shared" si="110"/>
        <v>1501</v>
      </c>
      <c r="CR28" s="58">
        <f t="shared" si="111"/>
        <v>725</v>
      </c>
      <c r="CS28" s="58">
        <f t="shared" si="112"/>
        <v>1270</v>
      </c>
      <c r="CT28" s="58">
        <f t="shared" si="113"/>
        <v>2854</v>
      </c>
      <c r="CU28" s="58">
        <f t="shared" si="114"/>
        <v>6025</v>
      </c>
      <c r="CV28" s="58">
        <f t="shared" si="115"/>
        <v>6899</v>
      </c>
      <c r="CW28" s="58">
        <f t="shared" si="116"/>
        <v>7020</v>
      </c>
      <c r="CX28" s="58">
        <f t="shared" si="117"/>
        <v>4941</v>
      </c>
      <c r="CY28" s="58">
        <f t="shared" si="118"/>
        <v>4414</v>
      </c>
      <c r="CZ28" s="58">
        <f t="shared" si="119"/>
        <v>3322</v>
      </c>
      <c r="DA28" s="58">
        <f t="shared" si="120"/>
        <v>4909</v>
      </c>
      <c r="DB28" s="58">
        <f t="shared" si="121"/>
        <v>4969</v>
      </c>
      <c r="DC28" s="58">
        <f t="shared" si="122"/>
        <v>4387</v>
      </c>
      <c r="DD28" s="58">
        <f t="shared" si="123"/>
        <v>4077</v>
      </c>
      <c r="DE28" s="58">
        <f t="shared" si="124"/>
        <v>4157</v>
      </c>
      <c r="DF28" s="58">
        <f t="shared" si="125"/>
        <v>4002</v>
      </c>
      <c r="DG28" s="58">
        <f t="shared" si="126"/>
        <v>3529</v>
      </c>
      <c r="DH28" s="58">
        <f t="shared" si="127"/>
        <v>3438</v>
      </c>
      <c r="DI28" s="58">
        <f t="shared" si="128"/>
        <v>4523</v>
      </c>
      <c r="DJ28" s="58">
        <f t="shared" si="129"/>
        <v>8066</v>
      </c>
      <c r="DK28" s="58">
        <f t="shared" si="130"/>
        <v>6809</v>
      </c>
      <c r="DL28" s="58">
        <f t="shared" si="131"/>
        <v>3687</v>
      </c>
      <c r="DM28" s="58">
        <f t="shared" si="132"/>
        <v>4318</v>
      </c>
      <c r="DN28" s="58">
        <f t="shared" si="133"/>
        <v>4362</v>
      </c>
      <c r="DO28" s="58">
        <f t="shared" si="134"/>
        <v>2985</v>
      </c>
      <c r="DP28" s="58">
        <f t="shared" si="135"/>
        <v>3823</v>
      </c>
      <c r="DQ28" s="58">
        <f t="shared" si="136"/>
        <v>3852</v>
      </c>
      <c r="DR28" s="58">
        <f t="shared" si="137"/>
        <v>7607</v>
      </c>
      <c r="DS28" s="58">
        <f t="shared" si="138"/>
        <v>2647</v>
      </c>
      <c r="DT28" s="58">
        <f t="shared" si="139"/>
        <v>1923</v>
      </c>
      <c r="DU28" s="58">
        <f t="shared" si="140"/>
        <v>2124</v>
      </c>
      <c r="DV28" s="58">
        <f t="shared" si="141"/>
        <v>4648</v>
      </c>
      <c r="DW28" s="58">
        <f t="shared" si="142"/>
        <v>4402</v>
      </c>
      <c r="DX28" s="58">
        <f t="shared" si="143"/>
        <v>3599</v>
      </c>
      <c r="DY28" s="58">
        <f t="shared" si="144"/>
        <v>7287</v>
      </c>
      <c r="DZ28" s="58">
        <f t="shared" si="145"/>
        <v>3067</v>
      </c>
      <c r="EA28" s="58">
        <f t="shared" si="146"/>
        <v>2788</v>
      </c>
      <c r="EB28" s="58">
        <f t="shared" si="147"/>
        <v>1574</v>
      </c>
      <c r="EC28" s="58">
        <f t="shared" si="148"/>
        <v>1827</v>
      </c>
      <c r="ED28" s="58">
        <f t="shared" si="149"/>
        <v>1810</v>
      </c>
      <c r="EE28" s="58">
        <f t="shared" si="150"/>
        <v>1537</v>
      </c>
      <c r="EF28" s="58">
        <f t="shared" si="151"/>
        <v>1398</v>
      </c>
      <c r="EG28" s="58">
        <f t="shared" si="152"/>
        <v>4785</v>
      </c>
      <c r="EH28" s="58"/>
      <c r="EI28" s="58">
        <v>681</v>
      </c>
      <c r="EJ28" s="58">
        <f t="shared" ref="EJ28:EM28" si="190">EJ11-EI11</f>
        <v>1759</v>
      </c>
      <c r="EK28" s="58">
        <f t="shared" si="190"/>
        <v>1055</v>
      </c>
      <c r="EL28" s="58">
        <f t="shared" si="190"/>
        <v>1993</v>
      </c>
      <c r="EM28" s="58">
        <f t="shared" si="190"/>
        <v>2293</v>
      </c>
      <c r="EN28" s="58">
        <f t="shared" ref="EN28:EU28" si="191">EN11-EM11</f>
        <v>1106</v>
      </c>
      <c r="EO28" s="58">
        <f t="shared" si="191"/>
        <v>1063</v>
      </c>
      <c r="EP28" s="58">
        <f t="shared" si="191"/>
        <v>991</v>
      </c>
      <c r="EQ28" s="58">
        <f t="shared" ca="1" si="191"/>
        <v>4305.8695652173919</v>
      </c>
      <c r="ER28" s="58">
        <f t="shared" ca="1" si="191"/>
        <v>0</v>
      </c>
      <c r="ES28" s="58">
        <f t="shared" ca="1" si="191"/>
        <v>0</v>
      </c>
      <c r="ET28" s="58">
        <f t="shared" ca="1" si="191"/>
        <v>0</v>
      </c>
      <c r="EU28" s="58">
        <f t="shared" ca="1" si="191"/>
        <v>0</v>
      </c>
      <c r="EV28" s="58">
        <f t="shared" ref="EV28:FK28" ca="1" si="192">EV11-EU11</f>
        <v>0</v>
      </c>
      <c r="EW28" s="58">
        <f t="shared" ca="1" si="192"/>
        <v>0</v>
      </c>
      <c r="EX28" s="58">
        <f t="shared" ca="1" si="192"/>
        <v>0</v>
      </c>
      <c r="EY28" s="58">
        <f t="shared" ca="1" si="192"/>
        <v>0</v>
      </c>
      <c r="EZ28" s="58">
        <f t="shared" ca="1" si="192"/>
        <v>0</v>
      </c>
      <c r="FA28" s="58">
        <f t="shared" ca="1" si="192"/>
        <v>0</v>
      </c>
      <c r="FB28" s="58">
        <f t="shared" ca="1" si="192"/>
        <v>0</v>
      </c>
      <c r="FC28" s="58">
        <f t="shared" ca="1" si="192"/>
        <v>0</v>
      </c>
      <c r="FD28" s="58">
        <f t="shared" ca="1" si="192"/>
        <v>0</v>
      </c>
      <c r="FE28" s="58">
        <f t="shared" ca="1" si="192"/>
        <v>0</v>
      </c>
      <c r="FF28" s="58">
        <f t="shared" ca="1" si="192"/>
        <v>0</v>
      </c>
      <c r="FG28" s="58">
        <f t="shared" ca="1" si="192"/>
        <v>0</v>
      </c>
      <c r="FH28" s="58">
        <f t="shared" ca="1" si="192"/>
        <v>0</v>
      </c>
      <c r="FI28" s="58">
        <f t="shared" ca="1" si="192"/>
        <v>0</v>
      </c>
      <c r="FJ28" s="58">
        <f t="shared" ca="1" si="192"/>
        <v>0</v>
      </c>
      <c r="FK28" s="58">
        <f t="shared" ca="1" si="192"/>
        <v>0</v>
      </c>
      <c r="FL28" s="58">
        <f t="shared" ref="FL28:GI28" ca="1" si="193">FL11-FK11</f>
        <v>0</v>
      </c>
      <c r="FM28" s="58">
        <f t="shared" ca="1" si="193"/>
        <v>0</v>
      </c>
      <c r="FN28" s="58">
        <f t="shared" ca="1" si="193"/>
        <v>0</v>
      </c>
      <c r="FO28" s="58">
        <f t="shared" ca="1" si="193"/>
        <v>0</v>
      </c>
      <c r="FP28" s="58">
        <f t="shared" ca="1" si="193"/>
        <v>0</v>
      </c>
      <c r="FQ28" s="58">
        <f t="shared" ca="1" si="193"/>
        <v>0</v>
      </c>
      <c r="FR28" s="58">
        <f t="shared" ca="1" si="193"/>
        <v>0</v>
      </c>
      <c r="FS28" s="58">
        <f t="shared" ca="1" si="193"/>
        <v>0</v>
      </c>
      <c r="FT28" s="58">
        <f t="shared" ca="1" si="193"/>
        <v>0</v>
      </c>
      <c r="FU28" s="58">
        <f t="shared" ca="1" si="193"/>
        <v>0</v>
      </c>
      <c r="FV28" s="58">
        <f t="shared" ca="1" si="193"/>
        <v>0</v>
      </c>
      <c r="FW28" s="58">
        <f t="shared" ca="1" si="193"/>
        <v>0</v>
      </c>
      <c r="FX28" s="58">
        <f t="shared" ca="1" si="193"/>
        <v>0</v>
      </c>
      <c r="FY28" s="58">
        <f t="shared" ca="1" si="193"/>
        <v>0</v>
      </c>
      <c r="FZ28" s="58">
        <f t="shared" ca="1" si="193"/>
        <v>0</v>
      </c>
      <c r="GA28" s="58">
        <f t="shared" ca="1" si="193"/>
        <v>0</v>
      </c>
      <c r="GB28" s="58">
        <f t="shared" ca="1" si="193"/>
        <v>0</v>
      </c>
      <c r="GC28" s="58">
        <f t="shared" ca="1" si="193"/>
        <v>0</v>
      </c>
      <c r="GD28" s="58">
        <f t="shared" ca="1" si="193"/>
        <v>0</v>
      </c>
      <c r="GE28" s="58">
        <f t="shared" ca="1" si="193"/>
        <v>0</v>
      </c>
      <c r="GF28" s="58">
        <f t="shared" ca="1" si="193"/>
        <v>0</v>
      </c>
      <c r="GG28" s="58">
        <f t="shared" ca="1" si="193"/>
        <v>0</v>
      </c>
      <c r="GH28" s="58">
        <f t="shared" ca="1" si="193"/>
        <v>0</v>
      </c>
      <c r="GI28" s="58">
        <f t="shared" ca="1" si="193"/>
        <v>0</v>
      </c>
    </row>
    <row r="29" spans="2:191" x14ac:dyDescent="0.2">
      <c r="B29" s="55" t="str">
        <f t="shared" si="100"/>
        <v>TVS Motor</v>
      </c>
      <c r="D29" s="58">
        <f t="shared" ref="D29:AH29" si="194">D12-C12</f>
        <v>3874</v>
      </c>
      <c r="E29" s="58">
        <f t="shared" si="194"/>
        <v>8846</v>
      </c>
      <c r="F29" s="58">
        <f t="shared" si="194"/>
        <v>5495</v>
      </c>
      <c r="G29" s="58">
        <f t="shared" si="194"/>
        <v>1417</v>
      </c>
      <c r="H29" s="58">
        <f t="shared" si="194"/>
        <v>2918</v>
      </c>
      <c r="I29" s="58">
        <f t="shared" si="194"/>
        <v>3653</v>
      </c>
      <c r="J29" s="58">
        <f t="shared" si="194"/>
        <v>2917</v>
      </c>
      <c r="K29" s="58">
        <f t="shared" si="194"/>
        <v>2147</v>
      </c>
      <c r="L29" s="58">
        <f t="shared" si="194"/>
        <v>2362</v>
      </c>
      <c r="M29" s="58">
        <f t="shared" si="194"/>
        <v>1698</v>
      </c>
      <c r="N29" s="58">
        <f t="shared" si="194"/>
        <v>3334</v>
      </c>
      <c r="O29" s="58">
        <f t="shared" si="194"/>
        <v>3145</v>
      </c>
      <c r="P29" s="58">
        <f t="shared" si="194"/>
        <v>3176</v>
      </c>
      <c r="Q29" s="58">
        <f t="shared" si="194"/>
        <v>3754</v>
      </c>
      <c r="R29" s="58">
        <f t="shared" si="194"/>
        <v>4649</v>
      </c>
      <c r="S29" s="58">
        <f t="shared" si="194"/>
        <v>3326</v>
      </c>
      <c r="T29" s="58">
        <f t="shared" si="194"/>
        <v>3155</v>
      </c>
      <c r="U29" s="58">
        <f t="shared" si="194"/>
        <v>4416</v>
      </c>
      <c r="V29" s="58">
        <f t="shared" si="194"/>
        <v>3290</v>
      </c>
      <c r="W29" s="58">
        <f t="shared" si="194"/>
        <v>2297</v>
      </c>
      <c r="X29" s="58">
        <f t="shared" si="194"/>
        <v>8801</v>
      </c>
      <c r="Y29" s="58">
        <f t="shared" si="194"/>
        <v>4049</v>
      </c>
      <c r="Z29" s="58">
        <f t="shared" si="194"/>
        <v>3709</v>
      </c>
      <c r="AA29" s="58">
        <f t="shared" si="194"/>
        <v>4669</v>
      </c>
      <c r="AB29" s="58">
        <f t="shared" si="194"/>
        <v>-1588</v>
      </c>
      <c r="AC29" s="58">
        <f t="shared" si="194"/>
        <v>11188</v>
      </c>
      <c r="AD29" s="58">
        <f t="shared" si="194"/>
        <v>3078</v>
      </c>
      <c r="AE29" s="58">
        <f t="shared" si="194"/>
        <v>3702</v>
      </c>
      <c r="AF29" s="58">
        <f t="shared" si="194"/>
        <v>1128</v>
      </c>
      <c r="AG29" s="58">
        <f t="shared" si="194"/>
        <v>3457</v>
      </c>
      <c r="AH29" s="58">
        <f t="shared" si="194"/>
        <v>3192</v>
      </c>
      <c r="AI29" s="58"/>
      <c r="AJ29" s="58">
        <f t="shared" si="102"/>
        <v>521</v>
      </c>
      <c r="AK29" s="58">
        <f t="shared" si="103"/>
        <v>3439</v>
      </c>
      <c r="AL29" s="58">
        <f t="shared" si="103"/>
        <v>2634</v>
      </c>
      <c r="AM29" s="58">
        <f t="shared" si="103"/>
        <v>3460</v>
      </c>
      <c r="AN29" s="58">
        <f t="shared" si="103"/>
        <v>3647</v>
      </c>
      <c r="AO29" s="58">
        <f t="shared" si="103"/>
        <v>3629</v>
      </c>
      <c r="AP29" s="58">
        <f t="shared" si="103"/>
        <v>3168</v>
      </c>
      <c r="AQ29" s="58">
        <f t="shared" si="103"/>
        <v>3570</v>
      </c>
      <c r="AR29" s="58">
        <f t="shared" si="103"/>
        <v>3671</v>
      </c>
      <c r="AS29" s="58">
        <f t="shared" si="103"/>
        <v>-3730</v>
      </c>
      <c r="AT29" s="58">
        <f t="shared" si="103"/>
        <v>10795</v>
      </c>
      <c r="AU29" s="58">
        <f t="shared" si="103"/>
        <v>4504</v>
      </c>
      <c r="AV29" s="58">
        <f t="shared" si="103"/>
        <v>6835</v>
      </c>
      <c r="AW29" s="58">
        <f t="shared" si="103"/>
        <v>10386</v>
      </c>
      <c r="AX29" s="58">
        <f t="shared" si="103"/>
        <v>277</v>
      </c>
      <c r="AY29" s="58">
        <f t="shared" si="103"/>
        <v>1484</v>
      </c>
      <c r="AZ29" s="58">
        <f t="shared" si="103"/>
        <v>2795</v>
      </c>
      <c r="BA29" s="58">
        <f t="shared" si="103"/>
        <v>2450</v>
      </c>
      <c r="BB29" s="58">
        <f t="shared" si="103"/>
        <v>2587</v>
      </c>
      <c r="BC29" s="58">
        <f t="shared" si="103"/>
        <v>2847</v>
      </c>
      <c r="BD29" s="58">
        <f t="shared" si="103"/>
        <v>2720</v>
      </c>
      <c r="BE29" s="58">
        <f t="shared" si="103"/>
        <v>2508</v>
      </c>
      <c r="BF29" s="58">
        <f t="shared" si="103"/>
        <v>2829</v>
      </c>
      <c r="BG29" s="58">
        <f t="shared" si="103"/>
        <v>3039</v>
      </c>
      <c r="BH29" s="58">
        <f t="shared" si="103"/>
        <v>2432</v>
      </c>
      <c r="BI29" s="58">
        <f t="shared" si="103"/>
        <v>3586</v>
      </c>
      <c r="BJ29" s="58">
        <f t="shared" si="103"/>
        <v>4707</v>
      </c>
      <c r="BK29" s="58">
        <f t="shared" si="103"/>
        <v>4067</v>
      </c>
      <c r="BL29" s="58">
        <f t="shared" si="103"/>
        <v>3583</v>
      </c>
      <c r="BM29" s="58">
        <f t="shared" si="103"/>
        <v>3725</v>
      </c>
      <c r="BN29" s="58">
        <f t="shared" si="103"/>
        <v>4961</v>
      </c>
      <c r="BO29" s="58">
        <f t="shared" si="103"/>
        <v>4741</v>
      </c>
      <c r="BP29" s="58">
        <f t="shared" si="103"/>
        <v>3166</v>
      </c>
      <c r="BQ29" s="58">
        <f t="shared" si="103"/>
        <v>3932</v>
      </c>
      <c r="BR29" s="58">
        <f t="shared" si="103"/>
        <v>4131</v>
      </c>
      <c r="BS29" s="58">
        <f t="shared" si="103"/>
        <v>5208</v>
      </c>
      <c r="BT29" s="58">
        <f t="shared" si="103"/>
        <v>3774</v>
      </c>
      <c r="BU29" s="58">
        <f t="shared" si="179"/>
        <v>4263</v>
      </c>
      <c r="BV29" s="58">
        <f t="shared" si="179"/>
        <v>3981</v>
      </c>
      <c r="BW29" s="58">
        <f t="shared" si="179"/>
        <v>9855</v>
      </c>
      <c r="BX29" s="58">
        <f t="shared" si="179"/>
        <v>2786</v>
      </c>
      <c r="BY29" s="58">
        <f t="shared" si="179"/>
        <v>3644</v>
      </c>
      <c r="BZ29" s="58">
        <f t="shared" si="179"/>
        <v>7006</v>
      </c>
      <c r="CA29" s="58">
        <f t="shared" si="179"/>
        <v>7422</v>
      </c>
      <c r="CB29" s="58">
        <f t="shared" si="179"/>
        <v>8221</v>
      </c>
      <c r="CC29" s="58">
        <f t="shared" si="179"/>
        <v>8051</v>
      </c>
      <c r="CD29" s="58">
        <f t="shared" si="179"/>
        <v>6380</v>
      </c>
      <c r="CE29" s="58">
        <f t="shared" si="179"/>
        <v>4626</v>
      </c>
      <c r="CF29" s="58">
        <f t="shared" si="179"/>
        <v>5655</v>
      </c>
      <c r="CG29" s="58">
        <f t="shared" si="179"/>
        <v>8265</v>
      </c>
      <c r="CH29" s="58">
        <f t="shared" si="179"/>
        <v>3994</v>
      </c>
      <c r="CI29" s="58">
        <f t="shared" si="179"/>
        <v>4335</v>
      </c>
      <c r="CJ29" s="58"/>
      <c r="CK29" s="58">
        <f t="shared" si="167"/>
        <v>5262</v>
      </c>
      <c r="CL29" s="58">
        <f t="shared" si="168"/>
        <v>4070</v>
      </c>
      <c r="CM29" s="58">
        <f t="shared" si="106"/>
        <v>4380</v>
      </c>
      <c r="CN29" s="58">
        <f t="shared" si="107"/>
        <v>5583</v>
      </c>
      <c r="CO29" s="58">
        <f t="shared" si="108"/>
        <v>6204</v>
      </c>
      <c r="CP29" s="58">
        <f t="shared" si="109"/>
        <v>4201</v>
      </c>
      <c r="CQ29" s="58">
        <f t="shared" si="110"/>
        <v>4542</v>
      </c>
      <c r="CR29" s="58">
        <f t="shared" si="111"/>
        <v>4435</v>
      </c>
      <c r="CS29" s="58">
        <f t="shared" si="112"/>
        <v>6085</v>
      </c>
      <c r="CT29" s="58">
        <f t="shared" si="113"/>
        <v>4410</v>
      </c>
      <c r="CU29" s="58">
        <f t="shared" si="114"/>
        <v>3961</v>
      </c>
      <c r="CV29" s="58">
        <f t="shared" si="115"/>
        <v>5678</v>
      </c>
      <c r="CW29" s="58">
        <f t="shared" si="116"/>
        <v>14573</v>
      </c>
      <c r="CX29" s="58">
        <f t="shared" si="117"/>
        <v>4382</v>
      </c>
      <c r="CY29" s="58">
        <f t="shared" si="118"/>
        <v>3782</v>
      </c>
      <c r="CZ29" s="58">
        <f t="shared" si="119"/>
        <v>4515</v>
      </c>
      <c r="DA29" s="58">
        <f t="shared" si="120"/>
        <v>4971</v>
      </c>
      <c r="DB29" s="58">
        <f t="shared" si="121"/>
        <v>6252</v>
      </c>
      <c r="DC29" s="58">
        <f t="shared" si="122"/>
        <v>5042</v>
      </c>
      <c r="DD29" s="58">
        <f t="shared" si="123"/>
        <v>5486</v>
      </c>
      <c r="DE29" s="58">
        <f t="shared" si="124"/>
        <v>5284</v>
      </c>
      <c r="DF29" s="58">
        <f t="shared" si="125"/>
        <v>6583</v>
      </c>
      <c r="DG29" s="58">
        <f t="shared" si="126"/>
        <v>5652</v>
      </c>
      <c r="DH29" s="58">
        <f t="shared" si="127"/>
        <v>6198</v>
      </c>
      <c r="DI29" s="58">
        <f t="shared" si="128"/>
        <v>5694</v>
      </c>
      <c r="DJ29" s="58">
        <f t="shared" si="129"/>
        <v>6519</v>
      </c>
      <c r="DK29" s="58">
        <f t="shared" si="130"/>
        <v>8845</v>
      </c>
      <c r="DL29" s="58">
        <f t="shared" si="131"/>
        <v>4642</v>
      </c>
      <c r="DM29" s="58">
        <f t="shared" si="132"/>
        <v>5663</v>
      </c>
      <c r="DN29" s="58">
        <f t="shared" si="133"/>
        <v>6155</v>
      </c>
      <c r="DO29" s="58">
        <f t="shared" si="134"/>
        <v>5383</v>
      </c>
      <c r="DP29" s="58">
        <f t="shared" si="135"/>
        <v>5133</v>
      </c>
      <c r="DQ29" s="58">
        <f t="shared" si="136"/>
        <v>4528</v>
      </c>
      <c r="DR29" s="58">
        <f t="shared" si="137"/>
        <v>7357</v>
      </c>
      <c r="DS29" s="58">
        <f t="shared" si="138"/>
        <v>4552</v>
      </c>
      <c r="DT29" s="58">
        <f t="shared" si="139"/>
        <v>3768</v>
      </c>
      <c r="DU29" s="58">
        <f t="shared" si="140"/>
        <v>3457</v>
      </c>
      <c r="DV29" s="58">
        <f t="shared" si="141"/>
        <v>7702</v>
      </c>
      <c r="DW29" s="58">
        <f t="shared" si="142"/>
        <v>7827</v>
      </c>
      <c r="DX29" s="58">
        <f t="shared" si="143"/>
        <v>6829</v>
      </c>
      <c r="DY29" s="58">
        <f t="shared" si="144"/>
        <v>12358</v>
      </c>
      <c r="DZ29" s="58">
        <f t="shared" si="145"/>
        <v>7186</v>
      </c>
      <c r="EA29" s="58">
        <f t="shared" si="146"/>
        <v>7066</v>
      </c>
      <c r="EB29" s="58">
        <f t="shared" si="147"/>
        <v>7627</v>
      </c>
      <c r="EC29" s="58">
        <f t="shared" si="148"/>
        <v>7329</v>
      </c>
      <c r="ED29" s="58">
        <f t="shared" si="149"/>
        <v>7195</v>
      </c>
      <c r="EE29" s="58">
        <f t="shared" si="150"/>
        <v>6367</v>
      </c>
      <c r="EF29" s="58">
        <f t="shared" si="151"/>
        <v>6275</v>
      </c>
      <c r="EG29" s="58">
        <f t="shared" si="152"/>
        <v>10469</v>
      </c>
      <c r="EH29" s="58"/>
      <c r="EI29" s="58">
        <v>5711</v>
      </c>
      <c r="EJ29" s="58">
        <f t="shared" ref="EJ29:EM29" si="195">EJ12-EI12</f>
        <v>7035</v>
      </c>
      <c r="EK29" s="58">
        <f t="shared" si="195"/>
        <v>6959</v>
      </c>
      <c r="EL29" s="58">
        <f t="shared" si="195"/>
        <v>7507</v>
      </c>
      <c r="EM29" s="58">
        <f t="shared" si="195"/>
        <v>9059</v>
      </c>
      <c r="EN29" s="58">
        <f t="shared" ref="EN29:EU29" si="196">EN12-EM12</f>
        <v>7848</v>
      </c>
      <c r="EO29" s="58">
        <f t="shared" si="196"/>
        <v>7709</v>
      </c>
      <c r="EP29" s="58">
        <f t="shared" si="196"/>
        <v>8095</v>
      </c>
      <c r="EQ29" s="58">
        <f t="shared" ca="1" si="196"/>
        <v>31791.565217391297</v>
      </c>
      <c r="ER29" s="58">
        <f t="shared" ca="1" si="196"/>
        <v>0</v>
      </c>
      <c r="ES29" s="58">
        <f t="shared" ca="1" si="196"/>
        <v>0</v>
      </c>
      <c r="ET29" s="58">
        <f t="shared" ca="1" si="196"/>
        <v>0</v>
      </c>
      <c r="EU29" s="58">
        <f t="shared" ca="1" si="196"/>
        <v>0</v>
      </c>
      <c r="EV29" s="58">
        <f t="shared" ref="EV29:FK29" ca="1" si="197">EV12-EU12</f>
        <v>0</v>
      </c>
      <c r="EW29" s="58">
        <f t="shared" ca="1" si="197"/>
        <v>0</v>
      </c>
      <c r="EX29" s="58">
        <f t="shared" ca="1" si="197"/>
        <v>0</v>
      </c>
      <c r="EY29" s="58">
        <f t="shared" ca="1" si="197"/>
        <v>0</v>
      </c>
      <c r="EZ29" s="58">
        <f t="shared" ca="1" si="197"/>
        <v>0</v>
      </c>
      <c r="FA29" s="58">
        <f t="shared" ca="1" si="197"/>
        <v>0</v>
      </c>
      <c r="FB29" s="58">
        <f t="shared" ca="1" si="197"/>
        <v>0</v>
      </c>
      <c r="FC29" s="58">
        <f t="shared" ca="1" si="197"/>
        <v>0</v>
      </c>
      <c r="FD29" s="58">
        <f t="shared" ca="1" si="197"/>
        <v>0</v>
      </c>
      <c r="FE29" s="58">
        <f t="shared" ca="1" si="197"/>
        <v>0</v>
      </c>
      <c r="FF29" s="58">
        <f t="shared" ca="1" si="197"/>
        <v>0</v>
      </c>
      <c r="FG29" s="58">
        <f t="shared" ca="1" si="197"/>
        <v>0</v>
      </c>
      <c r="FH29" s="58">
        <f t="shared" ca="1" si="197"/>
        <v>0</v>
      </c>
      <c r="FI29" s="58">
        <f t="shared" ca="1" si="197"/>
        <v>0</v>
      </c>
      <c r="FJ29" s="58">
        <f t="shared" ca="1" si="197"/>
        <v>0</v>
      </c>
      <c r="FK29" s="58">
        <f t="shared" ca="1" si="197"/>
        <v>0</v>
      </c>
      <c r="FL29" s="58">
        <f t="shared" ref="FL29:GI29" ca="1" si="198">FL12-FK12</f>
        <v>0</v>
      </c>
      <c r="FM29" s="58">
        <f t="shared" ca="1" si="198"/>
        <v>0</v>
      </c>
      <c r="FN29" s="58">
        <f t="shared" ca="1" si="198"/>
        <v>0</v>
      </c>
      <c r="FO29" s="58">
        <f t="shared" ca="1" si="198"/>
        <v>0</v>
      </c>
      <c r="FP29" s="58">
        <f t="shared" ca="1" si="198"/>
        <v>0</v>
      </c>
      <c r="FQ29" s="58">
        <f t="shared" ca="1" si="198"/>
        <v>0</v>
      </c>
      <c r="FR29" s="58">
        <f t="shared" ca="1" si="198"/>
        <v>0</v>
      </c>
      <c r="FS29" s="58">
        <f t="shared" ca="1" si="198"/>
        <v>0</v>
      </c>
      <c r="FT29" s="58">
        <f t="shared" ca="1" si="198"/>
        <v>0</v>
      </c>
      <c r="FU29" s="58">
        <f t="shared" ca="1" si="198"/>
        <v>0</v>
      </c>
      <c r="FV29" s="58">
        <f t="shared" ca="1" si="198"/>
        <v>0</v>
      </c>
      <c r="FW29" s="58">
        <f t="shared" ca="1" si="198"/>
        <v>0</v>
      </c>
      <c r="FX29" s="58">
        <f t="shared" ca="1" si="198"/>
        <v>0</v>
      </c>
      <c r="FY29" s="58">
        <f t="shared" ca="1" si="198"/>
        <v>0</v>
      </c>
      <c r="FZ29" s="58">
        <f t="shared" ca="1" si="198"/>
        <v>0</v>
      </c>
      <c r="GA29" s="58">
        <f t="shared" ca="1" si="198"/>
        <v>0</v>
      </c>
      <c r="GB29" s="58">
        <f t="shared" ca="1" si="198"/>
        <v>0</v>
      </c>
      <c r="GC29" s="58">
        <f t="shared" ca="1" si="198"/>
        <v>0</v>
      </c>
      <c r="GD29" s="58">
        <f t="shared" ca="1" si="198"/>
        <v>0</v>
      </c>
      <c r="GE29" s="58">
        <f t="shared" ca="1" si="198"/>
        <v>0</v>
      </c>
      <c r="GF29" s="58">
        <f t="shared" ca="1" si="198"/>
        <v>0</v>
      </c>
      <c r="GG29" s="58">
        <f t="shared" ca="1" si="198"/>
        <v>0</v>
      </c>
      <c r="GH29" s="58">
        <f t="shared" ca="1" si="198"/>
        <v>0</v>
      </c>
      <c r="GI29" s="58">
        <f t="shared" ca="1" si="198"/>
        <v>0</v>
      </c>
    </row>
    <row r="30" spans="2:191" x14ac:dyDescent="0.2">
      <c r="B30" s="55" t="str">
        <f t="shared" ref="B30" si="199">B13</f>
        <v>Hero MotoCorp</v>
      </c>
      <c r="D30" s="58">
        <f t="shared" ref="D30:AH30" si="200">D13-C13</f>
        <v>16</v>
      </c>
      <c r="E30" s="58">
        <f t="shared" si="200"/>
        <v>350</v>
      </c>
      <c r="F30" s="58">
        <f t="shared" si="200"/>
        <v>367</v>
      </c>
      <c r="G30" s="58">
        <f t="shared" si="200"/>
        <v>90</v>
      </c>
      <c r="H30" s="58">
        <f t="shared" si="200"/>
        <v>150</v>
      </c>
      <c r="I30" s="58">
        <f t="shared" si="200"/>
        <v>258</v>
      </c>
      <c r="J30" s="58">
        <f t="shared" si="200"/>
        <v>217</v>
      </c>
      <c r="K30" s="58">
        <f t="shared" si="200"/>
        <v>265</v>
      </c>
      <c r="L30" s="58">
        <f t="shared" si="200"/>
        <v>282</v>
      </c>
      <c r="M30" s="58">
        <f t="shared" si="200"/>
        <v>141</v>
      </c>
      <c r="N30" s="58">
        <f t="shared" si="200"/>
        <v>189</v>
      </c>
      <c r="O30" s="58">
        <f t="shared" si="200"/>
        <v>229</v>
      </c>
      <c r="P30" s="58">
        <f t="shared" si="200"/>
        <v>187</v>
      </c>
      <c r="Q30" s="58">
        <f t="shared" si="200"/>
        <v>266</v>
      </c>
      <c r="R30" s="58">
        <f t="shared" si="200"/>
        <v>153</v>
      </c>
      <c r="S30" s="58">
        <f t="shared" si="200"/>
        <v>137</v>
      </c>
      <c r="T30" s="58">
        <f t="shared" si="200"/>
        <v>90</v>
      </c>
      <c r="U30" s="58">
        <f t="shared" si="200"/>
        <v>144</v>
      </c>
      <c r="V30" s="58">
        <f t="shared" si="200"/>
        <v>111</v>
      </c>
      <c r="W30" s="58">
        <f t="shared" si="200"/>
        <v>104</v>
      </c>
      <c r="X30" s="58">
        <f t="shared" si="200"/>
        <v>1225</v>
      </c>
      <c r="Y30" s="58">
        <f t="shared" si="200"/>
        <v>485</v>
      </c>
      <c r="Z30" s="58">
        <f t="shared" si="200"/>
        <v>543</v>
      </c>
      <c r="AA30" s="58">
        <f t="shared" si="200"/>
        <v>966</v>
      </c>
      <c r="AB30" s="58">
        <f t="shared" si="200"/>
        <v>815</v>
      </c>
      <c r="AC30" s="58">
        <f t="shared" si="200"/>
        <v>618</v>
      </c>
      <c r="AD30" s="58">
        <f t="shared" si="200"/>
        <v>356</v>
      </c>
      <c r="AE30" s="58">
        <f t="shared" si="200"/>
        <v>428</v>
      </c>
      <c r="AF30" s="58">
        <f t="shared" si="200"/>
        <v>222</v>
      </c>
      <c r="AG30" s="58">
        <f t="shared" si="200"/>
        <v>351</v>
      </c>
      <c r="AH30" s="58">
        <f t="shared" si="200"/>
        <v>452</v>
      </c>
      <c r="AI30" s="58"/>
      <c r="AJ30" s="58">
        <f t="shared" ref="AJ30" si="201">AJ13</f>
        <v>79</v>
      </c>
      <c r="AK30" s="58">
        <f t="shared" ref="AK30:CI30" si="202">AK13-AJ13</f>
        <v>491</v>
      </c>
      <c r="AL30" s="58">
        <f t="shared" si="202"/>
        <v>182</v>
      </c>
      <c r="AM30" s="58">
        <f t="shared" si="202"/>
        <v>231</v>
      </c>
      <c r="AN30" s="58">
        <f t="shared" si="202"/>
        <v>301</v>
      </c>
      <c r="AO30" s="58">
        <f t="shared" si="202"/>
        <v>539</v>
      </c>
      <c r="AP30" s="58">
        <f t="shared" si="202"/>
        <v>406</v>
      </c>
      <c r="AQ30" s="58">
        <f t="shared" si="202"/>
        <v>415</v>
      </c>
      <c r="AR30" s="58">
        <f t="shared" si="202"/>
        <v>422</v>
      </c>
      <c r="AS30" s="58">
        <f t="shared" si="202"/>
        <v>-717</v>
      </c>
      <c r="AT30" s="58">
        <f t="shared" si="202"/>
        <v>1346</v>
      </c>
      <c r="AU30" s="58">
        <f t="shared" si="202"/>
        <v>591</v>
      </c>
      <c r="AV30" s="58">
        <f t="shared" si="202"/>
        <v>1097</v>
      </c>
      <c r="AW30" s="58">
        <f t="shared" si="202"/>
        <v>1948</v>
      </c>
      <c r="AX30" s="58">
        <f t="shared" si="202"/>
        <v>33</v>
      </c>
      <c r="AY30" s="58">
        <f t="shared" si="202"/>
        <v>96</v>
      </c>
      <c r="AZ30" s="58">
        <f t="shared" si="202"/>
        <v>297</v>
      </c>
      <c r="BA30" s="58">
        <f t="shared" si="202"/>
        <v>406</v>
      </c>
      <c r="BB30" s="58">
        <f t="shared" si="202"/>
        <v>459</v>
      </c>
      <c r="BC30" s="58">
        <f t="shared" si="202"/>
        <v>570</v>
      </c>
      <c r="BD30" s="58">
        <f t="shared" si="202"/>
        <v>520</v>
      </c>
      <c r="BE30" s="58">
        <f t="shared" si="202"/>
        <v>609</v>
      </c>
      <c r="BF30" s="58">
        <f t="shared" si="202"/>
        <v>590</v>
      </c>
      <c r="BG30" s="58">
        <f t="shared" si="202"/>
        <v>561</v>
      </c>
      <c r="BH30" s="58">
        <f t="shared" si="202"/>
        <v>534</v>
      </c>
      <c r="BI30" s="58">
        <f t="shared" si="202"/>
        <v>805</v>
      </c>
      <c r="BJ30" s="58">
        <f t="shared" si="202"/>
        <v>1195</v>
      </c>
      <c r="BK30" s="58">
        <f t="shared" si="202"/>
        <v>1131</v>
      </c>
      <c r="BL30" s="58">
        <f t="shared" si="202"/>
        <v>753</v>
      </c>
      <c r="BM30" s="58">
        <f t="shared" si="202"/>
        <v>855</v>
      </c>
      <c r="BN30" s="58">
        <f t="shared" si="202"/>
        <v>1427</v>
      </c>
      <c r="BO30" s="58">
        <f t="shared" si="202"/>
        <v>1473</v>
      </c>
      <c r="BP30" s="58">
        <f t="shared" si="202"/>
        <v>850</v>
      </c>
      <c r="BQ30" s="58">
        <f t="shared" si="202"/>
        <v>862</v>
      </c>
      <c r="BR30" s="58">
        <f t="shared" si="202"/>
        <v>1075</v>
      </c>
      <c r="BS30" s="58">
        <f t="shared" si="202"/>
        <v>1469</v>
      </c>
      <c r="BT30" s="58">
        <f t="shared" si="202"/>
        <v>1073</v>
      </c>
      <c r="BU30" s="58">
        <f t="shared" si="202"/>
        <v>972</v>
      </c>
      <c r="BV30" s="58">
        <f t="shared" si="202"/>
        <v>999</v>
      </c>
      <c r="BW30" s="58">
        <f t="shared" si="202"/>
        <v>2190</v>
      </c>
      <c r="BX30" s="58">
        <f t="shared" si="202"/>
        <v>779</v>
      </c>
      <c r="BY30" s="58">
        <f t="shared" si="202"/>
        <v>789</v>
      </c>
      <c r="BZ30" s="58">
        <f t="shared" si="202"/>
        <v>1745</v>
      </c>
      <c r="CA30" s="58">
        <f t="shared" si="202"/>
        <v>1794</v>
      </c>
      <c r="CB30" s="58">
        <f t="shared" si="202"/>
        <v>2072</v>
      </c>
      <c r="CC30" s="58">
        <f t="shared" si="202"/>
        <v>1871</v>
      </c>
      <c r="CD30" s="58">
        <f t="shared" si="202"/>
        <v>1984</v>
      </c>
      <c r="CE30" s="58">
        <f t="shared" si="202"/>
        <v>1818</v>
      </c>
      <c r="CF30" s="58">
        <f t="shared" si="202"/>
        <v>720</v>
      </c>
      <c r="CG30" s="58">
        <f t="shared" si="202"/>
        <v>589</v>
      </c>
      <c r="CH30" s="58">
        <f t="shared" si="202"/>
        <v>190</v>
      </c>
      <c r="CI30" s="58">
        <f t="shared" si="202"/>
        <v>210</v>
      </c>
      <c r="CJ30" s="58"/>
      <c r="CK30" s="58">
        <f t="shared" si="167"/>
        <v>187</v>
      </c>
      <c r="CL30" s="58">
        <f t="shared" si="168"/>
        <v>242</v>
      </c>
      <c r="CM30" s="58">
        <f t="shared" si="106"/>
        <v>338</v>
      </c>
      <c r="CN30" s="58">
        <f t="shared" si="107"/>
        <v>460</v>
      </c>
      <c r="CO30" s="58">
        <f t="shared" si="108"/>
        <v>591</v>
      </c>
      <c r="CP30" s="58">
        <f t="shared" si="109"/>
        <v>632</v>
      </c>
      <c r="CQ30" s="58">
        <f t="shared" si="110"/>
        <v>575</v>
      </c>
      <c r="CR30" s="58">
        <f t="shared" si="111"/>
        <v>673</v>
      </c>
      <c r="CS30" s="58">
        <f t="shared" si="112"/>
        <v>844</v>
      </c>
      <c r="CT30" s="58">
        <f t="shared" si="113"/>
        <v>725</v>
      </c>
      <c r="CU30" s="58">
        <f t="shared" si="114"/>
        <v>1057</v>
      </c>
      <c r="CV30" s="58">
        <f t="shared" si="115"/>
        <v>1508</v>
      </c>
      <c r="CW30" s="58">
        <f t="shared" si="116"/>
        <v>4462</v>
      </c>
      <c r="CX30" s="58">
        <f t="shared" si="117"/>
        <v>1037</v>
      </c>
      <c r="CY30" s="58">
        <f t="shared" si="118"/>
        <v>1108</v>
      </c>
      <c r="CZ30" s="58">
        <f t="shared" si="119"/>
        <v>1434</v>
      </c>
      <c r="DA30" s="58">
        <f t="shared" si="120"/>
        <v>1623</v>
      </c>
      <c r="DB30" s="58">
        <f t="shared" si="121"/>
        <v>2144</v>
      </c>
      <c r="DC30" s="58">
        <f t="shared" si="122"/>
        <v>1436</v>
      </c>
      <c r="DD30" s="58">
        <f t="shared" si="123"/>
        <v>1508</v>
      </c>
      <c r="DE30" s="58">
        <f t="shared" si="124"/>
        <v>1356</v>
      </c>
      <c r="DF30" s="58">
        <f t="shared" si="125"/>
        <v>2097</v>
      </c>
      <c r="DG30" s="58">
        <f t="shared" si="126"/>
        <v>1348</v>
      </c>
      <c r="DH30" s="58">
        <f t="shared" si="127"/>
        <v>1734</v>
      </c>
      <c r="DI30" s="58">
        <f t="shared" si="128"/>
        <v>1615</v>
      </c>
      <c r="DJ30" s="58">
        <f t="shared" si="129"/>
        <v>2630</v>
      </c>
      <c r="DK30" s="58">
        <f t="shared" si="130"/>
        <v>3561</v>
      </c>
      <c r="DL30" s="58">
        <f t="shared" si="131"/>
        <v>2379</v>
      </c>
      <c r="DM30" s="58">
        <f t="shared" si="132"/>
        <v>2535</v>
      </c>
      <c r="DN30" s="58">
        <f t="shared" si="133"/>
        <v>3332</v>
      </c>
      <c r="DO30" s="58">
        <f t="shared" si="134"/>
        <v>2901</v>
      </c>
      <c r="DP30" s="58">
        <f t="shared" si="135"/>
        <v>2765</v>
      </c>
      <c r="DQ30" s="58">
        <f t="shared" si="136"/>
        <v>2489</v>
      </c>
      <c r="DR30" s="58">
        <f t="shared" si="137"/>
        <v>4377</v>
      </c>
      <c r="DS30" s="58">
        <f t="shared" si="138"/>
        <v>2494</v>
      </c>
      <c r="DT30" s="58">
        <f t="shared" si="139"/>
        <v>2230</v>
      </c>
      <c r="DU30" s="58">
        <f t="shared" si="140"/>
        <v>2325</v>
      </c>
      <c r="DV30" s="58">
        <f t="shared" si="141"/>
        <v>3941</v>
      </c>
      <c r="DW30" s="58">
        <f t="shared" si="142"/>
        <v>4011</v>
      </c>
      <c r="DX30" s="58">
        <f t="shared" si="143"/>
        <v>4680</v>
      </c>
      <c r="DY30" s="58">
        <f t="shared" si="144"/>
        <v>5852</v>
      </c>
      <c r="DZ30" s="58">
        <f t="shared" si="145"/>
        <v>3743</v>
      </c>
      <c r="EA30" s="58">
        <f t="shared" si="146"/>
        <v>2606</v>
      </c>
      <c r="EB30" s="58">
        <f t="shared" si="147"/>
        <v>2793</v>
      </c>
      <c r="EC30" s="58">
        <f t="shared" si="148"/>
        <v>2861</v>
      </c>
      <c r="ED30" s="58">
        <f t="shared" si="149"/>
        <v>3456</v>
      </c>
      <c r="EE30" s="58">
        <f t="shared" si="150"/>
        <v>2660</v>
      </c>
      <c r="EF30" s="58">
        <f t="shared" si="151"/>
        <v>2502</v>
      </c>
      <c r="EG30" s="58">
        <f t="shared" si="152"/>
        <v>4531</v>
      </c>
      <c r="EH30" s="58"/>
      <c r="EI30" s="58">
        <v>2458</v>
      </c>
      <c r="EJ30" s="58">
        <f t="shared" ref="EJ30:EM30" si="203">EJ13-EI13</f>
        <v>2393</v>
      </c>
      <c r="EK30" s="58">
        <f t="shared" si="203"/>
        <v>2567</v>
      </c>
      <c r="EL30" s="58">
        <f t="shared" si="203"/>
        <v>2755</v>
      </c>
      <c r="EM30" s="58">
        <f t="shared" si="203"/>
        <v>3707</v>
      </c>
      <c r="EN30" s="58">
        <f t="shared" ref="EN30:EU30" si="204">EN13-EM13</f>
        <v>2984</v>
      </c>
      <c r="EO30" s="58">
        <f t="shared" si="204"/>
        <v>2916</v>
      </c>
      <c r="EP30" s="58">
        <f t="shared" si="204"/>
        <v>3248</v>
      </c>
      <c r="EQ30" s="58">
        <f t="shared" ca="1" si="204"/>
        <v>12217.82608695652</v>
      </c>
      <c r="ER30" s="58">
        <f t="shared" ca="1" si="204"/>
        <v>0</v>
      </c>
      <c r="ES30" s="58">
        <f t="shared" ca="1" si="204"/>
        <v>0</v>
      </c>
      <c r="ET30" s="58">
        <f t="shared" ca="1" si="204"/>
        <v>0</v>
      </c>
      <c r="EU30" s="58">
        <f t="shared" ca="1" si="204"/>
        <v>0</v>
      </c>
      <c r="EV30" s="58">
        <f t="shared" ref="EV30:FK30" ca="1" si="205">EV13-EU13</f>
        <v>0</v>
      </c>
      <c r="EW30" s="58">
        <f t="shared" ca="1" si="205"/>
        <v>0</v>
      </c>
      <c r="EX30" s="58">
        <f t="shared" ca="1" si="205"/>
        <v>0</v>
      </c>
      <c r="EY30" s="58">
        <f t="shared" ca="1" si="205"/>
        <v>0</v>
      </c>
      <c r="EZ30" s="58">
        <f t="shared" ca="1" si="205"/>
        <v>0</v>
      </c>
      <c r="FA30" s="58">
        <f t="shared" ca="1" si="205"/>
        <v>0</v>
      </c>
      <c r="FB30" s="58">
        <f t="shared" ca="1" si="205"/>
        <v>0</v>
      </c>
      <c r="FC30" s="58">
        <f t="shared" ca="1" si="205"/>
        <v>0</v>
      </c>
      <c r="FD30" s="58">
        <f t="shared" ca="1" si="205"/>
        <v>0</v>
      </c>
      <c r="FE30" s="58">
        <f t="shared" ca="1" si="205"/>
        <v>0</v>
      </c>
      <c r="FF30" s="58">
        <f t="shared" ca="1" si="205"/>
        <v>0</v>
      </c>
      <c r="FG30" s="58">
        <f t="shared" ca="1" si="205"/>
        <v>0</v>
      </c>
      <c r="FH30" s="58">
        <f t="shared" ca="1" si="205"/>
        <v>0</v>
      </c>
      <c r="FI30" s="58">
        <f t="shared" ca="1" si="205"/>
        <v>0</v>
      </c>
      <c r="FJ30" s="58">
        <f t="shared" ca="1" si="205"/>
        <v>0</v>
      </c>
      <c r="FK30" s="58">
        <f t="shared" ca="1" si="205"/>
        <v>0</v>
      </c>
      <c r="FL30" s="58">
        <f t="shared" ref="FL30:GI30" ca="1" si="206">FL13-FK13</f>
        <v>0</v>
      </c>
      <c r="FM30" s="58">
        <f t="shared" ca="1" si="206"/>
        <v>0</v>
      </c>
      <c r="FN30" s="58">
        <f t="shared" ca="1" si="206"/>
        <v>0</v>
      </c>
      <c r="FO30" s="58">
        <f t="shared" ca="1" si="206"/>
        <v>0</v>
      </c>
      <c r="FP30" s="58">
        <f t="shared" ca="1" si="206"/>
        <v>0</v>
      </c>
      <c r="FQ30" s="58">
        <f t="shared" ca="1" si="206"/>
        <v>0</v>
      </c>
      <c r="FR30" s="58">
        <f t="shared" ca="1" si="206"/>
        <v>0</v>
      </c>
      <c r="FS30" s="58">
        <f t="shared" ca="1" si="206"/>
        <v>0</v>
      </c>
      <c r="FT30" s="58">
        <f t="shared" ca="1" si="206"/>
        <v>0</v>
      </c>
      <c r="FU30" s="58">
        <f t="shared" ca="1" si="206"/>
        <v>0</v>
      </c>
      <c r="FV30" s="58">
        <f t="shared" ca="1" si="206"/>
        <v>0</v>
      </c>
      <c r="FW30" s="58">
        <f t="shared" ca="1" si="206"/>
        <v>0</v>
      </c>
      <c r="FX30" s="58">
        <f t="shared" ca="1" si="206"/>
        <v>0</v>
      </c>
      <c r="FY30" s="58">
        <f t="shared" ca="1" si="206"/>
        <v>0</v>
      </c>
      <c r="FZ30" s="58">
        <f t="shared" ca="1" si="206"/>
        <v>0</v>
      </c>
      <c r="GA30" s="58">
        <f t="shared" ca="1" si="206"/>
        <v>0</v>
      </c>
      <c r="GB30" s="58">
        <f t="shared" ca="1" si="206"/>
        <v>0</v>
      </c>
      <c r="GC30" s="58">
        <f t="shared" ca="1" si="206"/>
        <v>0</v>
      </c>
      <c r="GD30" s="58">
        <f t="shared" ca="1" si="206"/>
        <v>0</v>
      </c>
      <c r="GE30" s="58">
        <f t="shared" ca="1" si="206"/>
        <v>0</v>
      </c>
      <c r="GF30" s="58">
        <f t="shared" ca="1" si="206"/>
        <v>0</v>
      </c>
      <c r="GG30" s="58">
        <f t="shared" ca="1" si="206"/>
        <v>0</v>
      </c>
      <c r="GH30" s="58">
        <f t="shared" ca="1" si="206"/>
        <v>0</v>
      </c>
      <c r="GI30" s="58">
        <f t="shared" ca="1" si="206"/>
        <v>0</v>
      </c>
    </row>
    <row r="31" spans="2:191" x14ac:dyDescent="0.2"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</row>
    <row r="32" spans="2:191" x14ac:dyDescent="0.2">
      <c r="B32" s="55" t="s">
        <v>13</v>
      </c>
      <c r="D32" s="58">
        <f t="shared" ref="D32:AH32" si="207">D15-C15</f>
        <v>2299</v>
      </c>
      <c r="E32" s="58">
        <f t="shared" si="207"/>
        <v>4916</v>
      </c>
      <c r="F32" s="58">
        <f t="shared" si="207"/>
        <v>6693</v>
      </c>
      <c r="G32" s="58">
        <f t="shared" si="207"/>
        <v>1348</v>
      </c>
      <c r="H32" s="58">
        <f t="shared" si="207"/>
        <v>1807</v>
      </c>
      <c r="I32" s="58">
        <f t="shared" si="207"/>
        <v>1779</v>
      </c>
      <c r="J32" s="58">
        <f t="shared" si="207"/>
        <v>1870</v>
      </c>
      <c r="K32" s="58">
        <f t="shared" si="207"/>
        <v>2074</v>
      </c>
      <c r="L32" s="58">
        <f t="shared" si="207"/>
        <v>2688</v>
      </c>
      <c r="M32" s="58">
        <f t="shared" si="207"/>
        <v>1230</v>
      </c>
      <c r="N32" s="58">
        <f t="shared" si="207"/>
        <v>2027</v>
      </c>
      <c r="O32" s="58">
        <f t="shared" si="207"/>
        <v>1915</v>
      </c>
      <c r="P32" s="58">
        <f t="shared" si="207"/>
        <v>2105</v>
      </c>
      <c r="Q32" s="58">
        <f t="shared" si="207"/>
        <v>2942</v>
      </c>
      <c r="R32" s="58">
        <f t="shared" si="207"/>
        <v>3091</v>
      </c>
      <c r="S32" s="58">
        <f t="shared" si="207"/>
        <v>2570</v>
      </c>
      <c r="T32" s="58">
        <f t="shared" si="207"/>
        <v>2361</v>
      </c>
      <c r="U32" s="58">
        <f t="shared" si="207"/>
        <v>2868</v>
      </c>
      <c r="V32" s="58">
        <f t="shared" si="207"/>
        <v>2939</v>
      </c>
      <c r="W32" s="58">
        <f t="shared" si="207"/>
        <v>2378</v>
      </c>
      <c r="X32" s="58">
        <f t="shared" si="207"/>
        <v>6186</v>
      </c>
      <c r="Y32" s="58">
        <f t="shared" si="207"/>
        <v>3115</v>
      </c>
      <c r="Z32" s="58">
        <f t="shared" si="207"/>
        <v>3146</v>
      </c>
      <c r="AA32" s="58">
        <f t="shared" si="207"/>
        <v>3563</v>
      </c>
      <c r="AB32" s="58">
        <f t="shared" si="207"/>
        <v>765</v>
      </c>
      <c r="AC32" s="58">
        <f t="shared" si="207"/>
        <v>7006</v>
      </c>
      <c r="AD32" s="58">
        <f t="shared" si="207"/>
        <v>3284</v>
      </c>
      <c r="AE32" s="58">
        <f t="shared" si="207"/>
        <v>3626</v>
      </c>
      <c r="AF32" s="58">
        <f t="shared" si="207"/>
        <v>1453</v>
      </c>
      <c r="AG32" s="58">
        <f t="shared" si="207"/>
        <v>3484</v>
      </c>
      <c r="AH32" s="58">
        <f t="shared" si="207"/>
        <v>3059</v>
      </c>
      <c r="AI32" s="58"/>
      <c r="AJ32" s="58">
        <f>AJ15</f>
        <v>339</v>
      </c>
      <c r="AK32" s="58">
        <f t="shared" ref="AK32:CI32" si="208">AK15-AJ15</f>
        <v>2816</v>
      </c>
      <c r="AL32" s="58">
        <f t="shared" si="208"/>
        <v>2112</v>
      </c>
      <c r="AM32" s="58">
        <f t="shared" si="208"/>
        <v>2223</v>
      </c>
      <c r="AN32" s="58">
        <f t="shared" si="208"/>
        <v>2504</v>
      </c>
      <c r="AO32" s="58">
        <f t="shared" si="208"/>
        <v>2879</v>
      </c>
      <c r="AP32" s="58">
        <f t="shared" si="208"/>
        <v>2308</v>
      </c>
      <c r="AQ32" s="58">
        <f t="shared" si="208"/>
        <v>2392</v>
      </c>
      <c r="AR32" s="58">
        <f t="shared" si="208"/>
        <v>2543</v>
      </c>
      <c r="AS32" s="58">
        <f t="shared" si="208"/>
        <v>-2036</v>
      </c>
      <c r="AT32" s="58">
        <f t="shared" si="208"/>
        <v>6785</v>
      </c>
      <c r="AU32" s="58">
        <f t="shared" si="208"/>
        <v>3046</v>
      </c>
      <c r="AV32" s="58">
        <f t="shared" si="208"/>
        <v>4212</v>
      </c>
      <c r="AW32" s="58">
        <f t="shared" si="208"/>
        <v>9152</v>
      </c>
      <c r="AX32" s="58">
        <f t="shared" si="208"/>
        <v>2383</v>
      </c>
      <c r="AY32" s="58">
        <f t="shared" si="208"/>
        <v>2018</v>
      </c>
      <c r="AZ32" s="58">
        <f t="shared" si="208"/>
        <v>2196</v>
      </c>
      <c r="BA32" s="58">
        <f t="shared" si="208"/>
        <v>2144</v>
      </c>
      <c r="BB32" s="58">
        <f t="shared" si="208"/>
        <v>2372</v>
      </c>
      <c r="BC32" s="58">
        <f t="shared" si="208"/>
        <v>1929</v>
      </c>
      <c r="BD32" s="58">
        <f t="shared" si="208"/>
        <v>2262</v>
      </c>
      <c r="BE32" s="58">
        <f t="shared" si="208"/>
        <v>1927</v>
      </c>
      <c r="BF32" s="58">
        <f t="shared" si="208"/>
        <v>2289</v>
      </c>
      <c r="BG32" s="58">
        <f t="shared" si="208"/>
        <v>2458</v>
      </c>
      <c r="BH32" s="58">
        <f t="shared" si="208"/>
        <v>1692</v>
      </c>
      <c r="BI32" s="58">
        <f t="shared" si="208"/>
        <v>2761</v>
      </c>
      <c r="BJ32" s="58">
        <f t="shared" si="208"/>
        <v>2952</v>
      </c>
      <c r="BK32" s="58">
        <f t="shared" si="208"/>
        <v>2430</v>
      </c>
      <c r="BL32" s="58">
        <f t="shared" si="208"/>
        <v>2612</v>
      </c>
      <c r="BM32" s="58">
        <f t="shared" si="208"/>
        <v>2562</v>
      </c>
      <c r="BN32" s="58">
        <f t="shared" si="208"/>
        <v>2713</v>
      </c>
      <c r="BO32" s="58">
        <f t="shared" si="208"/>
        <v>2849</v>
      </c>
      <c r="BP32" s="58">
        <f t="shared" si="208"/>
        <v>2288</v>
      </c>
      <c r="BQ32" s="58">
        <f t="shared" si="208"/>
        <v>2151</v>
      </c>
      <c r="BR32" s="58">
        <f t="shared" si="208"/>
        <v>2088</v>
      </c>
      <c r="BS32" s="58">
        <f t="shared" si="208"/>
        <v>3317</v>
      </c>
      <c r="BT32" s="58">
        <f t="shared" si="208"/>
        <v>2122</v>
      </c>
      <c r="BU32" s="58">
        <f t="shared" si="208"/>
        <v>2221</v>
      </c>
      <c r="BV32" s="58">
        <f t="shared" si="208"/>
        <v>2331</v>
      </c>
      <c r="BW32" s="58">
        <f t="shared" si="208"/>
        <v>5829</v>
      </c>
      <c r="BX32" s="58">
        <f t="shared" si="208"/>
        <v>1555</v>
      </c>
      <c r="BY32" s="58">
        <f t="shared" si="208"/>
        <v>1228</v>
      </c>
      <c r="BZ32" s="58">
        <f t="shared" si="208"/>
        <v>3431</v>
      </c>
      <c r="CA32" s="58">
        <f t="shared" si="208"/>
        <v>4513</v>
      </c>
      <c r="CB32" s="58">
        <f t="shared" si="208"/>
        <v>4313</v>
      </c>
      <c r="CC32" s="58">
        <f t="shared" si="208"/>
        <v>4521</v>
      </c>
      <c r="CD32" s="58">
        <f t="shared" si="208"/>
        <v>3956</v>
      </c>
      <c r="CE32" s="58">
        <f t="shared" si="208"/>
        <v>3263</v>
      </c>
      <c r="CF32" s="58">
        <f t="shared" si="208"/>
        <v>3475</v>
      </c>
      <c r="CG32" s="58">
        <f t="shared" si="208"/>
        <v>6057</v>
      </c>
      <c r="CH32" s="58">
        <f t="shared" si="208"/>
        <v>2349</v>
      </c>
      <c r="CI32" s="58">
        <f t="shared" si="208"/>
        <v>3410</v>
      </c>
      <c r="CJ32" s="58"/>
      <c r="CK32" s="58">
        <f t="shared" si="167"/>
        <v>2224</v>
      </c>
      <c r="CL32" s="58">
        <f t="shared" si="168"/>
        <v>2695</v>
      </c>
      <c r="CM32" s="58">
        <f t="shared" ref="CM32" si="209">CM15-CL15</f>
        <v>2068</v>
      </c>
      <c r="CN32" s="58">
        <f t="shared" ref="CN32" si="210">CN15-CM15</f>
        <v>3571</v>
      </c>
      <c r="CO32" s="58">
        <f t="shared" ref="CO32" si="211">CO15-CN15</f>
        <v>3947</v>
      </c>
      <c r="CP32" s="58">
        <f t="shared" ref="CP32" si="212">CP15-CO15</f>
        <v>3239</v>
      </c>
      <c r="CQ32" s="58">
        <f t="shared" ref="CQ32" si="213">CQ15-CP15</f>
        <v>2810</v>
      </c>
      <c r="CR32" s="58">
        <f t="shared" ref="CR32" si="214">CR15-CQ15</f>
        <v>3369</v>
      </c>
      <c r="CS32" s="58">
        <f t="shared" ref="CS32" si="215">CS15-CR15</f>
        <v>2856</v>
      </c>
      <c r="CT32" s="58">
        <f t="shared" ref="CT32" si="216">CT15-CS15</f>
        <v>3038</v>
      </c>
      <c r="CU32" s="58">
        <f t="shared" ref="CU32" si="217">CU15-CT15</f>
        <v>2868</v>
      </c>
      <c r="CV32" s="58">
        <f t="shared" ref="CV32" si="218">CV15-CU15</f>
        <v>4201</v>
      </c>
      <c r="CW32" s="58">
        <f t="shared" ref="CW32" si="219">CW15-CV15</f>
        <v>6858</v>
      </c>
      <c r="CX32" s="58">
        <f t="shared" ref="CX32" si="220">CX15-CW15</f>
        <v>3022</v>
      </c>
      <c r="CY32" s="58">
        <f t="shared" ref="CY32" si="221">CY15-CX15</f>
        <v>2495</v>
      </c>
      <c r="CZ32" s="58">
        <f t="shared" ref="CZ32" si="222">CZ15-CY15</f>
        <v>3711</v>
      </c>
      <c r="DA32" s="58">
        <f t="shared" ref="DA32" si="223">DA15-CZ15</f>
        <v>3157</v>
      </c>
      <c r="DB32" s="58">
        <f t="shared" ref="DB32" si="224">DB15-DA15</f>
        <v>3067</v>
      </c>
      <c r="DC32" s="58">
        <f t="shared" ref="DC32" si="225">DC15-DB15</f>
        <v>3263</v>
      </c>
      <c r="DD32" s="58">
        <f t="shared" ref="DD32" si="226">DD15-DC15</f>
        <v>3695</v>
      </c>
      <c r="DE32" s="58">
        <f t="shared" ref="DE32" si="227">DE15-DD15</f>
        <v>3021</v>
      </c>
      <c r="DF32" s="58">
        <f t="shared" ref="DF32" si="228">DF15-DE15</f>
        <v>4112</v>
      </c>
      <c r="DG32" s="58">
        <f t="shared" ref="DG32" si="229">DG15-DF15</f>
        <v>2733</v>
      </c>
      <c r="DH32" s="58">
        <f t="shared" ref="DH32" si="230">DH15-DG15</f>
        <v>3209</v>
      </c>
      <c r="DI32" s="58">
        <f t="shared" ref="DI32" si="231">DI15-DH15</f>
        <v>3521</v>
      </c>
      <c r="DJ32" s="58">
        <f t="shared" ref="DJ32" si="232">DJ15-DI15</f>
        <v>4412</v>
      </c>
      <c r="DK32" s="58">
        <f t="shared" ref="DK32" si="233">DK15-DJ15</f>
        <v>6561</v>
      </c>
      <c r="DL32" s="58">
        <f t="shared" ref="DL32" si="234">DL15-DK15</f>
        <v>3608</v>
      </c>
      <c r="DM32" s="58">
        <f t="shared" ref="DM32" si="235">DM15-DL15</f>
        <v>3454</v>
      </c>
      <c r="DN32" s="58">
        <f t="shared" ref="DN32" si="236">DN15-DM15</f>
        <v>4536</v>
      </c>
      <c r="DO32" s="58">
        <f t="shared" ref="DO32" si="237">DO15-DN15</f>
        <v>3569</v>
      </c>
      <c r="DP32" s="58">
        <f t="shared" ref="DP32" si="238">DP15-DO15</f>
        <v>3327</v>
      </c>
      <c r="DQ32" s="58">
        <f t="shared" ref="DQ32" si="239">DQ15-DP15</f>
        <v>3598</v>
      </c>
      <c r="DR32" s="58">
        <f t="shared" ref="DR32" si="240">DR15-DQ15</f>
        <v>6611</v>
      </c>
      <c r="DS32" s="58">
        <f t="shared" ref="DS32" si="241">DS15-DR15</f>
        <v>3745</v>
      </c>
      <c r="DT32" s="58">
        <f t="shared" ref="DT32" si="242">DT15-DS15</f>
        <v>3135</v>
      </c>
      <c r="DU32" s="58">
        <f t="shared" ref="DU32" si="243">DU15-DT15</f>
        <v>3709</v>
      </c>
      <c r="DV32" s="58">
        <f t="shared" ref="DV32" si="244">DV15-DU15</f>
        <v>4287</v>
      </c>
      <c r="DW32" s="58">
        <f t="shared" ref="DW32" si="245">DW15-DV15</f>
        <v>4996</v>
      </c>
      <c r="DX32" s="58">
        <f t="shared" ref="DX32" si="246">DX15-DW15</f>
        <v>5552</v>
      </c>
      <c r="DY32" s="58">
        <f t="shared" ref="DY32" si="247">DY15-DX15</f>
        <v>9206</v>
      </c>
      <c r="DZ32" s="58">
        <f t="shared" ref="DZ32" si="248">DZ15-DY15</f>
        <v>6972</v>
      </c>
      <c r="EA32" s="58">
        <f t="shared" ref="EA32" si="249">EA15-DZ15</f>
        <v>5038</v>
      </c>
      <c r="EB32" s="58">
        <f t="shared" ref="EB32" si="250">EB15-EA15</f>
        <v>4350</v>
      </c>
      <c r="EC32" s="58">
        <f t="shared" ref="EC32" si="251">EC15-EB15</f>
        <v>4900</v>
      </c>
      <c r="ED32" s="58">
        <f t="shared" ref="ED32" si="252">ED15-EC15</f>
        <v>4711</v>
      </c>
      <c r="EE32" s="58">
        <f t="shared" ref="EE32" si="253">EE15-ED15</f>
        <v>3176</v>
      </c>
      <c r="EF32" s="58">
        <f t="shared" ref="EF32" si="254">EF15-EE15</f>
        <v>3594</v>
      </c>
      <c r="EG32" s="58">
        <f t="shared" ref="EG32" si="255">EG15-EF15</f>
        <v>7153</v>
      </c>
      <c r="EH32" s="58"/>
      <c r="EI32" s="58">
        <v>2540</v>
      </c>
      <c r="EJ32" s="58">
        <f t="shared" ref="EJ32:EM32" si="256">EJ15-EI15</f>
        <v>3739</v>
      </c>
      <c r="EK32" s="58">
        <f t="shared" si="256"/>
        <v>3595</v>
      </c>
      <c r="EL32" s="58">
        <f t="shared" si="256"/>
        <v>4472</v>
      </c>
      <c r="EM32" s="58">
        <f t="shared" si="256"/>
        <v>6095</v>
      </c>
      <c r="EN32" s="58">
        <f t="shared" ref="EN32:EU32" si="257">EN15-EM15</f>
        <v>4073</v>
      </c>
      <c r="EO32" s="58">
        <f t="shared" si="257"/>
        <v>3571</v>
      </c>
      <c r="EP32" s="58">
        <f t="shared" si="257"/>
        <v>4176</v>
      </c>
      <c r="EQ32" s="58">
        <f t="shared" ca="1" si="257"/>
        <v>15763.391304347839</v>
      </c>
      <c r="ER32" s="58">
        <f t="shared" ca="1" si="257"/>
        <v>0</v>
      </c>
      <c r="ES32" s="58">
        <f t="shared" ca="1" si="257"/>
        <v>0</v>
      </c>
      <c r="ET32" s="58">
        <f t="shared" ca="1" si="257"/>
        <v>0</v>
      </c>
      <c r="EU32" s="58">
        <f t="shared" ca="1" si="257"/>
        <v>0</v>
      </c>
      <c r="EV32" s="58">
        <f t="shared" ref="EV32:FK32" ca="1" si="258">EV15-EU15</f>
        <v>0</v>
      </c>
      <c r="EW32" s="58">
        <f t="shared" ca="1" si="258"/>
        <v>0</v>
      </c>
      <c r="EX32" s="58">
        <f t="shared" ca="1" si="258"/>
        <v>0</v>
      </c>
      <c r="EY32" s="58">
        <f t="shared" ca="1" si="258"/>
        <v>0</v>
      </c>
      <c r="EZ32" s="58">
        <f t="shared" ca="1" si="258"/>
        <v>0</v>
      </c>
      <c r="FA32" s="58">
        <f t="shared" ca="1" si="258"/>
        <v>0</v>
      </c>
      <c r="FB32" s="58">
        <f t="shared" ca="1" si="258"/>
        <v>0</v>
      </c>
      <c r="FC32" s="58">
        <f t="shared" ca="1" si="258"/>
        <v>0</v>
      </c>
      <c r="FD32" s="58">
        <f t="shared" ca="1" si="258"/>
        <v>0</v>
      </c>
      <c r="FE32" s="58">
        <f t="shared" ca="1" si="258"/>
        <v>0</v>
      </c>
      <c r="FF32" s="58">
        <f t="shared" ca="1" si="258"/>
        <v>0</v>
      </c>
      <c r="FG32" s="58">
        <f t="shared" ca="1" si="258"/>
        <v>0</v>
      </c>
      <c r="FH32" s="58">
        <f t="shared" ca="1" si="258"/>
        <v>0</v>
      </c>
      <c r="FI32" s="58">
        <f t="shared" ca="1" si="258"/>
        <v>0</v>
      </c>
      <c r="FJ32" s="58">
        <f t="shared" ca="1" si="258"/>
        <v>0</v>
      </c>
      <c r="FK32" s="58">
        <f t="shared" ca="1" si="258"/>
        <v>0</v>
      </c>
      <c r="FL32" s="58">
        <f t="shared" ref="FL32:GI32" ca="1" si="259">FL15-FK15</f>
        <v>0</v>
      </c>
      <c r="FM32" s="58">
        <f t="shared" ca="1" si="259"/>
        <v>0</v>
      </c>
      <c r="FN32" s="58">
        <f t="shared" ca="1" si="259"/>
        <v>0</v>
      </c>
      <c r="FO32" s="58">
        <f t="shared" ca="1" si="259"/>
        <v>0</v>
      </c>
      <c r="FP32" s="58">
        <f t="shared" ca="1" si="259"/>
        <v>0</v>
      </c>
      <c r="FQ32" s="58">
        <f t="shared" ca="1" si="259"/>
        <v>0</v>
      </c>
      <c r="FR32" s="58">
        <f t="shared" ca="1" si="259"/>
        <v>0</v>
      </c>
      <c r="FS32" s="58">
        <f t="shared" ca="1" si="259"/>
        <v>0</v>
      </c>
      <c r="FT32" s="58">
        <f t="shared" ca="1" si="259"/>
        <v>0</v>
      </c>
      <c r="FU32" s="58">
        <f t="shared" ca="1" si="259"/>
        <v>0</v>
      </c>
      <c r="FV32" s="58">
        <f t="shared" ca="1" si="259"/>
        <v>0</v>
      </c>
      <c r="FW32" s="58">
        <f t="shared" ca="1" si="259"/>
        <v>0</v>
      </c>
      <c r="FX32" s="58">
        <f t="shared" ca="1" si="259"/>
        <v>0</v>
      </c>
      <c r="FY32" s="58">
        <f t="shared" ca="1" si="259"/>
        <v>0</v>
      </c>
      <c r="FZ32" s="58">
        <f t="shared" ca="1" si="259"/>
        <v>0</v>
      </c>
      <c r="GA32" s="58">
        <f t="shared" ca="1" si="259"/>
        <v>0</v>
      </c>
      <c r="GB32" s="58">
        <f t="shared" ca="1" si="259"/>
        <v>0</v>
      </c>
      <c r="GC32" s="58">
        <f t="shared" ca="1" si="259"/>
        <v>0</v>
      </c>
      <c r="GD32" s="58">
        <f t="shared" ca="1" si="259"/>
        <v>0</v>
      </c>
      <c r="GE32" s="58">
        <f t="shared" ca="1" si="259"/>
        <v>0</v>
      </c>
      <c r="GF32" s="58">
        <f t="shared" ca="1" si="259"/>
        <v>0</v>
      </c>
      <c r="GG32" s="58">
        <f t="shared" ca="1" si="259"/>
        <v>0</v>
      </c>
      <c r="GH32" s="58">
        <f t="shared" ca="1" si="259"/>
        <v>0</v>
      </c>
      <c r="GI32" s="58">
        <f t="shared" ca="1" si="259"/>
        <v>0</v>
      </c>
    </row>
    <row r="33" spans="2:191" x14ac:dyDescent="0.2"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</row>
    <row r="34" spans="2:191" ht="15" x14ac:dyDescent="0.25">
      <c r="B34" s="6" t="s">
        <v>82</v>
      </c>
      <c r="C34" s="6"/>
      <c r="D34" s="7">
        <f t="shared" ref="D34:AH34" si="260">D17-C17</f>
        <v>18065</v>
      </c>
      <c r="E34" s="7">
        <f t="shared" si="260"/>
        <v>37054</v>
      </c>
      <c r="F34" s="7">
        <f t="shared" si="260"/>
        <v>30787</v>
      </c>
      <c r="G34" s="7">
        <f t="shared" si="260"/>
        <v>9868</v>
      </c>
      <c r="H34" s="7">
        <f t="shared" si="260"/>
        <v>13586</v>
      </c>
      <c r="I34" s="7">
        <f t="shared" si="260"/>
        <v>14894</v>
      </c>
      <c r="J34" s="7">
        <f t="shared" si="260"/>
        <v>12084</v>
      </c>
      <c r="K34" s="7">
        <f t="shared" si="260"/>
        <v>13003</v>
      </c>
      <c r="L34" s="7">
        <f t="shared" si="260"/>
        <v>16089</v>
      </c>
      <c r="M34" s="7">
        <f t="shared" si="260"/>
        <v>8345</v>
      </c>
      <c r="N34" s="7">
        <f t="shared" si="260"/>
        <v>13095</v>
      </c>
      <c r="O34" s="7">
        <f t="shared" si="260"/>
        <v>12774</v>
      </c>
      <c r="P34" s="7">
        <f t="shared" si="260"/>
        <v>12445</v>
      </c>
      <c r="Q34" s="7">
        <f t="shared" si="260"/>
        <v>15789</v>
      </c>
      <c r="R34" s="7">
        <f t="shared" si="260"/>
        <v>18480</v>
      </c>
      <c r="S34" s="7">
        <f t="shared" si="260"/>
        <v>14452</v>
      </c>
      <c r="T34" s="7">
        <f t="shared" si="260"/>
        <v>13449</v>
      </c>
      <c r="U34" s="7">
        <f t="shared" si="260"/>
        <v>17154</v>
      </c>
      <c r="V34" s="7">
        <f t="shared" si="260"/>
        <v>13562</v>
      </c>
      <c r="W34" s="7">
        <f t="shared" si="260"/>
        <v>11444</v>
      </c>
      <c r="X34" s="7">
        <f t="shared" si="260"/>
        <v>38407</v>
      </c>
      <c r="Y34" s="7">
        <f t="shared" si="260"/>
        <v>19284</v>
      </c>
      <c r="Z34" s="7">
        <f t="shared" si="260"/>
        <v>19549</v>
      </c>
      <c r="AA34" s="7">
        <f t="shared" si="260"/>
        <v>22823</v>
      </c>
      <c r="AB34" s="7">
        <f t="shared" si="260"/>
        <v>29</v>
      </c>
      <c r="AC34" s="7">
        <f t="shared" si="260"/>
        <v>43533</v>
      </c>
      <c r="AD34" s="7">
        <f t="shared" si="260"/>
        <v>15566</v>
      </c>
      <c r="AE34" s="7">
        <f t="shared" si="260"/>
        <v>19450</v>
      </c>
      <c r="AF34" s="7">
        <f t="shared" si="260"/>
        <v>6260</v>
      </c>
      <c r="AG34" s="7">
        <f t="shared" si="260"/>
        <v>21680</v>
      </c>
      <c r="AH34" s="7">
        <f t="shared" si="260"/>
        <v>24396</v>
      </c>
      <c r="AI34" s="7"/>
      <c r="AJ34" s="7">
        <f>AJ17</f>
        <v>1672</v>
      </c>
      <c r="AK34" s="7">
        <f t="shared" ref="AK34:CI34" si="261">AK17-AJ17</f>
        <v>19260</v>
      </c>
      <c r="AL34" s="7">
        <f t="shared" si="261"/>
        <v>14679</v>
      </c>
      <c r="AM34" s="7">
        <f t="shared" si="261"/>
        <v>17930</v>
      </c>
      <c r="AN34" s="7">
        <f t="shared" si="261"/>
        <v>18740</v>
      </c>
      <c r="AO34" s="7">
        <f t="shared" si="261"/>
        <v>19645</v>
      </c>
      <c r="AP34" s="7">
        <f t="shared" si="261"/>
        <v>16060</v>
      </c>
      <c r="AQ34" s="7">
        <f t="shared" si="261"/>
        <v>17471</v>
      </c>
      <c r="AR34" s="7">
        <f t="shared" si="261"/>
        <v>23469</v>
      </c>
      <c r="AS34" s="7">
        <f t="shared" si="261"/>
        <v>-22594</v>
      </c>
      <c r="AT34" s="7">
        <f t="shared" si="261"/>
        <v>65570</v>
      </c>
      <c r="AU34" s="7">
        <f t="shared" si="261"/>
        <v>24342</v>
      </c>
      <c r="AV34" s="7">
        <f t="shared" si="261"/>
        <v>33338</v>
      </c>
      <c r="AW34" s="7">
        <f t="shared" si="261"/>
        <v>55530</v>
      </c>
      <c r="AX34" s="7">
        <f t="shared" si="261"/>
        <v>8694</v>
      </c>
      <c r="AY34" s="7">
        <f t="shared" si="261"/>
        <v>15907</v>
      </c>
      <c r="AZ34" s="7">
        <f t="shared" si="261"/>
        <v>15212</v>
      </c>
      <c r="BA34" s="7">
        <f t="shared" si="261"/>
        <v>17696</v>
      </c>
      <c r="BB34" s="7">
        <f t="shared" si="261"/>
        <v>19711</v>
      </c>
      <c r="BC34" s="7">
        <f t="shared" si="261"/>
        <v>13675</v>
      </c>
      <c r="BD34" s="7">
        <f t="shared" si="261"/>
        <v>20749</v>
      </c>
      <c r="BE34" s="7">
        <f t="shared" si="261"/>
        <v>17152</v>
      </c>
      <c r="BF34" s="7">
        <f t="shared" si="261"/>
        <v>18833</v>
      </c>
      <c r="BG34" s="7">
        <f t="shared" si="261"/>
        <v>18719</v>
      </c>
      <c r="BH34" s="7">
        <f t="shared" si="261"/>
        <v>13124</v>
      </c>
      <c r="BI34" s="7">
        <f t="shared" si="261"/>
        <v>19655</v>
      </c>
      <c r="BJ34" s="7">
        <f t="shared" si="261"/>
        <v>26146</v>
      </c>
      <c r="BK34" s="7">
        <f t="shared" si="261"/>
        <v>18829</v>
      </c>
      <c r="BL34" s="7">
        <f t="shared" si="261"/>
        <v>21162</v>
      </c>
      <c r="BM34" s="7">
        <f t="shared" si="261"/>
        <v>22787</v>
      </c>
      <c r="BN34" s="7">
        <f t="shared" si="261"/>
        <v>27859</v>
      </c>
      <c r="BO34" s="7">
        <f t="shared" si="261"/>
        <v>25295</v>
      </c>
      <c r="BP34" s="7">
        <f t="shared" si="261"/>
        <v>18593</v>
      </c>
      <c r="BQ34" s="7">
        <f t="shared" si="261"/>
        <v>17853</v>
      </c>
      <c r="BR34" s="7">
        <f t="shared" si="261"/>
        <v>20686</v>
      </c>
      <c r="BS34" s="7">
        <f t="shared" si="261"/>
        <v>24003</v>
      </c>
      <c r="BT34" s="7">
        <f t="shared" si="261"/>
        <v>19774</v>
      </c>
      <c r="BU34" s="7">
        <f t="shared" si="261"/>
        <v>20497</v>
      </c>
      <c r="BV34" s="7">
        <f t="shared" si="261"/>
        <v>18925</v>
      </c>
      <c r="BW34" s="7">
        <f t="shared" si="261"/>
        <v>49272</v>
      </c>
      <c r="BX34" s="7">
        <f t="shared" si="261"/>
        <v>14242</v>
      </c>
      <c r="BY34" s="7">
        <f t="shared" si="261"/>
        <v>15814</v>
      </c>
      <c r="BZ34" s="7">
        <f t="shared" si="261"/>
        <v>29895</v>
      </c>
      <c r="CA34" s="7">
        <f t="shared" si="261"/>
        <v>35606</v>
      </c>
      <c r="CB34" s="7">
        <f t="shared" si="261"/>
        <v>37315</v>
      </c>
      <c r="CC34" s="7">
        <f t="shared" si="261"/>
        <v>32204</v>
      </c>
      <c r="CD34" s="7">
        <f t="shared" si="261"/>
        <v>28213</v>
      </c>
      <c r="CE34" s="7">
        <f t="shared" si="261"/>
        <v>24533</v>
      </c>
      <c r="CF34" s="7">
        <f t="shared" si="261"/>
        <v>24511</v>
      </c>
      <c r="CG34" s="7">
        <f t="shared" si="261"/>
        <v>38191</v>
      </c>
      <c r="CH34" s="7">
        <f t="shared" si="261"/>
        <v>14989</v>
      </c>
      <c r="CI34" s="7">
        <f t="shared" si="261"/>
        <v>17188</v>
      </c>
      <c r="CJ34" s="7"/>
      <c r="CK34" s="7">
        <f t="shared" si="167"/>
        <v>16974</v>
      </c>
      <c r="CL34" s="7">
        <f t="shared" si="168"/>
        <v>16978</v>
      </c>
      <c r="CM34" s="7">
        <f t="shared" ref="CM34" si="262">CM17-CL17</f>
        <v>19303</v>
      </c>
      <c r="CN34" s="7">
        <f t="shared" ref="CN34" si="263">CN17-CM17</f>
        <v>23636</v>
      </c>
      <c r="CO34" s="7">
        <f t="shared" ref="CO34" si="264">CO17-CN17</f>
        <v>27622</v>
      </c>
      <c r="CP34" s="7">
        <f t="shared" ref="CP34" si="265">CP17-CO17</f>
        <v>20684</v>
      </c>
      <c r="CQ34" s="7">
        <f t="shared" ref="CQ34" si="266">CQ17-CP17</f>
        <v>17804</v>
      </c>
      <c r="CR34" s="7">
        <f t="shared" ref="CR34" si="267">CR17-CQ17</f>
        <v>17514</v>
      </c>
      <c r="CS34" s="7">
        <f t="shared" ref="CS34" si="268">CS17-CR17</f>
        <v>20342</v>
      </c>
      <c r="CT34" s="7">
        <f t="shared" ref="CT34" si="269">CT17-CS17</f>
        <v>19449</v>
      </c>
      <c r="CU34" s="7">
        <f t="shared" ref="CU34" si="270">CU17-CT17</f>
        <v>21565</v>
      </c>
      <c r="CV34" s="7">
        <f t="shared" ref="CV34" si="271">CV17-CU17</f>
        <v>28294</v>
      </c>
      <c r="CW34" s="7">
        <f t="shared" ref="CW34" si="272">CW17-CV17</f>
        <v>55052</v>
      </c>
      <c r="CX34" s="7">
        <f t="shared" ref="CX34" si="273">CX17-CW17</f>
        <v>20618</v>
      </c>
      <c r="CY34" s="7">
        <f t="shared" ref="CY34" si="274">CY17-CX17</f>
        <v>18504</v>
      </c>
      <c r="CZ34" s="7">
        <f t="shared" ref="CZ34" si="275">CZ17-CY17</f>
        <v>20343</v>
      </c>
      <c r="DA34" s="7">
        <f t="shared" ref="DA34" si="276">DA17-CZ17</f>
        <v>22831</v>
      </c>
      <c r="DB34" s="7">
        <f t="shared" ref="DB34" si="277">DB17-DA17</f>
        <v>24967</v>
      </c>
      <c r="DC34" s="7">
        <f t="shared" ref="DC34" si="278">DC17-DB17</f>
        <v>21982</v>
      </c>
      <c r="DD34" s="7">
        <f t="shared" ref="DD34" si="279">DD17-DC17</f>
        <v>22458</v>
      </c>
      <c r="DE34" s="7">
        <f t="shared" ref="DE34" si="280">DE17-DD17</f>
        <v>20980</v>
      </c>
      <c r="DF34" s="7">
        <f t="shared" ref="DF34" si="281">DF17-DE17</f>
        <v>25726</v>
      </c>
      <c r="DG34" s="7">
        <f t="shared" ref="DG34" si="282">DG17-DF17</f>
        <v>21045</v>
      </c>
      <c r="DH34" s="7">
        <f t="shared" ref="DH34" si="283">DH17-DG17</f>
        <v>23661</v>
      </c>
      <c r="DI34" s="7">
        <f t="shared" ref="DI34" si="284">DI17-DH17</f>
        <v>24329</v>
      </c>
      <c r="DJ34" s="7">
        <f t="shared" ref="DJ34" si="285">DJ17-DI17</f>
        <v>32574</v>
      </c>
      <c r="DK34" s="7">
        <f t="shared" ref="DK34" si="286">DK17-DJ17</f>
        <v>42167</v>
      </c>
      <c r="DL34" s="7">
        <f t="shared" ref="DL34" si="287">DL17-DK17</f>
        <v>21890</v>
      </c>
      <c r="DM34" s="7">
        <f t="shared" ref="DM34" si="288">DM17-DL17</f>
        <v>23991</v>
      </c>
      <c r="DN34" s="7">
        <f t="shared" ref="DN34" si="289">DN17-DM17</f>
        <v>26150</v>
      </c>
      <c r="DO34" s="7">
        <f t="shared" ref="DO34" si="290">DO17-DN17</f>
        <v>21651</v>
      </c>
      <c r="DP34" s="7">
        <f t="shared" ref="DP34" si="291">DP17-DO17</f>
        <v>20611</v>
      </c>
      <c r="DQ34" s="7">
        <f t="shared" ref="DQ34" si="292">DQ17-DP17</f>
        <v>19711</v>
      </c>
      <c r="DR34" s="7">
        <f t="shared" ref="DR34" si="293">DR17-DQ17</f>
        <v>36401</v>
      </c>
      <c r="DS34" s="7">
        <f t="shared" ref="DS34" si="294">DS17-DR17</f>
        <v>21312</v>
      </c>
      <c r="DT34" s="7">
        <f t="shared" ref="DT34" si="295">DT17-DS17</f>
        <v>17513</v>
      </c>
      <c r="DU34" s="7">
        <f t="shared" ref="DU34" si="296">DU17-DT17</f>
        <v>18190</v>
      </c>
      <c r="DV34" s="7">
        <f t="shared" ref="DV34" si="297">DV17-DU17</f>
        <v>31876</v>
      </c>
      <c r="DW34" s="7">
        <f t="shared" ref="DW34" si="298">DW17-DV17</f>
        <v>35913</v>
      </c>
      <c r="DX34" s="7">
        <f t="shared" ref="DX34" si="299">DX17-DW17</f>
        <v>34463</v>
      </c>
      <c r="DY34" s="7">
        <f t="shared" ref="DY34" si="300">DY17-DX17</f>
        <v>60588</v>
      </c>
      <c r="DZ34" s="7">
        <f t="shared" ref="DZ34" si="301">DZ17-DY17</f>
        <v>35114</v>
      </c>
      <c r="EA34" s="7">
        <f t="shared" ref="EA34" si="302">EA17-DZ17</f>
        <v>29788</v>
      </c>
      <c r="EB34" s="7">
        <f t="shared" ref="EB34" si="303">EB17-EA17</f>
        <v>27817</v>
      </c>
      <c r="EC34" s="7">
        <f t="shared" ref="EC34" si="304">EC17-EB17</f>
        <v>26909</v>
      </c>
      <c r="ED34" s="7">
        <f t="shared" ref="ED34" si="305">ED17-EC17</f>
        <v>27392</v>
      </c>
      <c r="EE34" s="7">
        <f t="shared" ref="EE34" si="306">EE17-ED17</f>
        <v>22668</v>
      </c>
      <c r="EF34" s="7">
        <f t="shared" ref="EF34" si="307">EF17-EE17</f>
        <v>21916</v>
      </c>
      <c r="EG34" s="7">
        <f t="shared" ref="EG34" si="308">EG17-EF17</f>
        <v>42483</v>
      </c>
      <c r="EH34" s="7"/>
      <c r="EI34" s="7">
        <v>18893</v>
      </c>
      <c r="EJ34" s="7">
        <f t="shared" ref="EJ34:EM34" si="309">EJ17-EI17</f>
        <v>25720</v>
      </c>
      <c r="EK34" s="7">
        <f t="shared" si="309"/>
        <v>22370</v>
      </c>
      <c r="EL34" s="7">
        <f t="shared" si="309"/>
        <v>26551</v>
      </c>
      <c r="EM34" s="7">
        <f t="shared" si="309"/>
        <v>34442</v>
      </c>
      <c r="EN34" s="7">
        <f t="shared" ref="EN34:EU34" si="310">EN17-EM17</f>
        <v>27241</v>
      </c>
      <c r="EO34" s="7">
        <f t="shared" si="310"/>
        <v>26118</v>
      </c>
      <c r="EP34" s="7">
        <f t="shared" si="310"/>
        <v>28217</v>
      </c>
      <c r="EQ34" s="7">
        <f t="shared" ca="1" si="310"/>
        <v>108773.95652173914</v>
      </c>
      <c r="ER34" s="7">
        <f t="shared" ca="1" si="310"/>
        <v>0</v>
      </c>
      <c r="ES34" s="7">
        <f t="shared" ca="1" si="310"/>
        <v>0</v>
      </c>
      <c r="ET34" s="7">
        <f t="shared" ca="1" si="310"/>
        <v>0</v>
      </c>
      <c r="EU34" s="7">
        <f t="shared" ca="1" si="310"/>
        <v>0</v>
      </c>
      <c r="EV34" s="7">
        <f t="shared" ref="EV34:FK34" ca="1" si="311">EV17-EU17</f>
        <v>0</v>
      </c>
      <c r="EW34" s="7">
        <f t="shared" ca="1" si="311"/>
        <v>0</v>
      </c>
      <c r="EX34" s="7">
        <f t="shared" ca="1" si="311"/>
        <v>0</v>
      </c>
      <c r="EY34" s="7">
        <f t="shared" ca="1" si="311"/>
        <v>0</v>
      </c>
      <c r="EZ34" s="7">
        <f t="shared" ca="1" si="311"/>
        <v>0</v>
      </c>
      <c r="FA34" s="7">
        <f t="shared" ca="1" si="311"/>
        <v>0</v>
      </c>
      <c r="FB34" s="7">
        <f t="shared" ca="1" si="311"/>
        <v>0</v>
      </c>
      <c r="FC34" s="7">
        <f t="shared" ca="1" si="311"/>
        <v>0</v>
      </c>
      <c r="FD34" s="7">
        <f t="shared" ca="1" si="311"/>
        <v>0</v>
      </c>
      <c r="FE34" s="7">
        <f t="shared" ca="1" si="311"/>
        <v>0</v>
      </c>
      <c r="FF34" s="7">
        <f t="shared" ca="1" si="311"/>
        <v>0</v>
      </c>
      <c r="FG34" s="7">
        <f t="shared" ca="1" si="311"/>
        <v>0</v>
      </c>
      <c r="FH34" s="7">
        <f t="shared" ca="1" si="311"/>
        <v>0</v>
      </c>
      <c r="FI34" s="7">
        <f t="shared" ca="1" si="311"/>
        <v>0</v>
      </c>
      <c r="FJ34" s="7">
        <f t="shared" ca="1" si="311"/>
        <v>0</v>
      </c>
      <c r="FK34" s="7">
        <f t="shared" ca="1" si="311"/>
        <v>0</v>
      </c>
      <c r="FL34" s="7">
        <f t="shared" ref="FL34:GI34" ca="1" si="312">FL17-FK17</f>
        <v>0</v>
      </c>
      <c r="FM34" s="7">
        <f t="shared" ca="1" si="312"/>
        <v>0</v>
      </c>
      <c r="FN34" s="7">
        <f t="shared" ca="1" si="312"/>
        <v>0</v>
      </c>
      <c r="FO34" s="7">
        <f t="shared" ca="1" si="312"/>
        <v>0</v>
      </c>
      <c r="FP34" s="7">
        <f t="shared" ca="1" si="312"/>
        <v>0</v>
      </c>
      <c r="FQ34" s="7">
        <f t="shared" ca="1" si="312"/>
        <v>0</v>
      </c>
      <c r="FR34" s="7">
        <f t="shared" ca="1" si="312"/>
        <v>0</v>
      </c>
      <c r="FS34" s="7">
        <f t="shared" ca="1" si="312"/>
        <v>0</v>
      </c>
      <c r="FT34" s="7">
        <f t="shared" ca="1" si="312"/>
        <v>0</v>
      </c>
      <c r="FU34" s="7">
        <f t="shared" ca="1" si="312"/>
        <v>0</v>
      </c>
      <c r="FV34" s="7">
        <f t="shared" ca="1" si="312"/>
        <v>0</v>
      </c>
      <c r="FW34" s="7">
        <f t="shared" ca="1" si="312"/>
        <v>0</v>
      </c>
      <c r="FX34" s="7">
        <f t="shared" ca="1" si="312"/>
        <v>0</v>
      </c>
      <c r="FY34" s="7">
        <f t="shared" ca="1" si="312"/>
        <v>0</v>
      </c>
      <c r="FZ34" s="7">
        <f t="shared" ca="1" si="312"/>
        <v>0</v>
      </c>
      <c r="GA34" s="7">
        <f t="shared" ca="1" si="312"/>
        <v>0</v>
      </c>
      <c r="GB34" s="7">
        <f t="shared" ca="1" si="312"/>
        <v>0</v>
      </c>
      <c r="GC34" s="7">
        <f t="shared" ca="1" si="312"/>
        <v>0</v>
      </c>
      <c r="GD34" s="7">
        <f t="shared" ca="1" si="312"/>
        <v>0</v>
      </c>
      <c r="GE34" s="7">
        <f t="shared" ca="1" si="312"/>
        <v>0</v>
      </c>
      <c r="GF34" s="7">
        <f t="shared" ca="1" si="312"/>
        <v>0</v>
      </c>
      <c r="GG34" s="7">
        <f t="shared" ca="1" si="312"/>
        <v>0</v>
      </c>
      <c r="GH34" s="7">
        <f t="shared" ca="1" si="312"/>
        <v>0</v>
      </c>
      <c r="GI34" s="7">
        <f t="shared" ca="1" si="312"/>
        <v>0</v>
      </c>
    </row>
    <row r="36" spans="2:191" x14ac:dyDescent="0.2">
      <c r="B36" s="55" t="s">
        <v>219</v>
      </c>
      <c r="C36" s="20">
        <f>C17/'2W Weekly trends'!C16</f>
        <v>5.2931168234938687E-2</v>
      </c>
      <c r="D36" s="20">
        <f>D17/'2W Weekly trends'!D16</f>
        <v>5.3073196795271962E-2</v>
      </c>
      <c r="E36" s="20">
        <f>E17/'2W Weekly trends'!E16</f>
        <v>5.5890714940147412E-2</v>
      </c>
      <c r="F36" s="20">
        <f>F17/'2W Weekly trends'!F16</f>
        <v>5.5308508155291633E-2</v>
      </c>
      <c r="G36" s="20">
        <f>G17/'2W Weekly trends'!G16</f>
        <v>5.4750230424624353E-2</v>
      </c>
      <c r="H36" s="20">
        <f>H17/'2W Weekly trends'!H16</f>
        <v>5.4382109698946517E-2</v>
      </c>
      <c r="I36" s="20">
        <f>I17/'2W Weekly trends'!I16</f>
        <v>5.4011746228486084E-2</v>
      </c>
      <c r="J36" s="20">
        <f>J17/'2W Weekly trends'!J16</f>
        <v>5.355084926383466E-2</v>
      </c>
      <c r="K36" s="20">
        <f>K17/'2W Weekly trends'!K16</f>
        <v>5.3276362174934248E-2</v>
      </c>
      <c r="L36" s="20">
        <f>L17/'2W Weekly trends'!L16</f>
        <v>5.2884280520252416E-2</v>
      </c>
      <c r="M36" s="20">
        <f>M17/'2W Weekly trends'!M16</f>
        <v>5.2776713844573601E-2</v>
      </c>
      <c r="N36" s="20">
        <f>N17/'2W Weekly trends'!N16</f>
        <v>5.2659412104169072E-2</v>
      </c>
      <c r="O36" s="20">
        <f>O17/'2W Weekly trends'!O16</f>
        <v>5.2593548016372636E-2</v>
      </c>
      <c r="P36" s="20">
        <f>P17/'2W Weekly trends'!P16</f>
        <v>5.2453881534479635E-2</v>
      </c>
      <c r="Q36" s="20">
        <f>Q17/'2W Weekly trends'!Q16</f>
        <v>5.2355050786101233E-2</v>
      </c>
      <c r="R36" s="20">
        <f>R17/'2W Weekly trends'!R16</f>
        <v>5.2343317790987061E-2</v>
      </c>
      <c r="S36" s="20">
        <f>S17/'2W Weekly trends'!S16</f>
        <v>5.2265435584165666E-2</v>
      </c>
      <c r="T36" s="20">
        <f>T17/'2W Weekly trends'!T16</f>
        <v>5.2184880305312931E-2</v>
      </c>
      <c r="U36" s="20">
        <f>U17/'2W Weekly trends'!U16</f>
        <v>5.2058370540896362E-2</v>
      </c>
      <c r="V36" s="20">
        <f>V17/'2W Weekly trends'!V16</f>
        <v>5.1969980559715016E-2</v>
      </c>
      <c r="W36" s="20">
        <f>W17/'2W Weekly trends'!W16</f>
        <v>5.1998768211698368E-2</v>
      </c>
      <c r="X36" s="20">
        <f>X17/'2W Weekly trends'!X16</f>
        <v>5.1892874376134004E-2</v>
      </c>
      <c r="Y36" s="20">
        <f>Y17/'2W Weekly trends'!Y16</f>
        <v>5.17717493863852E-2</v>
      </c>
      <c r="Z36" s="20">
        <f>Z17/'2W Weekly trends'!Z16</f>
        <v>5.1620326383404976E-2</v>
      </c>
      <c r="AA36" s="20">
        <f>AA17/'2W Weekly trends'!AA16</f>
        <v>5.1401723933440127E-2</v>
      </c>
      <c r="AB36" s="20">
        <f>AB17/'2W Weekly trends'!AB16</f>
        <v>5.0393008943178906E-2</v>
      </c>
      <c r="AC36" s="20">
        <f>AC17/'2W Weekly trends'!AC16</f>
        <v>5.0163879932273905E-2</v>
      </c>
      <c r="AD36" s="20">
        <f>AD17/'2W Weekly trends'!AD16</f>
        <v>5.0189471272196085E-2</v>
      </c>
      <c r="AE36" s="20">
        <f>AE17/'2W Weekly trends'!AE16</f>
        <v>4.978404391471631E-2</v>
      </c>
      <c r="AF36" s="20">
        <f>AF17/'2W Weekly trends'!AF16</f>
        <v>5.0038996749543645E-2</v>
      </c>
      <c r="AG36" s="20">
        <f>AG17/'2W Weekly trends'!AG16</f>
        <v>4.9739842702451242E-2</v>
      </c>
      <c r="AH36" s="20">
        <f>AH17/'2W Weekly trends'!AH16</f>
        <v>5.0321699402038504E-2</v>
      </c>
      <c r="AI36" s="60"/>
      <c r="AJ36" s="20">
        <f>AJ17/'2W Weekly trends'!AJ16</f>
        <v>4.4656926898320022E-2</v>
      </c>
      <c r="AK36" s="20">
        <f>AK17/'2W Weekly trends'!AK16</f>
        <v>5.4480622576195313E-2</v>
      </c>
      <c r="AL36" s="20">
        <f>AL17/'2W Weekly trends'!AL16</f>
        <v>5.3380281479016488E-2</v>
      </c>
      <c r="AM36" s="20">
        <f>AM17/'2W Weekly trends'!AM16</f>
        <v>5.3990035122110591E-2</v>
      </c>
      <c r="AN36" s="20">
        <f>AN17/'2W Weekly trends'!AN16</f>
        <v>5.4901034431161601E-2</v>
      </c>
      <c r="AO36" s="20">
        <f>AO17/'2W Weekly trends'!AO16</f>
        <v>5.5290309309601916E-2</v>
      </c>
      <c r="AP36" s="20">
        <f>AP17/'2W Weekly trends'!AP16</f>
        <v>5.4141428726854672E-2</v>
      </c>
      <c r="AQ36" s="20">
        <f>AQ17/'2W Weekly trends'!AQ16</f>
        <v>5.3699769760904896E-2</v>
      </c>
      <c r="AR36" s="20">
        <f>AR17/'2W Weekly trends'!AR16</f>
        <v>5.5059527110511687E-2</v>
      </c>
      <c r="AS36" s="20">
        <f>AR36</f>
        <v>5.5059527110511687E-2</v>
      </c>
      <c r="AT36" s="20">
        <f>AT17/'2W Weekly trends'!AT16</f>
        <v>5.6858739947603987E-2</v>
      </c>
      <c r="AU36" s="20">
        <f>AU17/'2W Weekly trends'!AU16</f>
        <v>5.8007480959605826E-2</v>
      </c>
      <c r="AV36" s="20">
        <f>AV17/'2W Weekly trends'!AV16</f>
        <v>6.1369313032133187E-2</v>
      </c>
      <c r="AW36" s="20">
        <f>AW17/'2W Weekly trends'!AW16</f>
        <v>6.8044815483366813E-2</v>
      </c>
      <c r="AX36" s="20">
        <f>AX17/'2W Weekly trends'!AX16</f>
        <v>6.5352409985440729E-2</v>
      </c>
      <c r="AY36" s="20">
        <f>AY17/'2W Weekly trends'!AY16</f>
        <v>6.3926635202895571E-2</v>
      </c>
      <c r="AZ36" s="20">
        <f>AZ17/'2W Weekly trends'!AZ16</f>
        <v>6.156763872464803E-2</v>
      </c>
      <c r="BA36" s="20">
        <f>BA17/'2W Weekly trends'!BA16</f>
        <v>6.2170136745806417E-2</v>
      </c>
      <c r="BB36" s="20">
        <f>BB17/'2W Weekly trends'!BB16</f>
        <v>6.0006751960257919E-2</v>
      </c>
      <c r="BC36" s="20">
        <f>BC17/'2W Weekly trends'!BC16</f>
        <v>5.9043165755092088E-2</v>
      </c>
      <c r="BD36" s="20">
        <f>BD17/'2W Weekly trends'!BD16</f>
        <v>5.8933296529129812E-2</v>
      </c>
      <c r="BE36" s="20">
        <f>BE17/'2W Weekly trends'!BE16</f>
        <v>5.8632428878242729E-2</v>
      </c>
      <c r="BF36" s="20">
        <f>BF17/'2W Weekly trends'!BF16</f>
        <v>5.8602826479244349E-2</v>
      </c>
      <c r="BG36" s="20">
        <f>BG17/'2W Weekly trends'!BG16</f>
        <v>5.8381914757401634E-2</v>
      </c>
      <c r="BH36" s="20">
        <f>BH17/'2W Weekly trends'!BH16</f>
        <v>5.8198284475065004E-2</v>
      </c>
      <c r="BI36" s="20">
        <f>BI17/'2W Weekly trends'!BI16</f>
        <v>5.8063881681364032E-2</v>
      </c>
      <c r="BJ36" s="20">
        <f>BJ17/'2W Weekly trends'!BJ16</f>
        <v>5.8507603556092108E-2</v>
      </c>
      <c r="BK36" s="20">
        <f>BK17/'2W Weekly trends'!BK16</f>
        <v>5.8424156006817114E-2</v>
      </c>
      <c r="BL36" s="20">
        <f>BL17/'2W Weekly trends'!BL16</f>
        <v>5.8678617965753868E-2</v>
      </c>
      <c r="BM36" s="20">
        <f>BM17/'2W Weekly trends'!BM16</f>
        <v>5.9124965698503076E-2</v>
      </c>
      <c r="BN36" s="20">
        <f>BN17/'2W Weekly trends'!BN16</f>
        <v>5.9998073560056188E-2</v>
      </c>
      <c r="BO36" s="20">
        <f>BO17/'2W Weekly trends'!BO16</f>
        <v>6.0763661522120239E-2</v>
      </c>
      <c r="BP36" s="20">
        <f>BP17/'2W Weekly trends'!BP16</f>
        <v>6.0894290969042648E-2</v>
      </c>
      <c r="BQ36" s="20">
        <f>BQ17/'2W Weekly trends'!BQ16</f>
        <v>6.0997858616133022E-2</v>
      </c>
      <c r="BR36" s="20">
        <f>BR17/'2W Weekly trends'!BR16</f>
        <v>6.1057763790615796E-2</v>
      </c>
      <c r="BS36" s="20">
        <f>BS17/'2W Weekly trends'!BS16</f>
        <v>6.1274642138795424E-2</v>
      </c>
      <c r="BT36" s="20">
        <f>BT17/'2W Weekly trends'!BU16</f>
        <v>5.9942620094454474E-2</v>
      </c>
      <c r="BU36" s="20">
        <f>BU17/'2W Weekly trends'!BU16</f>
        <v>6.1586893559344658E-2</v>
      </c>
      <c r="BV36" s="20">
        <f>BV17/'2W Weekly trends'!BV16</f>
        <v>6.1713995756225291E-2</v>
      </c>
      <c r="BW36" s="20">
        <f>BW17/'2W Weekly trends'!BW16</f>
        <v>6.2575199419522054E-2</v>
      </c>
      <c r="BX36" s="20">
        <f>BX17/'2W Weekly trends'!BX16</f>
        <v>6.2572694696296532E-2</v>
      </c>
      <c r="BY36" s="20">
        <f>BY17/'2W Weekly trends'!BY16</f>
        <v>6.2671623507084009E-2</v>
      </c>
      <c r="BZ36" s="20">
        <f>BZ17/'2W Weekly trends'!BZ16</f>
        <v>6.2624590024241866E-2</v>
      </c>
      <c r="CA36" s="20">
        <f>CA17/'2W Weekly trends'!CA16</f>
        <v>6.2821046912463208E-2</v>
      </c>
      <c r="CB36" s="20">
        <f>CB17/'2W Weekly trends'!CB16</f>
        <v>6.2870702036877002E-2</v>
      </c>
      <c r="CC36" s="20">
        <f>CC17/'2W Weekly trends'!CC16</f>
        <v>6.1887253462392371E-2</v>
      </c>
      <c r="CD36" s="20">
        <f>CD17/'2W Weekly trends'!CD16</f>
        <v>6.1130507741090689E-2</v>
      </c>
      <c r="CE36" s="20">
        <f>CE17/'2W Weekly trends'!CF16</f>
        <v>5.9218457663721802E-2</v>
      </c>
      <c r="CF36" s="20">
        <f>CF17/'2W Weekly trends'!CG16</f>
        <v>5.8417364891968401E-2</v>
      </c>
      <c r="CG36" s="20">
        <f>CG17/'2W Weekly trends'!CG16</f>
        <v>6.0486468880168912E-2</v>
      </c>
      <c r="CH36" s="20">
        <f>CH17/'2W Weekly trends'!CH16</f>
        <v>6.0548784821225214E-2</v>
      </c>
      <c r="CI36" s="20">
        <f>CI17/'2W Weekly trends'!CI16</f>
        <v>6.0678663065246594E-2</v>
      </c>
      <c r="CJ36" s="20"/>
      <c r="CK36" s="20">
        <f>CK17/'2W Weekly trends'!CK16</f>
        <v>5.4999319555961663E-2</v>
      </c>
      <c r="CL36" s="20">
        <f>CL17/'2W Weekly trends'!CL16</f>
        <v>5.4372265532416454E-2</v>
      </c>
      <c r="CM36" s="20">
        <f>CM17/'2W Weekly trends'!CM16</f>
        <v>5.7012646519450462E-2</v>
      </c>
      <c r="CN36" s="20">
        <f>CN17/'2W Weekly trends'!CN16</f>
        <v>5.9790824261275272E-2</v>
      </c>
      <c r="CO36" s="20">
        <f>CO17/'2W Weekly trends'!CO16</f>
        <v>6.4079878355344635E-2</v>
      </c>
      <c r="CP36" s="20">
        <f>CP17/'2W Weekly trends'!CP16</f>
        <v>6.361655574153173E-2</v>
      </c>
      <c r="CQ36" s="20">
        <f>CQ17/'2W Weekly trends'!CQ16</f>
        <v>6.2022554365858511E-2</v>
      </c>
      <c r="CR36" s="20">
        <f>CR17/'2W Weekly trends'!CR16</f>
        <v>6.0859736913346112E-2</v>
      </c>
      <c r="CS36" s="20">
        <f>CS17/'2W Weekly trends'!CS16</f>
        <v>6.0359848920990562E-2</v>
      </c>
      <c r="CT36" s="20">
        <f>CT17/'2W Weekly trends'!CT16</f>
        <v>6.0455463796924014E-2</v>
      </c>
      <c r="CU36" s="20">
        <f>CU17/'2W Weekly trends'!CU16</f>
        <v>6.1616866843515472E-2</v>
      </c>
      <c r="CV36" s="20">
        <f>CV17/'2W Weekly trends'!CV16</f>
        <v>6.3265081615027932E-2</v>
      </c>
      <c r="CW36" s="20">
        <f>CW17/'2W Weekly trends'!CW16</f>
        <v>6.9220171158432112E-2</v>
      </c>
      <c r="CX36" s="20">
        <f>CX17/'2W Weekly trends'!CX16</f>
        <v>6.8134445895183762E-2</v>
      </c>
      <c r="CY36" s="20">
        <f>CY17/'2W Weekly trends'!CY16</f>
        <v>6.6847105584139282E-2</v>
      </c>
      <c r="CZ36" s="20">
        <v>6.5663734310013308E-2</v>
      </c>
      <c r="DA36" s="20">
        <v>6.5242656659199788E-2</v>
      </c>
      <c r="DB36" s="20">
        <v>6.4935054712600832E-2</v>
      </c>
      <c r="DC36" s="20">
        <v>6.4673179108423462E-2</v>
      </c>
      <c r="DD36" s="20">
        <v>6.4276240973726251E-2</v>
      </c>
      <c r="DE36" s="20">
        <v>6.4104378400137677E-2</v>
      </c>
      <c r="DF36" s="20">
        <v>6.4278709121438626E-2</v>
      </c>
      <c r="DG36" s="20">
        <v>6.4522146941540223E-2</v>
      </c>
      <c r="DH36" s="20">
        <f>DH17/'2W Weekly trends'!DH16</f>
        <v>6.4637599087322736E-2</v>
      </c>
      <c r="DI36" s="20">
        <v>6.4807524839200867E-2</v>
      </c>
      <c r="DJ36" s="20">
        <v>6.5621617190915332E-2</v>
      </c>
      <c r="DK36" s="20">
        <v>6.5958674379413218E-2</v>
      </c>
      <c r="DL36" s="20">
        <v>6.620767537453584E-2</v>
      </c>
      <c r="DM36" s="20">
        <v>6.6572274411632812E-2</v>
      </c>
      <c r="DN36" s="20">
        <v>6.7082364301511044E-2</v>
      </c>
      <c r="DO36" s="20">
        <v>6.7190889621689259E-2</v>
      </c>
      <c r="DP36" s="20">
        <v>6.7167787327594278E-2</v>
      </c>
      <c r="DQ36" s="20">
        <v>6.7302205684951447E-2</v>
      </c>
      <c r="DR36" s="20">
        <v>6.8057010615155053E-2</v>
      </c>
      <c r="DS36" s="20">
        <v>6.8344337871899502E-2</v>
      </c>
      <c r="DT36" s="20">
        <v>6.8759010436996712E-2</v>
      </c>
      <c r="DU36" s="20">
        <v>6.9469473984463306E-2</v>
      </c>
      <c r="DV36" s="20">
        <v>6.930031369027774E-2</v>
      </c>
      <c r="DW36" s="20">
        <f>DW17/'2W Weekly trends'!DW16</f>
        <v>6.874293781396508E-2</v>
      </c>
      <c r="DX36" s="20">
        <f>DX17/'2W Weekly trends'!DX16</f>
        <v>6.8235365268650636E-2</v>
      </c>
      <c r="DY36" s="20">
        <f>DY17/'2W Weekly trends'!DY16</f>
        <v>6.5716107292994444E-2</v>
      </c>
      <c r="DZ36" s="20">
        <f>DZ17/'2W Weekly trends'!DZ16</f>
        <v>6.4056856628435702E-2</v>
      </c>
      <c r="EA36" s="20">
        <f>EA17/'2W Weekly trends'!EA16</f>
        <v>6.3149210660640429E-2</v>
      </c>
      <c r="EB36" s="20">
        <f>EB17/'2W Weekly trends'!EB16</f>
        <v>6.2571344654449704E-2</v>
      </c>
      <c r="EC36" s="20">
        <f>EC17/'2W Weekly trends'!EC16</f>
        <v>6.2331244224898115E-2</v>
      </c>
      <c r="ED36" s="20">
        <f>ED17/'2W Weekly trends'!ED16</f>
        <v>6.2250880377023164E-2</v>
      </c>
      <c r="EE36" s="20">
        <f>EE17/'2W Weekly trends'!EE16</f>
        <v>6.2372240486199194E-2</v>
      </c>
      <c r="EF36" s="20">
        <f>EF17/'2W Weekly trends'!EF16</f>
        <v>6.2481822435706699E-2</v>
      </c>
      <c r="EG36" s="20">
        <f>EG17/'2W Weekly trends'!EG16</f>
        <v>6.2867025323307554E-2</v>
      </c>
      <c r="EH36" s="20"/>
      <c r="EI36" s="20">
        <f>EI17/'2W Weekly trends'!EI16</f>
        <v>6.3715769593956556E-2</v>
      </c>
      <c r="EJ36" s="20">
        <f>EJ17/'2W Weekly trends'!EJ16</f>
        <v>6.4622431065351038E-2</v>
      </c>
      <c r="EK36" s="20">
        <f>EK17/'2W Weekly trends'!EK16</f>
        <v>6.3434415369798117E-2</v>
      </c>
      <c r="EL36" s="20">
        <f>EL17/'2W Weekly trends'!EL16</f>
        <v>6.4317733758111575E-2</v>
      </c>
      <c r="EM36" s="20">
        <f>EM17/'2W Weekly trends'!EM16</f>
        <v>6.595687878872214E-2</v>
      </c>
      <c r="EN36" s="20">
        <f>EN17/'2W Weekly trends'!EN16</f>
        <v>6.583826429980276E-2</v>
      </c>
      <c r="EO36" s="20">
        <f>EO17/'2W Weekly trends'!EO16</f>
        <v>6.5246653471132038E-2</v>
      </c>
      <c r="EP36" s="20">
        <f>EP17/'2W Weekly trends'!EP16</f>
        <v>6.5189934060956592E-2</v>
      </c>
      <c r="EQ36" s="20">
        <f ca="1">EQ17/'2W Weekly trends'!EQ16</f>
        <v>6.4675131728982482E-2</v>
      </c>
      <c r="ER36" s="20">
        <f ca="1">ER17/'2W Weekly trends'!ER16</f>
        <v>6.4675131728982482E-2</v>
      </c>
      <c r="ES36" s="20">
        <f ca="1">ES17/'2W Weekly trends'!ES16</f>
        <v>6.4675131728982482E-2</v>
      </c>
      <c r="ET36" s="20">
        <f ca="1">ET17/'2W Weekly trends'!ET16</f>
        <v>6.4675131728982482E-2</v>
      </c>
      <c r="EU36" s="20">
        <f ca="1">EU17/'2W Weekly trends'!EU16</f>
        <v>6.4675131728982482E-2</v>
      </c>
      <c r="EV36" s="20">
        <f ca="1">EV17/'2W Weekly trends'!EV16</f>
        <v>6.4675131728982482E-2</v>
      </c>
      <c r="EW36" s="20">
        <f ca="1">EW17/'2W Weekly trends'!EW16</f>
        <v>6.4675131728982482E-2</v>
      </c>
      <c r="EX36" s="20">
        <f ca="1">EX17/'2W Weekly trends'!EX16</f>
        <v>6.4675131728982482E-2</v>
      </c>
      <c r="EY36" s="20">
        <f ca="1">EY17/'2W Weekly trends'!EY16</f>
        <v>6.4675131728982482E-2</v>
      </c>
      <c r="EZ36" s="20">
        <f ca="1">EZ17/'2W Weekly trends'!EZ16</f>
        <v>6.4675131728982482E-2</v>
      </c>
      <c r="FA36" s="20">
        <f ca="1">FA17/'2W Weekly trends'!FA16</f>
        <v>6.4675131728982482E-2</v>
      </c>
      <c r="FB36" s="20">
        <f ca="1">FB17/'2W Weekly trends'!FB16</f>
        <v>6.4675131728982482E-2</v>
      </c>
      <c r="FC36" s="20">
        <f ca="1">FC17/'2W Weekly trends'!FC16</f>
        <v>6.4675131728982482E-2</v>
      </c>
      <c r="FD36" s="20">
        <f ca="1">FD17/'2W Weekly trends'!FD16</f>
        <v>6.4675131728982482E-2</v>
      </c>
      <c r="FE36" s="20">
        <f ca="1">FE17/'2W Weekly trends'!FE16</f>
        <v>6.4675131728982482E-2</v>
      </c>
      <c r="FF36" s="20">
        <f ca="1">FF17/'2W Weekly trends'!FF16</f>
        <v>6.4675131728982482E-2</v>
      </c>
      <c r="FG36" s="20">
        <f ca="1">FG17/'2W Weekly trends'!FG16</f>
        <v>6.4675131728982482E-2</v>
      </c>
      <c r="FH36" s="20">
        <f ca="1">FH17/'2W Weekly trends'!FH16</f>
        <v>6.4675131728982482E-2</v>
      </c>
      <c r="FI36" s="20">
        <f ca="1">FI17/'2W Weekly trends'!FI16</f>
        <v>6.4675131728982482E-2</v>
      </c>
      <c r="FJ36" s="20">
        <f ca="1">FJ17/'2W Weekly trends'!FJ16</f>
        <v>6.4675131728982482E-2</v>
      </c>
      <c r="FK36" s="20">
        <f ca="1">FK17/'2W Weekly trends'!FK16</f>
        <v>6.4675131728982482E-2</v>
      </c>
      <c r="FL36" s="20">
        <f ca="1">FL17/'2W Weekly trends'!FL16</f>
        <v>6.4675131728982482E-2</v>
      </c>
      <c r="FM36" s="20">
        <f ca="1">FM17/'2W Weekly trends'!FM16</f>
        <v>6.4675131728982482E-2</v>
      </c>
      <c r="FN36" s="20">
        <f ca="1">FN17/'2W Weekly trends'!FN16</f>
        <v>6.4675131728982482E-2</v>
      </c>
      <c r="FO36" s="20">
        <f ca="1">FO17/'2W Weekly trends'!FO16</f>
        <v>6.4675131728982482E-2</v>
      </c>
      <c r="FP36" s="20">
        <f ca="1">FP17/'2W Weekly trends'!FP16</f>
        <v>6.4675131728982482E-2</v>
      </c>
      <c r="FQ36" s="20">
        <f ca="1">FQ17/'2W Weekly trends'!FQ16</f>
        <v>6.4675131728982482E-2</v>
      </c>
      <c r="FR36" s="20">
        <f ca="1">FR17/'2W Weekly trends'!FR16</f>
        <v>6.4675131728982482E-2</v>
      </c>
      <c r="FS36" s="20">
        <f ca="1">FS17/'2W Weekly trends'!FS16</f>
        <v>6.4675131728982482E-2</v>
      </c>
      <c r="FT36" s="20">
        <f ca="1">FT17/'2W Weekly trends'!FT16</f>
        <v>6.4675131728982482E-2</v>
      </c>
      <c r="FU36" s="20">
        <f ca="1">FU17/'2W Weekly trends'!FU16</f>
        <v>6.4675131728982482E-2</v>
      </c>
      <c r="FV36" s="20">
        <f ca="1">FV17/'2W Weekly trends'!FV16</f>
        <v>6.4675131728982482E-2</v>
      </c>
      <c r="FW36" s="20">
        <f ca="1">FW17/'2W Weekly trends'!FW16</f>
        <v>6.4675131728982482E-2</v>
      </c>
      <c r="FX36" s="20">
        <f ca="1">FX17/'2W Weekly trends'!FX16</f>
        <v>6.4675131728982482E-2</v>
      </c>
      <c r="FY36" s="20">
        <f ca="1">FY17/'2W Weekly trends'!FY16</f>
        <v>6.4675131728982482E-2</v>
      </c>
      <c r="FZ36" s="20">
        <f ca="1">FZ17/'2W Weekly trends'!FZ16</f>
        <v>6.4675131728982482E-2</v>
      </c>
      <c r="GA36" s="20">
        <f ca="1">GA17/'2W Weekly trends'!GA16</f>
        <v>6.4675131728982482E-2</v>
      </c>
      <c r="GB36" s="20">
        <f ca="1">GB17/'2W Weekly trends'!GB16</f>
        <v>6.4675131728982482E-2</v>
      </c>
      <c r="GC36" s="20">
        <f ca="1">GC17/'2W Weekly trends'!GC16</f>
        <v>6.4675131728982482E-2</v>
      </c>
      <c r="GD36" s="20">
        <f ca="1">GD17/'2W Weekly trends'!GD16</f>
        <v>6.4675131728982482E-2</v>
      </c>
      <c r="GE36" s="20">
        <f ca="1">GE17/'2W Weekly trends'!GE16</f>
        <v>6.4675131728982482E-2</v>
      </c>
      <c r="GF36" s="20">
        <f ca="1">GF17/'2W Weekly trends'!GF16</f>
        <v>6.4675131728982482E-2</v>
      </c>
      <c r="GG36" s="20">
        <f ca="1">GG17/'2W Weekly trends'!GG16</f>
        <v>6.4675131728982482E-2</v>
      </c>
      <c r="GH36" s="20">
        <f ca="1">GH17/'2W Weekly trends'!GH16</f>
        <v>6.4675131728982482E-2</v>
      </c>
      <c r="GI36" s="20">
        <f ca="1">GI17/'2W Weekly trends'!GI16</f>
        <v>6.4675131728982482E-2</v>
      </c>
    </row>
    <row r="37" spans="2:191" x14ac:dyDescent="0.2">
      <c r="B37" s="55" t="s">
        <v>220</v>
      </c>
      <c r="C37" s="60"/>
      <c r="D37" s="20">
        <f>D34/'2W Weekly trends'!D32</f>
        <v>5.5660141915645535E-2</v>
      </c>
      <c r="E37" s="20">
        <f>E34/'2W Weekly trends'!E32</f>
        <v>0.10629374641422834</v>
      </c>
      <c r="F37" s="20">
        <f>F34/'2W Weekly trends'!F32</f>
        <v>4.918396820223786E-2</v>
      </c>
      <c r="G37" s="20">
        <f>G34/'2W Weekly trends'!G32</f>
        <v>3.8886677726855376E-2</v>
      </c>
      <c r="H37" s="20">
        <f>H34/'2W Weekly trends'!H32</f>
        <v>4.5233441983266356E-2</v>
      </c>
      <c r="I37" s="20">
        <f>I34/'2W Weekly trends'!I32</f>
        <v>4.5270654318098229E-2</v>
      </c>
      <c r="J37" s="20">
        <f>J34/'2W Weekly trends'!J32</f>
        <v>4.0918880114860015E-2</v>
      </c>
      <c r="K37" s="20">
        <f>K34/'2W Weekly trends'!K32</f>
        <v>4.5261043757331469E-2</v>
      </c>
      <c r="L37" s="20">
        <f>L34/'2W Weekly trends'!L32</f>
        <v>4.3654034518405563E-2</v>
      </c>
      <c r="M37" s="20">
        <f>M34/'2W Weekly trends'!M32</f>
        <v>4.7265992274318339E-2</v>
      </c>
      <c r="N37" s="20">
        <f>N34/'2W Weekly trends'!N32</f>
        <v>4.8641420426053524E-2</v>
      </c>
      <c r="O37" s="20">
        <f>O34/'2W Weekly trends'!O32</f>
        <v>5.0139931780803636E-2</v>
      </c>
      <c r="P37" s="20">
        <f>P34/'2W Weekly trends'!P32</f>
        <v>4.7282536425979751E-2</v>
      </c>
      <c r="Q37" s="20">
        <f>Q34/'2W Weekly trends'!Q32</f>
        <v>4.9268415977832491E-2</v>
      </c>
      <c r="R37" s="20">
        <f>R34/'2W Weekly trends'!R32</f>
        <v>5.200228494888412E-2</v>
      </c>
      <c r="S37" s="20">
        <f>S34/'2W Weekly trends'!S32</f>
        <v>4.9419867114860495E-2</v>
      </c>
      <c r="T37" s="20">
        <f>T34/'2W Weekly trends'!T32</f>
        <v>4.8965459490357272E-2</v>
      </c>
      <c r="U37" s="20">
        <f>U34/'2W Weekly trends'!U32</f>
        <v>4.8069540265315618E-2</v>
      </c>
      <c r="V37" s="20">
        <f>V34/'2W Weekly trends'!V32</f>
        <v>4.8314582724740117E-2</v>
      </c>
      <c r="W37" s="20">
        <f>W34/'2W Weekly trends'!W32</f>
        <v>5.3601873536299763E-2</v>
      </c>
      <c r="X37" s="20">
        <f>X34/'2W Weekly trends'!X32</f>
        <v>5.021717585098677E-2</v>
      </c>
      <c r="Y37" s="20">
        <f>Y34/'2W Weekly trends'!Y32</f>
        <v>4.7900324402736311E-2</v>
      </c>
      <c r="Z37" s="20">
        <f>Z34/'2W Weekly trends'!Z32</f>
        <v>4.6808928391845493E-2</v>
      </c>
      <c r="AA37" s="20">
        <f>AA34/'2W Weekly trends'!AA32</f>
        <v>4.5443865685431205E-2</v>
      </c>
      <c r="AB37" s="20">
        <f>AB34/'2W Weekly trends'!AB32</f>
        <v>1.0189167158557494E-4</v>
      </c>
      <c r="AC37" s="20">
        <f>AC34/'2W Weekly trends'!AC32</f>
        <v>4.6612701166040278E-2</v>
      </c>
      <c r="AD37" s="20">
        <f>AD34/'2W Weekly trends'!AD32</f>
        <v>5.1493939554332291E-2</v>
      </c>
      <c r="AE37" s="20">
        <f>AE34/'2W Weekly trends'!AE32</f>
        <v>3.7502506594271082E-2</v>
      </c>
      <c r="AF37" s="20">
        <f>AF34/'2W Weekly trends'!AF32</f>
        <v>0.14759973592379516</v>
      </c>
      <c r="AG37" s="20">
        <f>AG34/'2W Weekly trends'!AG32</f>
        <v>4.061956071668793E-2</v>
      </c>
      <c r="AH37" s="20">
        <f>AH34/'2W Weekly trends'!AH32</f>
        <v>8.3984549817200382E-2</v>
      </c>
      <c r="AI37" s="60"/>
      <c r="AJ37" s="20">
        <f>AJ34/'2W Weekly trends'!AJ32</f>
        <v>4.4656926898320022E-2</v>
      </c>
      <c r="AK37" s="20">
        <f>AK34/'2W Weekly trends'!AK32</f>
        <v>5.5541296944075162E-2</v>
      </c>
      <c r="AL37" s="20">
        <f>AL34/'2W Weekly trends'!AL32</f>
        <v>5.1885942122732044E-2</v>
      </c>
      <c r="AM37" s="20">
        <f>AM34/'2W Weekly trends'!AM32</f>
        <v>5.5243341837049084E-2</v>
      </c>
      <c r="AN37" s="20">
        <f>AN34/'2W Weekly trends'!AN32</f>
        <v>5.7681771452140138E-2</v>
      </c>
      <c r="AO37" s="20">
        <f>AO34/'2W Weekly trends'!AO32</f>
        <v>5.6771385718868216E-2</v>
      </c>
      <c r="AP37" s="20">
        <f>AP34/'2W Weekly trends'!AP32</f>
        <v>4.8386465046352786E-2</v>
      </c>
      <c r="AQ37" s="20">
        <f>AQ34/'2W Weekly trends'!AQ32</f>
        <v>5.1122165325530357E-2</v>
      </c>
      <c r="AR37" s="20">
        <f>AR34/'2W Weekly trends'!AR32</f>
        <v>6.367911089645667E-2</v>
      </c>
      <c r="AS37" s="20">
        <f>AR37</f>
        <v>6.367911089645667E-2</v>
      </c>
      <c r="AT37" s="20">
        <f>AT34/'2W Weekly trends'!AT32</f>
        <v>8.8418128615542282E-2</v>
      </c>
      <c r="AU37" s="20">
        <f>AU34/'2W Weekly trends'!AU32</f>
        <v>6.8996989778853615E-2</v>
      </c>
      <c r="AV37" s="20">
        <f>AV34/'2W Weekly trends'!AV32</f>
        <v>9.8335801216440227E-2</v>
      </c>
      <c r="AW37" s="20">
        <f>AW34/'2W Weekly trends'!AW32</f>
        <v>0.13313354111723807</v>
      </c>
      <c r="AX37" s="20">
        <f>AX34/'2W Weekly trends'!AX32</f>
        <v>2.7359841392223812E-2</v>
      </c>
      <c r="AY37" s="20">
        <f>AY34/'2W Weekly trends'!AY32</f>
        <v>4.4691748588896039E-2</v>
      </c>
      <c r="AZ37" s="20">
        <f>AZ34/'2W Weekly trends'!AZ32</f>
        <v>3.4207561553147421E-2</v>
      </c>
      <c r="BA37" s="20">
        <f>BA34/'2W Weekly trends'!BA32</f>
        <v>7.6823894592893266E-2</v>
      </c>
      <c r="BB37" s="20">
        <f>BB34/'2W Weekly trends'!BB32</f>
        <v>3.658566011400189E-2</v>
      </c>
      <c r="BC37" s="20">
        <f>BC34/'2W Weekly trends'!BC32</f>
        <v>4.0748764127976449E-2</v>
      </c>
      <c r="BD37" s="20">
        <f>BD34/'2W Weekly trends'!BD32</f>
        <v>5.6912063196006363E-2</v>
      </c>
      <c r="BE37" s="20">
        <f>BE34/'2W Weekly trends'!BE32</f>
        <v>5.2161959966182309E-2</v>
      </c>
      <c r="BF37" s="20">
        <f>BF34/'2W Weekly trends'!BF32</f>
        <v>5.7928976792113319E-2</v>
      </c>
      <c r="BG37" s="20">
        <f>BG34/'2W Weekly trends'!BG32</f>
        <v>5.350380005888019E-2</v>
      </c>
      <c r="BH37" s="20">
        <f>BH34/'2W Weekly trends'!BH32</f>
        <v>5.2289977488694545E-2</v>
      </c>
      <c r="BI37" s="20">
        <f>BI34/'2W Weekly trends'!BI32</f>
        <v>5.493599418637151E-2</v>
      </c>
      <c r="BJ37" s="20">
        <f>BJ34/'2W Weekly trends'!BJ32</f>
        <v>6.8620889662249593E-2</v>
      </c>
      <c r="BK37" s="20">
        <f>BK34/'2W Weekly trends'!BK32</f>
        <v>5.6167575000969486E-2</v>
      </c>
      <c r="BL37" s="20">
        <f>BL34/'2W Weekly trends'!BL32</f>
        <v>6.6156678973480432E-2</v>
      </c>
      <c r="BM37" s="20">
        <f>BM34/'2W Weekly trends'!BM32</f>
        <v>7.3029872797838624E-2</v>
      </c>
      <c r="BN37" s="20">
        <f>BN34/'2W Weekly trends'!BN32</f>
        <v>8.7513900319785884E-2</v>
      </c>
      <c r="BO37" s="20">
        <f>BO34/'2W Weekly trends'!BO32</f>
        <v>8.8483657021324227E-2</v>
      </c>
      <c r="BP37" s="20">
        <f>BP34/'2W Weekly trends'!BP32</f>
        <v>6.5812434737978515E-2</v>
      </c>
      <c r="BQ37" s="20">
        <f>BQ34/'2W Weekly trends'!BQ32</f>
        <v>6.5122946783248162E-2</v>
      </c>
      <c r="BR37" s="20">
        <f>BR34/'2W Weekly trends'!BR32</f>
        <v>6.3103242102180518E-2</v>
      </c>
      <c r="BS37" s="20">
        <f>BS34/'2W Weekly trends'!BS32</f>
        <v>6.8394358170679584E-2</v>
      </c>
      <c r="BT37" s="20">
        <f>BT34/'2W Weekly trends'!BU32</f>
        <v>6.5602378061322658E-2</v>
      </c>
      <c r="BU37" s="20">
        <f>BU34/'2W Weekly trends'!BU32</f>
        <v>6.8001008552793091E-2</v>
      </c>
      <c r="BV37" s="20">
        <f>BV34/'2W Weekly trends'!BV32</f>
        <v>6.7352829174718756E-2</v>
      </c>
      <c r="BW37" s="20">
        <f>BW34/'2W Weekly trends'!BW32</f>
        <v>8.0512961292599716E-2</v>
      </c>
      <c r="BX37" s="20">
        <f>BX34/'2W Weekly trends'!BX32</f>
        <v>6.2426032909328404E-2</v>
      </c>
      <c r="BY37" s="20">
        <f>BY34/'2W Weekly trends'!BY32</f>
        <v>6.84932693473779E-2</v>
      </c>
      <c r="BZ37" s="20">
        <f>BZ34/'2W Weekly trends'!BZ32</f>
        <v>6.1292147962259041E-2</v>
      </c>
      <c r="CA37" s="20">
        <f>CA34/'2W Weekly trends'!CA32</f>
        <v>6.8204456295206564E-2</v>
      </c>
      <c r="CB37" s="20">
        <f>CB34/'2W Weekly trends'!CB32</f>
        <v>6.4136168398907539E-2</v>
      </c>
      <c r="CC37" s="20">
        <f>CC34/'2W Weekly trends'!CC32</f>
        <v>4.2083859316235296E-2</v>
      </c>
      <c r="CD37" s="20">
        <f>CD34/'2W Weekly trends'!CD32</f>
        <v>4.2634054050786706E-2</v>
      </c>
      <c r="CE37" s="20">
        <f>CE34/'2W Weekly trends'!CF32</f>
        <v>5.4354713636867176E-2</v>
      </c>
      <c r="CF37" s="20">
        <f>CF34/'2W Weekly trends'!CG32</f>
        <v>3.6936407474382156E-2</v>
      </c>
      <c r="CG37" s="20">
        <f>CG34/'2W Weekly trends'!CG32</f>
        <v>5.7551235684147078E-2</v>
      </c>
      <c r="CH37" s="20">
        <f>CH34/'2W Weekly trends'!CH32</f>
        <v>6.5581301737867304E-2</v>
      </c>
      <c r="CI37" s="20">
        <f>CI34/'2W Weekly trends'!CI32</f>
        <v>7.0655167594320625E-2</v>
      </c>
      <c r="CJ37" s="20"/>
      <c r="CK37" s="20">
        <f>CK34/'2W Weekly trends'!CK32</f>
        <v>5.4999319555961663E-2</v>
      </c>
      <c r="CL37" s="20">
        <f>CL34/'2W Weekly trends'!CL32</f>
        <v>5.3759491346172111E-2</v>
      </c>
      <c r="CM37" s="20">
        <f>CM34/'2W Weekly trends'!CM32</f>
        <v>6.2337117114207745E-2</v>
      </c>
      <c r="CN37" s="20">
        <f>CN34/'2W Weekly trends'!CN32</f>
        <v>6.7165090975223704E-2</v>
      </c>
      <c r="CO37" s="20">
        <f>CO34/'2W Weekly trends'!CO32</f>
        <v>8.0068409762884804E-2</v>
      </c>
      <c r="CP37" s="20">
        <f>CP34/'2W Weekly trends'!CP32</f>
        <v>6.1374304925017949E-2</v>
      </c>
      <c r="CQ37" s="20">
        <f>CQ34/'2W Weekly trends'!CQ32</f>
        <v>5.2731499992595555E-2</v>
      </c>
      <c r="CR37" s="20">
        <f>CR34/'2W Weekly trends'!CR32</f>
        <v>5.2780197029192746E-2</v>
      </c>
      <c r="CS37" s="20">
        <f>CS34/'2W Weekly trends'!CS32</f>
        <v>5.6685848044474789E-2</v>
      </c>
      <c r="CT37" s="20">
        <f>CT34/'2W Weekly trends'!CT32</f>
        <v>6.1359312740362625E-2</v>
      </c>
      <c r="CU37" s="20">
        <f>CU34/'2W Weekly trends'!CU32</f>
        <v>7.4999826107521192E-2</v>
      </c>
      <c r="CV37" s="20">
        <f>CV34/'2W Weekly trends'!CV32</f>
        <v>8.0057948214442343E-2</v>
      </c>
      <c r="CW37" s="20">
        <f>CW34/'2W Weekly trends'!CW32</f>
        <v>0.1209588469228572</v>
      </c>
      <c r="CX37" s="20">
        <f>CX34/'2W Weekly trends'!CX32</f>
        <v>5.5295262972985294E-2</v>
      </c>
      <c r="CY37" s="20">
        <f>CY34/'2W Weekly trends'!CY32</f>
        <v>5.0158983158356985E-2</v>
      </c>
      <c r="CZ37" s="20">
        <v>5.0524292292332067E-2</v>
      </c>
      <c r="DA37" s="20">
        <v>5.9180785102544431E-2</v>
      </c>
      <c r="DB37" s="20">
        <v>6.0507285012165922E-2</v>
      </c>
      <c r="DC37" s="20">
        <v>6.0123353801129605E-2</v>
      </c>
      <c r="DD37" s="20">
        <v>5.745438544427503E-2</v>
      </c>
      <c r="DE37" s="20">
        <v>6.0576837011350214E-2</v>
      </c>
      <c r="DF37" s="20">
        <v>6.7698752917709409E-2</v>
      </c>
      <c r="DG37" s="20">
        <v>7.0952711678118452E-2</v>
      </c>
      <c r="DH37" s="20">
        <f>DH34/'2W Weekly trends'!DH32</f>
        <v>6.7308239363699465E-2</v>
      </c>
      <c r="DI37" s="20">
        <v>6.8889260139143343E-2</v>
      </c>
      <c r="DJ37" s="20">
        <v>8.4220813974232686E-2</v>
      </c>
      <c r="DK37" s="20">
        <v>7.1208434164241941E-2</v>
      </c>
      <c r="DL37" s="20">
        <v>7.4528790107316015E-2</v>
      </c>
      <c r="DM37" s="20">
        <v>7.865617961319428E-2</v>
      </c>
      <c r="DN37" s="20">
        <v>8.4183213577480751E-2</v>
      </c>
      <c r="DO37" s="20">
        <v>7.1008071260605626E-2</v>
      </c>
      <c r="DP37" s="20">
        <v>6.6347552888762984E-2</v>
      </c>
      <c r="DQ37" s="20">
        <v>7.2943187873763984E-2</v>
      </c>
      <c r="DR37" s="20">
        <v>8.9637323562148485E-2</v>
      </c>
      <c r="DS37" s="20">
        <v>8.1557053965727058E-2</v>
      </c>
      <c r="DT37" s="20">
        <v>9.6941147816845277E-2</v>
      </c>
      <c r="DU37" s="20">
        <v>0.13531306488927242</v>
      </c>
      <c r="DV37" s="20">
        <v>6.4959201806369576E-2</v>
      </c>
      <c r="DW37" s="20">
        <f>DW34/'2W Weekly trends'!DW32</f>
        <v>5.7140084135762791E-2</v>
      </c>
      <c r="DX37" s="20">
        <f>DX34/'2W Weekly trends'!DX32</f>
        <v>5.6770429233402357E-2</v>
      </c>
      <c r="DY37" s="20">
        <f>DY34/'2W Weekly trends'!DY32</f>
        <v>4.1191163493321768E-2</v>
      </c>
      <c r="DZ37" s="20">
        <f>DZ34/'2W Weekly trends'!DZ32</f>
        <v>3.6684998370205689E-2</v>
      </c>
      <c r="EA37" s="20">
        <f>EA34/'2W Weekly trends'!EA32</f>
        <v>4.1812590098214947E-2</v>
      </c>
      <c r="EB37" s="20">
        <f>EB34/'2W Weekly trends'!EB32</f>
        <v>4.5917036694673251E-2</v>
      </c>
      <c r="EC37" s="20">
        <f>EC34/'2W Weekly trends'!EC32</f>
        <v>5.3678650224018451E-2</v>
      </c>
      <c r="ED37" s="20">
        <f>ED34/'2W Weekly trends'!ED32</f>
        <v>5.9035118912919321E-2</v>
      </c>
      <c r="EE37" s="20">
        <f>EE34/'2W Weekly trends'!EE32</f>
        <v>6.9448103871912553E-2</v>
      </c>
      <c r="EF37" s="20">
        <f>EF34/'2W Weekly trends'!EF32</f>
        <v>6.9177327664302471E-2</v>
      </c>
      <c r="EG37" s="20">
        <f>EG34/'2W Weekly trends'!EG32</f>
        <v>7.6516717938373086E-2</v>
      </c>
      <c r="EH37" s="20"/>
      <c r="EI37" s="20">
        <f>EI34/'2W Weekly trends'!EI32</f>
        <v>6.3715769593956556E-2</v>
      </c>
      <c r="EJ37" s="20">
        <f>EJ34/'2W Weekly trends'!EJ32</f>
        <v>6.5305044636962864E-2</v>
      </c>
      <c r="EK37" s="20">
        <f>EK34/'2W Weekly trends'!EK32</f>
        <v>6.1190939254931243E-2</v>
      </c>
      <c r="EL37" s="20">
        <f>EL34/'2W Weekly trends'!EL32</f>
        <v>6.6659469556222817E-2</v>
      </c>
      <c r="EM37" s="20">
        <f>EM34/'2W Weekly trends'!EM32</f>
        <v>7.086116831842057E-2</v>
      </c>
      <c r="EN37" s="20">
        <f>EN34/'2W Weekly trends'!EN32</f>
        <v>6.5286685264540373E-2</v>
      </c>
      <c r="EO37" s="20">
        <f>EO34/'2W Weekly trends'!EO32</f>
        <v>6.1938990639666285E-2</v>
      </c>
      <c r="EP37" s="20">
        <f>EP34/'2W Weekly trends'!EP32</f>
        <v>6.4827770004663873E-2</v>
      </c>
      <c r="EQ37" s="20">
        <f ca="1">EQ34/'2W Weekly trends'!EQ32</f>
        <v>6.3705946424945079E-2</v>
      </c>
      <c r="ER37" s="20" t="e">
        <f ca="1">ER34/'2W Weekly trends'!ER32</f>
        <v>#DIV/0!</v>
      </c>
      <c r="ES37" s="20" t="e">
        <f ca="1">ES34/'2W Weekly trends'!ES32</f>
        <v>#DIV/0!</v>
      </c>
      <c r="ET37" s="20" t="e">
        <f ca="1">ET34/'2W Weekly trends'!ET32</f>
        <v>#DIV/0!</v>
      </c>
      <c r="EU37" s="20" t="e">
        <f ca="1">EU34/'2W Weekly trends'!EU32</f>
        <v>#DIV/0!</v>
      </c>
      <c r="EV37" s="20" t="e">
        <f ca="1">EV34/'2W Weekly trends'!EV32</f>
        <v>#DIV/0!</v>
      </c>
      <c r="EW37" s="20" t="e">
        <f ca="1">EW34/'2W Weekly trends'!EW32</f>
        <v>#DIV/0!</v>
      </c>
      <c r="EX37" s="20" t="e">
        <f ca="1">EX34/'2W Weekly trends'!EX32</f>
        <v>#DIV/0!</v>
      </c>
      <c r="EY37" s="20" t="e">
        <f ca="1">EY34/'2W Weekly trends'!EY32</f>
        <v>#DIV/0!</v>
      </c>
      <c r="EZ37" s="20" t="e">
        <f ca="1">EZ34/'2W Weekly trends'!EZ32</f>
        <v>#DIV/0!</v>
      </c>
      <c r="FA37" s="20" t="e">
        <f ca="1">FA34/'2W Weekly trends'!FA32</f>
        <v>#DIV/0!</v>
      </c>
      <c r="FB37" s="20" t="e">
        <f ca="1">FB34/'2W Weekly trends'!FB32</f>
        <v>#DIV/0!</v>
      </c>
      <c r="FC37" s="20" t="e">
        <f ca="1">FC34/'2W Weekly trends'!FC32</f>
        <v>#DIV/0!</v>
      </c>
      <c r="FD37" s="20" t="e">
        <f ca="1">FD34/'2W Weekly trends'!FD32</f>
        <v>#DIV/0!</v>
      </c>
      <c r="FE37" s="20" t="e">
        <f ca="1">FE34/'2W Weekly trends'!FE32</f>
        <v>#DIV/0!</v>
      </c>
      <c r="FF37" s="20" t="e">
        <f ca="1">FF34/'2W Weekly trends'!FF32</f>
        <v>#DIV/0!</v>
      </c>
      <c r="FG37" s="20" t="e">
        <f ca="1">FG34/'2W Weekly trends'!FG32</f>
        <v>#DIV/0!</v>
      </c>
      <c r="FH37" s="20" t="e">
        <f ca="1">FH34/'2W Weekly trends'!FH32</f>
        <v>#DIV/0!</v>
      </c>
      <c r="FI37" s="20" t="e">
        <f ca="1">FI34/'2W Weekly trends'!FI32</f>
        <v>#DIV/0!</v>
      </c>
      <c r="FJ37" s="20" t="e">
        <f ca="1">FJ34/'2W Weekly trends'!FJ32</f>
        <v>#DIV/0!</v>
      </c>
      <c r="FK37" s="20" t="e">
        <f ca="1">FK34/'2W Weekly trends'!FK32</f>
        <v>#DIV/0!</v>
      </c>
      <c r="FL37" s="20" t="e">
        <f ca="1">FL34/'2W Weekly trends'!FL32</f>
        <v>#DIV/0!</v>
      </c>
      <c r="FM37" s="20" t="e">
        <f ca="1">FM34/'2W Weekly trends'!FM32</f>
        <v>#DIV/0!</v>
      </c>
      <c r="FN37" s="20" t="e">
        <f ca="1">FN34/'2W Weekly trends'!FN32</f>
        <v>#DIV/0!</v>
      </c>
      <c r="FO37" s="20" t="e">
        <f ca="1">FO34/'2W Weekly trends'!FO32</f>
        <v>#DIV/0!</v>
      </c>
      <c r="FP37" s="20" t="e">
        <f ca="1">FP34/'2W Weekly trends'!FP32</f>
        <v>#DIV/0!</v>
      </c>
      <c r="FQ37" s="20" t="e">
        <f ca="1">FQ34/'2W Weekly trends'!FQ32</f>
        <v>#DIV/0!</v>
      </c>
      <c r="FR37" s="20" t="e">
        <f ca="1">FR34/'2W Weekly trends'!FR32</f>
        <v>#DIV/0!</v>
      </c>
      <c r="FS37" s="20" t="e">
        <f ca="1">FS34/'2W Weekly trends'!FS32</f>
        <v>#DIV/0!</v>
      </c>
      <c r="FT37" s="20" t="e">
        <f ca="1">FT34/'2W Weekly trends'!FT32</f>
        <v>#DIV/0!</v>
      </c>
      <c r="FU37" s="20" t="e">
        <f ca="1">FU34/'2W Weekly trends'!FU32</f>
        <v>#DIV/0!</v>
      </c>
      <c r="FV37" s="20" t="e">
        <f ca="1">FV34/'2W Weekly trends'!FV32</f>
        <v>#DIV/0!</v>
      </c>
      <c r="FW37" s="20" t="e">
        <f ca="1">FW34/'2W Weekly trends'!FW32</f>
        <v>#DIV/0!</v>
      </c>
      <c r="FX37" s="20" t="e">
        <f ca="1">FX34/'2W Weekly trends'!FX32</f>
        <v>#DIV/0!</v>
      </c>
      <c r="FY37" s="20" t="e">
        <f ca="1">FY34/'2W Weekly trends'!FY32</f>
        <v>#DIV/0!</v>
      </c>
      <c r="FZ37" s="20" t="e">
        <f ca="1">FZ34/'2W Weekly trends'!FZ32</f>
        <v>#DIV/0!</v>
      </c>
      <c r="GA37" s="20" t="e">
        <f ca="1">GA34/'2W Weekly trends'!GA32</f>
        <v>#DIV/0!</v>
      </c>
      <c r="GB37" s="20" t="e">
        <f ca="1">GB34/'2W Weekly trends'!GB32</f>
        <v>#DIV/0!</v>
      </c>
      <c r="GC37" s="20" t="e">
        <f ca="1">GC34/'2W Weekly trends'!GC32</f>
        <v>#DIV/0!</v>
      </c>
      <c r="GD37" s="20" t="e">
        <f ca="1">GD34/'2W Weekly trends'!GD32</f>
        <v>#DIV/0!</v>
      </c>
      <c r="GE37" s="20" t="e">
        <f ca="1">GE34/'2W Weekly trends'!GE32</f>
        <v>#DIV/0!</v>
      </c>
      <c r="GF37" s="20" t="e">
        <f ca="1">GF34/'2W Weekly trends'!GF32</f>
        <v>#DIV/0!</v>
      </c>
      <c r="GG37" s="20" t="e">
        <f ca="1">GG34/'2W Weekly trends'!GG32</f>
        <v>#DIV/0!</v>
      </c>
      <c r="GH37" s="20" t="e">
        <f ca="1">GH34/'2W Weekly trends'!GH32</f>
        <v>#DIV/0!</v>
      </c>
      <c r="GI37" s="20" t="e">
        <f ca="1">GI34/'2W Weekly trends'!GI32</f>
        <v>#DIV/0!</v>
      </c>
    </row>
    <row r="40" spans="2:191" ht="15" x14ac:dyDescent="0.25">
      <c r="B40" s="3" t="s">
        <v>213</v>
      </c>
    </row>
    <row r="42" spans="2:191" x14ac:dyDescent="0.2">
      <c r="B42" s="55" t="str">
        <f t="shared" ref="B42:B49" si="313">B23</f>
        <v>Ampere</v>
      </c>
      <c r="C42" s="59">
        <f t="shared" ref="C42:AH42" si="314">C6/C$17</f>
        <v>9.6875119843532281E-2</v>
      </c>
      <c r="D42" s="59">
        <f t="shared" si="314"/>
        <v>9.4627054170581884E-2</v>
      </c>
      <c r="E42" s="59">
        <f t="shared" si="314"/>
        <v>9.4887059916799577E-2</v>
      </c>
      <c r="F42" s="59">
        <f t="shared" si="314"/>
        <v>9.5555823015240182E-2</v>
      </c>
      <c r="G42" s="59">
        <f t="shared" si="314"/>
        <v>9.4068248662774481E-2</v>
      </c>
      <c r="H42" s="59">
        <f t="shared" si="314"/>
        <v>9.1806625176428236E-2</v>
      </c>
      <c r="I42" s="59">
        <f t="shared" si="314"/>
        <v>8.9625813771553792E-2</v>
      </c>
      <c r="J42" s="59">
        <f t="shared" si="314"/>
        <v>8.8123210891137602E-2</v>
      </c>
      <c r="K42" s="59">
        <f t="shared" si="314"/>
        <v>8.6438261629554633E-2</v>
      </c>
      <c r="L42" s="59">
        <f t="shared" si="314"/>
        <v>8.4300222854968659E-2</v>
      </c>
      <c r="M42" s="59">
        <f t="shared" si="314"/>
        <v>8.3165017064495778E-2</v>
      </c>
      <c r="N42" s="59">
        <f t="shared" si="314"/>
        <v>8.1520194966565152E-2</v>
      </c>
      <c r="O42" s="59">
        <f t="shared" si="314"/>
        <v>7.9787026487068632E-2</v>
      </c>
      <c r="P42" s="59">
        <f t="shared" si="314"/>
        <v>7.8192827768539627E-2</v>
      </c>
      <c r="Q42" s="59">
        <f t="shared" si="314"/>
        <v>7.6216839932986433E-2</v>
      </c>
      <c r="R42" s="59">
        <f t="shared" si="314"/>
        <v>7.4039902300515312E-2</v>
      </c>
      <c r="S42" s="59">
        <f t="shared" si="314"/>
        <v>7.2457200227289367E-2</v>
      </c>
      <c r="T42" s="59">
        <f t="shared" si="314"/>
        <v>7.1051336331912379E-2</v>
      </c>
      <c r="U42" s="59">
        <f t="shared" si="314"/>
        <v>6.9216525654412137E-2</v>
      </c>
      <c r="V42" s="59">
        <f t="shared" si="314"/>
        <v>6.7855888574374107E-2</v>
      </c>
      <c r="W42" s="59">
        <f t="shared" si="314"/>
        <v>6.6718891768508259E-2</v>
      </c>
      <c r="X42" s="59">
        <f t="shared" si="314"/>
        <v>6.3120943369665172E-2</v>
      </c>
      <c r="Y42" s="59">
        <f t="shared" si="314"/>
        <v>6.1481649680212164E-2</v>
      </c>
      <c r="Z42" s="59">
        <f t="shared" si="314"/>
        <v>5.9854196417324895E-2</v>
      </c>
      <c r="AA42" s="59">
        <f t="shared" si="314"/>
        <v>5.8085523519653411E-2</v>
      </c>
      <c r="AB42" s="59">
        <f t="shared" si="314"/>
        <v>5.6586132250462357E-2</v>
      </c>
      <c r="AC42" s="59">
        <f t="shared" si="314"/>
        <v>5.5004709218683695E-2</v>
      </c>
      <c r="AD42" s="59">
        <f t="shared" si="314"/>
        <v>5.3989889894713879E-2</v>
      </c>
      <c r="AE42" s="59">
        <f t="shared" si="314"/>
        <v>5.2832537922293955E-2</v>
      </c>
      <c r="AF42" s="59">
        <f t="shared" si="314"/>
        <v>5.2474245543017432E-2</v>
      </c>
      <c r="AG42" s="59">
        <f t="shared" si="314"/>
        <v>5.1283155562573873E-2</v>
      </c>
      <c r="AH42" s="59">
        <f t="shared" si="314"/>
        <v>4.9885854302665102E-2</v>
      </c>
      <c r="AI42" s="59"/>
      <c r="AJ42" s="59">
        <f t="shared" ref="AJ42:AQ49" si="315">AJ6/AJ$17</f>
        <v>3.5885167464114833E-3</v>
      </c>
      <c r="AK42" s="59">
        <f t="shared" si="315"/>
        <v>2.5797821517294095E-3</v>
      </c>
      <c r="AL42" s="59">
        <f t="shared" si="315"/>
        <v>2.4149841341158632E-3</v>
      </c>
      <c r="AM42" s="59">
        <f t="shared" si="315"/>
        <v>2.5961412749108161E-3</v>
      </c>
      <c r="AN42" s="59">
        <f t="shared" si="315"/>
        <v>2.2412528880342E-3</v>
      </c>
      <c r="AO42" s="59">
        <f t="shared" si="315"/>
        <v>2.2409329243086831E-3</v>
      </c>
      <c r="AP42" s="59">
        <f t="shared" si="315"/>
        <v>2.2688126238586482E-3</v>
      </c>
      <c r="AQ42" s="59">
        <f t="shared" si="315"/>
        <v>2.1680735231991836E-3</v>
      </c>
      <c r="AR42" s="59">
        <f t="shared" ref="AR42:AS42" si="316">AR6/AR$17</f>
        <v>1.9405610840283094E-3</v>
      </c>
      <c r="AS42" s="59">
        <f t="shared" si="316"/>
        <v>2.2242978817718392E-3</v>
      </c>
      <c r="AT42" s="59">
        <f t="shared" ref="AT42:AU42" si="317">AT6/AT$17</f>
        <v>1.7352607059853468E-3</v>
      </c>
      <c r="AU42" s="59">
        <f t="shared" si="317"/>
        <v>1.641664046170067E-3</v>
      </c>
      <c r="AV42" s="59">
        <f t="shared" ref="AV42:AW42" si="318">AV6/AV$17</f>
        <v>1.5345657940075807E-3</v>
      </c>
      <c r="AW42" s="59">
        <f t="shared" si="318"/>
        <v>1.4486483651904875E-3</v>
      </c>
      <c r="AX42" s="59">
        <f t="shared" ref="AX42:AY42" si="319">AX6/AX$17</f>
        <v>1.5041140067430195E-3</v>
      </c>
      <c r="AY42" s="59">
        <f t="shared" si="319"/>
        <v>1.4831080363831575E-3</v>
      </c>
      <c r="AZ42" s="59">
        <f t="shared" ref="AZ42:BA42" si="320">AZ6/AZ$17</f>
        <v>1.6264405305501195E-3</v>
      </c>
      <c r="BA42" s="59">
        <f t="shared" si="320"/>
        <v>1.6242854109386935E-3</v>
      </c>
      <c r="BB42" s="59">
        <f t="shared" ref="BB42:BC42" si="321">BB6/BB$17</f>
        <v>1.6190117489511733E-3</v>
      </c>
      <c r="BC42" s="59">
        <f t="shared" si="321"/>
        <v>1.5959313850512744E-3</v>
      </c>
      <c r="BD42" s="59">
        <f t="shared" ref="BD42:BE42" si="322">BD6/BD$17</f>
        <v>1.6316501742026509E-3</v>
      </c>
      <c r="BE42" s="59">
        <f t="shared" si="322"/>
        <v>1.6109405680466828E-3</v>
      </c>
      <c r="BF42" s="59">
        <f t="shared" ref="BF42:BG42" si="323">BF6/BF$17</f>
        <v>1.5704343101243315E-3</v>
      </c>
      <c r="BG42" s="59">
        <f t="shared" si="323"/>
        <v>1.6459508760022059E-3</v>
      </c>
      <c r="BH42" s="59">
        <f t="shared" ref="BH42:BI42" si="324">BH6/BH$17</f>
        <v>1.6178825549337163E-3</v>
      </c>
      <c r="BI42" s="59">
        <f t="shared" si="324"/>
        <v>1.5786164894028426E-3</v>
      </c>
      <c r="BJ42" s="59">
        <f t="shared" ref="BJ42:BK42" si="325">BJ6/BJ$17</f>
        <v>1.5234216653940062E-3</v>
      </c>
      <c r="BK42" s="59">
        <f t="shared" si="325"/>
        <v>1.4875804331280704E-3</v>
      </c>
      <c r="BL42" s="59">
        <f t="shared" ref="BL42:BM42" si="326">BL6/BL$17</f>
        <v>1.4516739834775658E-3</v>
      </c>
      <c r="BM42" s="59">
        <f t="shared" si="326"/>
        <v>1.4178227569824821E-3</v>
      </c>
      <c r="BN42" s="59">
        <f t="shared" ref="BN42:BO42" si="327">BN6/BN$17</f>
        <v>1.3638808286985003E-3</v>
      </c>
      <c r="BO42" s="59">
        <f t="shared" si="327"/>
        <v>1.3259747151939374E-3</v>
      </c>
      <c r="BP42" s="59">
        <f t="shared" ref="BP42:BQ42" si="328">BP6/BP$17</f>
        <v>1.3219834263283753E-3</v>
      </c>
      <c r="BQ42" s="59">
        <f t="shared" si="328"/>
        <v>1.3005977183883719E-3</v>
      </c>
      <c r="BR42" s="59">
        <f t="shared" ref="BR42:BS42" si="329">BR6/BR$17</f>
        <v>1.2723026118453505E-3</v>
      </c>
      <c r="BS42" s="59">
        <f t="shared" si="329"/>
        <v>1.3128013944562666E-3</v>
      </c>
      <c r="BT42" s="59">
        <f t="shared" ref="BT42:BU42" si="330">BT6/BT$17</f>
        <v>1.286090152109268E-3</v>
      </c>
      <c r="BU42" s="59">
        <f t="shared" si="330"/>
        <v>1.2869224967859501E-3</v>
      </c>
      <c r="BV42" s="59">
        <f t="shared" ref="BV42" si="331">BV6/BV$17</f>
        <v>1.264860522114084E-3</v>
      </c>
      <c r="BW42" s="59">
        <f t="shared" ref="BW42:BX42" si="332">BW6/BW$17</f>
        <v>1.1986792994544933E-3</v>
      </c>
      <c r="BX42" s="59">
        <f t="shared" si="332"/>
        <v>1.1833038879648821E-3</v>
      </c>
      <c r="BY42" s="59">
        <f t="shared" ref="BY42:BZ42" si="333">BY6/BY$17</f>
        <v>1.1651593115744546E-3</v>
      </c>
      <c r="BZ42" s="59">
        <f t="shared" si="333"/>
        <v>1.1307431538692514E-3</v>
      </c>
      <c r="CA42" s="59">
        <f t="shared" ref="CA42:CB42" si="334">CA6/CA$17</f>
        <v>1.0928879618068937E-3</v>
      </c>
      <c r="CB42" s="59">
        <f t="shared" si="334"/>
        <v>1.0631797124666595E-3</v>
      </c>
      <c r="CC42" s="59">
        <f t="shared" ref="CC42:CD42" si="335">CC6/CC$17</f>
        <v>1.033970165714948E-3</v>
      </c>
      <c r="CD42" s="59">
        <f t="shared" si="335"/>
        <v>1.0085415110050533E-3</v>
      </c>
      <c r="CE42" s="59">
        <f t="shared" ref="CE42:CF42" si="336">CE6/CE$17</f>
        <v>9.8885685490376213E-4</v>
      </c>
      <c r="CF42" s="59">
        <f t="shared" si="336"/>
        <v>9.6916029911347341E-4</v>
      </c>
      <c r="CG42" s="59">
        <f t="shared" ref="CG42:CH42" si="337">CG6/CG$17</f>
        <v>9.6556567100544223E-4</v>
      </c>
      <c r="CH42" s="59">
        <f t="shared" si="337"/>
        <v>9.5542555325856676E-4</v>
      </c>
      <c r="CI42" s="59">
        <f t="shared" ref="CI42:CK42" si="338">CI6/CI$17</f>
        <v>9.4809340940136036E-4</v>
      </c>
      <c r="CJ42" s="59"/>
      <c r="CK42" s="59">
        <f t="shared" si="338"/>
        <v>6.4804995876045714E-4</v>
      </c>
      <c r="CL42" s="59">
        <f t="shared" ref="CL42:CM42" si="339">CL6/CL$17</f>
        <v>4.71253534401508E-4</v>
      </c>
      <c r="CM42" s="59">
        <f t="shared" si="339"/>
        <v>3.3799643225988172E-4</v>
      </c>
      <c r="CN42" s="59">
        <f t="shared" ref="CN42:CO42" si="340">CN6/CN$17</f>
        <v>2.601084652300009E-4</v>
      </c>
      <c r="CO42" s="59">
        <f t="shared" si="340"/>
        <v>2.3920469223924297E-4</v>
      </c>
      <c r="CP42" s="59">
        <f t="shared" ref="CP42:CQ42" si="341">CP6/CP$17</f>
        <v>2.3962235516825482E-4</v>
      </c>
      <c r="CQ42" s="59">
        <f t="shared" si="341"/>
        <v>2.3776057510087342E-4</v>
      </c>
      <c r="CR42" s="59">
        <f t="shared" ref="CR42" si="342">CR6/CR$17</f>
        <v>2.3673799956390367E-4</v>
      </c>
      <c r="CS42" s="59">
        <f t="shared" ref="CS42:CV42" si="343">CS6/CS$17</f>
        <v>2.9304920462022482E-4</v>
      </c>
      <c r="CT42" s="59">
        <f t="shared" si="343"/>
        <v>3.0952642457040728E-4</v>
      </c>
      <c r="CU42" s="59">
        <f t="shared" ref="CU42" si="344">CU6/CU$17</f>
        <v>2.9747015157456359E-4</v>
      </c>
      <c r="CV42" s="59">
        <f t="shared" si="343"/>
        <v>2.7182059840505265E-4</v>
      </c>
      <c r="CW42" s="59">
        <f t="shared" ref="CW42:CX42" si="345">CW6/CW$17</f>
        <v>2.3917409580724534E-4</v>
      </c>
      <c r="CX42" s="59">
        <f t="shared" si="345"/>
        <v>2.3631592677275309E-4</v>
      </c>
      <c r="CY42" s="59">
        <f t="shared" ref="CY42" si="346">CY6/CY$17</f>
        <v>2.3813741690601413E-4</v>
      </c>
      <c r="CZ42" s="59">
        <v>2.3307977909521171E-4</v>
      </c>
      <c r="DA42" s="59">
        <v>2.2966971430635874E-4</v>
      </c>
      <c r="DB42" s="59">
        <v>2.2788983708301009E-4</v>
      </c>
      <c r="DC42" s="59">
        <v>2.1866124079896514E-4</v>
      </c>
      <c r="DD42" s="59">
        <v>2.0791385800577781E-4</v>
      </c>
      <c r="DE42" s="59">
        <v>2.0087884494664155E-4</v>
      </c>
      <c r="DF42" s="59">
        <v>1.9260324129413494E-4</v>
      </c>
      <c r="DG42" s="59">
        <v>1.8868967410053157E-4</v>
      </c>
      <c r="DH42" s="59">
        <v>2.0972695374335255E-4</v>
      </c>
      <c r="DI42" s="59">
        <v>2.0430935579688508E-4</v>
      </c>
      <c r="DJ42" s="59">
        <v>1.9992234421340472E-4</v>
      </c>
      <c r="DK42" s="59">
        <v>1.9462405120775037E-4</v>
      </c>
      <c r="DL42" s="59">
        <v>1.8825863748558178E-4</v>
      </c>
      <c r="DM42" s="59">
        <v>1.8174396314347819E-4</v>
      </c>
      <c r="DN42" s="59">
        <v>1.7513792111287639E-4</v>
      </c>
      <c r="DO42" s="59">
        <v>1.7811746036886506E-4</v>
      </c>
      <c r="DP42" s="59">
        <v>1.7329771102606687E-4</v>
      </c>
      <c r="DQ42" s="59">
        <v>1.689262688026455E-4</v>
      </c>
      <c r="DR42" s="59">
        <v>1.7118953493917269E-4</v>
      </c>
      <c r="DS42" s="59">
        <v>1.6803337786416468E-4</v>
      </c>
      <c r="DT42" s="59">
        <v>1.6459810046787885E-4</v>
      </c>
      <c r="DU42" s="59">
        <v>1.6231873455400069E-4</v>
      </c>
      <c r="DV42" s="59">
        <v>1.5771513778567946E-4</v>
      </c>
      <c r="DW42" s="59">
        <f t="shared" ref="DW42:DX42" si="347">DW6/DW$17</f>
        <v>1.5807156928998283E-4</v>
      </c>
      <c r="DX42" s="59">
        <f t="shared" si="347"/>
        <v>1.5249612618900923E-4</v>
      </c>
      <c r="DY42" s="59">
        <f t="shared" ref="DY42:DZ42" si="348">DY6/DY$17</f>
        <v>1.4359203671330357E-4</v>
      </c>
      <c r="DZ42" s="59">
        <f t="shared" si="348"/>
        <v>1.3982415713998075E-4</v>
      </c>
      <c r="EA42" s="59">
        <f t="shared" ref="EA42:EB42" si="349">EA6/EA$17</f>
        <v>1.3604652428339761E-4</v>
      </c>
      <c r="EB42" s="59">
        <f t="shared" si="349"/>
        <v>1.3269862108439544E-4</v>
      </c>
      <c r="EC42" s="59">
        <f t="shared" ref="EC42:ED42" si="350">EC6/EC$17</f>
        <v>1.2961314795772883E-4</v>
      </c>
      <c r="ED42" s="59">
        <f t="shared" si="350"/>
        <v>1.2661625651440639E-4</v>
      </c>
      <c r="EE42" s="59">
        <f t="shared" ref="EE42:EF42" si="351">EE6/EE$17</f>
        <v>1.2506729614444859E-4</v>
      </c>
      <c r="EF42" s="59">
        <f t="shared" si="351"/>
        <v>1.236510242697675E-4</v>
      </c>
      <c r="EG42" s="59">
        <f t="shared" ref="EG42" si="352">EG6/EG$17</f>
        <v>1.1952043996103004E-4</v>
      </c>
      <c r="EH42" s="59"/>
      <c r="EI42" s="59">
        <f t="shared" ref="EI42:EJ42" si="353">EI6/EI$17</f>
        <v>0</v>
      </c>
      <c r="EJ42" s="59">
        <f t="shared" si="353"/>
        <v>0</v>
      </c>
      <c r="EK42" s="59">
        <f t="shared" ref="EK42:EN42" si="354">EK6/EK$17</f>
        <v>1.492916113043608E-5</v>
      </c>
      <c r="EL42" s="59">
        <f t="shared" si="354"/>
        <v>1.0691299420531571E-5</v>
      </c>
      <c r="EM42" s="59">
        <f t="shared" si="354"/>
        <v>7.8139651184597118E-6</v>
      </c>
      <c r="EN42" s="59">
        <f t="shared" si="354"/>
        <v>6.4425932726441043E-6</v>
      </c>
      <c r="EO42" s="59">
        <f t="shared" ref="EO42:EV42" si="355">EO6/EO$17</f>
        <v>5.5146551961838582E-6</v>
      </c>
      <c r="EP42" s="59">
        <f t="shared" si="355"/>
        <v>9.5441704207070318E-6</v>
      </c>
      <c r="EQ42" s="59">
        <f t="shared" ca="1" si="355"/>
        <v>1.0243806696909117E-5</v>
      </c>
      <c r="ER42" s="59">
        <f t="shared" ca="1" si="355"/>
        <v>1.0243806696909117E-5</v>
      </c>
      <c r="ES42" s="59">
        <f t="shared" ca="1" si="355"/>
        <v>1.0243806696909117E-5</v>
      </c>
      <c r="ET42" s="59">
        <f t="shared" ca="1" si="355"/>
        <v>1.0243806696909117E-5</v>
      </c>
      <c r="EU42" s="59">
        <f t="shared" ca="1" si="355"/>
        <v>1.0243806696909117E-5</v>
      </c>
      <c r="EV42" s="59">
        <f t="shared" ca="1" si="355"/>
        <v>1.0243806696909117E-5</v>
      </c>
      <c r="EW42" s="59">
        <f t="shared" ref="EW42:FL42" ca="1" si="356">EW6/EW$17</f>
        <v>1.0243806696909117E-5</v>
      </c>
      <c r="EX42" s="59">
        <f t="shared" ca="1" si="356"/>
        <v>1.0243806696909117E-5</v>
      </c>
      <c r="EY42" s="59">
        <f t="shared" ca="1" si="356"/>
        <v>1.0243806696909117E-5</v>
      </c>
      <c r="EZ42" s="59">
        <f t="shared" ca="1" si="356"/>
        <v>1.0243806696909117E-5</v>
      </c>
      <c r="FA42" s="59">
        <f t="shared" ca="1" si="356"/>
        <v>1.0243806696909117E-5</v>
      </c>
      <c r="FB42" s="59">
        <f t="shared" ca="1" si="356"/>
        <v>1.0243806696909117E-5</v>
      </c>
      <c r="FC42" s="59">
        <f t="shared" ca="1" si="356"/>
        <v>1.0243806696909117E-5</v>
      </c>
      <c r="FD42" s="59">
        <f t="shared" ca="1" si="356"/>
        <v>1.0243806696909117E-5</v>
      </c>
      <c r="FE42" s="59">
        <f t="shared" ca="1" si="356"/>
        <v>1.0243806696909117E-5</v>
      </c>
      <c r="FF42" s="59">
        <f t="shared" ca="1" si="356"/>
        <v>1.0243806696909117E-5</v>
      </c>
      <c r="FG42" s="59">
        <f t="shared" ca="1" si="356"/>
        <v>1.0243806696909117E-5</v>
      </c>
      <c r="FH42" s="59">
        <f t="shared" ca="1" si="356"/>
        <v>1.0243806696909117E-5</v>
      </c>
      <c r="FI42" s="59">
        <f t="shared" ca="1" si="356"/>
        <v>1.0243806696909117E-5</v>
      </c>
      <c r="FJ42" s="59">
        <f t="shared" ca="1" si="356"/>
        <v>1.0243806696909117E-5</v>
      </c>
      <c r="FK42" s="59">
        <f t="shared" ca="1" si="356"/>
        <v>1.0243806696909117E-5</v>
      </c>
      <c r="FL42" s="59">
        <f t="shared" ca="1" si="356"/>
        <v>1.0243806696909117E-5</v>
      </c>
      <c r="FM42" s="59">
        <f t="shared" ref="FM42:GI42" ca="1" si="357">FM6/FM$17</f>
        <v>1.0243806696909117E-5</v>
      </c>
      <c r="FN42" s="59">
        <f t="shared" ca="1" si="357"/>
        <v>1.0243806696909117E-5</v>
      </c>
      <c r="FO42" s="59">
        <f t="shared" ca="1" si="357"/>
        <v>1.0243806696909117E-5</v>
      </c>
      <c r="FP42" s="59">
        <f t="shared" ca="1" si="357"/>
        <v>1.0243806696909117E-5</v>
      </c>
      <c r="FQ42" s="59">
        <f t="shared" ca="1" si="357"/>
        <v>1.0243806696909117E-5</v>
      </c>
      <c r="FR42" s="59">
        <f t="shared" ca="1" si="357"/>
        <v>1.0243806696909117E-5</v>
      </c>
      <c r="FS42" s="59">
        <f t="shared" ca="1" si="357"/>
        <v>1.0243806696909117E-5</v>
      </c>
      <c r="FT42" s="59">
        <f t="shared" ca="1" si="357"/>
        <v>1.0243806696909117E-5</v>
      </c>
      <c r="FU42" s="59">
        <f t="shared" ca="1" si="357"/>
        <v>1.0243806696909117E-5</v>
      </c>
      <c r="FV42" s="59">
        <f t="shared" ca="1" si="357"/>
        <v>1.0243806696909117E-5</v>
      </c>
      <c r="FW42" s="59">
        <f t="shared" ca="1" si="357"/>
        <v>1.0243806696909117E-5</v>
      </c>
      <c r="FX42" s="59">
        <f t="shared" ca="1" si="357"/>
        <v>1.0243806696909117E-5</v>
      </c>
      <c r="FY42" s="59">
        <f t="shared" ca="1" si="357"/>
        <v>1.0243806696909117E-5</v>
      </c>
      <c r="FZ42" s="59">
        <f t="shared" ca="1" si="357"/>
        <v>1.0243806696909117E-5</v>
      </c>
      <c r="GA42" s="59">
        <f t="shared" ca="1" si="357"/>
        <v>1.0243806696909117E-5</v>
      </c>
      <c r="GB42" s="59">
        <f t="shared" ca="1" si="357"/>
        <v>1.0243806696909117E-5</v>
      </c>
      <c r="GC42" s="59">
        <f t="shared" ca="1" si="357"/>
        <v>1.0243806696909117E-5</v>
      </c>
      <c r="GD42" s="59">
        <f t="shared" ca="1" si="357"/>
        <v>1.0243806696909117E-5</v>
      </c>
      <c r="GE42" s="59">
        <f t="shared" ca="1" si="357"/>
        <v>1.0243806696909117E-5</v>
      </c>
      <c r="GF42" s="59">
        <f t="shared" ca="1" si="357"/>
        <v>1.0243806696909117E-5</v>
      </c>
      <c r="GG42" s="59">
        <f t="shared" ca="1" si="357"/>
        <v>1.0243806696909117E-5</v>
      </c>
      <c r="GH42" s="59">
        <f t="shared" ca="1" si="357"/>
        <v>1.0243806696909117E-5</v>
      </c>
      <c r="GI42" s="59">
        <f t="shared" ca="1" si="357"/>
        <v>1.0243806696909117E-5</v>
      </c>
    </row>
    <row r="43" spans="2:191" x14ac:dyDescent="0.2">
      <c r="B43" s="55" t="str">
        <f t="shared" si="313"/>
        <v>Ather Energy</v>
      </c>
      <c r="C43" s="59">
        <f t="shared" ref="C43:AH43" si="358">C7/C$17</f>
        <v>0.14043744487197515</v>
      </c>
      <c r="D43" s="59">
        <f t="shared" si="358"/>
        <v>0.14045254446737346</v>
      </c>
      <c r="E43" s="59">
        <f t="shared" si="358"/>
        <v>0.14257921293818115</v>
      </c>
      <c r="F43" s="59">
        <f t="shared" si="358"/>
        <v>0.13893444061642771</v>
      </c>
      <c r="G43" s="59">
        <f t="shared" si="358"/>
        <v>0.13818078603902301</v>
      </c>
      <c r="H43" s="59">
        <f t="shared" si="358"/>
        <v>0.13699119990148437</v>
      </c>
      <c r="I43" s="59">
        <f t="shared" si="358"/>
        <v>0.13590842753944762</v>
      </c>
      <c r="J43" s="59">
        <f t="shared" si="358"/>
        <v>0.13538684818562657</v>
      </c>
      <c r="K43" s="59">
        <f t="shared" si="358"/>
        <v>0.13473474253054091</v>
      </c>
      <c r="L43" s="59">
        <f t="shared" si="358"/>
        <v>0.13449067395858158</v>
      </c>
      <c r="M43" s="59">
        <f t="shared" si="358"/>
        <v>0.13454959388349294</v>
      </c>
      <c r="N43" s="59">
        <f t="shared" si="358"/>
        <v>0.13478784580353678</v>
      </c>
      <c r="O43" s="59">
        <f t="shared" si="358"/>
        <v>0.13413078087686714</v>
      </c>
      <c r="P43" s="59">
        <f t="shared" si="358"/>
        <v>0.13354362024925856</v>
      </c>
      <c r="Q43" s="59">
        <f t="shared" si="358"/>
        <v>0.13308591568568712</v>
      </c>
      <c r="R43" s="59">
        <f t="shared" si="358"/>
        <v>0.13212496379182714</v>
      </c>
      <c r="S43" s="59">
        <f t="shared" si="358"/>
        <v>0.13160821169982465</v>
      </c>
      <c r="T43" s="59">
        <f t="shared" si="358"/>
        <v>0.13109898887369351</v>
      </c>
      <c r="U43" s="59">
        <f t="shared" si="358"/>
        <v>0.13061104942571911</v>
      </c>
      <c r="V43" s="59">
        <f t="shared" si="358"/>
        <v>0.12993722112438763</v>
      </c>
      <c r="W43" s="59">
        <f t="shared" si="358"/>
        <v>0.12971793678008411</v>
      </c>
      <c r="X43" s="59">
        <f t="shared" si="358"/>
        <v>0.12917419211841841</v>
      </c>
      <c r="Y43" s="59">
        <f t="shared" si="358"/>
        <v>0.12841439380045355</v>
      </c>
      <c r="Z43" s="59">
        <f t="shared" si="358"/>
        <v>0.12772744835238556</v>
      </c>
      <c r="AA43" s="59">
        <f t="shared" si="358"/>
        <v>0.12728992719944063</v>
      </c>
      <c r="AB43" s="59">
        <f t="shared" si="358"/>
        <v>0.12963056898709796</v>
      </c>
      <c r="AC43" s="59">
        <f t="shared" si="358"/>
        <v>0.12584222564919945</v>
      </c>
      <c r="AD43" s="59">
        <f t="shared" si="358"/>
        <v>0.12492549314029611</v>
      </c>
      <c r="AE43" s="59">
        <f t="shared" si="358"/>
        <v>0.12385639035209316</v>
      </c>
      <c r="AF43" s="59">
        <f t="shared" si="358"/>
        <v>0.12372824319478082</v>
      </c>
      <c r="AG43" s="59">
        <f t="shared" si="358"/>
        <v>0.12274317269364571</v>
      </c>
      <c r="AH43" s="59">
        <f t="shared" si="358"/>
        <v>0.12172673845524373</v>
      </c>
      <c r="AI43" s="59"/>
      <c r="AJ43" s="59">
        <f t="shared" si="315"/>
        <v>0.13456937799043062</v>
      </c>
      <c r="AK43" s="59">
        <f t="shared" si="315"/>
        <v>0.1207720236957768</v>
      </c>
      <c r="AL43" s="59">
        <f t="shared" si="315"/>
        <v>0.11156665075398051</v>
      </c>
      <c r="AM43" s="59">
        <f t="shared" si="315"/>
        <v>0.11507069348723409</v>
      </c>
      <c r="AN43" s="59">
        <f t="shared" si="315"/>
        <v>0.11466360454337932</v>
      </c>
      <c r="AO43" s="59">
        <f t="shared" si="315"/>
        <v>0.11523399255923243</v>
      </c>
      <c r="AP43" s="59">
        <f t="shared" si="315"/>
        <v>0.11763561943214861</v>
      </c>
      <c r="AQ43" s="59">
        <f t="shared" si="315"/>
        <v>0.11899694716117873</v>
      </c>
      <c r="AR43" s="59">
        <f t="shared" ref="AR43:AS43" si="359">AR7/AR$17</f>
        <v>0.1152115815908572</v>
      </c>
      <c r="AS43" s="59">
        <f t="shared" si="359"/>
        <v>0.11294842161922554</v>
      </c>
      <c r="AT43" s="59">
        <f t="shared" ref="AT43:AU43" si="360">AT7/AT$17</f>
        <v>0.11257308417838272</v>
      </c>
      <c r="AU43" s="59">
        <f t="shared" si="360"/>
        <v>0.11408409019441001</v>
      </c>
      <c r="AV43" s="59">
        <f t="shared" ref="AV43:AW43" si="361">AV7/AV$17</f>
        <v>0.11604602896042182</v>
      </c>
      <c r="AW43" s="59">
        <f t="shared" si="361"/>
        <v>0.11700949159652849</v>
      </c>
      <c r="AX43" s="59">
        <f t="shared" ref="AX43:AY43" si="362">AX7/AX$17</f>
        <v>0.11514757525350057</v>
      </c>
      <c r="AY43" s="59">
        <f t="shared" si="362"/>
        <v>0.11200346968424053</v>
      </c>
      <c r="AZ43" s="59">
        <f t="shared" ref="AZ43:BA43" si="363">AZ7/AZ$17</f>
        <v>0.11091976516634051</v>
      </c>
      <c r="BA43" s="59">
        <f t="shared" si="363"/>
        <v>0.10849344081010201</v>
      </c>
      <c r="BB43" s="59">
        <f t="shared" ref="BB43:BC43" si="364">BB7/BB$17</f>
        <v>0.10673969220468076</v>
      </c>
      <c r="BC43" s="59">
        <f t="shared" si="364"/>
        <v>0.10649306704174422</v>
      </c>
      <c r="BD43" s="59">
        <f t="shared" ref="BD43:BE43" si="365">BD7/BD$17</f>
        <v>0.10447360085997562</v>
      </c>
      <c r="BE43" s="59">
        <f t="shared" si="365"/>
        <v>0.10343436857582713</v>
      </c>
      <c r="BF43" s="59">
        <f t="shared" ref="BF43:BG43" si="366">BF7/BF$17</f>
        <v>0.10253544521039623</v>
      </c>
      <c r="BG43" s="59">
        <f t="shared" si="366"/>
        <v>0.10181563653332203</v>
      </c>
      <c r="BH43" s="59">
        <f t="shared" ref="BH43:BI43" si="367">BH7/BH$17</f>
        <v>0.10127243161144404</v>
      </c>
      <c r="BI43" s="59">
        <f t="shared" si="367"/>
        <v>0.10037898694864936</v>
      </c>
      <c r="BJ43" s="59">
        <f t="shared" ref="BJ43:BK43" si="368">BJ7/BJ$17</f>
        <v>9.9127991930390194E-2</v>
      </c>
      <c r="BK43" s="59">
        <f t="shared" si="368"/>
        <v>9.9602340799761116E-2</v>
      </c>
      <c r="BL43" s="59">
        <f t="shared" ref="BL43:BM43" si="369">BL7/BL$17</f>
        <v>9.8584091897274781E-2</v>
      </c>
      <c r="BM43" s="59">
        <f t="shared" si="369"/>
        <v>9.7988242692143637E-2</v>
      </c>
      <c r="BN43" s="59">
        <f t="shared" ref="BN43:BO43" si="370">BN7/BN$17</f>
        <v>9.8449008247694925E-2</v>
      </c>
      <c r="BO43" s="59">
        <f t="shared" si="370"/>
        <v>9.9158771933896217E-2</v>
      </c>
      <c r="BP43" s="59">
        <f t="shared" ref="BP43:BQ43" si="371">BP7/BP$17</f>
        <v>9.9669128152682321E-2</v>
      </c>
      <c r="BQ43" s="59">
        <f t="shared" si="371"/>
        <v>9.9935116577787614E-2</v>
      </c>
      <c r="BR43" s="59">
        <f t="shared" ref="BR43:BS43" si="372">BR7/BR$17</f>
        <v>0.10060715133577558</v>
      </c>
      <c r="BS43" s="59">
        <f t="shared" si="372"/>
        <v>0.10157508674111831</v>
      </c>
      <c r="BT43" s="59">
        <f t="shared" ref="BT43:BU43" si="373">BT7/BT$17</f>
        <v>0.10281093002652478</v>
      </c>
      <c r="BU43" s="59">
        <f t="shared" si="373"/>
        <v>0.10346179546529152</v>
      </c>
      <c r="BV43" s="59">
        <f t="shared" ref="BV43" si="374">BV7/BV$17</f>
        <v>0.10436052719895049</v>
      </c>
      <c r="BW43" s="59">
        <f t="shared" ref="BW43:BX43" si="375">BW7/BW$17</f>
        <v>0.10633792707436118</v>
      </c>
      <c r="BX43" s="59">
        <f t="shared" si="375"/>
        <v>0.10670084054568424</v>
      </c>
      <c r="BY43" s="59">
        <f t="shared" ref="BY43:BZ43" si="376">BY7/BY$17</f>
        <v>0.10640710597060427</v>
      </c>
      <c r="BZ43" s="59">
        <f t="shared" si="376"/>
        <v>0.10665821306862261</v>
      </c>
      <c r="CA43" s="59">
        <f t="shared" ref="CA43:CB43" si="377">CA7/CA$17</f>
        <v>0.10710302025707559</v>
      </c>
      <c r="CB43" s="59">
        <f t="shared" si="377"/>
        <v>0.1070869701649064</v>
      </c>
      <c r="CC43" s="59">
        <f t="shared" ref="CC43:CD43" si="378">CC7/CC$17</f>
        <v>0.10724318578695619</v>
      </c>
      <c r="CD43" s="59">
        <f t="shared" si="378"/>
        <v>0.10713275923549055</v>
      </c>
      <c r="CE43" s="59">
        <f t="shared" ref="CE43:CF43" si="379">CE7/CE$17</f>
        <v>0.10729950974716772</v>
      </c>
      <c r="CF43" s="59">
        <f t="shared" si="379"/>
        <v>0.10762409193389677</v>
      </c>
      <c r="CG43" s="59">
        <f t="shared" ref="CG43:CH43" si="380">CG7/CG$17</f>
        <v>0.10900054100340008</v>
      </c>
      <c r="CH43" s="59">
        <f t="shared" si="380"/>
        <v>0.10936308203844151</v>
      </c>
      <c r="CI43" s="59">
        <f t="shared" ref="CI43:CK43" si="381">CI7/CI$17</f>
        <v>0.10987262116921073</v>
      </c>
      <c r="CJ43" s="59"/>
      <c r="CK43" s="59">
        <f t="shared" si="381"/>
        <v>0.16195357605749972</v>
      </c>
      <c r="CL43" s="59">
        <f t="shared" ref="CL43:CM43" si="382">CL7/CL$17</f>
        <v>0.15324575871819038</v>
      </c>
      <c r="CM43" s="59">
        <f t="shared" si="382"/>
        <v>0.13499201952868276</v>
      </c>
      <c r="CN43" s="59">
        <f t="shared" ref="CN43:CO43" si="383">CN7/CN$17</f>
        <v>0.13582864054310648</v>
      </c>
      <c r="CO43" s="59">
        <f t="shared" si="383"/>
        <v>0.13334226364184359</v>
      </c>
      <c r="CP43" s="59">
        <f t="shared" ref="CP43:CQ43" si="384">CP7/CP$17</f>
        <v>0.13406870771663859</v>
      </c>
      <c r="CQ43" s="59">
        <f t="shared" si="384"/>
        <v>0.13739764057594003</v>
      </c>
      <c r="CR43" s="59">
        <f t="shared" ref="CR43" si="385">CR7/CR$17</f>
        <v>0.14091517926673519</v>
      </c>
      <c r="CS43" s="59">
        <f t="shared" ref="CS43:CV43" si="386">CS7/CS$17</f>
        <v>0.14223944884632611</v>
      </c>
      <c r="CT43" s="59">
        <f t="shared" si="386"/>
        <v>0.14326580332091898</v>
      </c>
      <c r="CU43" s="59">
        <f t="shared" ref="CU43" si="387">CU7/CU$17</f>
        <v>0.14150114255580945</v>
      </c>
      <c r="CV43" s="59">
        <f t="shared" si="386"/>
        <v>0.13846461335518559</v>
      </c>
      <c r="CW43" s="59">
        <f t="shared" ref="CW43:CX43" si="388">CW7/CW$17</f>
        <v>0.1326138452314255</v>
      </c>
      <c r="CX43" s="59">
        <f t="shared" si="388"/>
        <v>0.13510519127779397</v>
      </c>
      <c r="CY43" s="59">
        <f t="shared" ref="CY43" si="389">CY7/CY$17</f>
        <v>0.13590967041200677</v>
      </c>
      <c r="CZ43" s="59">
        <v>0.13592664293823112</v>
      </c>
      <c r="DA43" s="59">
        <v>0.13534771736690124</v>
      </c>
      <c r="DB43" s="59">
        <v>0.13492290535298682</v>
      </c>
      <c r="DC43" s="59">
        <v>0.13456412758768316</v>
      </c>
      <c r="DD43" s="59">
        <v>0.13381554757944497</v>
      </c>
      <c r="DE43" s="59">
        <v>0.13384599288554092</v>
      </c>
      <c r="DF43" s="59">
        <v>0.13385925269942378</v>
      </c>
      <c r="DG43" s="59">
        <v>0.13412405107200512</v>
      </c>
      <c r="DH43" s="59">
        <v>0.13420154213140945</v>
      </c>
      <c r="DI43" s="59">
        <v>0.13467304391254162</v>
      </c>
      <c r="DJ43" s="59">
        <v>0.13480218427552934</v>
      </c>
      <c r="DK43" s="59">
        <v>0.13676046722129373</v>
      </c>
      <c r="DL43" s="59">
        <v>0.13728985256061629</v>
      </c>
      <c r="DM43" s="59">
        <v>0.13803598241987761</v>
      </c>
      <c r="DN43" s="59">
        <v>0.13862027457734077</v>
      </c>
      <c r="DO43" s="59">
        <v>0.13966432954968669</v>
      </c>
      <c r="DP43" s="59">
        <v>0.14037771023835</v>
      </c>
      <c r="DQ43" s="59">
        <v>0.14156277274553816</v>
      </c>
      <c r="DR43" s="59">
        <v>0.14263512051131869</v>
      </c>
      <c r="DS43" s="59">
        <v>0.14349097088732349</v>
      </c>
      <c r="DT43" s="59">
        <v>0.14405719141941931</v>
      </c>
      <c r="DU43" s="59">
        <v>0.14473001364849078</v>
      </c>
      <c r="DV43" s="59">
        <v>0.14578834407928551</v>
      </c>
      <c r="DW43" s="59">
        <f t="shared" ref="DW43:DX43" si="390">DW7/DW$17</f>
        <v>0.1474351561778931</v>
      </c>
      <c r="DX43" s="59">
        <f t="shared" si="390"/>
        <v>0.1487348962309917</v>
      </c>
      <c r="DY43" s="59">
        <f t="shared" ref="DY43:DZ43" si="391">DY7/DY$17</f>
        <v>0.15205722094477778</v>
      </c>
      <c r="DZ43" s="59">
        <f t="shared" si="391"/>
        <v>0.15350268835246128</v>
      </c>
      <c r="EA43" s="59">
        <f t="shared" ref="EA43:EB43" si="392">EA7/EA$17</f>
        <v>0.15481459579670659</v>
      </c>
      <c r="EB43" s="59">
        <f t="shared" si="392"/>
        <v>0.1549185628562405</v>
      </c>
      <c r="EC43" s="59">
        <f t="shared" ref="EC43:ED43" si="393">EC7/EC$17</f>
        <v>0.15514520993009531</v>
      </c>
      <c r="ED43" s="59">
        <f t="shared" si="393"/>
        <v>0.15532016186622233</v>
      </c>
      <c r="EE43" s="59">
        <f t="shared" ref="EE43:EF43" si="394">EE7/EE$17</f>
        <v>0.15580734666832319</v>
      </c>
      <c r="EF43" s="59">
        <f t="shared" si="394"/>
        <v>0.156210291344591</v>
      </c>
      <c r="EG43" s="59">
        <f t="shared" ref="EG43" si="395">EG7/EG$17</f>
        <v>0.15685013316306912</v>
      </c>
      <c r="EH43" s="59"/>
      <c r="EI43" s="59">
        <f t="shared" ref="EI43:EJ43" si="396">EI7/EI$17</f>
        <v>0.1856243052982586</v>
      </c>
      <c r="EJ43" s="59">
        <f t="shared" si="396"/>
        <v>0.19548113778495058</v>
      </c>
      <c r="EK43" s="59">
        <f t="shared" ref="EK43:EN43" si="397">EK7/EK$17</f>
        <v>0.18673394741949451</v>
      </c>
      <c r="EL43" s="59">
        <f t="shared" si="397"/>
        <v>0.18143135116642076</v>
      </c>
      <c r="EM43" s="59">
        <f t="shared" si="397"/>
        <v>0.1782756141776583</v>
      </c>
      <c r="EN43" s="59">
        <f t="shared" si="397"/>
        <v>0.17970325415386201</v>
      </c>
      <c r="EO43" s="59">
        <f t="shared" ref="EO43:EV43" si="398">EO7/EO$17</f>
        <v>0.17968401025725866</v>
      </c>
      <c r="EP43" s="59">
        <f t="shared" si="398"/>
        <v>0.18111972207375734</v>
      </c>
      <c r="EQ43" s="59">
        <f t="shared" ca="1" si="398"/>
        <v>0.18197917720925105</v>
      </c>
      <c r="ER43" s="59">
        <f t="shared" ca="1" si="398"/>
        <v>0.18197917720925105</v>
      </c>
      <c r="ES43" s="59">
        <f t="shared" ca="1" si="398"/>
        <v>0.18197917720925105</v>
      </c>
      <c r="ET43" s="59">
        <f t="shared" ca="1" si="398"/>
        <v>0.18197917720925105</v>
      </c>
      <c r="EU43" s="59">
        <f t="shared" ca="1" si="398"/>
        <v>0.18197917720925105</v>
      </c>
      <c r="EV43" s="59">
        <f t="shared" ca="1" si="398"/>
        <v>0.18197917720925105</v>
      </c>
      <c r="EW43" s="59">
        <f t="shared" ref="EW43:FL43" ca="1" si="399">EW7/EW$17</f>
        <v>0.18197917720925105</v>
      </c>
      <c r="EX43" s="59">
        <f t="shared" ca="1" si="399"/>
        <v>0.18197917720925105</v>
      </c>
      <c r="EY43" s="59">
        <f t="shared" ca="1" si="399"/>
        <v>0.18197917720925105</v>
      </c>
      <c r="EZ43" s="59">
        <f t="shared" ca="1" si="399"/>
        <v>0.18197917720925105</v>
      </c>
      <c r="FA43" s="59">
        <f t="shared" ca="1" si="399"/>
        <v>0.18197917720925105</v>
      </c>
      <c r="FB43" s="59">
        <f t="shared" ca="1" si="399"/>
        <v>0.18197917720925105</v>
      </c>
      <c r="FC43" s="59">
        <f t="shared" ca="1" si="399"/>
        <v>0.18197917720925105</v>
      </c>
      <c r="FD43" s="59">
        <f t="shared" ca="1" si="399"/>
        <v>0.18197917720925105</v>
      </c>
      <c r="FE43" s="59">
        <f t="shared" ca="1" si="399"/>
        <v>0.18197917720925105</v>
      </c>
      <c r="FF43" s="59">
        <f t="shared" ca="1" si="399"/>
        <v>0.18197917720925105</v>
      </c>
      <c r="FG43" s="59">
        <f t="shared" ca="1" si="399"/>
        <v>0.18197917720925105</v>
      </c>
      <c r="FH43" s="59">
        <f t="shared" ca="1" si="399"/>
        <v>0.18197917720925105</v>
      </c>
      <c r="FI43" s="59">
        <f t="shared" ca="1" si="399"/>
        <v>0.18197917720925105</v>
      </c>
      <c r="FJ43" s="59">
        <f t="shared" ca="1" si="399"/>
        <v>0.18197917720925105</v>
      </c>
      <c r="FK43" s="59">
        <f t="shared" ca="1" si="399"/>
        <v>0.18197917720925105</v>
      </c>
      <c r="FL43" s="59">
        <f t="shared" ca="1" si="399"/>
        <v>0.18197917720925105</v>
      </c>
      <c r="FM43" s="59">
        <f t="shared" ref="FM43:GI43" ca="1" si="400">FM7/FM$17</f>
        <v>0.18197917720925105</v>
      </c>
      <c r="FN43" s="59">
        <f t="shared" ca="1" si="400"/>
        <v>0.18197917720925105</v>
      </c>
      <c r="FO43" s="59">
        <f t="shared" ca="1" si="400"/>
        <v>0.18197917720925105</v>
      </c>
      <c r="FP43" s="59">
        <f t="shared" ca="1" si="400"/>
        <v>0.18197917720925105</v>
      </c>
      <c r="FQ43" s="59">
        <f t="shared" ca="1" si="400"/>
        <v>0.18197917720925105</v>
      </c>
      <c r="FR43" s="59">
        <f t="shared" ca="1" si="400"/>
        <v>0.18197917720925105</v>
      </c>
      <c r="FS43" s="59">
        <f t="shared" ca="1" si="400"/>
        <v>0.18197917720925105</v>
      </c>
      <c r="FT43" s="59">
        <f t="shared" ca="1" si="400"/>
        <v>0.18197917720925105</v>
      </c>
      <c r="FU43" s="59">
        <f t="shared" ca="1" si="400"/>
        <v>0.18197917720925105</v>
      </c>
      <c r="FV43" s="59">
        <f t="shared" ca="1" si="400"/>
        <v>0.18197917720925105</v>
      </c>
      <c r="FW43" s="59">
        <f t="shared" ca="1" si="400"/>
        <v>0.18197917720925105</v>
      </c>
      <c r="FX43" s="59">
        <f t="shared" ca="1" si="400"/>
        <v>0.18197917720925105</v>
      </c>
      <c r="FY43" s="59">
        <f t="shared" ca="1" si="400"/>
        <v>0.18197917720925105</v>
      </c>
      <c r="FZ43" s="59">
        <f t="shared" ca="1" si="400"/>
        <v>0.18197917720925105</v>
      </c>
      <c r="GA43" s="59">
        <f t="shared" ca="1" si="400"/>
        <v>0.18197917720925105</v>
      </c>
      <c r="GB43" s="59">
        <f t="shared" ca="1" si="400"/>
        <v>0.18197917720925105</v>
      </c>
      <c r="GC43" s="59">
        <f t="shared" ca="1" si="400"/>
        <v>0.18197917720925105</v>
      </c>
      <c r="GD43" s="59">
        <f t="shared" ca="1" si="400"/>
        <v>0.18197917720925105</v>
      </c>
      <c r="GE43" s="59">
        <f t="shared" ca="1" si="400"/>
        <v>0.18197917720925105</v>
      </c>
      <c r="GF43" s="59">
        <f t="shared" ca="1" si="400"/>
        <v>0.18197917720925105</v>
      </c>
      <c r="GG43" s="59">
        <f t="shared" ca="1" si="400"/>
        <v>0.18197917720925105</v>
      </c>
      <c r="GH43" s="59">
        <f t="shared" ca="1" si="400"/>
        <v>0.18197917720925105</v>
      </c>
      <c r="GI43" s="59">
        <f t="shared" ca="1" si="400"/>
        <v>0.18197917720925105</v>
      </c>
    </row>
    <row r="44" spans="2:191" x14ac:dyDescent="0.2">
      <c r="B44" s="55" t="str">
        <f t="shared" si="313"/>
        <v>Bajaj Auto</v>
      </c>
      <c r="C44" s="59">
        <f t="shared" ref="C44:AH44" si="401">C8/C$17</f>
        <v>5.4303501348639219E-2</v>
      </c>
      <c r="D44" s="59">
        <f t="shared" si="401"/>
        <v>5.6539355173987005E-2</v>
      </c>
      <c r="E44" s="59">
        <f t="shared" si="401"/>
        <v>6.16177617403071E-2</v>
      </c>
      <c r="F44" s="59">
        <f t="shared" si="401"/>
        <v>6.2091601598740262E-2</v>
      </c>
      <c r="G44" s="59">
        <f t="shared" si="401"/>
        <v>6.1965048619709209E-2</v>
      </c>
      <c r="H44" s="59">
        <f t="shared" si="401"/>
        <v>6.2526641848304865E-2</v>
      </c>
      <c r="I44" s="59">
        <f t="shared" si="401"/>
        <v>6.3125340262877375E-2</v>
      </c>
      <c r="J44" s="59">
        <f t="shared" si="401"/>
        <v>6.3646643487087248E-2</v>
      </c>
      <c r="K44" s="59">
        <f t="shared" si="401"/>
        <v>6.4086671901940298E-2</v>
      </c>
      <c r="L44" s="59">
        <f t="shared" si="401"/>
        <v>6.4450242297287685E-2</v>
      </c>
      <c r="M44" s="59">
        <f t="shared" si="401"/>
        <v>6.4586188545726883E-2</v>
      </c>
      <c r="N44" s="59">
        <f t="shared" si="401"/>
        <v>6.4672714685320279E-2</v>
      </c>
      <c r="O44" s="59">
        <f t="shared" si="401"/>
        <v>6.5659679408138105E-2</v>
      </c>
      <c r="P44" s="59">
        <f t="shared" si="401"/>
        <v>6.669942875864053E-2</v>
      </c>
      <c r="Q44" s="59">
        <f t="shared" si="401"/>
        <v>6.8185936766114508E-2</v>
      </c>
      <c r="R44" s="59">
        <f t="shared" si="401"/>
        <v>6.9855846770588592E-2</v>
      </c>
      <c r="S44" s="59">
        <f t="shared" si="401"/>
        <v>7.0862340034651167E-2</v>
      </c>
      <c r="T44" s="59">
        <f t="shared" si="401"/>
        <v>7.186711787276874E-2</v>
      </c>
      <c r="U44" s="59">
        <f t="shared" si="401"/>
        <v>7.2765963784147833E-2</v>
      </c>
      <c r="V44" s="59">
        <f t="shared" si="401"/>
        <v>7.3575417999847861E-2</v>
      </c>
      <c r="W44" s="59">
        <f t="shared" si="401"/>
        <v>7.3875743452926704E-2</v>
      </c>
      <c r="X44" s="59">
        <f t="shared" si="401"/>
        <v>7.6695210967241453E-2</v>
      </c>
      <c r="Y44" s="59">
        <f t="shared" si="401"/>
        <v>7.8146424111158658E-2</v>
      </c>
      <c r="Z44" s="59">
        <f t="shared" si="401"/>
        <v>8.0370297508941119E-2</v>
      </c>
      <c r="AA44" s="59">
        <f t="shared" si="401"/>
        <v>8.2606013243943566E-2</v>
      </c>
      <c r="AB44" s="59">
        <f t="shared" si="401"/>
        <v>8.4493274784451733E-2</v>
      </c>
      <c r="AC44" s="59">
        <f t="shared" si="401"/>
        <v>8.4463200819714548E-2</v>
      </c>
      <c r="AD44" s="59">
        <f t="shared" si="401"/>
        <v>8.4729834956208991E-2</v>
      </c>
      <c r="AE44" s="59">
        <f t="shared" si="401"/>
        <v>8.6421739474830686E-2</v>
      </c>
      <c r="AF44" s="59">
        <f t="shared" si="401"/>
        <v>8.655315218833054E-2</v>
      </c>
      <c r="AG44" s="59">
        <f t="shared" si="401"/>
        <v>8.7875699239629235E-2</v>
      </c>
      <c r="AH44" s="59">
        <f t="shared" si="401"/>
        <v>8.9247521806245234E-2</v>
      </c>
      <c r="AI44" s="59"/>
      <c r="AJ44" s="59">
        <f t="shared" si="315"/>
        <v>0.2326555023923445</v>
      </c>
      <c r="AK44" s="59">
        <f t="shared" si="315"/>
        <v>0.11800114656984521</v>
      </c>
      <c r="AL44" s="59">
        <f t="shared" si="315"/>
        <v>0.12527028165454496</v>
      </c>
      <c r="AM44" s="59">
        <f t="shared" si="315"/>
        <v>0.12902261818045985</v>
      </c>
      <c r="AN44" s="59">
        <f t="shared" si="315"/>
        <v>0.13163901993608279</v>
      </c>
      <c r="AO44" s="59">
        <f t="shared" si="315"/>
        <v>0.13619650588516852</v>
      </c>
      <c r="AP44" s="59">
        <f t="shared" si="315"/>
        <v>0.14040708980793806</v>
      </c>
      <c r="AQ44" s="59">
        <f t="shared" si="315"/>
        <v>0.14309285253114612</v>
      </c>
      <c r="AR44" s="59">
        <f t="shared" ref="AR44:AS44" si="402">AR8/AR$17</f>
        <v>0.14018371540228033</v>
      </c>
      <c r="AS44" s="59">
        <f t="shared" si="402"/>
        <v>8.0636734952347786E-2</v>
      </c>
      <c r="AT44" s="59">
        <f t="shared" ref="AT44:AU44" si="403">AT8/AT$17</f>
        <v>0.13686673406217756</v>
      </c>
      <c r="AU44" s="59">
        <f t="shared" si="403"/>
        <v>0.13488466732024934</v>
      </c>
      <c r="AV44" s="59">
        <f t="shared" ref="AV44:AW44" si="404">AV8/AV$17</f>
        <v>0.13398402128358616</v>
      </c>
      <c r="AW44" s="59">
        <f t="shared" si="404"/>
        <v>0.13421956527439105</v>
      </c>
      <c r="AX44" s="59">
        <f t="shared" ref="AX44:AY44" si="405">AX8/AX$17</f>
        <v>0.13392032019782923</v>
      </c>
      <c r="AY44" s="59">
        <f t="shared" si="405"/>
        <v>0.1322362175589073</v>
      </c>
      <c r="AZ44" s="59">
        <f t="shared" ref="AZ44:BA44" si="406">AZ8/AZ$17</f>
        <v>0.13253315938247445</v>
      </c>
      <c r="BA44" s="59">
        <f t="shared" si="406"/>
        <v>0.13134650227096611</v>
      </c>
      <c r="BB44" s="59">
        <f t="shared" ref="BB44:BC44" si="407">BB8/BB$17</f>
        <v>0.12992634673529813</v>
      </c>
      <c r="BC44" s="59">
        <f t="shared" si="407"/>
        <v>0.13011386162365818</v>
      </c>
      <c r="BD44" s="59">
        <f t="shared" ref="BD44:BE44" si="408">BD8/BD$17</f>
        <v>0.12920029945579667</v>
      </c>
      <c r="BE44" s="59">
        <f t="shared" si="408"/>
        <v>0.12846041096269256</v>
      </c>
      <c r="BF44" s="59">
        <f t="shared" ref="BF44:BG44" si="409">BF8/BF$17</f>
        <v>0.12869168023218572</v>
      </c>
      <c r="BG44" s="59">
        <f t="shared" si="409"/>
        <v>0.12824629873159971</v>
      </c>
      <c r="BH44" s="59">
        <f t="shared" ref="BH44:BI44" si="410">BH8/BH$17</f>
        <v>0.1275423868720387</v>
      </c>
      <c r="BI44" s="59">
        <f t="shared" si="410"/>
        <v>0.12682874589232487</v>
      </c>
      <c r="BJ44" s="59">
        <f t="shared" ref="BJ44:BK44" si="411">BJ8/BJ$17</f>
        <v>0.12623848713670258</v>
      </c>
      <c r="BK44" s="59">
        <f t="shared" si="411"/>
        <v>0.12836890538114468</v>
      </c>
      <c r="BL44" s="59">
        <f t="shared" ref="BL44:BM44" si="412">BL8/BL$17</f>
        <v>0.12879749498576379</v>
      </c>
      <c r="BM44" s="59">
        <f t="shared" si="412"/>
        <v>0.13013117810787253</v>
      </c>
      <c r="BN44" s="59">
        <f t="shared" ref="BN44:BO44" si="413">BN8/BN$17</f>
        <v>0.1319148113915449</v>
      </c>
      <c r="BO44" s="59">
        <f t="shared" si="413"/>
        <v>0.13368981475034697</v>
      </c>
      <c r="BP44" s="59">
        <f t="shared" ref="BP44:BQ44" si="414">BP8/BP$17</f>
        <v>0.13472500037599072</v>
      </c>
      <c r="BQ44" s="59">
        <f t="shared" si="414"/>
        <v>0.13609407656829675</v>
      </c>
      <c r="BR44" s="59">
        <f t="shared" ref="BR44:BS44" si="415">BR8/BR$17</f>
        <v>0.13828721058669499</v>
      </c>
      <c r="BS44" s="59">
        <f t="shared" si="415"/>
        <v>0.13990338881465719</v>
      </c>
      <c r="BT44" s="59">
        <f t="shared" ref="BT44:BU44" si="416">BT8/BT$17</f>
        <v>0.14141772368734493</v>
      </c>
      <c r="BU44" s="59">
        <f t="shared" si="416"/>
        <v>0.14375236901851318</v>
      </c>
      <c r="BV44" s="59">
        <f t="shared" ref="BV44" si="417">BV8/BV$17</f>
        <v>0.14535344906489306</v>
      </c>
      <c r="BW44" s="59">
        <f t="shared" ref="BW44:BX44" si="418">BW8/BW$17</f>
        <v>0.14843525696238874</v>
      </c>
      <c r="BX44" s="59">
        <f t="shared" si="418"/>
        <v>0.14908452741948006</v>
      </c>
      <c r="BY44" s="59">
        <f t="shared" ref="BY44:BZ44" si="419">BY8/BY$17</f>
        <v>0.14978013247480298</v>
      </c>
      <c r="BZ44" s="59">
        <f t="shared" si="419"/>
        <v>0.15207546622225745</v>
      </c>
      <c r="CA44" s="59">
        <f t="shared" ref="CA44:CB44" si="420">CA8/CA$17</f>
        <v>0.15472953170072906</v>
      </c>
      <c r="CB44" s="59">
        <f t="shared" si="420"/>
        <v>0.15592614307302291</v>
      </c>
      <c r="CC44" s="59">
        <f t="shared" ref="CC44:CD44" si="421">CC8/CC$17</f>
        <v>0.15737525424677021</v>
      </c>
      <c r="CD44" s="59">
        <f t="shared" si="421"/>
        <v>0.15918632658672827</v>
      </c>
      <c r="CE44" s="59">
        <f t="shared" ref="CE44:CF44" si="422">CE8/CE$17</f>
        <v>0.16135069115589964</v>
      </c>
      <c r="CF44" s="59">
        <f t="shared" si="422"/>
        <v>0.16323348972829196</v>
      </c>
      <c r="CG44" s="59">
        <f t="shared" ref="CG44:CH44" si="423">CG8/CG$17</f>
        <v>0.16688342630709646</v>
      </c>
      <c r="CH44" s="59">
        <f t="shared" si="423"/>
        <v>0.16765729831107984</v>
      </c>
      <c r="CI44" s="59">
        <f t="shared" ref="CI44:CK44" si="424">CI8/CI$17</f>
        <v>0.16845156061050598</v>
      </c>
      <c r="CJ44" s="59"/>
      <c r="CK44" s="59">
        <f t="shared" si="424"/>
        <v>0.22334158124189937</v>
      </c>
      <c r="CL44" s="59">
        <f t="shared" ref="CL44:CM44" si="425">CL8/CL$17</f>
        <v>0.24013312912346843</v>
      </c>
      <c r="CM44" s="59">
        <f t="shared" si="425"/>
        <v>0.23103933902919913</v>
      </c>
      <c r="CN44" s="59">
        <f t="shared" ref="CN44:CO44" si="426">CN8/CN$17</f>
        <v>0.2261382996709628</v>
      </c>
      <c r="CO44" s="59">
        <f t="shared" si="426"/>
        <v>0.21822165663601656</v>
      </c>
      <c r="CP44" s="59">
        <f t="shared" ref="CP44:CQ44" si="427">CP8/CP$17</f>
        <v>0.22277690359992652</v>
      </c>
      <c r="CQ44" s="59">
        <f t="shared" si="427"/>
        <v>0.23311725092831517</v>
      </c>
      <c r="CR44" s="59">
        <f t="shared" ref="CR44" si="428">CR8/CR$17</f>
        <v>0.24060056692520948</v>
      </c>
      <c r="CS44" s="59">
        <f t="shared" ref="CS44:CV44" si="429">CS8/CS$17</f>
        <v>0.24721741486367682</v>
      </c>
      <c r="CT44" s="59">
        <f t="shared" si="429"/>
        <v>0.24998751909578346</v>
      </c>
      <c r="CU44" s="59">
        <f t="shared" ref="CU44" si="430">CU8/CU$17</f>
        <v>0.24762136556828065</v>
      </c>
      <c r="CV44" s="59">
        <f t="shared" si="429"/>
        <v>0.24638538564547399</v>
      </c>
      <c r="CW44" s="59">
        <f t="shared" ref="CW44:CX44" si="431">CW8/CW$17</f>
        <v>0.25509719314454959</v>
      </c>
      <c r="CX44" s="59">
        <f t="shared" si="431"/>
        <v>0.25005294090567309</v>
      </c>
      <c r="CY44" s="59">
        <f t="shared" ref="CY44" si="432">CY8/CY$17</f>
        <v>0.24784006458751404</v>
      </c>
      <c r="CZ44" s="59">
        <v>0.24642291091965055</v>
      </c>
      <c r="DA44" s="59">
        <v>0.24536983275399793</v>
      </c>
      <c r="DB44" s="59">
        <v>0.24329906904577192</v>
      </c>
      <c r="DC44" s="59">
        <v>0.24242856682517688</v>
      </c>
      <c r="DD44" s="59">
        <v>0.24132670927076949</v>
      </c>
      <c r="DE44" s="59">
        <v>0.23966938690102532</v>
      </c>
      <c r="DF44" s="59">
        <v>0.23816284306211355</v>
      </c>
      <c r="DG44" s="59">
        <v>0.23771277619689291</v>
      </c>
      <c r="DH44" s="59">
        <v>0.23804373992398767</v>
      </c>
      <c r="DI44" s="59">
        <v>0.23734635325262241</v>
      </c>
      <c r="DJ44" s="59">
        <v>0.2351978983370096</v>
      </c>
      <c r="DK44" s="59">
        <v>0.2342686615117037</v>
      </c>
      <c r="DL44" s="59">
        <v>0.23286995810498257</v>
      </c>
      <c r="DM44" s="59">
        <v>0.23081916042943501</v>
      </c>
      <c r="DN44" s="59">
        <v>0.22755697889866047</v>
      </c>
      <c r="DO44" s="59">
        <v>0.22497044869407518</v>
      </c>
      <c r="DP44" s="59">
        <v>0.22163333092642068</v>
      </c>
      <c r="DQ44" s="59">
        <v>0.21796223730045586</v>
      </c>
      <c r="DR44" s="59">
        <v>0.21358340048446639</v>
      </c>
      <c r="DS44" s="59">
        <v>0.21300077819713295</v>
      </c>
      <c r="DT44" s="59">
        <v>0.21265724371725547</v>
      </c>
      <c r="DU44" s="59">
        <v>0.21204427872184284</v>
      </c>
      <c r="DV44" s="59">
        <v>0.21087065373476063</v>
      </c>
      <c r="DW44" s="59">
        <f t="shared" ref="DW44:DX44" si="433">DW8/DW$17</f>
        <v>0.21116345979412504</v>
      </c>
      <c r="DX44" s="59">
        <f t="shared" si="433"/>
        <v>0.21127468339143196</v>
      </c>
      <c r="DY44" s="59">
        <f t="shared" ref="DY44:DZ44" si="434">DY8/DY$17</f>
        <v>0.21181078231639974</v>
      </c>
      <c r="DZ44" s="59">
        <f t="shared" si="434"/>
        <v>0.21159030403364729</v>
      </c>
      <c r="EA44" s="59">
        <f t="shared" ref="EA44:EB44" si="435">EA8/EA$17</f>
        <v>0.2115233220021695</v>
      </c>
      <c r="EB44" s="59">
        <f t="shared" si="435"/>
        <v>0.21252214961150268</v>
      </c>
      <c r="EC44" s="59">
        <f t="shared" ref="EC44:ED44" si="436">EC8/EC$17</f>
        <v>0.21235645343863682</v>
      </c>
      <c r="ED44" s="59">
        <f t="shared" si="436"/>
        <v>0.21227975102179319</v>
      </c>
      <c r="EE44" s="59">
        <f t="shared" ref="EE44:EF44" si="437">EE8/EE$17</f>
        <v>0.2122582515426347</v>
      </c>
      <c r="EF44" s="59">
        <f t="shared" si="437"/>
        <v>0.2119093833230562</v>
      </c>
      <c r="EG44" s="59">
        <f t="shared" ref="EG44" si="438">EG8/EG$17</f>
        <v>0.21115959202641402</v>
      </c>
      <c r="EH44" s="59"/>
      <c r="EI44" s="59">
        <f t="shared" ref="EI44:EJ44" si="439">EI8/EI$17</f>
        <v>0.21103054041179273</v>
      </c>
      <c r="EJ44" s="59">
        <f t="shared" si="439"/>
        <v>0.21365969560442025</v>
      </c>
      <c r="EK44" s="59">
        <f t="shared" ref="EK44:EN44" si="440">EK8/EK$17</f>
        <v>0.20761984384097457</v>
      </c>
      <c r="EL44" s="59">
        <f t="shared" si="440"/>
        <v>0.20574336604870955</v>
      </c>
      <c r="EM44" s="59">
        <f t="shared" si="440"/>
        <v>0.20821091454647747</v>
      </c>
      <c r="EN44" s="59">
        <f t="shared" si="440"/>
        <v>0.21105291301854823</v>
      </c>
      <c r="EO44" s="59">
        <f t="shared" ref="EO44:EV44" si="441">EO8/EO$17</f>
        <v>0.21455868971792538</v>
      </c>
      <c r="EP44" s="59">
        <f t="shared" si="441"/>
        <v>0.21574597236008247</v>
      </c>
      <c r="EQ44" s="59">
        <f t="shared" ca="1" si="441"/>
        <v>0.21929818451062669</v>
      </c>
      <c r="ER44" s="59">
        <f t="shared" ca="1" si="441"/>
        <v>0.21929818451062669</v>
      </c>
      <c r="ES44" s="59">
        <f t="shared" ca="1" si="441"/>
        <v>0.21929818451062669</v>
      </c>
      <c r="ET44" s="59">
        <f t="shared" ca="1" si="441"/>
        <v>0.21929818451062669</v>
      </c>
      <c r="EU44" s="59">
        <f t="shared" ca="1" si="441"/>
        <v>0.21929818451062669</v>
      </c>
      <c r="EV44" s="59">
        <f t="shared" ca="1" si="441"/>
        <v>0.21929818451062669</v>
      </c>
      <c r="EW44" s="59">
        <f t="shared" ref="EW44:FL44" ca="1" si="442">EW8/EW$17</f>
        <v>0.21929818451062669</v>
      </c>
      <c r="EX44" s="59">
        <f t="shared" ca="1" si="442"/>
        <v>0.21929818451062669</v>
      </c>
      <c r="EY44" s="59">
        <f t="shared" ca="1" si="442"/>
        <v>0.21929818451062669</v>
      </c>
      <c r="EZ44" s="59">
        <f t="shared" ca="1" si="442"/>
        <v>0.21929818451062669</v>
      </c>
      <c r="FA44" s="59">
        <f t="shared" ca="1" si="442"/>
        <v>0.21929818451062669</v>
      </c>
      <c r="FB44" s="59">
        <f t="shared" ca="1" si="442"/>
        <v>0.21929818451062669</v>
      </c>
      <c r="FC44" s="59">
        <f t="shared" ca="1" si="442"/>
        <v>0.21929818451062669</v>
      </c>
      <c r="FD44" s="59">
        <f t="shared" ca="1" si="442"/>
        <v>0.21929818451062669</v>
      </c>
      <c r="FE44" s="59">
        <f t="shared" ca="1" si="442"/>
        <v>0.21929818451062669</v>
      </c>
      <c r="FF44" s="59">
        <f t="shared" ca="1" si="442"/>
        <v>0.21929818451062669</v>
      </c>
      <c r="FG44" s="59">
        <f t="shared" ca="1" si="442"/>
        <v>0.21929818451062669</v>
      </c>
      <c r="FH44" s="59">
        <f t="shared" ca="1" si="442"/>
        <v>0.21929818451062669</v>
      </c>
      <c r="FI44" s="59">
        <f t="shared" ca="1" si="442"/>
        <v>0.21929818451062669</v>
      </c>
      <c r="FJ44" s="59">
        <f t="shared" ca="1" si="442"/>
        <v>0.21929818451062669</v>
      </c>
      <c r="FK44" s="59">
        <f t="shared" ca="1" si="442"/>
        <v>0.21929818451062669</v>
      </c>
      <c r="FL44" s="59">
        <f t="shared" ca="1" si="442"/>
        <v>0.21929818451062669</v>
      </c>
      <c r="FM44" s="59">
        <f t="shared" ref="FM44:GI44" ca="1" si="443">FM8/FM$17</f>
        <v>0.21929818451062669</v>
      </c>
      <c r="FN44" s="59">
        <f t="shared" ca="1" si="443"/>
        <v>0.21929818451062669</v>
      </c>
      <c r="FO44" s="59">
        <f t="shared" ca="1" si="443"/>
        <v>0.21929818451062669</v>
      </c>
      <c r="FP44" s="59">
        <f t="shared" ca="1" si="443"/>
        <v>0.21929818451062669</v>
      </c>
      <c r="FQ44" s="59">
        <f t="shared" ca="1" si="443"/>
        <v>0.21929818451062669</v>
      </c>
      <c r="FR44" s="59">
        <f t="shared" ca="1" si="443"/>
        <v>0.21929818451062669</v>
      </c>
      <c r="FS44" s="59">
        <f t="shared" ca="1" si="443"/>
        <v>0.21929818451062669</v>
      </c>
      <c r="FT44" s="59">
        <f t="shared" ca="1" si="443"/>
        <v>0.21929818451062669</v>
      </c>
      <c r="FU44" s="59">
        <f t="shared" ca="1" si="443"/>
        <v>0.21929818451062669</v>
      </c>
      <c r="FV44" s="59">
        <f t="shared" ca="1" si="443"/>
        <v>0.21929818451062669</v>
      </c>
      <c r="FW44" s="59">
        <f t="shared" ca="1" si="443"/>
        <v>0.21929818451062669</v>
      </c>
      <c r="FX44" s="59">
        <f t="shared" ca="1" si="443"/>
        <v>0.21929818451062669</v>
      </c>
      <c r="FY44" s="59">
        <f t="shared" ca="1" si="443"/>
        <v>0.21929818451062669</v>
      </c>
      <c r="FZ44" s="59">
        <f t="shared" ca="1" si="443"/>
        <v>0.21929818451062669</v>
      </c>
      <c r="GA44" s="59">
        <f t="shared" ca="1" si="443"/>
        <v>0.21929818451062669</v>
      </c>
      <c r="GB44" s="59">
        <f t="shared" ca="1" si="443"/>
        <v>0.21929818451062669</v>
      </c>
      <c r="GC44" s="59">
        <f t="shared" ca="1" si="443"/>
        <v>0.21929818451062669</v>
      </c>
      <c r="GD44" s="59">
        <f t="shared" ca="1" si="443"/>
        <v>0.21929818451062669</v>
      </c>
      <c r="GE44" s="59">
        <f t="shared" ca="1" si="443"/>
        <v>0.21929818451062669</v>
      </c>
      <c r="GF44" s="59">
        <f t="shared" ca="1" si="443"/>
        <v>0.21929818451062669</v>
      </c>
      <c r="GG44" s="59">
        <f t="shared" ca="1" si="443"/>
        <v>0.21929818451062669</v>
      </c>
      <c r="GH44" s="59">
        <f t="shared" ca="1" si="443"/>
        <v>0.21929818451062669</v>
      </c>
      <c r="GI44" s="59">
        <f t="shared" ca="1" si="443"/>
        <v>0.21929818451062669</v>
      </c>
    </row>
    <row r="45" spans="2:191" x14ac:dyDescent="0.2">
      <c r="B45" s="55" t="str">
        <f t="shared" si="313"/>
        <v>Hero Electric</v>
      </c>
      <c r="C45" s="59">
        <f t="shared" ref="C45:AH45" si="444">C9/C$17</f>
        <v>7.4999680417247236E-2</v>
      </c>
      <c r="D45" s="59">
        <f t="shared" si="444"/>
        <v>7.1987745223930658E-2</v>
      </c>
      <c r="E45" s="59">
        <f t="shared" si="444"/>
        <v>6.5701701233876864E-2</v>
      </c>
      <c r="F45" s="59">
        <f t="shared" si="444"/>
        <v>6.2237032802258695E-2</v>
      </c>
      <c r="G45" s="59">
        <f t="shared" si="444"/>
        <v>6.1306835143216484E-2</v>
      </c>
      <c r="H45" s="59">
        <f t="shared" si="444"/>
        <v>5.9916924796574685E-2</v>
      </c>
      <c r="I45" s="59">
        <f t="shared" si="444"/>
        <v>5.8470315352203532E-2</v>
      </c>
      <c r="J45" s="59">
        <f t="shared" si="444"/>
        <v>5.7391718568445799E-2</v>
      </c>
      <c r="K45" s="59">
        <f t="shared" si="444"/>
        <v>5.6220781440305984E-2</v>
      </c>
      <c r="L45" s="59">
        <f t="shared" si="444"/>
        <v>5.4735354498283643E-2</v>
      </c>
      <c r="M45" s="59">
        <f t="shared" si="444"/>
        <v>5.3961202671965122E-2</v>
      </c>
      <c r="N45" s="59">
        <f t="shared" si="444"/>
        <v>5.2841461608954372E-2</v>
      </c>
      <c r="O45" s="59">
        <f t="shared" si="444"/>
        <v>5.1862054971983332E-2</v>
      </c>
      <c r="P45" s="59">
        <f t="shared" si="444"/>
        <v>5.0948862564928941E-2</v>
      </c>
      <c r="Q45" s="59">
        <f t="shared" si="444"/>
        <v>4.9781244336946591E-2</v>
      </c>
      <c r="R45" s="59">
        <f t="shared" si="444"/>
        <v>4.8540408320906329E-2</v>
      </c>
      <c r="S45" s="59">
        <f t="shared" si="444"/>
        <v>4.7659303002520401E-2</v>
      </c>
      <c r="T45" s="59">
        <f t="shared" si="444"/>
        <v>4.6840166426246707E-2</v>
      </c>
      <c r="U45" s="59">
        <f t="shared" si="444"/>
        <v>4.5927578224155705E-2</v>
      </c>
      <c r="V45" s="59">
        <f t="shared" si="444"/>
        <v>4.5193021979889399E-2</v>
      </c>
      <c r="W45" s="59">
        <f t="shared" si="444"/>
        <v>4.4573012122473693E-2</v>
      </c>
      <c r="X45" s="59">
        <f t="shared" si="444"/>
        <v>4.2545384838872963E-2</v>
      </c>
      <c r="Y45" s="59">
        <f t="shared" si="444"/>
        <v>4.1552040849002499E-2</v>
      </c>
      <c r="Z45" s="59">
        <f t="shared" si="444"/>
        <v>4.0618936349985209E-2</v>
      </c>
      <c r="AA45" s="59">
        <f t="shared" si="444"/>
        <v>3.9663280275298536E-2</v>
      </c>
      <c r="AB45" s="59">
        <f t="shared" si="444"/>
        <v>3.7967204034992236E-2</v>
      </c>
      <c r="AC45" s="59">
        <f t="shared" si="444"/>
        <v>3.7944141421459548E-2</v>
      </c>
      <c r="AD45" s="59">
        <f t="shared" si="444"/>
        <v>3.7366299818139853E-2</v>
      </c>
      <c r="AE45" s="59">
        <f t="shared" si="444"/>
        <v>3.6669769099766325E-2</v>
      </c>
      <c r="AF45" s="59">
        <f t="shared" si="444"/>
        <v>3.650574531949282E-2</v>
      </c>
      <c r="AG45" s="59">
        <f t="shared" si="444"/>
        <v>3.5695315752451225E-2</v>
      </c>
      <c r="AH45" s="59">
        <f t="shared" si="444"/>
        <v>3.4828386244862279E-2</v>
      </c>
      <c r="AI45" s="59"/>
      <c r="AJ45" s="59">
        <f t="shared" si="315"/>
        <v>7.1770334928229667E-3</v>
      </c>
      <c r="AK45" s="59">
        <f t="shared" si="315"/>
        <v>4.2996369195490158E-3</v>
      </c>
      <c r="AL45" s="59">
        <f t="shared" si="315"/>
        <v>4.914211900817163E-3</v>
      </c>
      <c r="AM45" s="59">
        <f t="shared" si="315"/>
        <v>5.1736052744625616E-3</v>
      </c>
      <c r="AN45" s="59">
        <f t="shared" si="315"/>
        <v>5.3956088045267773E-3</v>
      </c>
      <c r="AO45" s="59">
        <f t="shared" si="315"/>
        <v>5.2215912799425624E-3</v>
      </c>
      <c r="AP45" s="59">
        <f t="shared" si="315"/>
        <v>5.1580760468949681E-3</v>
      </c>
      <c r="AQ45" s="59">
        <f t="shared" si="315"/>
        <v>5.0296117394804593E-3</v>
      </c>
      <c r="AR45" s="59">
        <f t="shared" ref="AR45:AS45" si="445">AR9/AR$17</f>
        <v>4.7003209647744513E-3</v>
      </c>
      <c r="AS45" s="59">
        <f t="shared" si="445"/>
        <v>5.548871228192382E-3</v>
      </c>
      <c r="AT45" s="59">
        <f t="shared" ref="AT45:AU45" si="446">AT9/AT$17</f>
        <v>4.4345551375181086E-3</v>
      </c>
      <c r="AU45" s="59">
        <f t="shared" si="446"/>
        <v>4.2498288969867373E-3</v>
      </c>
      <c r="AV45" s="59">
        <f t="shared" ref="AV45:AW45" si="447">AV9/AV$17</f>
        <v>3.9305719162439599E-3</v>
      </c>
      <c r="AW45" s="59">
        <f t="shared" si="447"/>
        <v>3.5069089383570622E-3</v>
      </c>
      <c r="AX45" s="59">
        <f t="shared" ref="AX45:AY45" si="448">AX9/AX$17</f>
        <v>3.6296310459328373E-3</v>
      </c>
      <c r="AY45" s="59">
        <f t="shared" si="448"/>
        <v>3.5970677528638544E-3</v>
      </c>
      <c r="AZ45" s="59">
        <f t="shared" ref="AZ45:BA45" si="449">AZ9/AZ$17</f>
        <v>3.6500688555483078E-3</v>
      </c>
      <c r="BA45" s="59">
        <f t="shared" si="449"/>
        <v>3.6677412505067273E-3</v>
      </c>
      <c r="BB45" s="59">
        <f t="shared" ref="BB45:BC45" si="450">BB9/BB$17</f>
        <v>3.6617390121674357E-3</v>
      </c>
      <c r="BC45" s="59">
        <f t="shared" si="450"/>
        <v>3.6868035160994629E-3</v>
      </c>
      <c r="BD45" s="59">
        <f t="shared" ref="BD45:BE45" si="451">BD9/BD$17</f>
        <v>3.6592154642044747E-3</v>
      </c>
      <c r="BE45" s="59">
        <f t="shared" si="451"/>
        <v>3.6298017091180618E-3</v>
      </c>
      <c r="BF45" s="59">
        <f t="shared" ref="BF45:BG45" si="452">BF9/BF$17</f>
        <v>3.6201713562500413E-3</v>
      </c>
      <c r="BG45" s="59">
        <f t="shared" si="452"/>
        <v>3.6164255716285582E-3</v>
      </c>
      <c r="BH45" s="59">
        <f t="shared" ref="BH45:BI45" si="453">BH9/BH$17</f>
        <v>3.6443630000165092E-3</v>
      </c>
      <c r="BI45" s="59">
        <f t="shared" si="453"/>
        <v>3.6193154436685777E-3</v>
      </c>
      <c r="BJ45" s="59">
        <f t="shared" ref="BJ45:BK45" si="454">BJ9/BJ$17</f>
        <v>3.6294389924300271E-3</v>
      </c>
      <c r="BK45" s="59">
        <f t="shared" si="454"/>
        <v>3.6197183611488418E-3</v>
      </c>
      <c r="BL45" s="59">
        <f t="shared" ref="BL45:BM45" si="455">BL9/BL$17</f>
        <v>3.6116526642074702E-3</v>
      </c>
      <c r="BM45" s="59">
        <f t="shared" si="455"/>
        <v>3.5622586034530137E-3</v>
      </c>
      <c r="BN45" s="59">
        <f t="shared" ref="BN45:BO45" si="456">BN9/BN$17</f>
        <v>3.4990708863776162E-3</v>
      </c>
      <c r="BO45" s="59">
        <f t="shared" si="456"/>
        <v>3.4271108449878311E-3</v>
      </c>
      <c r="BP45" s="59">
        <f t="shared" ref="BP45:BQ45" si="457">BP9/BP$17</f>
        <v>3.4215156938533033E-3</v>
      </c>
      <c r="BQ45" s="59">
        <f t="shared" si="457"/>
        <v>3.387705543504847E-3</v>
      </c>
      <c r="BR45" s="59">
        <f t="shared" ref="BR45:BS45" si="458">BR9/BR$17</f>
        <v>3.3307318654230795E-3</v>
      </c>
      <c r="BS45" s="59">
        <f t="shared" si="458"/>
        <v>3.2936881058818999E-3</v>
      </c>
      <c r="BT45" s="59">
        <f t="shared" ref="BT45:BU45" si="459">BT9/BT$17</f>
        <v>3.2654110001525643E-3</v>
      </c>
      <c r="BU45" s="59">
        <f t="shared" si="459"/>
        <v>3.2290292201744642E-3</v>
      </c>
      <c r="BV45" s="59">
        <f t="shared" ref="BV45" si="460">BV9/BV$17</f>
        <v>3.1983809785316938E-3</v>
      </c>
      <c r="BW45" s="59">
        <f t="shared" ref="BW45:BX45" si="461">BW9/BW$17</f>
        <v>3.0816346061824096E-3</v>
      </c>
      <c r="BX45" s="59">
        <f t="shared" si="461"/>
        <v>3.0594169111298787E-3</v>
      </c>
      <c r="BY45" s="59">
        <f t="shared" ref="BY45:BZ45" si="462">BY9/BY$17</f>
        <v>3.0208689386310938E-3</v>
      </c>
      <c r="BZ45" s="59">
        <f t="shared" si="462"/>
        <v>2.9602476249370726E-3</v>
      </c>
      <c r="CA45" s="59">
        <f t="shared" ref="CA45:CB45" si="463">CA9/CA$17</f>
        <v>2.8835924021741815E-3</v>
      </c>
      <c r="CB45" s="59">
        <f t="shared" si="463"/>
        <v>2.8055557849362917E-3</v>
      </c>
      <c r="CC45" s="59">
        <f t="shared" ref="CC45:CD45" si="464">CC9/CC$17</f>
        <v>2.75825278023089E-3</v>
      </c>
      <c r="CD45" s="59">
        <f t="shared" si="464"/>
        <v>2.7108196683083806E-3</v>
      </c>
      <c r="CE45" s="59">
        <f t="shared" ref="CE45:CF45" si="465">CE9/CE$17</f>
        <v>2.6847178910966822E-3</v>
      </c>
      <c r="CF45" s="59">
        <f t="shared" si="465"/>
        <v>2.6533661394867437E-3</v>
      </c>
      <c r="CG45" s="59">
        <f t="shared" ref="CG45:CH45" si="466">CG9/CG$17</f>
        <v>2.5894715722418679E-3</v>
      </c>
      <c r="CH45" s="59">
        <f t="shared" si="466"/>
        <v>2.5631212807121586E-3</v>
      </c>
      <c r="CI45" s="59">
        <f t="shared" ref="CI45:CK45" si="467">CI9/CI$17</f>
        <v>2.5386964020333949E-3</v>
      </c>
      <c r="CJ45" s="59"/>
      <c r="CK45" s="59">
        <f t="shared" si="467"/>
        <v>1.3550135501355014E-3</v>
      </c>
      <c r="CL45" s="59">
        <f t="shared" ref="CL45:CM45" si="468">CL9/CL$17</f>
        <v>1.2370405278039585E-3</v>
      </c>
      <c r="CM45" s="59">
        <f t="shared" si="468"/>
        <v>1.0139892967796452E-3</v>
      </c>
      <c r="CN45" s="59">
        <f t="shared" ref="CN45:CO45" si="469">CN9/CN$17</f>
        <v>9.7540674461250344E-4</v>
      </c>
      <c r="CO45" s="59">
        <f t="shared" si="469"/>
        <v>8.2286414130299575E-4</v>
      </c>
      <c r="CP45" s="59">
        <f t="shared" ref="CP45:CQ45" si="470">CP9/CP$17</f>
        <v>8.147160075720664E-4</v>
      </c>
      <c r="CQ45" s="59">
        <f t="shared" si="470"/>
        <v>7.7621834812343965E-4</v>
      </c>
      <c r="CR45" s="59">
        <f t="shared" ref="CR45" si="471">CR9/CR$17</f>
        <v>7.6628352490421458E-4</v>
      </c>
      <c r="CS45" s="59">
        <f t="shared" ref="CS45:CV45" si="472">CS9/CS$17</f>
        <v>7.7409223861946174E-4</v>
      </c>
      <c r="CT45" s="59">
        <f t="shared" si="472"/>
        <v>8.187473166055934E-4</v>
      </c>
      <c r="CU45" s="59">
        <f t="shared" ref="CU45" si="473">CU9/CU$17</f>
        <v>7.7522524349734755E-4</v>
      </c>
      <c r="CV45" s="59">
        <f t="shared" si="472"/>
        <v>7.3951192213139326E-4</v>
      </c>
      <c r="CW45" s="59">
        <f t="shared" ref="CW45:CX45" si="474">CW9/CW$17</f>
        <v>6.7165328274637387E-4</v>
      </c>
      <c r="CX45" s="59">
        <f t="shared" si="474"/>
        <v>6.7825740021790171E-4</v>
      </c>
      <c r="CY45" s="59">
        <f t="shared" ref="CY45" si="475">CY9/CY$17</f>
        <v>6.8827521715518719E-4</v>
      </c>
      <c r="CZ45" s="59">
        <v>6.635918416593087E-4</v>
      </c>
      <c r="DA45" s="59">
        <v>6.6062299845424542E-4</v>
      </c>
      <c r="DB45" s="59">
        <v>6.4730411171450735E-4</v>
      </c>
      <c r="DC45" s="59">
        <v>6.6058711694003157E-4</v>
      </c>
      <c r="DD45" s="59">
        <v>6.54381510986606E-4</v>
      </c>
      <c r="DE45" s="59">
        <v>6.6331868591755602E-4</v>
      </c>
      <c r="DF45" s="59">
        <v>6.5723374091091402E-4</v>
      </c>
      <c r="DG45" s="59">
        <v>6.7470853163220375E-4</v>
      </c>
      <c r="DH45" s="59">
        <v>6.5653655084875581E-4</v>
      </c>
      <c r="DI45" s="59">
        <v>6.3388287311341262E-4</v>
      </c>
      <c r="DJ45" s="59">
        <v>6.0802828653332998E-4</v>
      </c>
      <c r="DK45" s="59">
        <v>5.9005069493143364E-4</v>
      </c>
      <c r="DL45" s="59">
        <v>5.8419942267351173E-4</v>
      </c>
      <c r="DM45" s="59">
        <v>5.7984978717204956E-4</v>
      </c>
      <c r="DN45" s="59">
        <v>5.6711326836550446E-4</v>
      </c>
      <c r="DO45" s="59">
        <v>5.5999050040211364E-4</v>
      </c>
      <c r="DP45" s="59">
        <v>5.5140180781021279E-4</v>
      </c>
      <c r="DQ45" s="59">
        <v>5.4773062914797175E-4</v>
      </c>
      <c r="DR45" s="59">
        <v>5.2579642874174472E-4</v>
      </c>
      <c r="DS45" s="59">
        <v>5.5057745087407149E-4</v>
      </c>
      <c r="DT45" s="59">
        <v>5.4749297247826372E-4</v>
      </c>
      <c r="DU45" s="59">
        <v>5.4182450829997415E-4</v>
      </c>
      <c r="DV45" s="59">
        <v>5.315992756132693E-4</v>
      </c>
      <c r="DW45" s="59">
        <f t="shared" ref="DW45:DX45" si="476">DW9/DW$17</f>
        <v>5.124064964232329E-4</v>
      </c>
      <c r="DX45" s="59">
        <f t="shared" si="476"/>
        <v>4.9842693593320469E-4</v>
      </c>
      <c r="DY45" s="59">
        <f t="shared" ref="DY45:DZ45" si="477">DY9/DY$17</f>
        <v>4.7317912769283255E-4</v>
      </c>
      <c r="DZ45" s="59">
        <f t="shared" si="477"/>
        <v>4.6514836275233601E-4</v>
      </c>
      <c r="EA45" s="59">
        <f t="shared" ref="EA45:EB45" si="478">EA9/EA$17</f>
        <v>4.53488414277992E-4</v>
      </c>
      <c r="EB45" s="59">
        <f t="shared" si="478"/>
        <v>4.4586736684356867E-4</v>
      </c>
      <c r="EC45" s="59">
        <f t="shared" ref="EC45:ED45" si="479">EC9/EC$17</f>
        <v>4.3722835244407193E-4</v>
      </c>
      <c r="ED45" s="59">
        <f t="shared" si="479"/>
        <v>4.279629470186936E-4</v>
      </c>
      <c r="EE45" s="59">
        <f t="shared" ref="EE45:EF45" si="480">EE9/EE$17</f>
        <v>4.2241272207727665E-4</v>
      </c>
      <c r="EF45" s="59">
        <f t="shared" si="480"/>
        <v>4.1488172616829881E-4</v>
      </c>
      <c r="EG45" s="59">
        <f t="shared" ref="EG45" si="481">EG9/EG$17</f>
        <v>4.0574044092033884E-4</v>
      </c>
      <c r="EH45" s="59"/>
      <c r="EI45" s="59">
        <f t="shared" ref="EI45:EJ45" si="482">EI9/EI$17</f>
        <v>0</v>
      </c>
      <c r="EJ45" s="59">
        <f t="shared" si="482"/>
        <v>4.4829982292156992E-5</v>
      </c>
      <c r="EK45" s="59">
        <f t="shared" ref="EK45:EN45" si="483">EK9/EK$17</f>
        <v>4.478748339130824E-5</v>
      </c>
      <c r="EL45" s="59">
        <f t="shared" si="483"/>
        <v>6.4147796523189427E-5</v>
      </c>
      <c r="EM45" s="59">
        <f t="shared" si="483"/>
        <v>7.0325686066137401E-5</v>
      </c>
      <c r="EN45" s="59">
        <f t="shared" si="483"/>
        <v>5.7983339453796944E-5</v>
      </c>
      <c r="EO45" s="59">
        <f t="shared" ref="EO45:EV45" si="484">EO9/EO$17</f>
        <v>5.5146551961838584E-5</v>
      </c>
      <c r="EP45" s="59">
        <f t="shared" si="484"/>
        <v>5.7265022524242191E-5</v>
      </c>
      <c r="EQ45" s="59">
        <f t="shared" ca="1" si="484"/>
        <v>4.9580024413040121E-5</v>
      </c>
      <c r="ER45" s="59">
        <f t="shared" ca="1" si="484"/>
        <v>4.9580024413040121E-5</v>
      </c>
      <c r="ES45" s="59">
        <f t="shared" ca="1" si="484"/>
        <v>4.9580024413040121E-5</v>
      </c>
      <c r="ET45" s="59">
        <f t="shared" ca="1" si="484"/>
        <v>4.9580024413040121E-5</v>
      </c>
      <c r="EU45" s="59">
        <f t="shared" ca="1" si="484"/>
        <v>4.9580024413040121E-5</v>
      </c>
      <c r="EV45" s="59">
        <f t="shared" ca="1" si="484"/>
        <v>4.9580024413040121E-5</v>
      </c>
      <c r="EW45" s="59">
        <f t="shared" ref="EW45:FL45" ca="1" si="485">EW9/EW$17</f>
        <v>4.9580024413040121E-5</v>
      </c>
      <c r="EX45" s="59">
        <f t="shared" ca="1" si="485"/>
        <v>4.9580024413040121E-5</v>
      </c>
      <c r="EY45" s="59">
        <f t="shared" ca="1" si="485"/>
        <v>4.9580024413040121E-5</v>
      </c>
      <c r="EZ45" s="59">
        <f t="shared" ca="1" si="485"/>
        <v>4.9580024413040121E-5</v>
      </c>
      <c r="FA45" s="59">
        <f t="shared" ca="1" si="485"/>
        <v>4.9580024413040121E-5</v>
      </c>
      <c r="FB45" s="59">
        <f t="shared" ca="1" si="485"/>
        <v>4.9580024413040121E-5</v>
      </c>
      <c r="FC45" s="59">
        <f t="shared" ca="1" si="485"/>
        <v>4.9580024413040121E-5</v>
      </c>
      <c r="FD45" s="59">
        <f t="shared" ca="1" si="485"/>
        <v>4.9580024413040121E-5</v>
      </c>
      <c r="FE45" s="59">
        <f t="shared" ca="1" si="485"/>
        <v>4.9580024413040121E-5</v>
      </c>
      <c r="FF45" s="59">
        <f t="shared" ca="1" si="485"/>
        <v>4.9580024413040121E-5</v>
      </c>
      <c r="FG45" s="59">
        <f t="shared" ca="1" si="485"/>
        <v>4.9580024413040121E-5</v>
      </c>
      <c r="FH45" s="59">
        <f t="shared" ca="1" si="485"/>
        <v>4.9580024413040121E-5</v>
      </c>
      <c r="FI45" s="59">
        <f t="shared" ca="1" si="485"/>
        <v>4.9580024413040121E-5</v>
      </c>
      <c r="FJ45" s="59">
        <f t="shared" ca="1" si="485"/>
        <v>4.9580024413040121E-5</v>
      </c>
      <c r="FK45" s="59">
        <f t="shared" ca="1" si="485"/>
        <v>4.9580024413040121E-5</v>
      </c>
      <c r="FL45" s="59">
        <f t="shared" ca="1" si="485"/>
        <v>4.9580024413040121E-5</v>
      </c>
      <c r="FM45" s="59">
        <f t="shared" ref="FM45:GI45" ca="1" si="486">FM9/FM$17</f>
        <v>4.9580024413040121E-5</v>
      </c>
      <c r="FN45" s="59">
        <f t="shared" ca="1" si="486"/>
        <v>4.9580024413040121E-5</v>
      </c>
      <c r="FO45" s="59">
        <f t="shared" ca="1" si="486"/>
        <v>4.9580024413040121E-5</v>
      </c>
      <c r="FP45" s="59">
        <f t="shared" ca="1" si="486"/>
        <v>4.9580024413040121E-5</v>
      </c>
      <c r="FQ45" s="59">
        <f t="shared" ca="1" si="486"/>
        <v>4.9580024413040121E-5</v>
      </c>
      <c r="FR45" s="59">
        <f t="shared" ca="1" si="486"/>
        <v>4.9580024413040121E-5</v>
      </c>
      <c r="FS45" s="59">
        <f t="shared" ca="1" si="486"/>
        <v>4.9580024413040121E-5</v>
      </c>
      <c r="FT45" s="59">
        <f t="shared" ca="1" si="486"/>
        <v>4.9580024413040121E-5</v>
      </c>
      <c r="FU45" s="59">
        <f t="shared" ca="1" si="486"/>
        <v>4.9580024413040121E-5</v>
      </c>
      <c r="FV45" s="59">
        <f t="shared" ca="1" si="486"/>
        <v>4.9580024413040121E-5</v>
      </c>
      <c r="FW45" s="59">
        <f t="shared" ca="1" si="486"/>
        <v>4.9580024413040121E-5</v>
      </c>
      <c r="FX45" s="59">
        <f t="shared" ca="1" si="486"/>
        <v>4.9580024413040121E-5</v>
      </c>
      <c r="FY45" s="59">
        <f t="shared" ca="1" si="486"/>
        <v>4.9580024413040121E-5</v>
      </c>
      <c r="FZ45" s="59">
        <f t="shared" ca="1" si="486"/>
        <v>4.9580024413040121E-5</v>
      </c>
      <c r="GA45" s="59">
        <f t="shared" ca="1" si="486"/>
        <v>4.9580024413040121E-5</v>
      </c>
      <c r="GB45" s="59">
        <f t="shared" ca="1" si="486"/>
        <v>4.9580024413040121E-5</v>
      </c>
      <c r="GC45" s="59">
        <f t="shared" ca="1" si="486"/>
        <v>4.9580024413040121E-5</v>
      </c>
      <c r="GD45" s="59">
        <f t="shared" ca="1" si="486"/>
        <v>4.9580024413040121E-5</v>
      </c>
      <c r="GE45" s="59">
        <f t="shared" ca="1" si="486"/>
        <v>4.9580024413040121E-5</v>
      </c>
      <c r="GF45" s="59">
        <f t="shared" ca="1" si="486"/>
        <v>4.9580024413040121E-5</v>
      </c>
      <c r="GG45" s="59">
        <f t="shared" ca="1" si="486"/>
        <v>4.9580024413040121E-5</v>
      </c>
      <c r="GH45" s="59">
        <f t="shared" ca="1" si="486"/>
        <v>4.9580024413040121E-5</v>
      </c>
      <c r="GI45" s="59">
        <f t="shared" ca="1" si="486"/>
        <v>4.9580024413040121E-5</v>
      </c>
    </row>
    <row r="46" spans="2:191" x14ac:dyDescent="0.2">
      <c r="B46" s="55" t="str">
        <f t="shared" si="313"/>
        <v>Okinawa</v>
      </c>
      <c r="C46" s="59">
        <f t="shared" ref="C46:AH46" si="487">C10/C$17</f>
        <v>5.5677707185498616E-2</v>
      </c>
      <c r="D46" s="59">
        <f t="shared" si="487"/>
        <v>5.4442507394863025E-2</v>
      </c>
      <c r="E46" s="59">
        <f t="shared" si="487"/>
        <v>5.058052805908262E-2</v>
      </c>
      <c r="F46" s="59">
        <f t="shared" si="487"/>
        <v>4.9968155581298551E-2</v>
      </c>
      <c r="G46" s="59">
        <f t="shared" si="487"/>
        <v>5.0171037628278223E-2</v>
      </c>
      <c r="H46" s="59">
        <f t="shared" si="487"/>
        <v>4.9707768526149269E-2</v>
      </c>
      <c r="I46" s="59">
        <f t="shared" si="487"/>
        <v>4.9466788055686453E-2</v>
      </c>
      <c r="J46" s="59">
        <f t="shared" si="487"/>
        <v>4.9307061164707087E-2</v>
      </c>
      <c r="K46" s="59">
        <f t="shared" si="487"/>
        <v>4.9081771945423354E-2</v>
      </c>
      <c r="L46" s="59">
        <f t="shared" si="487"/>
        <v>4.885666620674084E-2</v>
      </c>
      <c r="M46" s="59">
        <f t="shared" si="487"/>
        <v>4.8592204782168268E-2</v>
      </c>
      <c r="N46" s="59">
        <f t="shared" si="487"/>
        <v>4.8331459167870537E-2</v>
      </c>
      <c r="O46" s="59">
        <f t="shared" si="487"/>
        <v>4.7963913905320829E-2</v>
      </c>
      <c r="P46" s="59">
        <f t="shared" si="487"/>
        <v>4.7583129046451692E-2</v>
      </c>
      <c r="Q46" s="59">
        <f t="shared" si="487"/>
        <v>4.7072224502853255E-2</v>
      </c>
      <c r="R46" s="59">
        <f t="shared" si="487"/>
        <v>4.6471625308887009E-2</v>
      </c>
      <c r="S46" s="59">
        <f t="shared" si="487"/>
        <v>4.6101046158565709E-2</v>
      </c>
      <c r="T46" s="59">
        <f t="shared" si="487"/>
        <v>4.5765514751339907E-2</v>
      </c>
      <c r="U46" s="59">
        <f t="shared" si="487"/>
        <v>4.5086965371052799E-2</v>
      </c>
      <c r="V46" s="59">
        <f t="shared" si="487"/>
        <v>4.4684835154875598E-2</v>
      </c>
      <c r="W46" s="59">
        <f t="shared" si="487"/>
        <v>4.4388688233620993E-2</v>
      </c>
      <c r="X46" s="59">
        <f t="shared" si="487"/>
        <v>4.2936259049262133E-2</v>
      </c>
      <c r="Y46" s="59">
        <f t="shared" si="487"/>
        <v>4.2145911751948276E-2</v>
      </c>
      <c r="Z46" s="59">
        <f t="shared" si="487"/>
        <v>4.151057153815562E-2</v>
      </c>
      <c r="AA46" s="59">
        <f t="shared" si="487"/>
        <v>4.0728553997175725E-2</v>
      </c>
      <c r="AB46" s="59">
        <f t="shared" si="487"/>
        <v>3.7931559227275403E-2</v>
      </c>
      <c r="AC46" s="59">
        <f t="shared" si="487"/>
        <v>3.9470756269470809E-2</v>
      </c>
      <c r="AD46" s="59">
        <f t="shared" si="487"/>
        <v>3.9049203696047523E-2</v>
      </c>
      <c r="AE46" s="59">
        <f t="shared" si="487"/>
        <v>3.8388896589963958E-2</v>
      </c>
      <c r="AF46" s="59">
        <f t="shared" si="487"/>
        <v>3.8249728577253547E-2</v>
      </c>
      <c r="AG46" s="59">
        <f t="shared" si="487"/>
        <v>3.7540016365437343E-2</v>
      </c>
      <c r="AH46" s="59">
        <f t="shared" si="487"/>
        <v>3.6752124830292547E-2</v>
      </c>
      <c r="AI46" s="59"/>
      <c r="AJ46" s="59">
        <f t="shared" si="315"/>
        <v>8.9712918660287081E-3</v>
      </c>
      <c r="AK46" s="59">
        <f t="shared" si="315"/>
        <v>9.7936174278616464E-3</v>
      </c>
      <c r="AL46" s="59">
        <f t="shared" si="315"/>
        <v>9.828423801634326E-3</v>
      </c>
      <c r="AM46" s="59">
        <f t="shared" si="315"/>
        <v>9.5814422592032274E-3</v>
      </c>
      <c r="AN46" s="59">
        <f t="shared" si="315"/>
        <v>8.6606438759840067E-3</v>
      </c>
      <c r="AO46" s="59">
        <f t="shared" si="315"/>
        <v>8.8223136000696208E-3</v>
      </c>
      <c r="AP46" s="59">
        <f t="shared" si="315"/>
        <v>9.1585946326375647E-3</v>
      </c>
      <c r="AQ46" s="59">
        <f t="shared" si="315"/>
        <v>8.8476529807025514E-3</v>
      </c>
      <c r="AR46" s="59">
        <f t="shared" ref="AR46:AS46" si="488">AR10/AR$17</f>
        <v>8.3531418288277405E-3</v>
      </c>
      <c r="AS46" s="59">
        <f t="shared" si="488"/>
        <v>1.0147864357407466E-2</v>
      </c>
      <c r="AT46" s="59">
        <f t="shared" ref="AT46:AU46" si="489">AT10/AT$17</f>
        <v>8.1968921637085596E-3</v>
      </c>
      <c r="AU46" s="59">
        <f t="shared" si="489"/>
        <v>7.8614897985608851E-3</v>
      </c>
      <c r="AV46" s="59">
        <f t="shared" ref="AV46:AW46" si="490">AV10/AV$17</f>
        <v>7.5766681892123627E-3</v>
      </c>
      <c r="AW46" s="59">
        <f t="shared" si="490"/>
        <v>6.6795144078240125E-3</v>
      </c>
      <c r="AX46" s="59">
        <f t="shared" ref="AX46:AY46" si="491">AX10/AX$17</f>
        <v>6.8513667680031613E-3</v>
      </c>
      <c r="AY46" s="59">
        <f t="shared" si="491"/>
        <v>6.9545331849214321E-3</v>
      </c>
      <c r="AZ46" s="59">
        <f t="shared" ref="AZ46:BA46" si="492">AZ10/AZ$17</f>
        <v>7.0363122417916937E-3</v>
      </c>
      <c r="BA46" s="59">
        <f t="shared" si="492"/>
        <v>6.9907699774695896E-3</v>
      </c>
      <c r="BB46" s="59">
        <f t="shared" ref="BB46:BC46" si="493">BB10/BB$17</f>
        <v>7.1090047393364926E-3</v>
      </c>
      <c r="BC46" s="59">
        <f t="shared" si="493"/>
        <v>7.2069433116081286E-3</v>
      </c>
      <c r="BD46" s="59">
        <f t="shared" ref="BD46:BE46" si="494">BD10/BD$17</f>
        <v>7.1456679687874917E-3</v>
      </c>
      <c r="BE46" s="59">
        <f t="shared" si="494"/>
        <v>7.0452722696977242E-3</v>
      </c>
      <c r="BF46" s="59">
        <f t="shared" ref="BF46:BG46" si="495">BF10/BF$17</f>
        <v>6.9487852878356501E-3</v>
      </c>
      <c r="BG46" s="59">
        <f t="shared" si="495"/>
        <v>6.9062062529164723E-3</v>
      </c>
      <c r="BH46" s="59">
        <f t="shared" ref="BH46:BI46" si="496">BH10/BH$17</f>
        <v>6.8491737242665877E-3</v>
      </c>
      <c r="BI46" s="59">
        <f t="shared" si="496"/>
        <v>6.7547333704850278E-3</v>
      </c>
      <c r="BJ46" s="59">
        <f t="shared" ref="BJ46:BK46" si="497">BJ10/BJ$17</f>
        <v>6.5895528719703608E-3</v>
      </c>
      <c r="BK46" s="59">
        <f t="shared" si="497"/>
        <v>6.4801698427206884E-3</v>
      </c>
      <c r="BL46" s="59">
        <f t="shared" ref="BL46:BM46" si="498">BL10/BL$17</f>
        <v>6.3835084225142714E-3</v>
      </c>
      <c r="BM46" s="59">
        <f t="shared" si="498"/>
        <v>6.3001232376260824E-3</v>
      </c>
      <c r="BN46" s="59">
        <f t="shared" ref="BN46:BO46" si="499">BN10/BN$17</f>
        <v>6.1720840807572034E-3</v>
      </c>
      <c r="BO46" s="59">
        <f t="shared" si="499"/>
        <v>6.0357378809469658E-3</v>
      </c>
      <c r="BP46" s="59">
        <f t="shared" ref="BP46:BQ46" si="500">BP10/BP$17</f>
        <v>5.906062474620625E-3</v>
      </c>
      <c r="BQ46" s="59">
        <f t="shared" si="500"/>
        <v>5.8204677172020158E-3</v>
      </c>
      <c r="BR46" s="59">
        <f t="shared" ref="BR46:BS46" si="501">BR10/BR$17</f>
        <v>5.7132784324094568E-3</v>
      </c>
      <c r="BS46" s="59">
        <f t="shared" si="501"/>
        <v>5.6044934923541343E-3</v>
      </c>
      <c r="BT46" s="59">
        <f t="shared" ref="BT46:BU46" si="502">BT10/BT$17</f>
        <v>5.493652522797654E-3</v>
      </c>
      <c r="BU46" s="59">
        <f t="shared" si="502"/>
        <v>5.3977801889483574E-3</v>
      </c>
      <c r="BV46" s="59">
        <f t="shared" ref="BV46" si="503">BV10/BV$17</f>
        <v>5.2958883770123357E-3</v>
      </c>
      <c r="BW46" s="59">
        <f t="shared" ref="BW46:BX46" si="504">BW10/BW$17</f>
        <v>5.075844578428558E-3</v>
      </c>
      <c r="BX46" s="59">
        <f t="shared" si="504"/>
        <v>5.0355108791030412E-3</v>
      </c>
      <c r="BY46" s="59">
        <f t="shared" ref="BY46:BZ46" si="505">BY10/BY$17</f>
        <v>4.965495579554168E-3</v>
      </c>
      <c r="BZ46" s="59">
        <f t="shared" si="505"/>
        <v>4.8835155954372895E-3</v>
      </c>
      <c r="CA46" s="59">
        <f t="shared" ref="CA46:CB46" si="506">CA10/CA$17</f>
        <v>4.7365635437053195E-3</v>
      </c>
      <c r="CB46" s="59">
        <f t="shared" si="506"/>
        <v>4.6057358029380916E-3</v>
      </c>
      <c r="CC46" s="59">
        <f t="shared" ref="CC46:CD46" si="507">CC10/CC$17</f>
        <v>4.5394786792354817E-3</v>
      </c>
      <c r="CD46" s="59">
        <f t="shared" si="507"/>
        <v>4.4539058636292534E-3</v>
      </c>
      <c r="CE46" s="59">
        <f t="shared" ref="CE46:CF46" si="508">CE10/CE$17</f>
        <v>4.3891199173991353E-3</v>
      </c>
      <c r="CF46" s="59">
        <f t="shared" si="508"/>
        <v>4.340354258230675E-3</v>
      </c>
      <c r="CG46" s="59">
        <f t="shared" ref="CG46:CH46" si="509">CG10/CG$17</f>
        <v>4.2930948619008206E-3</v>
      </c>
      <c r="CH46" s="59">
        <f t="shared" si="509"/>
        <v>4.2715741895454698E-3</v>
      </c>
      <c r="CI46" s="59">
        <f t="shared" ref="CI46:CK46" si="510">CI10/CI$17</f>
        <v>4.2268076240988108E-3</v>
      </c>
      <c r="CJ46" s="59"/>
      <c r="CK46" s="59">
        <f t="shared" si="510"/>
        <v>1.4728408153646753E-3</v>
      </c>
      <c r="CL46" s="59">
        <f t="shared" ref="CL46:CM46" si="511">CL10/CL$17</f>
        <v>2.4151743638077287E-3</v>
      </c>
      <c r="CM46" s="59">
        <f t="shared" si="511"/>
        <v>2.2345319688292179E-3</v>
      </c>
      <c r="CN46" s="59">
        <f t="shared" ref="CN46:CO46" si="512">CN10/CN$17</f>
        <v>2.6010846523000092E-3</v>
      </c>
      <c r="CO46" s="59">
        <f t="shared" si="512"/>
        <v>2.5834106761838242E-3</v>
      </c>
      <c r="CP46" s="59">
        <f t="shared" ref="CP46:CQ46" si="513">CP10/CP$17</f>
        <v>2.5879214358171523E-3</v>
      </c>
      <c r="CQ46" s="59">
        <f t="shared" si="513"/>
        <v>2.6503311165656184E-3</v>
      </c>
      <c r="CR46" s="59">
        <f t="shared" ref="CR46" si="514">CR10/CR$17</f>
        <v>2.61657788991683E-3</v>
      </c>
      <c r="CS46" s="59">
        <f t="shared" ref="CS46:CV46" si="515">CS10/CS$17</f>
        <v>2.6429720718578768E-3</v>
      </c>
      <c r="CT46" s="59">
        <f t="shared" si="515"/>
        <v>2.6559364172815594E-3</v>
      </c>
      <c r="CU46" s="59">
        <f t="shared" ref="CU46" si="516">CU10/CU$17</f>
        <v>2.7493453403103604E-3</v>
      </c>
      <c r="CV46" s="59">
        <f t="shared" si="515"/>
        <v>2.6462534727080128E-3</v>
      </c>
      <c r="CW46" s="59">
        <f t="shared" ref="CW46:CX46" si="517">CW10/CW$17</f>
        <v>2.3458719533970911E-3</v>
      </c>
      <c r="CX46" s="59">
        <f t="shared" si="517"/>
        <v>2.3631592677275308E-3</v>
      </c>
      <c r="CY46" s="59">
        <f t="shared" ref="CY46" si="518">CY10/CY$17</f>
        <v>2.3581412503376033E-3</v>
      </c>
      <c r="CZ46" s="59">
        <v>2.3828979768675176E-3</v>
      </c>
      <c r="DA46" s="59">
        <v>2.387016693633504E-3</v>
      </c>
      <c r="DB46" s="59">
        <v>2.3467804499612104E-3</v>
      </c>
      <c r="DC46" s="59">
        <v>2.3500329142709833E-3</v>
      </c>
      <c r="DD46" s="59">
        <v>2.3636522804867371E-3</v>
      </c>
      <c r="DE46" s="59">
        <v>2.3645114040594267E-3</v>
      </c>
      <c r="DF46" s="59">
        <v>2.3628645065981503E-3</v>
      </c>
      <c r="DG46" s="59">
        <v>2.3176428657196604E-3</v>
      </c>
      <c r="DH46" s="59">
        <v>2.2869356521231662E-3</v>
      </c>
      <c r="DI46" s="59">
        <v>2.2666114856782632E-3</v>
      </c>
      <c r="DJ46" s="59">
        <v>2.2140160433550605E-3</v>
      </c>
      <c r="DK46" s="59">
        <v>2.230453412253901E-3</v>
      </c>
      <c r="DL46" s="59">
        <v>2.1948566544946002E-3</v>
      </c>
      <c r="DM46" s="59">
        <v>2.1679458460686328E-3</v>
      </c>
      <c r="DN46" s="59">
        <v>2.1447445418822878E-3</v>
      </c>
      <c r="DO46" s="59">
        <v>2.1023257822325135E-3</v>
      </c>
      <c r="DP46" s="59">
        <v>2.09926545402031E-3</v>
      </c>
      <c r="DQ46" s="59">
        <v>2.10134040434806E-3</v>
      </c>
      <c r="DR46" s="59">
        <v>2.0762845023336802E-3</v>
      </c>
      <c r="DS46" s="59">
        <v>2.0473854125576943E-3</v>
      </c>
      <c r="DT46" s="59">
        <v>2.0242064270305101E-3</v>
      </c>
      <c r="DU46" s="59">
        <v>2.0141240160855582E-3</v>
      </c>
      <c r="DV46" s="59">
        <v>1.9664761585445208E-3</v>
      </c>
      <c r="DW46" s="59">
        <f t="shared" ref="DW46:DX46" si="519">DW10/DW$17</f>
        <v>1.9265635559101262E-3</v>
      </c>
      <c r="DX46" s="59">
        <f t="shared" si="519"/>
        <v>1.9220652683420089E-3</v>
      </c>
      <c r="DY46" s="59">
        <f t="shared" ref="DY46:DZ46" si="520">DY10/DY$17</f>
        <v>1.8724787069392538E-3</v>
      </c>
      <c r="DZ46" s="59">
        <f t="shared" si="520"/>
        <v>1.8540683236761449E-3</v>
      </c>
      <c r="EA46" s="59">
        <f t="shared" ref="EA46:EB46" si="521">EA10/EA$17</f>
        <v>1.8411629619686477E-3</v>
      </c>
      <c r="EB46" s="59">
        <f t="shared" si="521"/>
        <v>1.8241637111734892E-3</v>
      </c>
      <c r="EC46" s="59">
        <f t="shared" ref="EC46:ED46" si="522">EC10/EC$17</f>
        <v>1.8093995454898945E-3</v>
      </c>
      <c r="ED46" s="59">
        <f t="shared" si="522"/>
        <v>1.7979508425045709E-3</v>
      </c>
      <c r="EE46" s="59">
        <f t="shared" ref="EE46:EF46" si="523">EE10/EE$17</f>
        <v>1.7882138567938046E-3</v>
      </c>
      <c r="EF46" s="59">
        <f t="shared" si="523"/>
        <v>1.7669080573285195E-3</v>
      </c>
      <c r="EG46" s="59">
        <f t="shared" ref="EG46" si="524">EG10/EG$17</f>
        <v>1.7393369289065688E-3</v>
      </c>
      <c r="EH46" s="59"/>
      <c r="EI46" s="59">
        <f t="shared" ref="EI46:EJ46" si="525">EI10/EI$17</f>
        <v>4.7636690837876461E-4</v>
      </c>
      <c r="EJ46" s="59">
        <f t="shared" si="525"/>
        <v>9.4142962813529684E-4</v>
      </c>
      <c r="EK46" s="59">
        <f t="shared" ref="EK46:EN46" si="526">EK10/EK$17</f>
        <v>1.0748996013913979E-3</v>
      </c>
      <c r="EL46" s="59">
        <f t="shared" si="526"/>
        <v>1.0049821455299678E-3</v>
      </c>
      <c r="EM46" s="59">
        <f t="shared" si="526"/>
        <v>1.0314433956366818E-3</v>
      </c>
      <c r="EN46" s="59">
        <f t="shared" si="526"/>
        <v>1.1016834496221418E-3</v>
      </c>
      <c r="EO46" s="59">
        <f t="shared" ref="EO46:EV46" si="527">EO10/EO$17</f>
        <v>1.0532991424711171E-3</v>
      </c>
      <c r="EP46" s="59">
        <f t="shared" si="527"/>
        <v>1.054630831488127E-3</v>
      </c>
      <c r="EQ46" s="59">
        <f t="shared" ca="1" si="527"/>
        <v>1.0626242146927055E-3</v>
      </c>
      <c r="ER46" s="59">
        <f t="shared" ca="1" si="527"/>
        <v>1.0626242146927055E-3</v>
      </c>
      <c r="ES46" s="59">
        <f t="shared" ca="1" si="527"/>
        <v>1.0626242146927055E-3</v>
      </c>
      <c r="ET46" s="59">
        <f t="shared" ca="1" si="527"/>
        <v>1.0626242146927055E-3</v>
      </c>
      <c r="EU46" s="59">
        <f t="shared" ca="1" si="527"/>
        <v>1.0626242146927055E-3</v>
      </c>
      <c r="EV46" s="59">
        <f t="shared" ca="1" si="527"/>
        <v>1.0626242146927055E-3</v>
      </c>
      <c r="EW46" s="59">
        <f t="shared" ref="EW46:FL46" ca="1" si="528">EW10/EW$17</f>
        <v>1.0626242146927055E-3</v>
      </c>
      <c r="EX46" s="59">
        <f t="shared" ca="1" si="528"/>
        <v>1.0626242146927055E-3</v>
      </c>
      <c r="EY46" s="59">
        <f t="shared" ca="1" si="528"/>
        <v>1.0626242146927055E-3</v>
      </c>
      <c r="EZ46" s="59">
        <f t="shared" ca="1" si="528"/>
        <v>1.0626242146927055E-3</v>
      </c>
      <c r="FA46" s="59">
        <f t="shared" ca="1" si="528"/>
        <v>1.0626242146927055E-3</v>
      </c>
      <c r="FB46" s="59">
        <f t="shared" ca="1" si="528"/>
        <v>1.0626242146927055E-3</v>
      </c>
      <c r="FC46" s="59">
        <f t="shared" ca="1" si="528"/>
        <v>1.0626242146927055E-3</v>
      </c>
      <c r="FD46" s="59">
        <f t="shared" ca="1" si="528"/>
        <v>1.0626242146927055E-3</v>
      </c>
      <c r="FE46" s="59">
        <f t="shared" ca="1" si="528"/>
        <v>1.0626242146927055E-3</v>
      </c>
      <c r="FF46" s="59">
        <f t="shared" ca="1" si="528"/>
        <v>1.0626242146927055E-3</v>
      </c>
      <c r="FG46" s="59">
        <f t="shared" ca="1" si="528"/>
        <v>1.0626242146927055E-3</v>
      </c>
      <c r="FH46" s="59">
        <f t="shared" ca="1" si="528"/>
        <v>1.0626242146927055E-3</v>
      </c>
      <c r="FI46" s="59">
        <f t="shared" ca="1" si="528"/>
        <v>1.0626242146927055E-3</v>
      </c>
      <c r="FJ46" s="59">
        <f t="shared" ca="1" si="528"/>
        <v>1.0626242146927055E-3</v>
      </c>
      <c r="FK46" s="59">
        <f t="shared" ca="1" si="528"/>
        <v>1.0626242146927055E-3</v>
      </c>
      <c r="FL46" s="59">
        <f t="shared" ca="1" si="528"/>
        <v>1.0626242146927055E-3</v>
      </c>
      <c r="FM46" s="59">
        <f t="shared" ref="FM46:GI46" ca="1" si="529">FM10/FM$17</f>
        <v>1.0626242146927055E-3</v>
      </c>
      <c r="FN46" s="59">
        <f t="shared" ca="1" si="529"/>
        <v>1.0626242146927055E-3</v>
      </c>
      <c r="FO46" s="59">
        <f t="shared" ca="1" si="529"/>
        <v>1.0626242146927055E-3</v>
      </c>
      <c r="FP46" s="59">
        <f t="shared" ca="1" si="529"/>
        <v>1.0626242146927055E-3</v>
      </c>
      <c r="FQ46" s="59">
        <f t="shared" ca="1" si="529"/>
        <v>1.0626242146927055E-3</v>
      </c>
      <c r="FR46" s="59">
        <f t="shared" ca="1" si="529"/>
        <v>1.0626242146927055E-3</v>
      </c>
      <c r="FS46" s="59">
        <f t="shared" ca="1" si="529"/>
        <v>1.0626242146927055E-3</v>
      </c>
      <c r="FT46" s="59">
        <f t="shared" ca="1" si="529"/>
        <v>1.0626242146927055E-3</v>
      </c>
      <c r="FU46" s="59">
        <f t="shared" ca="1" si="529"/>
        <v>1.0626242146927055E-3</v>
      </c>
      <c r="FV46" s="59">
        <f t="shared" ca="1" si="529"/>
        <v>1.0626242146927055E-3</v>
      </c>
      <c r="FW46" s="59">
        <f t="shared" ca="1" si="529"/>
        <v>1.0626242146927055E-3</v>
      </c>
      <c r="FX46" s="59">
        <f t="shared" ca="1" si="529"/>
        <v>1.0626242146927055E-3</v>
      </c>
      <c r="FY46" s="59">
        <f t="shared" ca="1" si="529"/>
        <v>1.0626242146927055E-3</v>
      </c>
      <c r="FZ46" s="59">
        <f t="shared" ca="1" si="529"/>
        <v>1.0626242146927055E-3</v>
      </c>
      <c r="GA46" s="59">
        <f t="shared" ca="1" si="529"/>
        <v>1.0626242146927055E-3</v>
      </c>
      <c r="GB46" s="59">
        <f t="shared" ca="1" si="529"/>
        <v>1.0626242146927055E-3</v>
      </c>
      <c r="GC46" s="59">
        <f t="shared" ca="1" si="529"/>
        <v>1.0626242146927055E-3</v>
      </c>
      <c r="GD46" s="59">
        <f t="shared" ca="1" si="529"/>
        <v>1.0626242146927055E-3</v>
      </c>
      <c r="GE46" s="59">
        <f t="shared" ca="1" si="529"/>
        <v>1.0626242146927055E-3</v>
      </c>
      <c r="GF46" s="59">
        <f t="shared" ca="1" si="529"/>
        <v>1.0626242146927055E-3</v>
      </c>
      <c r="GG46" s="59">
        <f t="shared" ca="1" si="529"/>
        <v>1.0626242146927055E-3</v>
      </c>
      <c r="GH46" s="59">
        <f t="shared" ca="1" si="529"/>
        <v>1.0626242146927055E-3</v>
      </c>
      <c r="GI46" s="59">
        <f t="shared" ca="1" si="529"/>
        <v>1.0626242146927055E-3</v>
      </c>
    </row>
    <row r="47" spans="2:191" x14ac:dyDescent="0.2">
      <c r="B47" s="55" t="str">
        <f t="shared" si="313"/>
        <v>Ola Electric</v>
      </c>
      <c r="C47" s="59">
        <f t="shared" ref="C47:AH47" si="530">C11/C$17</f>
        <v>0.28686067470310761</v>
      </c>
      <c r="D47" s="59">
        <f t="shared" si="530"/>
        <v>0.28828031289561384</v>
      </c>
      <c r="E47" s="59">
        <f t="shared" si="530"/>
        <v>0.28218581788836145</v>
      </c>
      <c r="F47" s="59">
        <f t="shared" si="530"/>
        <v>0.28063207409970564</v>
      </c>
      <c r="G47" s="59">
        <f t="shared" si="530"/>
        <v>0.28424055867398124</v>
      </c>
      <c r="H47" s="59">
        <f t="shared" si="530"/>
        <v>0.28741462767720971</v>
      </c>
      <c r="I47" s="59">
        <f t="shared" si="530"/>
        <v>0.28936870084774063</v>
      </c>
      <c r="J47" s="59">
        <f t="shared" si="530"/>
        <v>0.28941826972304707</v>
      </c>
      <c r="K47" s="59">
        <f t="shared" si="530"/>
        <v>0.29191626158196121</v>
      </c>
      <c r="L47" s="59">
        <f t="shared" si="530"/>
        <v>0.29517830488064922</v>
      </c>
      <c r="M47" s="59">
        <f t="shared" si="530"/>
        <v>0.29630375418907173</v>
      </c>
      <c r="N47" s="59">
        <f t="shared" si="530"/>
        <v>0.29625353657023717</v>
      </c>
      <c r="O47" s="59">
        <f t="shared" si="530"/>
        <v>0.2966996519377546</v>
      </c>
      <c r="P47" s="59">
        <f t="shared" si="530"/>
        <v>0.29639788417838581</v>
      </c>
      <c r="Q47" s="59">
        <f t="shared" si="530"/>
        <v>0.29568627886076931</v>
      </c>
      <c r="R47" s="59">
        <f t="shared" si="530"/>
        <v>0.29578590509703789</v>
      </c>
      <c r="S47" s="59">
        <f t="shared" si="530"/>
        <v>0.29600779477025296</v>
      </c>
      <c r="T47" s="59">
        <f t="shared" si="530"/>
        <v>0.29620533851527758</v>
      </c>
      <c r="U47" s="59">
        <f t="shared" si="530"/>
        <v>0.29649970793667602</v>
      </c>
      <c r="V47" s="59">
        <f t="shared" si="530"/>
        <v>0.29606090473439145</v>
      </c>
      <c r="W47" s="59">
        <f t="shared" si="530"/>
        <v>0.29667088810745446</v>
      </c>
      <c r="X47" s="59">
        <f t="shared" si="530"/>
        <v>0.29698352936947947</v>
      </c>
      <c r="Y47" s="59">
        <f t="shared" si="530"/>
        <v>0.29836481722458508</v>
      </c>
      <c r="Z47" s="59">
        <f t="shared" si="530"/>
        <v>0.29923418444393807</v>
      </c>
      <c r="AA47" s="59">
        <f t="shared" si="530"/>
        <v>0.29930489861391024</v>
      </c>
      <c r="AB47" s="59">
        <f t="shared" si="530"/>
        <v>0.30109443269232089</v>
      </c>
      <c r="AC47" s="59">
        <f t="shared" si="530"/>
        <v>0.3004817892961012</v>
      </c>
      <c r="AD47" s="59">
        <f t="shared" si="530"/>
        <v>0.30166971457848774</v>
      </c>
      <c r="AE47" s="59">
        <f t="shared" si="530"/>
        <v>0.30258624103924908</v>
      </c>
      <c r="AF47" s="59">
        <f t="shared" si="530"/>
        <v>0.30256390102035302</v>
      </c>
      <c r="AG47" s="59">
        <f t="shared" si="530"/>
        <v>0.30554917526809172</v>
      </c>
      <c r="AH47" s="59">
        <f t="shared" si="530"/>
        <v>0.31064367944354554</v>
      </c>
      <c r="AI47" s="59"/>
      <c r="AJ47" s="59">
        <f t="shared" si="315"/>
        <v>5.1435406698564591E-2</v>
      </c>
      <c r="AK47" s="59">
        <f t="shared" si="315"/>
        <v>0.37741257404930251</v>
      </c>
      <c r="AL47" s="59">
        <f t="shared" si="315"/>
        <v>0.39181713515486788</v>
      </c>
      <c r="AM47" s="59">
        <f t="shared" si="315"/>
        <v>0.39252161894622811</v>
      </c>
      <c r="AN47" s="59">
        <f t="shared" si="315"/>
        <v>0.3918180434692381</v>
      </c>
      <c r="AO47" s="59">
        <f t="shared" si="315"/>
        <v>0.38389574222744383</v>
      </c>
      <c r="AP47" s="59">
        <f t="shared" si="315"/>
        <v>0.37432630155760932</v>
      </c>
      <c r="AQ47" s="59">
        <f t="shared" si="315"/>
        <v>0.36887539156842586</v>
      </c>
      <c r="AR47" s="59">
        <f t="shared" ref="AR47:AS47" si="531">AR11/AR$17</f>
        <v>0.38768918791883217</v>
      </c>
      <c r="AS47" s="59">
        <f t="shared" si="531"/>
        <v>0.43673811860811196</v>
      </c>
      <c r="AT47" s="59">
        <f t="shared" ref="AT47:AU47" si="532">AT11/AT$17</f>
        <v>0.4060041062625715</v>
      </c>
      <c r="AU47" s="59">
        <f t="shared" si="532"/>
        <v>0.40661012559886056</v>
      </c>
      <c r="AV47" s="59">
        <f t="shared" ref="AV47:AW47" si="533">AV11/AV$17</f>
        <v>0.40177176238671058</v>
      </c>
      <c r="AW47" s="59">
        <f t="shared" si="533"/>
        <v>0.39255748708670912</v>
      </c>
      <c r="AX47" s="59">
        <f t="shared" ref="AX47:AY47" si="534">AX11/AX$17</f>
        <v>0.39533342256043541</v>
      </c>
      <c r="AY47" s="59">
        <f t="shared" si="534"/>
        <v>0.405777145578124</v>
      </c>
      <c r="AZ47" s="59">
        <f t="shared" ref="AZ47:BA47" si="535">AZ11/AZ$17</f>
        <v>0.40585924476335433</v>
      </c>
      <c r="BA47" s="59">
        <f t="shared" si="535"/>
        <v>0.41222653955507266</v>
      </c>
      <c r="BB47" s="59">
        <f t="shared" ref="BB47:BC47" si="536">BB11/BB$17</f>
        <v>0.41842691692037287</v>
      </c>
      <c r="BC47" s="59">
        <f t="shared" si="536"/>
        <v>0.41636890256990405</v>
      </c>
      <c r="BD47" s="59">
        <f t="shared" ref="BD47:BE47" si="537">BD11/BD$17</f>
        <v>0.4228085498469128</v>
      </c>
      <c r="BE47" s="59">
        <f t="shared" si="537"/>
        <v>0.42620094582261675</v>
      </c>
      <c r="BF47" s="59">
        <f t="shared" ref="BF47:BG47" si="538">BF11/BF$17</f>
        <v>0.42811894659418959</v>
      </c>
      <c r="BG47" s="59">
        <f t="shared" si="538"/>
        <v>0.42944894582785392</v>
      </c>
      <c r="BH47" s="59">
        <f t="shared" ref="BH47:BI47" si="539">BH11/BH$17</f>
        <v>0.43003277037624021</v>
      </c>
      <c r="BI47" s="59">
        <f t="shared" si="539"/>
        <v>0.43044072354577889</v>
      </c>
      <c r="BJ47" s="59">
        <f t="shared" ref="BJ47:BK47" si="540">BJ11/BJ$17</f>
        <v>0.43208612611593467</v>
      </c>
      <c r="BK47" s="59">
        <f t="shared" si="540"/>
        <v>0.42708853015400189</v>
      </c>
      <c r="BL47" s="59">
        <f t="shared" ref="BL47:BM47" si="541">BL11/BL$17</f>
        <v>0.42800538592086623</v>
      </c>
      <c r="BM47" s="59">
        <f t="shared" si="541"/>
        <v>0.42819258787213632</v>
      </c>
      <c r="BN47" s="59">
        <f t="shared" ref="BN47:BO47" si="542">BN11/BN$17</f>
        <v>0.42645027068284214</v>
      </c>
      <c r="BO47" s="59">
        <f t="shared" si="542"/>
        <v>0.42318862106365762</v>
      </c>
      <c r="BP47" s="59">
        <f t="shared" ref="BP47:BQ47" si="543">BP11/BP$17</f>
        <v>0.42161796333338347</v>
      </c>
      <c r="BQ47" s="59">
        <f t="shared" si="543"/>
        <v>0.41866797117008392</v>
      </c>
      <c r="BR47" s="59">
        <f t="shared" ref="BR47:BS47" si="544">BR11/BR$17</f>
        <v>0.41547148407347229</v>
      </c>
      <c r="BS47" s="59">
        <f t="shared" si="544"/>
        <v>0.41031848149431166</v>
      </c>
      <c r="BT47" s="59">
        <f t="shared" ref="BT47:BU47" si="545">BT11/BT$17</f>
        <v>0.40735199256985172</v>
      </c>
      <c r="BU47" s="59">
        <f t="shared" si="545"/>
        <v>0.4038201278325646</v>
      </c>
      <c r="BV47" s="59">
        <f t="shared" ref="BV47" si="546">BV11/BV$17</f>
        <v>0.40033788937364617</v>
      </c>
      <c r="BW47" s="59">
        <f t="shared" ref="BW47:BX47" si="547">BW11/BW$17</f>
        <v>0.39435113407981626</v>
      </c>
      <c r="BX47" s="59">
        <f t="shared" si="547"/>
        <v>0.39311566501443257</v>
      </c>
      <c r="BY47" s="59">
        <f t="shared" ref="BY47:BZ47" si="548">BY11/BY$17</f>
        <v>0.39254552089203398</v>
      </c>
      <c r="BZ47" s="59">
        <f t="shared" si="548"/>
        <v>0.38799447688339056</v>
      </c>
      <c r="CA47" s="59">
        <f t="shared" ref="CA47:CB47" si="549">CA11/CA$17</f>
        <v>0.3835789826265168</v>
      </c>
      <c r="CB47" s="59">
        <f t="shared" si="549"/>
        <v>0.38088258367121114</v>
      </c>
      <c r="CC47" s="59">
        <f t="shared" ref="CC47:CD47" si="550">CC11/CC$17</f>
        <v>0.37617532937194553</v>
      </c>
      <c r="CD47" s="59">
        <f t="shared" si="550"/>
        <v>0.37228104301458692</v>
      </c>
      <c r="CE47" s="59">
        <f t="shared" ref="CE47:CF47" si="551">CE11/CE$17</f>
        <v>0.36907231561425852</v>
      </c>
      <c r="CF47" s="59">
        <f t="shared" si="551"/>
        <v>0.36588166228148683</v>
      </c>
      <c r="CG47" s="59">
        <f t="shared" ref="CG47:CH47" si="552">CG11/CG$17</f>
        <v>0.35976815675483947</v>
      </c>
      <c r="CH47" s="59">
        <f t="shared" si="552"/>
        <v>0.35763849914223822</v>
      </c>
      <c r="CI47" s="59">
        <f t="shared" ref="CI47:CK47" si="553">CI11/CI$17</f>
        <v>0.35483592934484048</v>
      </c>
      <c r="CJ47" s="59"/>
      <c r="CK47" s="59">
        <f t="shared" si="553"/>
        <v>0.1591846353246141</v>
      </c>
      <c r="CL47" s="59">
        <f t="shared" ref="CL47:CM47" si="554">CL11/CL$17</f>
        <v>0.17012252591894439</v>
      </c>
      <c r="CM47" s="59">
        <f t="shared" si="554"/>
        <v>0.22730260069477046</v>
      </c>
      <c r="CN47" s="59">
        <f t="shared" ref="CN47:CO47" si="555">CN11/CN$17</f>
        <v>0.22998790495636681</v>
      </c>
      <c r="CO47" s="59">
        <f t="shared" si="555"/>
        <v>0.24462985465922898</v>
      </c>
      <c r="CP47" s="59">
        <f t="shared" ref="CP47:CQ47" si="556">CP11/CP$17</f>
        <v>0.24098820259271389</v>
      </c>
      <c r="CQ47" s="59">
        <f t="shared" si="556"/>
        <v>0.2214809686645548</v>
      </c>
      <c r="CR47" s="59">
        <f t="shared" ref="CR47" si="557">CR11/CR$17</f>
        <v>0.20183160452294177</v>
      </c>
      <c r="CS47" s="59">
        <f t="shared" ref="CS47:CV47" si="558">CS11/CS$17</f>
        <v>0.18615259569715301</v>
      </c>
      <c r="CT47" s="59">
        <f t="shared" si="558"/>
        <v>0.18232604115702974</v>
      </c>
      <c r="CU47" s="59">
        <f t="shared" ref="CU47" si="559">CU11/CU$17</f>
        <v>0.1917600768013846</v>
      </c>
      <c r="CV47" s="59">
        <f t="shared" si="558"/>
        <v>0.19764955129614453</v>
      </c>
      <c r="CW47" s="59">
        <f t="shared" ref="CW47:CX47" si="560">CW11/CW$17</f>
        <v>0.18499952492816588</v>
      </c>
      <c r="CX47" s="59">
        <f t="shared" si="560"/>
        <v>0.18845734804425554</v>
      </c>
      <c r="CY47" s="59">
        <f t="shared" ref="CY47" si="561">CY11/CY$17</f>
        <v>0.19114883878968109</v>
      </c>
      <c r="CZ47" s="59">
        <v>0.18959531866118975</v>
      </c>
      <c r="DA47" s="59">
        <v>0.19109294397865362</v>
      </c>
      <c r="DB47" s="59">
        <v>0.19157292474786655</v>
      </c>
      <c r="DC47" s="59">
        <v>0.19197766432967669</v>
      </c>
      <c r="DD47" s="59">
        <v>0.19146458898713123</v>
      </c>
      <c r="DE47" s="59">
        <v>0.19175768989328312</v>
      </c>
      <c r="DF47" s="59">
        <v>0.18990878151644275</v>
      </c>
      <c r="DG47" s="59">
        <v>0.18901749858482744</v>
      </c>
      <c r="DH47" s="59">
        <v>0.18713115411830789</v>
      </c>
      <c r="DI47" s="59">
        <v>0.18707926679134776</v>
      </c>
      <c r="DJ47" s="59">
        <v>0.19033763744661164</v>
      </c>
      <c r="DK47" s="59">
        <v>0.18845786698218417</v>
      </c>
      <c r="DL47" s="59">
        <v>0.18780293205357304</v>
      </c>
      <c r="DM47" s="59">
        <v>0.18753236412835739</v>
      </c>
      <c r="DN47" s="59">
        <v>0.18677903293287909</v>
      </c>
      <c r="DO47" s="59">
        <v>0.18535010875960081</v>
      </c>
      <c r="DP47" s="59">
        <v>0.18535371769540301</v>
      </c>
      <c r="DQ47" s="59">
        <v>0.18560773784690673</v>
      </c>
      <c r="DR47" s="59">
        <v>0.18664794994417999</v>
      </c>
      <c r="DS47" s="59">
        <v>0.18506195188048419</v>
      </c>
      <c r="DT47" s="59">
        <v>0.18352337993444093</v>
      </c>
      <c r="DU47" s="59">
        <v>0.18213533724574829</v>
      </c>
      <c r="DV47" s="59">
        <v>0.18085845562690112</v>
      </c>
      <c r="DW47" s="59">
        <f t="shared" ref="DW47:DX47" si="562">DW11/DW$17</f>
        <v>0.1786378474259265</v>
      </c>
      <c r="DX47" s="59">
        <f t="shared" si="562"/>
        <v>0.17602044471554867</v>
      </c>
      <c r="DY47" s="59">
        <f t="shared" ref="DY47:DZ47" si="563">DY11/DY$17</f>
        <v>0.1727653127897138</v>
      </c>
      <c r="DZ47" s="59">
        <f t="shared" si="563"/>
        <v>0.16996931325831302</v>
      </c>
      <c r="EA47" s="59">
        <f t="shared" ref="EA47:EB47" si="564">EA11/EA$17</f>
        <v>0.16790589934008365</v>
      </c>
      <c r="EB47" s="59">
        <f t="shared" si="564"/>
        <v>0.16516643503385142</v>
      </c>
      <c r="EC47" s="59">
        <f t="shared" ref="EC47:ED47" si="565">EC11/EC$17</f>
        <v>0.16290471705449802</v>
      </c>
      <c r="ED47" s="59">
        <f t="shared" si="565"/>
        <v>0.16066590021626057</v>
      </c>
      <c r="EE47" s="59">
        <f t="shared" ref="EE47:EF47" si="566">EE11/EE$17</f>
        <v>0.15892243342858325</v>
      </c>
      <c r="EF47" s="59">
        <f t="shared" si="566"/>
        <v>0.15722634482691297</v>
      </c>
      <c r="EG47" s="59">
        <f t="shared" ref="EG47" si="567">EG11/EG$17</f>
        <v>0.15573670590659006</v>
      </c>
      <c r="EH47" s="59"/>
      <c r="EI47" s="59">
        <f t="shared" ref="EI47:EJ47" si="568">EI11/EI$17</f>
        <v>3.6045096067326525E-2</v>
      </c>
      <c r="EJ47" s="59">
        <f t="shared" si="568"/>
        <v>5.4692578396431532E-2</v>
      </c>
      <c r="EK47" s="59">
        <f t="shared" ref="EK47:EN47" si="569">EK11/EK$17</f>
        <v>5.2177418150874101E-2</v>
      </c>
      <c r="EL47" s="59">
        <f t="shared" si="569"/>
        <v>5.8673851219877261E-2</v>
      </c>
      <c r="EM47" s="59">
        <f t="shared" si="569"/>
        <v>6.0800462586735014E-2</v>
      </c>
      <c r="EN47" s="59">
        <f t="shared" si="569"/>
        <v>5.7255326413988158E-2</v>
      </c>
      <c r="EO47" s="59">
        <f t="shared" ref="EO47:EV47" si="570">EO11/EO$17</f>
        <v>5.4870819202029394E-2</v>
      </c>
      <c r="EP47" s="59">
        <f t="shared" si="570"/>
        <v>5.221138428647782E-2</v>
      </c>
      <c r="EQ47" s="59">
        <f t="shared" ca="1" si="570"/>
        <v>4.7897035264782603E-2</v>
      </c>
      <c r="ER47" s="59">
        <f t="shared" ca="1" si="570"/>
        <v>4.7897035264782603E-2</v>
      </c>
      <c r="ES47" s="59">
        <f t="shared" ca="1" si="570"/>
        <v>4.7897035264782603E-2</v>
      </c>
      <c r="ET47" s="59">
        <f t="shared" ca="1" si="570"/>
        <v>4.7897035264782603E-2</v>
      </c>
      <c r="EU47" s="59">
        <f t="shared" ca="1" si="570"/>
        <v>4.7897035264782603E-2</v>
      </c>
      <c r="EV47" s="59">
        <f t="shared" ca="1" si="570"/>
        <v>4.7897035264782603E-2</v>
      </c>
      <c r="EW47" s="59">
        <f t="shared" ref="EW47:FL47" ca="1" si="571">EW11/EW$17</f>
        <v>4.7897035264782603E-2</v>
      </c>
      <c r="EX47" s="59">
        <f t="shared" ca="1" si="571"/>
        <v>4.7897035264782603E-2</v>
      </c>
      <c r="EY47" s="59">
        <f t="shared" ca="1" si="571"/>
        <v>4.7897035264782603E-2</v>
      </c>
      <c r="EZ47" s="59">
        <f t="shared" ca="1" si="571"/>
        <v>4.7897035264782603E-2</v>
      </c>
      <c r="FA47" s="59">
        <f t="shared" ca="1" si="571"/>
        <v>4.7897035264782603E-2</v>
      </c>
      <c r="FB47" s="59">
        <f t="shared" ca="1" si="571"/>
        <v>4.7897035264782603E-2</v>
      </c>
      <c r="FC47" s="59">
        <f t="shared" ca="1" si="571"/>
        <v>4.7897035264782603E-2</v>
      </c>
      <c r="FD47" s="59">
        <f t="shared" ca="1" si="571"/>
        <v>4.7897035264782603E-2</v>
      </c>
      <c r="FE47" s="59">
        <f t="shared" ca="1" si="571"/>
        <v>4.7897035264782603E-2</v>
      </c>
      <c r="FF47" s="59">
        <f t="shared" ca="1" si="571"/>
        <v>4.7897035264782603E-2</v>
      </c>
      <c r="FG47" s="59">
        <f t="shared" ca="1" si="571"/>
        <v>4.7897035264782603E-2</v>
      </c>
      <c r="FH47" s="59">
        <f t="shared" ca="1" si="571"/>
        <v>4.7897035264782603E-2</v>
      </c>
      <c r="FI47" s="59">
        <f t="shared" ca="1" si="571"/>
        <v>4.7897035264782603E-2</v>
      </c>
      <c r="FJ47" s="59">
        <f t="shared" ca="1" si="571"/>
        <v>4.7897035264782603E-2</v>
      </c>
      <c r="FK47" s="59">
        <f t="shared" ca="1" si="571"/>
        <v>4.7897035264782603E-2</v>
      </c>
      <c r="FL47" s="59">
        <f t="shared" ca="1" si="571"/>
        <v>4.7897035264782603E-2</v>
      </c>
      <c r="FM47" s="59">
        <f t="shared" ref="FM47:GI47" ca="1" si="572">FM11/FM$17</f>
        <v>4.7897035264782603E-2</v>
      </c>
      <c r="FN47" s="59">
        <f t="shared" ca="1" si="572"/>
        <v>4.7897035264782603E-2</v>
      </c>
      <c r="FO47" s="59">
        <f t="shared" ca="1" si="572"/>
        <v>4.7897035264782603E-2</v>
      </c>
      <c r="FP47" s="59">
        <f t="shared" ca="1" si="572"/>
        <v>4.7897035264782603E-2</v>
      </c>
      <c r="FQ47" s="59">
        <f t="shared" ca="1" si="572"/>
        <v>4.7897035264782603E-2</v>
      </c>
      <c r="FR47" s="59">
        <f t="shared" ca="1" si="572"/>
        <v>4.7897035264782603E-2</v>
      </c>
      <c r="FS47" s="59">
        <f t="shared" ca="1" si="572"/>
        <v>4.7897035264782603E-2</v>
      </c>
      <c r="FT47" s="59">
        <f t="shared" ca="1" si="572"/>
        <v>4.7897035264782603E-2</v>
      </c>
      <c r="FU47" s="59">
        <f t="shared" ca="1" si="572"/>
        <v>4.7897035264782603E-2</v>
      </c>
      <c r="FV47" s="59">
        <f t="shared" ca="1" si="572"/>
        <v>4.7897035264782603E-2</v>
      </c>
      <c r="FW47" s="59">
        <f t="shared" ca="1" si="572"/>
        <v>4.7897035264782603E-2</v>
      </c>
      <c r="FX47" s="59">
        <f t="shared" ca="1" si="572"/>
        <v>4.7897035264782603E-2</v>
      </c>
      <c r="FY47" s="59">
        <f t="shared" ca="1" si="572"/>
        <v>4.7897035264782603E-2</v>
      </c>
      <c r="FZ47" s="59">
        <f t="shared" ca="1" si="572"/>
        <v>4.7897035264782603E-2</v>
      </c>
      <c r="GA47" s="59">
        <f t="shared" ca="1" si="572"/>
        <v>4.7897035264782603E-2</v>
      </c>
      <c r="GB47" s="59">
        <f t="shared" ca="1" si="572"/>
        <v>4.7897035264782603E-2</v>
      </c>
      <c r="GC47" s="59">
        <f t="shared" ca="1" si="572"/>
        <v>4.7897035264782603E-2</v>
      </c>
      <c r="GD47" s="59">
        <f t="shared" ca="1" si="572"/>
        <v>4.7897035264782603E-2</v>
      </c>
      <c r="GE47" s="59">
        <f t="shared" ca="1" si="572"/>
        <v>4.7897035264782603E-2</v>
      </c>
      <c r="GF47" s="59">
        <f t="shared" ca="1" si="572"/>
        <v>4.7897035264782603E-2</v>
      </c>
      <c r="GG47" s="59">
        <f t="shared" ca="1" si="572"/>
        <v>4.7897035264782603E-2</v>
      </c>
      <c r="GH47" s="59">
        <f t="shared" ca="1" si="572"/>
        <v>4.7897035264782603E-2</v>
      </c>
      <c r="GI47" s="59">
        <f t="shared" ca="1" si="572"/>
        <v>4.7897035264782603E-2</v>
      </c>
    </row>
    <row r="48" spans="2:191" x14ac:dyDescent="0.2">
      <c r="B48" s="55" t="str">
        <f t="shared" si="313"/>
        <v>TVS Motor</v>
      </c>
      <c r="C48" s="59">
        <f t="shared" ref="C48:AH48" si="573">C12/C$17</f>
        <v>0.16407698109348434</v>
      </c>
      <c r="D48" s="59">
        <f t="shared" si="573"/>
        <v>0.16682629700912158</v>
      </c>
      <c r="E48" s="59">
        <f t="shared" si="573"/>
        <v>0.17406603319865119</v>
      </c>
      <c r="F48" s="59">
        <f t="shared" si="573"/>
        <v>0.17440711710220805</v>
      </c>
      <c r="G48" s="59">
        <f t="shared" si="573"/>
        <v>0.17366314151345055</v>
      </c>
      <c r="H48" s="59">
        <f t="shared" si="573"/>
        <v>0.17498602783066677</v>
      </c>
      <c r="I48" s="59">
        <f t="shared" si="573"/>
        <v>0.17738046765272369</v>
      </c>
      <c r="J48" s="59">
        <f t="shared" si="573"/>
        <v>0.17910231810633817</v>
      </c>
      <c r="K48" s="59">
        <f t="shared" si="573"/>
        <v>0.17870887768280733</v>
      </c>
      <c r="L48" s="59">
        <f t="shared" si="573"/>
        <v>0.1776358976288733</v>
      </c>
      <c r="M48" s="59">
        <f t="shared" si="573"/>
        <v>0.17807895488439088</v>
      </c>
      <c r="N48" s="59">
        <f t="shared" si="573"/>
        <v>0.180083957277031</v>
      </c>
      <c r="O48" s="59">
        <f t="shared" si="573"/>
        <v>0.18173180477297912</v>
      </c>
      <c r="P48" s="59">
        <f t="shared" si="573"/>
        <v>0.18347342937197736</v>
      </c>
      <c r="Q48" s="59">
        <f t="shared" si="573"/>
        <v>0.18505841497376041</v>
      </c>
      <c r="R48" s="59">
        <f t="shared" si="573"/>
        <v>0.18725615360132744</v>
      </c>
      <c r="S48" s="59">
        <f t="shared" si="573"/>
        <v>0.18833643009283307</v>
      </c>
      <c r="T48" s="59">
        <f t="shared" si="573"/>
        <v>0.18939586182465976</v>
      </c>
      <c r="U48" s="59">
        <f t="shared" si="573"/>
        <v>0.19132712581558475</v>
      </c>
      <c r="V48" s="59">
        <f t="shared" si="573"/>
        <v>0.19245229274797979</v>
      </c>
      <c r="W48" s="59">
        <f t="shared" si="573"/>
        <v>0.19260257386064797</v>
      </c>
      <c r="X48" s="59">
        <f t="shared" si="573"/>
        <v>0.19470477765098079</v>
      </c>
      <c r="Y48" s="59">
        <f t="shared" si="573"/>
        <v>0.19513316972772182</v>
      </c>
      <c r="Z48" s="59">
        <f t="shared" si="573"/>
        <v>0.19498363212547429</v>
      </c>
      <c r="AA48" s="59">
        <f t="shared" si="573"/>
        <v>0.19528373024033782</v>
      </c>
      <c r="AB48" s="59">
        <f t="shared" si="573"/>
        <v>0.19309889103519376</v>
      </c>
      <c r="AC48" s="59">
        <f t="shared" si="573"/>
        <v>0.19669785445926785</v>
      </c>
      <c r="AD48" s="59">
        <f t="shared" si="573"/>
        <v>0.19671840084817341</v>
      </c>
      <c r="AE48" s="59">
        <f t="shared" si="573"/>
        <v>0.19656471543427462</v>
      </c>
      <c r="AF48" s="59">
        <f t="shared" si="573"/>
        <v>0.19643883531394155</v>
      </c>
      <c r="AG48" s="59">
        <f t="shared" si="573"/>
        <v>0.19547964608545437</v>
      </c>
      <c r="AH48" s="59">
        <f t="shared" si="573"/>
        <v>0.19364666443489742</v>
      </c>
      <c r="AI48" s="59"/>
      <c r="AJ48" s="59">
        <f t="shared" si="315"/>
        <v>0.3116028708133971</v>
      </c>
      <c r="AK48" s="59">
        <f t="shared" si="315"/>
        <v>0.1891840244601567</v>
      </c>
      <c r="AL48" s="59">
        <f t="shared" si="315"/>
        <v>0.1851675044227907</v>
      </c>
      <c r="AM48" s="59">
        <f t="shared" si="315"/>
        <v>0.18778132646009599</v>
      </c>
      <c r="AN48" s="59">
        <f t="shared" si="315"/>
        <v>0.18955188777133686</v>
      </c>
      <c r="AO48" s="59">
        <f t="shared" si="315"/>
        <v>0.18852120183625959</v>
      </c>
      <c r="AP48" s="59">
        <f t="shared" si="315"/>
        <v>0.1898209027096105</v>
      </c>
      <c r="AQ48" s="59">
        <f t="shared" si="315"/>
        <v>0.19184262336896307</v>
      </c>
      <c r="AR48" s="59">
        <f t="shared" ref="AR48:AS48" si="574">AR12/AR$17</f>
        <v>0.18626029034554073</v>
      </c>
      <c r="AS48" s="59">
        <f t="shared" si="574"/>
        <v>0.19004686065288287</v>
      </c>
      <c r="AT48" s="59">
        <f t="shared" ref="AT48:AU48" si="575">AT12/AT$17</f>
        <v>0.1813634042375796</v>
      </c>
      <c r="AU48" s="59">
        <f t="shared" si="575"/>
        <v>0.18177614176578311</v>
      </c>
      <c r="AV48" s="59">
        <f t="shared" ref="AV48:AW48" si="576">AV12/AV$17</f>
        <v>0.18488112123470443</v>
      </c>
      <c r="AW48" s="59">
        <f t="shared" si="576"/>
        <v>0.18527294894989382</v>
      </c>
      <c r="AX48" s="59">
        <f t="shared" ref="AX48:AY48" si="577">AX12/AX$17</f>
        <v>0.18102267005729655</v>
      </c>
      <c r="AY48" s="59">
        <f t="shared" si="577"/>
        <v>0.17679011746579601</v>
      </c>
      <c r="AZ48" s="59">
        <f t="shared" ref="AZ48:BA48" si="578">AZ12/AZ$17</f>
        <v>0.17709647024715519</v>
      </c>
      <c r="BA48" s="59">
        <f t="shared" si="578"/>
        <v>0.17521048146687587</v>
      </c>
      <c r="BB48" s="59">
        <f t="shared" ref="BB48:BC48" si="579">BB12/BB$17</f>
        <v>0.17294393354466797</v>
      </c>
      <c r="BC48" s="59">
        <f t="shared" si="579"/>
        <v>0.17416106280949578</v>
      </c>
      <c r="BD48" s="59">
        <f t="shared" ref="BD48:BE48" si="580">BD12/BD$17</f>
        <v>0.17201671961531448</v>
      </c>
      <c r="BE48" s="59">
        <f t="shared" si="580"/>
        <v>0.17099707772154465</v>
      </c>
      <c r="BF48" s="59">
        <f t="shared" ref="BF48:BG48" si="581">BF12/BF$17</f>
        <v>0.17013259236517125</v>
      </c>
      <c r="BG48" s="59">
        <f t="shared" si="581"/>
        <v>0.16982352691638739</v>
      </c>
      <c r="BH48" s="59">
        <f t="shared" ref="BH48:BI48" si="582">BH12/BH$17</f>
        <v>0.17024293001832499</v>
      </c>
      <c r="BI48" s="59">
        <f t="shared" si="582"/>
        <v>0.17071864730812175</v>
      </c>
      <c r="BJ48" s="59">
        <f t="shared" ref="BJ48:BK48" si="583">BJ12/BJ$17</f>
        <v>0.17117754084297257</v>
      </c>
      <c r="BK48" s="59">
        <f t="shared" si="583"/>
        <v>0.17271409687298575</v>
      </c>
      <c r="BL48" s="59">
        <f t="shared" ref="BL48:BM48" si="584">BL12/BL$17</f>
        <v>0.17258790692455503</v>
      </c>
      <c r="BM48" s="59">
        <f t="shared" si="584"/>
        <v>0.172237647998948</v>
      </c>
      <c r="BN48" s="59">
        <f t="shared" ref="BN48:BO48" si="585">BN12/BN$17</f>
        <v>0.17249952497657087</v>
      </c>
      <c r="BO48" s="59">
        <f t="shared" si="585"/>
        <v>0.17308379634142379</v>
      </c>
      <c r="BP48" s="59">
        <f t="shared" ref="BP48:BQ48" si="586">BP12/BP$17</f>
        <v>0.1730053691477042</v>
      </c>
      <c r="BQ48" s="59">
        <f t="shared" si="586"/>
        <v>0.1742405490631449</v>
      </c>
      <c r="BR48" s="59">
        <f t="shared" ref="BR48:BS48" si="587">BR12/BR$17</f>
        <v>0.17498923162873214</v>
      </c>
      <c r="BS48" s="59">
        <f t="shared" si="587"/>
        <v>0.17637452367991291</v>
      </c>
      <c r="BT48" s="59">
        <f t="shared" ref="BT48:BU48" si="588">BT12/BT$17</f>
        <v>0.17675776806481575</v>
      </c>
      <c r="BU48" s="59">
        <f t="shared" si="588"/>
        <v>0.17759139689705791</v>
      </c>
      <c r="BV48" s="59">
        <f t="shared" ref="BV48" si="589">BV12/BV$17</f>
        <v>0.17837965646642462</v>
      </c>
      <c r="BW48" s="59">
        <f t="shared" ref="BW48:BX48" si="590">BW12/BW$17</f>
        <v>0.17965475165087569</v>
      </c>
      <c r="BX48" s="59">
        <f t="shared" si="590"/>
        <v>0.17992217953754697</v>
      </c>
      <c r="BY48" s="59">
        <f t="shared" ref="BY48:BZ48" si="591">BY12/BY$17</f>
        <v>0.18084450377377664</v>
      </c>
      <c r="BZ48" s="59">
        <f t="shared" si="591"/>
        <v>0.18263008848372142</v>
      </c>
      <c r="CA48" s="59">
        <f t="shared" ref="CA48:CB48" si="592">CA12/CA$17</f>
        <v>0.18361698678550303</v>
      </c>
      <c r="CB48" s="59">
        <f t="shared" si="592"/>
        <v>0.18503042964846944</v>
      </c>
      <c r="CC48" s="59">
        <f t="shared" ref="CC48:CD48" si="593">CC12/CC$17</f>
        <v>0.18712062785465677</v>
      </c>
      <c r="CD48" s="59">
        <f t="shared" si="593"/>
        <v>0.18819015379772233</v>
      </c>
      <c r="CE48" s="59">
        <f t="shared" ref="CE48:CF48" si="594">CE12/CE$17</f>
        <v>0.18819881906576752</v>
      </c>
      <c r="CF48" s="59">
        <f t="shared" si="594"/>
        <v>0.18916525156897315</v>
      </c>
      <c r="CG48" s="59">
        <f t="shared" ref="CG48:CH48" si="595">CG12/CG$17</f>
        <v>0.1900973089559351</v>
      </c>
      <c r="CH48" s="59">
        <f t="shared" si="595"/>
        <v>0.19110897419467171</v>
      </c>
      <c r="CI48" s="59">
        <f t="shared" ref="CI48:CK48" si="596">CI12/CI$17</f>
        <v>0.19202330446683458</v>
      </c>
      <c r="CJ48" s="59"/>
      <c r="CK48" s="59">
        <f t="shared" si="596"/>
        <v>0.31000353481795689</v>
      </c>
      <c r="CL48" s="59">
        <f t="shared" ref="CL48:CM48" si="597">CL12/CL$17</f>
        <v>0.27485862393967952</v>
      </c>
      <c r="CM48" s="59">
        <f t="shared" si="597"/>
        <v>0.25747817106374987</v>
      </c>
      <c r="CN48" s="59">
        <f t="shared" ref="CN48:CO48" si="598">CN12/CN$17</f>
        <v>0.25093964183064338</v>
      </c>
      <c r="CO48" s="59">
        <f t="shared" si="598"/>
        <v>0.24397921789633825</v>
      </c>
      <c r="CP48" s="59">
        <f t="shared" ref="CP48:CQ48" si="599">CP12/CP$17</f>
        <v>0.23722613161657227</v>
      </c>
      <c r="CQ48" s="59">
        <f t="shared" si="599"/>
        <v>0.23945287095894435</v>
      </c>
      <c r="CR48" s="59">
        <f t="shared" ref="CR48" si="600">CR12/CR$17</f>
        <v>0.24095567392455533</v>
      </c>
      <c r="CS48" s="59">
        <f t="shared" ref="CS48:CV48" si="601">CS12/CS$17</f>
        <v>0.24749940560774533</v>
      </c>
      <c r="CT48" s="59">
        <f t="shared" si="601"/>
        <v>0.24548440885445269</v>
      </c>
      <c r="CU48" s="59">
        <f t="shared" ref="CU48" si="602">CU12/CU$17</f>
        <v>0.23947699338804981</v>
      </c>
      <c r="CV48" s="59">
        <f t="shared" si="601"/>
        <v>0.23508884136469929</v>
      </c>
      <c r="CW48" s="59">
        <f t="shared" ref="CW48:CX48" si="603">CW12/CW$17</f>
        <v>0.24043221707834098</v>
      </c>
      <c r="CX48" s="59">
        <f t="shared" si="603"/>
        <v>0.23866680988844047</v>
      </c>
      <c r="CY48" s="59">
        <f t="shared" ref="CY48" si="604">CY12/CY$17</f>
        <v>0.23682475699819075</v>
      </c>
      <c r="CZ48" s="59">
        <v>0.23599464739142595</v>
      </c>
      <c r="DA48" s="59">
        <v>0.23491857047376474</v>
      </c>
      <c r="DB48" s="59">
        <v>0.23585628394103955</v>
      </c>
      <c r="DC48" s="59">
        <v>0.23552807840501586</v>
      </c>
      <c r="DD48" s="59">
        <v>0.23595815460036768</v>
      </c>
      <c r="DE48" s="59">
        <v>0.23665620422682571</v>
      </c>
      <c r="DF48" s="59">
        <v>0.23763864454972539</v>
      </c>
      <c r="DG48" s="59">
        <v>0.23887922145496893</v>
      </c>
      <c r="DH48" s="59">
        <v>0.2398747474157992</v>
      </c>
      <c r="DI48" s="59">
        <v>0.23962693460878251</v>
      </c>
      <c r="DJ48" s="59">
        <v>0.23750113592241032</v>
      </c>
      <c r="DK48" s="59">
        <v>0.23569435991856683</v>
      </c>
      <c r="DL48" s="59">
        <v>0.23492137960710721</v>
      </c>
      <c r="DM48" s="59">
        <v>0.2349603264467757</v>
      </c>
      <c r="DN48" s="59">
        <v>0.23497532084294159</v>
      </c>
      <c r="DO48" s="59">
        <v>0.23537412762925661</v>
      </c>
      <c r="DP48" s="59">
        <v>0.23574396576057347</v>
      </c>
      <c r="DQ48" s="59">
        <v>0.23559199699004102</v>
      </c>
      <c r="DR48" s="59">
        <v>0.23410168902931866</v>
      </c>
      <c r="DS48" s="59">
        <v>0.23358069594419861</v>
      </c>
      <c r="DT48" s="59">
        <v>0.23320398957778837</v>
      </c>
      <c r="DU48" s="59">
        <v>0.23230668638877394</v>
      </c>
      <c r="DV48" s="59">
        <v>0.23263423984612297</v>
      </c>
      <c r="DW48" s="59">
        <f t="shared" ref="DW48:DX48" si="605">DW12/DW$17</f>
        <v>0.23207452491006364</v>
      </c>
      <c r="DX48" s="59">
        <f t="shared" si="605"/>
        <v>0.23087811158622581</v>
      </c>
      <c r="DY48" s="59">
        <f t="shared" ref="DY48:DZ48" si="606">DY12/DY$17</f>
        <v>0.22930684558170195</v>
      </c>
      <c r="DZ48" s="59">
        <f t="shared" si="606"/>
        <v>0.22849970543710896</v>
      </c>
      <c r="EA48" s="59">
        <f t="shared" ref="EA48:EB48" si="607">EA12/EA$17</f>
        <v>0.22873502127767639</v>
      </c>
      <c r="EB48" s="59">
        <f t="shared" si="607"/>
        <v>0.2298534741825986</v>
      </c>
      <c r="EC48" s="59">
        <f t="shared" ref="EC48:ED48" si="608">EC12/EC$17</f>
        <v>0.23084188060036809</v>
      </c>
      <c r="ED48" s="59">
        <f t="shared" si="608"/>
        <v>0.23157775673134226</v>
      </c>
      <c r="EE48" s="59">
        <f t="shared" ref="EE48:EF48" si="609">EE12/EE$17</f>
        <v>0.23250341657348739</v>
      </c>
      <c r="EF48" s="59">
        <f t="shared" si="609"/>
        <v>0.23346289574428969</v>
      </c>
      <c r="EG48" s="59">
        <f t="shared" ref="EG48" si="610">EG12/EG$17</f>
        <v>0.23389599677294812</v>
      </c>
      <c r="EH48" s="59"/>
      <c r="EI48" s="59">
        <f t="shared" ref="EI48:EJ48" si="611">EI12/EI$17</f>
        <v>0.30228126819456941</v>
      </c>
      <c r="EJ48" s="59">
        <f t="shared" si="611"/>
        <v>0.28570147714791655</v>
      </c>
      <c r="EK48" s="59">
        <f t="shared" ref="EK48:EN48" si="612">EK12/EK$17</f>
        <v>0.29417912007524299</v>
      </c>
      <c r="EL48" s="59">
        <f t="shared" si="612"/>
        <v>0.29093163983150511</v>
      </c>
      <c r="EM48" s="59">
        <f t="shared" si="612"/>
        <v>0.28342032881165219</v>
      </c>
      <c r="EN48" s="59">
        <f t="shared" si="612"/>
        <v>0.28424077259578523</v>
      </c>
      <c r="EO48" s="59">
        <f t="shared" ref="EO48:EV48" si="613">EO12/EO$17</f>
        <v>0.28581354950781701</v>
      </c>
      <c r="EP48" s="59">
        <f t="shared" si="613"/>
        <v>0.28595766206001372</v>
      </c>
      <c r="EQ48" s="59">
        <f t="shared" ca="1" si="613"/>
        <v>0.28811525839592639</v>
      </c>
      <c r="ER48" s="59">
        <f t="shared" ca="1" si="613"/>
        <v>0.28811525839592639</v>
      </c>
      <c r="ES48" s="59">
        <f t="shared" ca="1" si="613"/>
        <v>0.28811525839592639</v>
      </c>
      <c r="ET48" s="59">
        <f t="shared" ca="1" si="613"/>
        <v>0.28811525839592639</v>
      </c>
      <c r="EU48" s="59">
        <f t="shared" ca="1" si="613"/>
        <v>0.28811525839592639</v>
      </c>
      <c r="EV48" s="59">
        <f t="shared" ca="1" si="613"/>
        <v>0.28811525839592639</v>
      </c>
      <c r="EW48" s="59">
        <f t="shared" ref="EW48:FL48" ca="1" si="614">EW12/EW$17</f>
        <v>0.28811525839592639</v>
      </c>
      <c r="EX48" s="59">
        <f t="shared" ca="1" si="614"/>
        <v>0.28811525839592639</v>
      </c>
      <c r="EY48" s="59">
        <f t="shared" ca="1" si="614"/>
        <v>0.28811525839592639</v>
      </c>
      <c r="EZ48" s="59">
        <f t="shared" ca="1" si="614"/>
        <v>0.28811525839592639</v>
      </c>
      <c r="FA48" s="59">
        <f t="shared" ca="1" si="614"/>
        <v>0.28811525839592639</v>
      </c>
      <c r="FB48" s="59">
        <f t="shared" ca="1" si="614"/>
        <v>0.28811525839592639</v>
      </c>
      <c r="FC48" s="59">
        <f t="shared" ca="1" si="614"/>
        <v>0.28811525839592639</v>
      </c>
      <c r="FD48" s="59">
        <f t="shared" ca="1" si="614"/>
        <v>0.28811525839592639</v>
      </c>
      <c r="FE48" s="59">
        <f t="shared" ca="1" si="614"/>
        <v>0.28811525839592639</v>
      </c>
      <c r="FF48" s="59">
        <f t="shared" ca="1" si="614"/>
        <v>0.28811525839592639</v>
      </c>
      <c r="FG48" s="59">
        <f t="shared" ca="1" si="614"/>
        <v>0.28811525839592639</v>
      </c>
      <c r="FH48" s="59">
        <f t="shared" ca="1" si="614"/>
        <v>0.28811525839592639</v>
      </c>
      <c r="FI48" s="59">
        <f t="shared" ca="1" si="614"/>
        <v>0.28811525839592639</v>
      </c>
      <c r="FJ48" s="59">
        <f t="shared" ca="1" si="614"/>
        <v>0.28811525839592639</v>
      </c>
      <c r="FK48" s="59">
        <f t="shared" ca="1" si="614"/>
        <v>0.28811525839592639</v>
      </c>
      <c r="FL48" s="59">
        <f t="shared" ca="1" si="614"/>
        <v>0.28811525839592639</v>
      </c>
      <c r="FM48" s="59">
        <f t="shared" ref="FM48:GI48" ca="1" si="615">FM12/FM$17</f>
        <v>0.28811525839592639</v>
      </c>
      <c r="FN48" s="59">
        <f t="shared" ca="1" si="615"/>
        <v>0.28811525839592639</v>
      </c>
      <c r="FO48" s="59">
        <f t="shared" ca="1" si="615"/>
        <v>0.28811525839592639</v>
      </c>
      <c r="FP48" s="59">
        <f t="shared" ca="1" si="615"/>
        <v>0.28811525839592639</v>
      </c>
      <c r="FQ48" s="59">
        <f t="shared" ca="1" si="615"/>
        <v>0.28811525839592639</v>
      </c>
      <c r="FR48" s="59">
        <f t="shared" ca="1" si="615"/>
        <v>0.28811525839592639</v>
      </c>
      <c r="FS48" s="59">
        <f t="shared" ca="1" si="615"/>
        <v>0.28811525839592639</v>
      </c>
      <c r="FT48" s="59">
        <f t="shared" ca="1" si="615"/>
        <v>0.28811525839592639</v>
      </c>
      <c r="FU48" s="59">
        <f t="shared" ca="1" si="615"/>
        <v>0.28811525839592639</v>
      </c>
      <c r="FV48" s="59">
        <f t="shared" ca="1" si="615"/>
        <v>0.28811525839592639</v>
      </c>
      <c r="FW48" s="59">
        <f t="shared" ca="1" si="615"/>
        <v>0.28811525839592639</v>
      </c>
      <c r="FX48" s="59">
        <f t="shared" ca="1" si="615"/>
        <v>0.28811525839592639</v>
      </c>
      <c r="FY48" s="59">
        <f t="shared" ca="1" si="615"/>
        <v>0.28811525839592639</v>
      </c>
      <c r="FZ48" s="59">
        <f t="shared" ca="1" si="615"/>
        <v>0.28811525839592639</v>
      </c>
      <c r="GA48" s="59">
        <f t="shared" ca="1" si="615"/>
        <v>0.28811525839592639</v>
      </c>
      <c r="GB48" s="59">
        <f t="shared" ca="1" si="615"/>
        <v>0.28811525839592639</v>
      </c>
      <c r="GC48" s="59">
        <f t="shared" ca="1" si="615"/>
        <v>0.28811525839592639</v>
      </c>
      <c r="GD48" s="59">
        <f t="shared" ca="1" si="615"/>
        <v>0.28811525839592639</v>
      </c>
      <c r="GE48" s="59">
        <f t="shared" ca="1" si="615"/>
        <v>0.28811525839592639</v>
      </c>
      <c r="GF48" s="59">
        <f t="shared" ca="1" si="615"/>
        <v>0.28811525839592639</v>
      </c>
      <c r="GG48" s="59">
        <f t="shared" ca="1" si="615"/>
        <v>0.28811525839592639</v>
      </c>
      <c r="GH48" s="59">
        <f t="shared" ca="1" si="615"/>
        <v>0.28811525839592639</v>
      </c>
      <c r="GI48" s="59">
        <f t="shared" ca="1" si="615"/>
        <v>0.28811525839592639</v>
      </c>
    </row>
    <row r="49" spans="2:191" x14ac:dyDescent="0.2">
      <c r="B49" s="55" t="str">
        <f t="shared" si="313"/>
        <v>Hero MotoCorp</v>
      </c>
      <c r="C49" s="59">
        <f t="shared" ref="C49:AH49" si="616">C13/C$17</f>
        <v>2.9849029107597122E-3</v>
      </c>
      <c r="D49" s="59">
        <f t="shared" si="616"/>
        <v>2.8703247696942047E-3</v>
      </c>
      <c r="E49" s="59">
        <f t="shared" si="616"/>
        <v>3.5323495287030572E-3</v>
      </c>
      <c r="F49" s="59">
        <f t="shared" si="616"/>
        <v>4.1798933838832139E-3</v>
      </c>
      <c r="G49" s="59">
        <f t="shared" si="616"/>
        <v>4.2991861643037867E-3</v>
      </c>
      <c r="H49" s="59">
        <f t="shared" si="616"/>
        <v>4.5160893082118467E-3</v>
      </c>
      <c r="I49" s="59">
        <f t="shared" si="616"/>
        <v>4.9523975093901116E-3</v>
      </c>
      <c r="J49" s="59">
        <f t="shared" si="616"/>
        <v>5.3022174933110141E-3</v>
      </c>
      <c r="K49" s="59">
        <f t="shared" si="616"/>
        <v>5.7263509493800961E-3</v>
      </c>
      <c r="L49" s="59">
        <f t="shared" si="616"/>
        <v>6.1232852083673052E-3</v>
      </c>
      <c r="M49" s="59">
        <f t="shared" si="616"/>
        <v>6.3080074709821379E-3</v>
      </c>
      <c r="N49" s="59">
        <f t="shared" si="616"/>
        <v>6.520895277503211E-3</v>
      </c>
      <c r="O49" s="59">
        <f t="shared" si="616"/>
        <v>6.8051631834428507E-3</v>
      </c>
      <c r="P49" s="59">
        <f t="shared" si="616"/>
        <v>7.0000400002285731E-3</v>
      </c>
      <c r="Q49" s="59">
        <f t="shared" si="616"/>
        <v>7.2875407277555263E-3</v>
      </c>
      <c r="R49" s="59">
        <f t="shared" si="616"/>
        <v>7.3203091194529975E-3</v>
      </c>
      <c r="S49" s="59">
        <f t="shared" si="616"/>
        <v>7.3747032514231729E-3</v>
      </c>
      <c r="T49" s="59">
        <f t="shared" si="616"/>
        <v>7.3590647975788834E-3</v>
      </c>
      <c r="U49" s="59">
        <f t="shared" si="616"/>
        <v>7.3884574588670591E-3</v>
      </c>
      <c r="V49" s="59">
        <f t="shared" si="616"/>
        <v>7.4059328384176292E-3</v>
      </c>
      <c r="W49" s="59">
        <f t="shared" si="616"/>
        <v>7.4365155157811438E-3</v>
      </c>
      <c r="X49" s="59">
        <f t="shared" si="616"/>
        <v>8.8433418097625706E-3</v>
      </c>
      <c r="Y49" s="59">
        <f t="shared" si="616"/>
        <v>9.3010663476066121E-3</v>
      </c>
      <c r="Z49" s="59">
        <f t="shared" si="616"/>
        <v>9.8122329517229077E-3</v>
      </c>
      <c r="AA49" s="59">
        <f t="shared" si="616"/>
        <v>1.0829597334759182E-2</v>
      </c>
      <c r="AB49" s="59">
        <f t="shared" si="616"/>
        <v>1.1946494401708757E-2</v>
      </c>
      <c r="AC49" s="59">
        <f t="shared" si="616"/>
        <v>1.2073194713255157E-2</v>
      </c>
      <c r="AD49" s="59">
        <f t="shared" si="616"/>
        <v>1.228633969040656E-2</v>
      </c>
      <c r="AE49" s="59">
        <f t="shared" si="616"/>
        <v>1.2520297833577568E-2</v>
      </c>
      <c r="AF49" s="59">
        <f t="shared" si="616"/>
        <v>1.2696689379387591E-2</v>
      </c>
      <c r="AG49" s="59">
        <f t="shared" si="616"/>
        <v>1.2787292381458247E-2</v>
      </c>
      <c r="AH49" s="59">
        <f t="shared" si="616"/>
        <v>1.2950073462403988E-2</v>
      </c>
      <c r="AI49" s="59"/>
      <c r="AJ49" s="59">
        <f t="shared" si="315"/>
        <v>4.7248803827751193E-2</v>
      </c>
      <c r="AK49" s="59">
        <f t="shared" si="315"/>
        <v>2.7231033823810435E-2</v>
      </c>
      <c r="AL49" s="59">
        <f t="shared" si="315"/>
        <v>2.1117070568082895E-2</v>
      </c>
      <c r="AM49" s="59">
        <f t="shared" si="315"/>
        <v>1.8359761677966418E-2</v>
      </c>
      <c r="AN49" s="59">
        <f t="shared" si="315"/>
        <v>1.7764004371826621E-2</v>
      </c>
      <c r="AO49" s="59">
        <f t="shared" si="315"/>
        <v>1.9831168548615191E-2</v>
      </c>
      <c r="AP49" s="59">
        <f t="shared" si="315"/>
        <v>2.064156464726909E-2</v>
      </c>
      <c r="AQ49" s="59">
        <f t="shared" si="315"/>
        <v>2.1074949982862655E-2</v>
      </c>
      <c r="AR49" s="59">
        <f t="shared" ref="AR49:AS49" si="617">AR13/AR$17</f>
        <v>2.0587405825712099E-2</v>
      </c>
      <c r="AS49" s="59">
        <f t="shared" si="617"/>
        <v>1.8593863787480607E-2</v>
      </c>
      <c r="AT49" s="59">
        <f t="shared" ref="AT49:AU49" si="618">AT13/AT$17</f>
        <v>1.9254619545392961E-2</v>
      </c>
      <c r="AU49" s="59">
        <f t="shared" si="618"/>
        <v>1.982020310390115E-2</v>
      </c>
      <c r="AV49" s="59">
        <f t="shared" ref="AV49:AW49" si="619">AV13/AV$17</f>
        <v>2.1568061799328478E-2</v>
      </c>
      <c r="AW49" s="59">
        <f t="shared" si="619"/>
        <v>2.4027242455229556E-2</v>
      </c>
      <c r="AX49" s="59">
        <f t="shared" ref="AX49:AY49" si="620">AX13/AX$17</f>
        <v>2.3466727850965246E-2</v>
      </c>
      <c r="AY49" s="59">
        <f t="shared" si="620"/>
        <v>2.2625738141959825E-2</v>
      </c>
      <c r="AZ49" s="59">
        <f t="shared" ref="AZ49:BA49" si="621">AZ13/AZ$17</f>
        <v>2.2488946872508516E-2</v>
      </c>
      <c r="BA49" s="59">
        <f t="shared" si="621"/>
        <v>2.2511106637508584E-2</v>
      </c>
      <c r="BB49" s="59">
        <f t="shared" ref="BB49:BC49" si="622">BB13/BB$17</f>
        <v>2.2551081259219737E-2</v>
      </c>
      <c r="BC49" s="59">
        <f t="shared" si="622"/>
        <v>2.321171090410018E-2</v>
      </c>
      <c r="BD49" s="59">
        <f t="shared" ref="BD49:BE49" si="623">BD13/BD$17</f>
        <v>2.3303803664494332E-2</v>
      </c>
      <c r="BE49" s="59">
        <f t="shared" si="623"/>
        <v>2.3786148215750803E-2</v>
      </c>
      <c r="BF49" s="59">
        <f t="shared" ref="BF49:BG49" si="624">BF13/BF$17</f>
        <v>2.4099871670557781E-2</v>
      </c>
      <c r="BG49" s="59">
        <f t="shared" si="624"/>
        <v>2.4332923259661476E-2</v>
      </c>
      <c r="BH49" s="59">
        <f t="shared" ref="BH49:BI49" si="625">BH13/BH$17</f>
        <v>2.4775890248130355E-2</v>
      </c>
      <c r="BI49" s="59">
        <f t="shared" si="625"/>
        <v>2.5406602821281179E-2</v>
      </c>
      <c r="BJ49" s="59">
        <f t="shared" ref="BJ49:BK49" si="626">BJ13/BJ$17</f>
        <v>2.6407232482064915E-2</v>
      </c>
      <c r="BK49" s="59">
        <f t="shared" si="626"/>
        <v>2.7561205650256548E-2</v>
      </c>
      <c r="BL49" s="59">
        <f t="shared" ref="BL49:BM49" si="627">BL13/BL$17</f>
        <v>2.7858815938959565E-2</v>
      </c>
      <c r="BM49" s="59">
        <f t="shared" si="627"/>
        <v>2.8230014346815293E-2</v>
      </c>
      <c r="BN49" s="59">
        <f t="shared" ref="BN49:BO49" si="628">BN13/BN$17</f>
        <v>2.9261443233895096E-2</v>
      </c>
      <c r="BO49" s="59">
        <f t="shared" si="628"/>
        <v>3.0395301376878528E-2</v>
      </c>
      <c r="BP49" s="59">
        <f t="shared" ref="BP49:BQ49" si="629">BP13/BP$17</f>
        <v>3.0823720503526792E-2</v>
      </c>
      <c r="BQ49" s="59">
        <f t="shared" si="629"/>
        <v>3.1280253909482497E-2</v>
      </c>
      <c r="BR49" s="59">
        <f t="shared" ref="BR49:BS49" si="630">BR13/BR$17</f>
        <v>3.1888594624485928E-2</v>
      </c>
      <c r="BS49" s="59">
        <f t="shared" si="630"/>
        <v>3.2855776051203378E-2</v>
      </c>
      <c r="BT49" s="59">
        <f t="shared" ref="BT49:BU49" si="631">BT13/BT$17</f>
        <v>3.3422284556479567E-2</v>
      </c>
      <c r="BU49" s="59">
        <f t="shared" si="631"/>
        <v>3.379604362510958E-2</v>
      </c>
      <c r="BV49" s="59">
        <f t="shared" ref="BV49" si="632">BV13/BV$17</f>
        <v>3.4252931425491455E-2</v>
      </c>
      <c r="BW49" s="59">
        <f t="shared" ref="BW49:BX49" si="633">BW13/BW$17</f>
        <v>3.4853813762082499E-2</v>
      </c>
      <c r="BX49" s="59">
        <f t="shared" si="633"/>
        <v>3.5186235094017373E-2</v>
      </c>
      <c r="BY49" s="59">
        <f t="shared" ref="BY49:BZ49" si="634">BY13/BY$17</f>
        <v>3.545479320443061E-2</v>
      </c>
      <c r="BZ49" s="59">
        <f t="shared" si="634"/>
        <v>3.6219500352171238E-2</v>
      </c>
      <c r="CA49" s="59">
        <f t="shared" ref="CA49:CB49" si="635">CA13/CA$17</f>
        <v>3.6760972090561547E-2</v>
      </c>
      <c r="CB49" s="59">
        <f t="shared" si="635"/>
        <v>3.7483794250984734E-2</v>
      </c>
      <c r="CC49" s="59">
        <f t="shared" ref="CC49:CD49" si="636">CC13/CC$17</f>
        <v>3.8147005582439893E-2</v>
      </c>
      <c r="CD49" s="59">
        <f t="shared" si="636"/>
        <v>3.9029001883971091E-2</v>
      </c>
      <c r="CE49" s="59">
        <f t="shared" ref="CE49:CF49" si="637">CE13/CE$17</f>
        <v>3.9845616858775676E-2</v>
      </c>
      <c r="CF49" s="59">
        <f t="shared" si="637"/>
        <v>3.9607587458602017E-2</v>
      </c>
      <c r="CG49" s="59">
        <f t="shared" ref="CG49:CH49" si="638">CG13/CG$17</f>
        <v>3.878027021507572E-2</v>
      </c>
      <c r="CH49" s="59">
        <f t="shared" si="638"/>
        <v>3.8434445521741016E-2</v>
      </c>
      <c r="CI49" s="59">
        <f t="shared" ref="CI49:CK49" si="639">CI13/CI$17</f>
        <v>3.8042139226080664E-2</v>
      </c>
      <c r="CJ49" s="59"/>
      <c r="CK49" s="59">
        <f t="shared" si="639"/>
        <v>1.1016849298927772E-2</v>
      </c>
      <c r="CL49" s="59">
        <f t="shared" ref="CL49:CM49" si="640">CL13/CL$17</f>
        <v>1.2635485391140434E-2</v>
      </c>
      <c r="CM49" s="59">
        <f t="shared" si="640"/>
        <v>1.440240353018496E-2</v>
      </c>
      <c r="CN49" s="59">
        <f t="shared" ref="CN49:CO49" si="641">CN13/CN$17</f>
        <v>1.5957654341860555E-2</v>
      </c>
      <c r="CO49" s="59">
        <f t="shared" si="641"/>
        <v>1.7394965219637747E-2</v>
      </c>
      <c r="CP49" s="59">
        <f t="shared" ref="CP49:CQ49" si="642">CP13/CP$17</f>
        <v>1.9569159005407479E-2</v>
      </c>
      <c r="CQ49" s="59">
        <f t="shared" si="642"/>
        <v>2.1153698225886534E-2</v>
      </c>
      <c r="CR49" s="59">
        <f t="shared" ref="CR49" si="643">CR13/CR$17</f>
        <v>2.3038345325981997E-2</v>
      </c>
      <c r="CS49" s="59">
        <f t="shared" ref="CS49:CV49" si="644">CS13/CS$17</f>
        <v>2.511376391292568E-2</v>
      </c>
      <c r="CT49" s="59">
        <f t="shared" si="644"/>
        <v>2.629476900342476E-2</v>
      </c>
      <c r="CU49" s="59">
        <f t="shared" ref="CU49" si="645">CU13/CU$17</f>
        <v>2.850304906905364E-2</v>
      </c>
      <c r="CV49" s="59">
        <f t="shared" si="644"/>
        <v>3.1307337157476064E-2</v>
      </c>
      <c r="CW49" s="59">
        <f t="shared" ref="CW49:CX49" si="646">CW13/CW$17</f>
        <v>4.0279538819921565E-2</v>
      </c>
      <c r="CX49" s="59">
        <f t="shared" si="646"/>
        <v>4.091334571178664E-2</v>
      </c>
      <c r="CY49" s="59">
        <f t="shared" ref="CY49" si="647">CY13/CY$17</f>
        <v>4.1932514179340706E-2</v>
      </c>
      <c r="CZ49" s="59">
        <v>4.3525592159744657E-2</v>
      </c>
      <c r="DA49" s="59">
        <v>4.5149453050607337E-2</v>
      </c>
      <c r="DB49" s="59">
        <v>4.7614429790535297E-2</v>
      </c>
      <c r="DC49" s="59">
        <v>4.8510571695568314E-2</v>
      </c>
      <c r="DD49" s="59">
        <v>4.9426595465289332E-2</v>
      </c>
      <c r="DE49" s="59">
        <v>5.0094161958568736E-2</v>
      </c>
      <c r="DF49" s="59">
        <v>5.1699078284282385E-2</v>
      </c>
      <c r="DG49" s="59">
        <v>5.2194613386293505E-2</v>
      </c>
      <c r="DH49" s="59">
        <v>5.3104688400458115E-2</v>
      </c>
      <c r="DI49" s="59">
        <v>5.3668749923602273E-2</v>
      </c>
      <c r="DJ49" s="59">
        <v>5.5125694977983759E-2</v>
      </c>
      <c r="DK49" s="59">
        <v>5.7035659451160174E-2</v>
      </c>
      <c r="DL49" s="59">
        <v>5.8724741966137348E-2</v>
      </c>
      <c r="DM49" s="59">
        <v>6.0349092650476069E-2</v>
      </c>
      <c r="DN49" s="59">
        <v>6.2786944718966189E-2</v>
      </c>
      <c r="DO49" s="59">
        <v>6.4867140567061221E-2</v>
      </c>
      <c r="DP49" s="59">
        <v>6.6741937389637587E-2</v>
      </c>
      <c r="DQ49" s="59">
        <v>6.8243653107347521E-2</v>
      </c>
      <c r="DR49" s="59">
        <v>7.0558212389964875E-2</v>
      </c>
      <c r="DS49" s="59">
        <v>7.1738335087156893E-2</v>
      </c>
      <c r="DT49" s="59">
        <v>7.2874933460342364E-2</v>
      </c>
      <c r="DU49" s="59">
        <v>7.4017342956624321E-2</v>
      </c>
      <c r="DV49" s="59">
        <v>7.5761719999382374E-2</v>
      </c>
      <c r="DW49" s="59">
        <f t="shared" ref="DW49:DX49" si="648">DW13/DW$17</f>
        <v>7.7130438749388672E-2</v>
      </c>
      <c r="DX49" s="59">
        <f t="shared" si="648"/>
        <v>7.9199733080605975E-2</v>
      </c>
      <c r="DY49" s="59">
        <f t="shared" ref="DY49:DZ49" si="649">DY13/DY$17</f>
        <v>8.0214944750795533E-2</v>
      </c>
      <c r="DZ49" s="59">
        <f t="shared" si="649"/>
        <v>8.1078435759189244E-2</v>
      </c>
      <c r="EA49" s="59">
        <f t="shared" ref="EA49:EB49" si="650">EA13/EA$17</f>
        <v>8.1251519186187837E-2</v>
      </c>
      <c r="EB49" s="59">
        <f t="shared" si="650"/>
        <v>8.1722888123561876E-2</v>
      </c>
      <c r="EC49" s="59">
        <f t="shared" ref="EC49:ED49" si="651">EC13/EC$17</f>
        <v>8.2294843988974242E-2</v>
      </c>
      <c r="ED49" s="59">
        <f t="shared" si="651"/>
        <v>8.3309276244595595E-2</v>
      </c>
      <c r="EE49" s="59">
        <f t="shared" ref="EE49:EF49" si="652">EE13/EE$17</f>
        <v>8.3948316561063482E-2</v>
      </c>
      <c r="EF49" s="59">
        <f t="shared" si="652"/>
        <v>8.4487002813060805E-2</v>
      </c>
      <c r="EG49" s="59">
        <f t="shared" ref="EG49" si="653">EG13/EG$17</f>
        <v>8.522750951642187E-2</v>
      </c>
      <c r="EH49" s="59"/>
      <c r="EI49" s="59">
        <f t="shared" ref="EI49:EJ49" si="654">EI13/EI$17</f>
        <v>0.13010109564388928</v>
      </c>
      <c r="EJ49" s="59">
        <f t="shared" si="654"/>
        <v>0.10873512204962679</v>
      </c>
      <c r="EK49" s="59">
        <f t="shared" ref="EK49:EN49" si="655">EK13/EK$17</f>
        <v>0.11074451726557484</v>
      </c>
      <c r="EL49" s="59">
        <f t="shared" si="655"/>
        <v>0.10876258900506768</v>
      </c>
      <c r="EM49" s="59">
        <f t="shared" si="655"/>
        <v>0.10845783584422079</v>
      </c>
      <c r="EN49" s="59">
        <f t="shared" si="655"/>
        <v>0.10864789294987018</v>
      </c>
      <c r="EO49" s="59">
        <f t="shared" ref="EO49:EV49" si="656">EO13/EO$17</f>
        <v>0.10907987978051673</v>
      </c>
      <c r="EP49" s="59">
        <f t="shared" si="656"/>
        <v>0.10989157822402076</v>
      </c>
      <c r="EQ49" s="59">
        <f t="shared" ca="1" si="656"/>
        <v>0.11072243832101548</v>
      </c>
      <c r="ER49" s="59">
        <f t="shared" ca="1" si="656"/>
        <v>0.11072243832101548</v>
      </c>
      <c r="ES49" s="59">
        <f t="shared" ca="1" si="656"/>
        <v>0.11072243832101548</v>
      </c>
      <c r="ET49" s="59">
        <f t="shared" ca="1" si="656"/>
        <v>0.11072243832101548</v>
      </c>
      <c r="EU49" s="59">
        <f t="shared" ca="1" si="656"/>
        <v>0.11072243832101548</v>
      </c>
      <c r="EV49" s="59">
        <f t="shared" ca="1" si="656"/>
        <v>0.11072243832101548</v>
      </c>
      <c r="EW49" s="59">
        <f t="shared" ref="EW49:FL49" ca="1" si="657">EW13/EW$17</f>
        <v>0.11072243832101548</v>
      </c>
      <c r="EX49" s="59">
        <f t="shared" ca="1" si="657"/>
        <v>0.11072243832101548</v>
      </c>
      <c r="EY49" s="59">
        <f t="shared" ca="1" si="657"/>
        <v>0.11072243832101548</v>
      </c>
      <c r="EZ49" s="59">
        <f t="shared" ca="1" si="657"/>
        <v>0.11072243832101548</v>
      </c>
      <c r="FA49" s="59">
        <f t="shared" ca="1" si="657"/>
        <v>0.11072243832101548</v>
      </c>
      <c r="FB49" s="59">
        <f t="shared" ca="1" si="657"/>
        <v>0.11072243832101548</v>
      </c>
      <c r="FC49" s="59">
        <f t="shared" ca="1" si="657"/>
        <v>0.11072243832101548</v>
      </c>
      <c r="FD49" s="59">
        <f t="shared" ca="1" si="657"/>
        <v>0.11072243832101548</v>
      </c>
      <c r="FE49" s="59">
        <f t="shared" ca="1" si="657"/>
        <v>0.11072243832101548</v>
      </c>
      <c r="FF49" s="59">
        <f t="shared" ca="1" si="657"/>
        <v>0.11072243832101548</v>
      </c>
      <c r="FG49" s="59">
        <f t="shared" ca="1" si="657"/>
        <v>0.11072243832101548</v>
      </c>
      <c r="FH49" s="59">
        <f t="shared" ca="1" si="657"/>
        <v>0.11072243832101548</v>
      </c>
      <c r="FI49" s="59">
        <f t="shared" ca="1" si="657"/>
        <v>0.11072243832101548</v>
      </c>
      <c r="FJ49" s="59">
        <f t="shared" ca="1" si="657"/>
        <v>0.11072243832101548</v>
      </c>
      <c r="FK49" s="59">
        <f t="shared" ca="1" si="657"/>
        <v>0.11072243832101548</v>
      </c>
      <c r="FL49" s="59">
        <f t="shared" ca="1" si="657"/>
        <v>0.11072243832101548</v>
      </c>
      <c r="FM49" s="59">
        <f t="shared" ref="FM49:GI49" ca="1" si="658">FM13/FM$17</f>
        <v>0.11072243832101548</v>
      </c>
      <c r="FN49" s="59">
        <f t="shared" ca="1" si="658"/>
        <v>0.11072243832101548</v>
      </c>
      <c r="FO49" s="59">
        <f t="shared" ca="1" si="658"/>
        <v>0.11072243832101548</v>
      </c>
      <c r="FP49" s="59">
        <f t="shared" ca="1" si="658"/>
        <v>0.11072243832101548</v>
      </c>
      <c r="FQ49" s="59">
        <f t="shared" ca="1" si="658"/>
        <v>0.11072243832101548</v>
      </c>
      <c r="FR49" s="59">
        <f t="shared" ca="1" si="658"/>
        <v>0.11072243832101548</v>
      </c>
      <c r="FS49" s="59">
        <f t="shared" ca="1" si="658"/>
        <v>0.11072243832101548</v>
      </c>
      <c r="FT49" s="59">
        <f t="shared" ca="1" si="658"/>
        <v>0.11072243832101548</v>
      </c>
      <c r="FU49" s="59">
        <f t="shared" ca="1" si="658"/>
        <v>0.11072243832101548</v>
      </c>
      <c r="FV49" s="59">
        <f t="shared" ca="1" si="658"/>
        <v>0.11072243832101548</v>
      </c>
      <c r="FW49" s="59">
        <f t="shared" ca="1" si="658"/>
        <v>0.11072243832101548</v>
      </c>
      <c r="FX49" s="59">
        <f t="shared" ca="1" si="658"/>
        <v>0.11072243832101548</v>
      </c>
      <c r="FY49" s="59">
        <f t="shared" ca="1" si="658"/>
        <v>0.11072243832101548</v>
      </c>
      <c r="FZ49" s="59">
        <f t="shared" ca="1" si="658"/>
        <v>0.11072243832101548</v>
      </c>
      <c r="GA49" s="59">
        <f t="shared" ca="1" si="658"/>
        <v>0.11072243832101548</v>
      </c>
      <c r="GB49" s="59">
        <f t="shared" ca="1" si="658"/>
        <v>0.11072243832101548</v>
      </c>
      <c r="GC49" s="59">
        <f t="shared" ca="1" si="658"/>
        <v>0.11072243832101548</v>
      </c>
      <c r="GD49" s="59">
        <f t="shared" ca="1" si="658"/>
        <v>0.11072243832101548</v>
      </c>
      <c r="GE49" s="59">
        <f t="shared" ca="1" si="658"/>
        <v>0.11072243832101548</v>
      </c>
      <c r="GF49" s="59">
        <f t="shared" ca="1" si="658"/>
        <v>0.11072243832101548</v>
      </c>
      <c r="GG49" s="59">
        <f t="shared" ca="1" si="658"/>
        <v>0.11072243832101548</v>
      </c>
      <c r="GH49" s="59">
        <f t="shared" ca="1" si="658"/>
        <v>0.11072243832101548</v>
      </c>
      <c r="GI49" s="59">
        <f t="shared" ca="1" si="658"/>
        <v>0.11072243832101548</v>
      </c>
    </row>
    <row r="50" spans="2:191" x14ac:dyDescent="0.2">
      <c r="B50" s="55" t="str">
        <f>B32</f>
        <v>Others</v>
      </c>
      <c r="C50" s="59">
        <f>1-SUM(C42:C49)</f>
        <v>0.12378398762575582</v>
      </c>
      <c r="D50" s="59">
        <f t="shared" ref="D50:AL50" si="659">1-SUM(D42:D49)</f>
        <v>0.12397385889483437</v>
      </c>
      <c r="E50" s="59">
        <f t="shared" si="659"/>
        <v>0.12484953549603695</v>
      </c>
      <c r="F50" s="59">
        <f t="shared" si="659"/>
        <v>0.13199386180023776</v>
      </c>
      <c r="G50" s="59">
        <f t="shared" si="659"/>
        <v>0.13210515755526309</v>
      </c>
      <c r="H50" s="59">
        <f t="shared" si="659"/>
        <v>0.13213409493497019</v>
      </c>
      <c r="I50" s="59">
        <f t="shared" si="659"/>
        <v>0.13170174900837672</v>
      </c>
      <c r="J50" s="59">
        <f t="shared" si="659"/>
        <v>0.13232171238029944</v>
      </c>
      <c r="K50" s="59">
        <f t="shared" si="659"/>
        <v>0.13308628033808623</v>
      </c>
      <c r="L50" s="59">
        <f t="shared" si="659"/>
        <v>0.13422935246624768</v>
      </c>
      <c r="M50" s="59">
        <f t="shared" si="659"/>
        <v>0.13445507650770627</v>
      </c>
      <c r="N50" s="59">
        <f t="shared" si="659"/>
        <v>0.13498793464298153</v>
      </c>
      <c r="O50" s="59">
        <f t="shared" si="659"/>
        <v>0.1353599244564454</v>
      </c>
      <c r="P50" s="59">
        <f t="shared" si="659"/>
        <v>0.13616077806158899</v>
      </c>
      <c r="Q50" s="59">
        <f t="shared" si="659"/>
        <v>0.13762560421312686</v>
      </c>
      <c r="R50" s="59">
        <f t="shared" si="659"/>
        <v>0.13860488568945728</v>
      </c>
      <c r="S50" s="59">
        <f t="shared" si="659"/>
        <v>0.13959297076263943</v>
      </c>
      <c r="T50" s="59">
        <f t="shared" si="659"/>
        <v>0.14041661060652255</v>
      </c>
      <c r="U50" s="59">
        <f t="shared" si="659"/>
        <v>0.14117662632938455</v>
      </c>
      <c r="V50" s="59">
        <f t="shared" si="659"/>
        <v>0.1428344848458365</v>
      </c>
      <c r="W50" s="59">
        <f t="shared" si="659"/>
        <v>0.14401575015850265</v>
      </c>
      <c r="X50" s="59">
        <f t="shared" si="659"/>
        <v>0.14499636082631706</v>
      </c>
      <c r="Y50" s="59">
        <f t="shared" si="659"/>
        <v>0.14546052650731134</v>
      </c>
      <c r="Z50" s="59">
        <f t="shared" si="659"/>
        <v>0.14588850031207223</v>
      </c>
      <c r="AA50" s="59">
        <f t="shared" si="659"/>
        <v>0.14620847557548089</v>
      </c>
      <c r="AB50" s="59">
        <f t="shared" si="659"/>
        <v>0.14725144258649681</v>
      </c>
      <c r="AC50" s="59">
        <f t="shared" si="659"/>
        <v>0.14802212815284765</v>
      </c>
      <c r="AD50" s="59">
        <f t="shared" si="659"/>
        <v>0.14926482337752589</v>
      </c>
      <c r="AE50" s="59">
        <f t="shared" si="659"/>
        <v>0.15015941225395057</v>
      </c>
      <c r="AF50" s="59">
        <f t="shared" si="659"/>
        <v>0.15078945946344258</v>
      </c>
      <c r="AG50" s="59">
        <f t="shared" si="659"/>
        <v>0.15104652665125817</v>
      </c>
      <c r="AH50" s="59">
        <f t="shared" si="659"/>
        <v>0.15031895701984421</v>
      </c>
      <c r="AI50" s="59"/>
      <c r="AJ50" s="59">
        <f t="shared" si="659"/>
        <v>0.20275119617224879</v>
      </c>
      <c r="AK50" s="59">
        <f t="shared" si="659"/>
        <v>0.15072616090196822</v>
      </c>
      <c r="AL50" s="59">
        <f t="shared" si="659"/>
        <v>0.14790373760916575</v>
      </c>
      <c r="AM50" s="59">
        <f t="shared" ref="AM50:AQ50" si="660">1-SUM(AM42:AM49)</f>
        <v>0.13989279243943897</v>
      </c>
      <c r="AN50" s="59">
        <f t="shared" si="660"/>
        <v>0.13826593433959133</v>
      </c>
      <c r="AO50" s="59">
        <f t="shared" si="660"/>
        <v>0.14003655113895963</v>
      </c>
      <c r="AP50" s="59">
        <f t="shared" si="660"/>
        <v>0.14058303854203325</v>
      </c>
      <c r="AQ50" s="59">
        <f t="shared" si="660"/>
        <v>0.14007189714404145</v>
      </c>
      <c r="AR50" s="59">
        <f t="shared" ref="AR50:AS50" si="661">1-SUM(AR42:AR49)</f>
        <v>0.13507379503914707</v>
      </c>
      <c r="AS50" s="59">
        <f t="shared" si="661"/>
        <v>0.14311496691257952</v>
      </c>
      <c r="AT50" s="59">
        <f t="shared" ref="AT50:AU50" si="662">1-SUM(AT42:AT49)</f>
        <v>0.12957134370668366</v>
      </c>
      <c r="AU50" s="59">
        <f t="shared" si="662"/>
        <v>0.12907178927507812</v>
      </c>
      <c r="AV50" s="59">
        <f t="shared" ref="AV50:AW50" si="663">1-SUM(AV42:AV49)</f>
        <v>0.1287071984357846</v>
      </c>
      <c r="AW50" s="59">
        <f t="shared" si="663"/>
        <v>0.13527819292587628</v>
      </c>
      <c r="AX50" s="59">
        <f t="shared" ref="AX50:AY50" si="664">1-SUM(AX42:AX49)</f>
        <v>0.13912417225929397</v>
      </c>
      <c r="AY50" s="59">
        <f t="shared" si="664"/>
        <v>0.138532602596804</v>
      </c>
      <c r="AZ50" s="59">
        <f t="shared" ref="AZ50:BA50" si="665">1-SUM(AZ42:AZ49)</f>
        <v>0.13878959194027685</v>
      </c>
      <c r="BA50" s="59">
        <f t="shared" si="665"/>
        <v>0.13792913262055972</v>
      </c>
      <c r="BB50" s="59">
        <f t="shared" ref="BB50:BC50" si="666">1-SUM(BB42:BB49)</f>
        <v>0.13702227383530541</v>
      </c>
      <c r="BC50" s="59">
        <f t="shared" si="666"/>
        <v>0.13716171683833878</v>
      </c>
      <c r="BD50" s="59">
        <f t="shared" ref="BD50:BE50" si="667">1-SUM(BD42:BD49)</f>
        <v>0.13576049295031145</v>
      </c>
      <c r="BE50" s="59">
        <f t="shared" si="667"/>
        <v>0.13483503415470566</v>
      </c>
      <c r="BF50" s="59">
        <f t="shared" ref="BF50:BG50" si="668">1-SUM(BF42:BF49)</f>
        <v>0.13428207297328942</v>
      </c>
      <c r="BG50" s="59">
        <f t="shared" si="668"/>
        <v>0.13416408603062824</v>
      </c>
      <c r="BH50" s="59">
        <f t="shared" ref="BH50:BI50" si="669">1-SUM(BH42:BH49)</f>
        <v>0.13402217159460494</v>
      </c>
      <c r="BI50" s="59">
        <f t="shared" si="669"/>
        <v>0.13427362818028765</v>
      </c>
      <c r="BJ50" s="59">
        <f t="shared" ref="BJ50:BK50" si="670">1-SUM(BJ42:BJ49)</f>
        <v>0.13322020796214074</v>
      </c>
      <c r="BK50" s="59">
        <f t="shared" si="670"/>
        <v>0.13307745250485237</v>
      </c>
      <c r="BL50" s="59">
        <f t="shared" ref="BL50:BM50" si="671">1-SUM(BL42:BL49)</f>
        <v>0.13271946926238132</v>
      </c>
      <c r="BM50" s="59">
        <f t="shared" si="671"/>
        <v>0.13194012438402258</v>
      </c>
      <c r="BN50" s="59">
        <f t="shared" ref="BN50:BO50" si="672">1-SUM(BN42:BN49)</f>
        <v>0.13038990567161879</v>
      </c>
      <c r="BO50" s="59">
        <f t="shared" si="672"/>
        <v>0.1296948710926682</v>
      </c>
      <c r="BP50" s="59">
        <f t="shared" ref="BP50:BQ50" si="673">1-SUM(BP42:BP49)</f>
        <v>0.12950925689191017</v>
      </c>
      <c r="BQ50" s="59">
        <f t="shared" si="673"/>
        <v>0.12927326173210907</v>
      </c>
      <c r="BR50" s="59">
        <f t="shared" ref="BR50:BS50" si="674">1-SUM(BR42:BR49)</f>
        <v>0.12844001484116119</v>
      </c>
      <c r="BS50" s="59">
        <f t="shared" si="674"/>
        <v>0.1287617602261043</v>
      </c>
      <c r="BT50" s="59">
        <f t="shared" ref="BT50:BU50" si="675">1-SUM(BT42:BT49)</f>
        <v>0.12819414741992374</v>
      </c>
      <c r="BU50" s="59">
        <f t="shared" si="675"/>
        <v>0.12766453525555443</v>
      </c>
      <c r="BV50" s="59">
        <f t="shared" ref="BV50" si="676">1-SUM(BV42:BV49)</f>
        <v>0.12755641659293604</v>
      </c>
      <c r="BW50" s="59">
        <f t="shared" ref="BW50:BX50" si="677">1-SUM(BW42:BW49)</f>
        <v>0.12701095798641016</v>
      </c>
      <c r="BX50" s="59">
        <f t="shared" si="677"/>
        <v>0.12671232071064098</v>
      </c>
      <c r="BY50" s="59">
        <f t="shared" ref="BY50:BZ50" si="678">1-SUM(BY42:BY49)</f>
        <v>0.1258164198545918</v>
      </c>
      <c r="BZ50" s="59">
        <f t="shared" si="678"/>
        <v>0.12544774861559305</v>
      </c>
      <c r="CA50" s="59">
        <f t="shared" ref="CA50:CB50" si="679">1-SUM(CA42:CA49)</f>
        <v>0.12549746263192763</v>
      </c>
      <c r="CB50" s="59">
        <f t="shared" si="679"/>
        <v>0.12511560789106424</v>
      </c>
      <c r="CC50" s="59">
        <f t="shared" ref="CC50:CD50" si="680">1-SUM(CC42:CC49)</f>
        <v>0.12560689553205007</v>
      </c>
      <c r="CD50" s="59">
        <f t="shared" si="680"/>
        <v>0.12600744843855816</v>
      </c>
      <c r="CE50" s="59">
        <f t="shared" ref="CE50:CF50" si="681">1-SUM(CE42:CE49)</f>
        <v>0.12617035289473133</v>
      </c>
      <c r="CF50" s="59">
        <f t="shared" si="681"/>
        <v>0.12652503633191836</v>
      </c>
      <c r="CG50" s="59">
        <f t="shared" ref="CG50:CH50" si="682">1-SUM(CG42:CG49)</f>
        <v>0.12762216465850507</v>
      </c>
      <c r="CH50" s="59">
        <f t="shared" si="682"/>
        <v>0.12800757976831145</v>
      </c>
      <c r="CI50" s="59">
        <f t="shared" ref="CI50:CK50" si="683">1-SUM(CI42:CI49)</f>
        <v>0.12906084774699389</v>
      </c>
      <c r="CJ50" s="59"/>
      <c r="CK50" s="59">
        <f t="shared" si="683"/>
        <v>0.13102391893484144</v>
      </c>
      <c r="CL50" s="59">
        <f t="shared" ref="CL50:CM50" si="684">1-SUM(CL42:CL49)</f>
        <v>0.14488100848256369</v>
      </c>
      <c r="CM50" s="59">
        <f t="shared" si="684"/>
        <v>0.13119894845554414</v>
      </c>
      <c r="CN50" s="59">
        <f t="shared" ref="CN50:CO50" si="685">1-SUM(CN42:CN49)</f>
        <v>0.13731125879491735</v>
      </c>
      <c r="CO50" s="59">
        <f t="shared" si="685"/>
        <v>0.13878656243720877</v>
      </c>
      <c r="CP50" s="59">
        <f t="shared" ref="CP50:CQ50" si="686">1-SUM(CP42:CP49)</f>
        <v>0.14172863567018379</v>
      </c>
      <c r="CQ50" s="59">
        <f t="shared" si="686"/>
        <v>0.14373326060656921</v>
      </c>
      <c r="CR50" s="59">
        <f t="shared" ref="CR50" si="687">1-SUM(CR42:CR49)</f>
        <v>0.1490390306201913</v>
      </c>
      <c r="CS50" s="59">
        <f t="shared" ref="CS50:CV50" si="688">1-SUM(CS42:CS49)</f>
        <v>0.14806725755707562</v>
      </c>
      <c r="CT50" s="59">
        <f t="shared" si="688"/>
        <v>0.14885724840993286</v>
      </c>
      <c r="CU50" s="59">
        <f t="shared" ref="CU50" si="689">1-SUM(CU42:CU49)</f>
        <v>0.1473153318820396</v>
      </c>
      <c r="CV50" s="59">
        <f t="shared" si="688"/>
        <v>0.14744668518777604</v>
      </c>
      <c r="CW50" s="59">
        <f t="shared" ref="CW50:CX50" si="690">1-SUM(CW42:CW49)</f>
        <v>0.14332098146564587</v>
      </c>
      <c r="CX50" s="59">
        <f t="shared" si="690"/>
        <v>0.14352663157733214</v>
      </c>
      <c r="CY50" s="59">
        <f t="shared" ref="CY50" si="691">1-SUM(CY42:CY49)</f>
        <v>0.14305960114886784</v>
      </c>
      <c r="CZ50" s="59">
        <v>0.14525531833213601</v>
      </c>
      <c r="DA50" s="59">
        <v>0.144844172969681</v>
      </c>
      <c r="DB50" s="59">
        <v>0.14351241272304116</v>
      </c>
      <c r="DC50" s="59">
        <v>0.14376170988486903</v>
      </c>
      <c r="DD50" s="59">
        <v>0.14478245644751808</v>
      </c>
      <c r="DE50" s="59">
        <v>0.14474785519983258</v>
      </c>
      <c r="DF50" s="59">
        <v>0.14551869839920895</v>
      </c>
      <c r="DG50" s="59">
        <v>0.14489079823355977</v>
      </c>
      <c r="DH50" s="59">
        <v>0.14449092885332238</v>
      </c>
      <c r="DI50" s="59">
        <v>0.14450084779651495</v>
      </c>
      <c r="DJ50" s="59">
        <v>0.14401348236635347</v>
      </c>
      <c r="DK50" s="59">
        <v>0.14476785675669834</v>
      </c>
      <c r="DL50" s="59">
        <v>0.14542382099292983</v>
      </c>
      <c r="DM50" s="59">
        <v>0.14537353432869415</v>
      </c>
      <c r="DN50" s="59">
        <v>0.1463944522978512</v>
      </c>
      <c r="DO50" s="59">
        <v>0.14693341105731605</v>
      </c>
      <c r="DP50" s="59">
        <v>0.14732537301675874</v>
      </c>
      <c r="DQ50" s="59">
        <v>0.14821360470741218</v>
      </c>
      <c r="DR50" s="59">
        <v>0.14970035717473684</v>
      </c>
      <c r="DS50" s="59">
        <v>0.15036127176240799</v>
      </c>
      <c r="DT50" s="59">
        <v>0.15094696439077693</v>
      </c>
      <c r="DU50" s="59">
        <v>0.1520480737795803</v>
      </c>
      <c r="DV50" s="59">
        <v>0.15143079614160393</v>
      </c>
      <c r="DW50" s="59">
        <f t="shared" ref="DW50:DX50" si="692">1-SUM(DW42:DW49)</f>
        <v>0.15096153132097967</v>
      </c>
      <c r="DX50" s="59">
        <f t="shared" si="692"/>
        <v>0.15131914266473157</v>
      </c>
      <c r="DY50" s="59">
        <f t="shared" ref="DY50:DZ50" si="693">1-SUM(DY42:DY49)</f>
        <v>0.15135564374526578</v>
      </c>
      <c r="DZ50" s="59">
        <f t="shared" si="693"/>
        <v>0.15290051231571167</v>
      </c>
      <c r="EA50" s="59">
        <f t="shared" ref="EA50:EB50" si="694">1-SUM(EA42:EA49)</f>
        <v>0.15333894449664598</v>
      </c>
      <c r="EB50" s="59">
        <f t="shared" si="694"/>
        <v>0.15341376049314348</v>
      </c>
      <c r="EC50" s="59">
        <f t="shared" ref="EC50:ED50" si="695">1-SUM(EC42:EC49)</f>
        <v>0.15408065394153569</v>
      </c>
      <c r="ED50" s="59">
        <f t="shared" si="695"/>
        <v>0.15449462387374835</v>
      </c>
      <c r="EE50" s="59">
        <f t="shared" ref="EE50:EF50" si="696">1-SUM(EE42:EE49)</f>
        <v>0.15422454135089247</v>
      </c>
      <c r="EF50" s="59">
        <f t="shared" si="696"/>
        <v>0.15439864114032276</v>
      </c>
      <c r="EG50" s="59">
        <f t="shared" ref="EG50" si="697">1-SUM(EG42:EG49)</f>
        <v>0.15486546480476893</v>
      </c>
      <c r="EH50" s="59"/>
      <c r="EI50" s="59">
        <f t="shared" ref="EI50:EJ50" si="698">1-SUM(EI42:EI49)</f>
        <v>0.13444132747578474</v>
      </c>
      <c r="EJ50" s="59">
        <f t="shared" si="698"/>
        <v>0.14074372940622693</v>
      </c>
      <c r="EK50" s="59">
        <f t="shared" ref="EK50:EN50" si="699">1-SUM(EK42:EK49)</f>
        <v>0.14741053700192575</v>
      </c>
      <c r="EL50" s="59">
        <f t="shared" si="699"/>
        <v>0.15337738148694591</v>
      </c>
      <c r="EM50" s="59">
        <f t="shared" si="699"/>
        <v>0.15972526098643502</v>
      </c>
      <c r="EN50" s="59">
        <f t="shared" si="699"/>
        <v>0.15793373148559753</v>
      </c>
      <c r="EO50" s="59">
        <f t="shared" ref="EO50:EV50" si="700">1-SUM(EO42:EO49)</f>
        <v>0.15487909118482379</v>
      </c>
      <c r="EP50" s="59">
        <f t="shared" si="700"/>
        <v>0.15395224097121485</v>
      </c>
      <c r="EQ50" s="59">
        <f t="shared" ca="1" si="700"/>
        <v>0.15086545825259523</v>
      </c>
      <c r="ER50" s="59">
        <f t="shared" ca="1" si="700"/>
        <v>0.15086545825259523</v>
      </c>
      <c r="ES50" s="59">
        <f t="shared" ca="1" si="700"/>
        <v>0.15086545825259523</v>
      </c>
      <c r="ET50" s="59">
        <f t="shared" ca="1" si="700"/>
        <v>0.15086545825259523</v>
      </c>
      <c r="EU50" s="59">
        <f t="shared" ca="1" si="700"/>
        <v>0.15086545825259523</v>
      </c>
      <c r="EV50" s="59">
        <f t="shared" ca="1" si="700"/>
        <v>0.15086545825259523</v>
      </c>
      <c r="EW50" s="59">
        <f t="shared" ref="EW50:FL50" ca="1" si="701">1-SUM(EW42:EW49)</f>
        <v>0.15086545825259523</v>
      </c>
      <c r="EX50" s="59">
        <f t="shared" ca="1" si="701"/>
        <v>0.15086545825259523</v>
      </c>
      <c r="EY50" s="59">
        <f t="shared" ca="1" si="701"/>
        <v>0.15086545825259523</v>
      </c>
      <c r="EZ50" s="59">
        <f t="shared" ca="1" si="701"/>
        <v>0.15086545825259523</v>
      </c>
      <c r="FA50" s="59">
        <f t="shared" ca="1" si="701"/>
        <v>0.15086545825259523</v>
      </c>
      <c r="FB50" s="59">
        <f t="shared" ca="1" si="701"/>
        <v>0.15086545825259523</v>
      </c>
      <c r="FC50" s="59">
        <f t="shared" ca="1" si="701"/>
        <v>0.15086545825259523</v>
      </c>
      <c r="FD50" s="59">
        <f t="shared" ca="1" si="701"/>
        <v>0.15086545825259523</v>
      </c>
      <c r="FE50" s="59">
        <f t="shared" ca="1" si="701"/>
        <v>0.15086545825259523</v>
      </c>
      <c r="FF50" s="59">
        <f t="shared" ca="1" si="701"/>
        <v>0.15086545825259523</v>
      </c>
      <c r="FG50" s="59">
        <f t="shared" ca="1" si="701"/>
        <v>0.15086545825259523</v>
      </c>
      <c r="FH50" s="59">
        <f t="shared" ca="1" si="701"/>
        <v>0.15086545825259523</v>
      </c>
      <c r="FI50" s="59">
        <f t="shared" ca="1" si="701"/>
        <v>0.15086545825259523</v>
      </c>
      <c r="FJ50" s="59">
        <f t="shared" ca="1" si="701"/>
        <v>0.15086545825259523</v>
      </c>
      <c r="FK50" s="59">
        <f t="shared" ca="1" si="701"/>
        <v>0.15086545825259523</v>
      </c>
      <c r="FL50" s="59">
        <f t="shared" ca="1" si="701"/>
        <v>0.15086545825259523</v>
      </c>
      <c r="FM50" s="59">
        <f t="shared" ref="FM50:GI50" ca="1" si="702">1-SUM(FM42:FM49)</f>
        <v>0.15086545825259523</v>
      </c>
      <c r="FN50" s="59">
        <f t="shared" ca="1" si="702"/>
        <v>0.15086545825259523</v>
      </c>
      <c r="FO50" s="59">
        <f t="shared" ca="1" si="702"/>
        <v>0.15086545825259523</v>
      </c>
      <c r="FP50" s="59">
        <f t="shared" ca="1" si="702"/>
        <v>0.15086545825259523</v>
      </c>
      <c r="FQ50" s="59">
        <f t="shared" ca="1" si="702"/>
        <v>0.15086545825259523</v>
      </c>
      <c r="FR50" s="59">
        <f t="shared" ca="1" si="702"/>
        <v>0.15086545825259523</v>
      </c>
      <c r="FS50" s="59">
        <f t="shared" ca="1" si="702"/>
        <v>0.15086545825259523</v>
      </c>
      <c r="FT50" s="59">
        <f t="shared" ca="1" si="702"/>
        <v>0.15086545825259523</v>
      </c>
      <c r="FU50" s="59">
        <f t="shared" ca="1" si="702"/>
        <v>0.15086545825259523</v>
      </c>
      <c r="FV50" s="59">
        <f t="shared" ca="1" si="702"/>
        <v>0.15086545825259523</v>
      </c>
      <c r="FW50" s="59">
        <f t="shared" ca="1" si="702"/>
        <v>0.15086545825259523</v>
      </c>
      <c r="FX50" s="59">
        <f t="shared" ca="1" si="702"/>
        <v>0.15086545825259523</v>
      </c>
      <c r="FY50" s="59">
        <f t="shared" ca="1" si="702"/>
        <v>0.15086545825259523</v>
      </c>
      <c r="FZ50" s="59">
        <f t="shared" ca="1" si="702"/>
        <v>0.15086545825259523</v>
      </c>
      <c r="GA50" s="59">
        <f t="shared" ca="1" si="702"/>
        <v>0.15086545825259523</v>
      </c>
      <c r="GB50" s="59">
        <f t="shared" ca="1" si="702"/>
        <v>0.15086545825259523</v>
      </c>
      <c r="GC50" s="59">
        <f t="shared" ca="1" si="702"/>
        <v>0.15086545825259523</v>
      </c>
      <c r="GD50" s="59">
        <f t="shared" ca="1" si="702"/>
        <v>0.15086545825259523</v>
      </c>
      <c r="GE50" s="59">
        <f t="shared" ca="1" si="702"/>
        <v>0.15086545825259523</v>
      </c>
      <c r="GF50" s="59">
        <f t="shared" ca="1" si="702"/>
        <v>0.15086545825259523</v>
      </c>
      <c r="GG50" s="59">
        <f t="shared" ca="1" si="702"/>
        <v>0.15086545825259523</v>
      </c>
      <c r="GH50" s="59">
        <f t="shared" ca="1" si="702"/>
        <v>0.15086545825259523</v>
      </c>
      <c r="GI50" s="59">
        <f t="shared" ca="1" si="702"/>
        <v>0.15086545825259523</v>
      </c>
    </row>
    <row r="53" spans="2:191" ht="15" x14ac:dyDescent="0.25">
      <c r="B53" s="3" t="s">
        <v>214</v>
      </c>
    </row>
    <row r="55" spans="2:191" x14ac:dyDescent="0.2">
      <c r="B55" s="55" t="str">
        <f t="shared" ref="B55:B63" si="703">B42</f>
        <v>Ampere</v>
      </c>
      <c r="D55" s="59">
        <f t="shared" ref="D55:AA55" si="704">D23/D$34</f>
        <v>5.5687794076944366E-2</v>
      </c>
      <c r="E55" s="59">
        <f t="shared" si="704"/>
        <v>9.7209478059048962E-2</v>
      </c>
      <c r="F55" s="59">
        <f t="shared" si="704"/>
        <v>0.10355019975963881</v>
      </c>
      <c r="G55" s="59">
        <f t="shared" si="704"/>
        <v>3.3948115119578438E-2</v>
      </c>
      <c r="H55" s="59">
        <f t="shared" si="704"/>
        <v>2.3774473722950096E-2</v>
      </c>
      <c r="I55" s="59">
        <f t="shared" si="704"/>
        <v>2.7796428091849068E-2</v>
      </c>
      <c r="J55" s="59">
        <f t="shared" si="704"/>
        <v>3.3763654419066536E-2</v>
      </c>
      <c r="K55" s="59">
        <f t="shared" si="704"/>
        <v>2.8224255940936707E-2</v>
      </c>
      <c r="L55" s="59">
        <f t="shared" si="704"/>
        <v>2.2872770215675305E-2</v>
      </c>
      <c r="M55" s="59">
        <f t="shared" si="704"/>
        <v>1.8094667465548234E-2</v>
      </c>
      <c r="N55" s="59">
        <f t="shared" si="704"/>
        <v>2.0389461626575029E-2</v>
      </c>
      <c r="O55" s="59">
        <f t="shared" si="704"/>
        <v>1.1977454203851573E-2</v>
      </c>
      <c r="P55" s="59">
        <f t="shared" si="704"/>
        <v>1.2535154680594617E-2</v>
      </c>
      <c r="Q55" s="59">
        <f t="shared" si="704"/>
        <v>1.0513648742795617E-2</v>
      </c>
      <c r="R55" s="59">
        <f t="shared" si="704"/>
        <v>1.0335497835497835E-2</v>
      </c>
      <c r="S55" s="59">
        <f t="shared" si="704"/>
        <v>1.1209521173539995E-2</v>
      </c>
      <c r="T55" s="59">
        <f t="shared" si="704"/>
        <v>1.1078890623838204E-2</v>
      </c>
      <c r="U55" s="59">
        <f t="shared" si="704"/>
        <v>6.4124985426139676E-3</v>
      </c>
      <c r="V55" s="59">
        <f t="shared" si="704"/>
        <v>7.2260728506120045E-3</v>
      </c>
      <c r="W55" s="59">
        <f t="shared" si="704"/>
        <v>5.3303040894792028E-3</v>
      </c>
      <c r="X55" s="59">
        <f t="shared" si="704"/>
        <v>4.1659072564897027E-3</v>
      </c>
      <c r="Y55" s="59">
        <f t="shared" si="704"/>
        <v>4.7189379796722672E-3</v>
      </c>
      <c r="Z55" s="59">
        <f t="shared" si="704"/>
        <v>2.659982607806026E-3</v>
      </c>
      <c r="AA55" s="59">
        <f t="shared" si="704"/>
        <v>3.3299741488848969E-3</v>
      </c>
      <c r="AB55" s="59">
        <f>AA55</f>
        <v>3.3299741488848969E-3</v>
      </c>
      <c r="AC55" s="59">
        <f t="shared" ref="AC55:AH62" si="705">AC23/AC$34</f>
        <v>2.850710954907771E-2</v>
      </c>
      <c r="AD55" s="59">
        <f t="shared" si="705"/>
        <v>3.5975844789926763E-3</v>
      </c>
      <c r="AE55" s="59">
        <f t="shared" si="705"/>
        <v>5.9125964010282774E-3</v>
      </c>
      <c r="AF55" s="59">
        <f t="shared" si="705"/>
        <v>6.2300319488817887E-3</v>
      </c>
      <c r="AG55" s="59">
        <f t="shared" si="705"/>
        <v>6.5498154981549813E-3</v>
      </c>
      <c r="AH55" s="59">
        <f t="shared" si="705"/>
        <v>2.0085259878668636E-3</v>
      </c>
      <c r="AI55" s="59"/>
      <c r="AJ55" s="59">
        <f t="shared" ref="AJ55:AQ62" si="706">AJ23/AJ$34</f>
        <v>3.5885167464114833E-3</v>
      </c>
      <c r="AK55" s="59">
        <f t="shared" si="706"/>
        <v>2.4922118380062306E-3</v>
      </c>
      <c r="AL55" s="59">
        <f t="shared" si="706"/>
        <v>2.1799850126030381E-3</v>
      </c>
      <c r="AM55" s="59">
        <f t="shared" si="706"/>
        <v>2.9559397657557165E-3</v>
      </c>
      <c r="AN55" s="59">
        <f t="shared" si="706"/>
        <v>1.2273212379935966E-3</v>
      </c>
      <c r="AO55" s="59">
        <f t="shared" si="706"/>
        <v>2.2397556630185797E-3</v>
      </c>
      <c r="AP55" s="59">
        <f t="shared" si="706"/>
        <v>2.4283935242839353E-3</v>
      </c>
      <c r="AQ55" s="59">
        <f t="shared" si="706"/>
        <v>1.5454181214584169E-3</v>
      </c>
      <c r="AR55" s="59">
        <f t="shared" ref="AR55" si="707">AR23/AR$34</f>
        <v>7.2435979377050575E-4</v>
      </c>
      <c r="AS55" s="59">
        <f>AR55</f>
        <v>7.2435979377050575E-4</v>
      </c>
      <c r="AT55" s="59">
        <f t="shared" ref="AT55:AU55" si="708">AT23/AT$34</f>
        <v>7.9304560012200703E-4</v>
      </c>
      <c r="AU55" s="59">
        <f t="shared" si="708"/>
        <v>9.0378769205488451E-4</v>
      </c>
      <c r="AV55" s="59">
        <f t="shared" ref="AV55:AW55" si="709">AV23/AV$34</f>
        <v>8.3988241646169534E-4</v>
      </c>
      <c r="AW55" s="59">
        <f t="shared" si="709"/>
        <v>1.0624887448226184E-3</v>
      </c>
      <c r="AX55" s="59">
        <f t="shared" ref="AX55:AY55" si="710">AX23/AX$34</f>
        <v>3.450655624568668E-3</v>
      </c>
      <c r="AY55" s="59">
        <f t="shared" si="710"/>
        <v>1.0687118878481173E-3</v>
      </c>
      <c r="AZ55" s="59">
        <f t="shared" ref="AZ55:BA55" si="711">AZ23/AZ$34</f>
        <v>4.7331054430712598E-3</v>
      </c>
      <c r="BA55" s="59">
        <f t="shared" si="711"/>
        <v>1.5822784810126582E-3</v>
      </c>
      <c r="BB55" s="59">
        <f t="shared" ref="BB55:BC55" si="712">BB23/BB$34</f>
        <v>1.5219927959007661E-3</v>
      </c>
      <c r="BC55" s="59">
        <f t="shared" si="712"/>
        <v>9.5063985374771486E-4</v>
      </c>
      <c r="BD55" s="59">
        <f t="shared" ref="BD55:BE55" si="713">BD23/BD$34</f>
        <v>2.3133644994939515E-3</v>
      </c>
      <c r="BE55" s="59">
        <f t="shared" si="713"/>
        <v>1.1077425373134328E-3</v>
      </c>
      <c r="BF55" s="59">
        <f t="shared" ref="BF55:BG55" si="714">BF23/BF$34</f>
        <v>6.3717941910476292E-4</v>
      </c>
      <c r="BG55" s="59">
        <f t="shared" si="714"/>
        <v>3.4724077140872909E-3</v>
      </c>
      <c r="BH55" s="59">
        <f t="shared" ref="BH55:BI55" si="715">BH23/BH$34</f>
        <v>6.0957025297165494E-4</v>
      </c>
      <c r="BI55" s="59">
        <f t="shared" si="715"/>
        <v>6.1053167133045031E-4</v>
      </c>
      <c r="BJ55" s="59">
        <f t="shared" ref="BJ55:BK55" si="716">BJ23/BJ$34</f>
        <v>4.5896121777709781E-4</v>
      </c>
      <c r="BK55" s="59">
        <f t="shared" si="716"/>
        <v>4.7798608529396147E-4</v>
      </c>
      <c r="BL55" s="59">
        <f t="shared" ref="BL55:BM55" si="717">BL23/BL$34</f>
        <v>5.1979964086570267E-4</v>
      </c>
      <c r="BM55" s="59">
        <f t="shared" si="717"/>
        <v>5.7050072409707293E-4</v>
      </c>
      <c r="BN55" s="59">
        <f t="shared" ref="BN55:BO55" si="718">BN23/BN$34</f>
        <v>2.1537025736745755E-4</v>
      </c>
      <c r="BO55" s="59">
        <f t="shared" si="718"/>
        <v>3.9533504645186798E-4</v>
      </c>
      <c r="BP55" s="59">
        <f t="shared" ref="BP55:BQ55" si="719">BP23/BP$34</f>
        <v>1.1832410046791802E-3</v>
      </c>
      <c r="BQ55" s="59">
        <f t="shared" si="719"/>
        <v>5.0411695513359102E-4</v>
      </c>
      <c r="BR55" s="59">
        <f t="shared" ref="BR55:BS55" si="720">BR23/BR$34</f>
        <v>3.3839311611718069E-4</v>
      </c>
      <c r="BS55" s="59">
        <f t="shared" si="720"/>
        <v>2.499687539057618E-3</v>
      </c>
      <c r="BT55" s="59">
        <f t="shared" ref="BT55:BU55" si="721">BT23/BT$34</f>
        <v>3.0342874481642561E-4</v>
      </c>
      <c r="BU55" s="59">
        <f t="shared" si="721"/>
        <v>1.3172659413572718E-3</v>
      </c>
      <c r="BV55" s="59">
        <f t="shared" ref="BV55" si="722">BV23/BV$34</f>
        <v>3.6988110964332894E-4</v>
      </c>
      <c r="BW55" s="59">
        <f t="shared" ref="BW55:BX55" si="723">BW23/BW$34</f>
        <v>1.4206851761649618E-4</v>
      </c>
      <c r="BX55" s="59">
        <f t="shared" si="723"/>
        <v>2.8085942985535742E-4</v>
      </c>
      <c r="BY55" s="59">
        <f t="shared" ref="BY55:BZ55" si="724">BY23/BY$34</f>
        <v>1.8970532439610471E-4</v>
      </c>
      <c r="BZ55" s="59">
        <f t="shared" si="724"/>
        <v>1.3380163907007861E-4</v>
      </c>
      <c r="CA55" s="59">
        <f t="shared" ref="CA55:CB55" si="725">CA23/CA$34</f>
        <v>1.4042577093748246E-4</v>
      </c>
      <c r="CB55" s="59">
        <f t="shared" si="725"/>
        <v>3.2158649336727857E-4</v>
      </c>
      <c r="CC55" s="59">
        <f t="shared" ref="CC55:CD55" si="726">CC23/CC$34</f>
        <v>1.5526021612222084E-4</v>
      </c>
      <c r="CD55" s="59">
        <f t="shared" si="726"/>
        <v>1.0633395952220607E-4</v>
      </c>
      <c r="CE55" s="59">
        <f t="shared" ref="CE55:CF55" si="727">CE23/CE$34</f>
        <v>1.6304569355561895E-4</v>
      </c>
      <c r="CF55" s="59">
        <f t="shared" si="727"/>
        <v>1.2239402717147404E-4</v>
      </c>
      <c r="CG55" s="59">
        <f t="shared" ref="CG55:CH55" si="728">CG23/CG$34</f>
        <v>8.6407792411824773E-4</v>
      </c>
      <c r="CH55" s="59">
        <f t="shared" si="728"/>
        <v>2.0014677430115418E-4</v>
      </c>
      <c r="CI55" s="59">
        <f t="shared" ref="CI55:CK55" si="729">CI23/CI$34</f>
        <v>4.6544100535257155E-4</v>
      </c>
      <c r="CJ55" s="59"/>
      <c r="CK55" s="59">
        <f t="shared" si="729"/>
        <v>6.4804995876045714E-4</v>
      </c>
      <c r="CL55" s="59">
        <f t="shared" ref="CL55:CM55" si="730">CL23/CL$34</f>
        <v>2.9449876310519494E-4</v>
      </c>
      <c r="CM55" s="59">
        <f t="shared" si="730"/>
        <v>1.0361083769362275E-4</v>
      </c>
      <c r="CN55" s="59">
        <f t="shared" ref="CN55:CO55" si="731">CN23/CN$34</f>
        <v>8.4616686410560164E-5</v>
      </c>
      <c r="CO55" s="59">
        <f t="shared" si="731"/>
        <v>1.8101513286510753E-4</v>
      </c>
      <c r="CP55" s="59">
        <f t="shared" ref="CP55:CQ55" si="732">CP23/CP$34</f>
        <v>2.4173274028234384E-4</v>
      </c>
      <c r="CQ55" s="59">
        <f t="shared" si="732"/>
        <v>2.2466861379465288E-4</v>
      </c>
      <c r="CR55" s="59">
        <f t="shared" ref="CR55" si="733">CR23/CR$34</f>
        <v>2.2838871759735068E-4</v>
      </c>
      <c r="CS55" s="59">
        <f t="shared" ref="CS55:CV55" si="734">CS23/CS$34</f>
        <v>7.3739062039130862E-4</v>
      </c>
      <c r="CT55" s="59">
        <f t="shared" si="734"/>
        <v>4.6274872744099955E-4</v>
      </c>
      <c r="CU55" s="59">
        <f t="shared" ref="CU55" si="735">CU23/CU$34</f>
        <v>1.8548574078367726E-4</v>
      </c>
      <c r="CV55" s="59">
        <f t="shared" si="734"/>
        <v>7.0686364600268603E-5</v>
      </c>
      <c r="CW55" s="59">
        <f t="shared" ref="CW55:CX55" si="736">CW23/CW$34</f>
        <v>9.0823221681319481E-5</v>
      </c>
      <c r="CX55" s="59">
        <f t="shared" si="736"/>
        <v>1.9400523814142983E-4</v>
      </c>
      <c r="CY55" s="59">
        <f t="shared" ref="CY55" si="737">CY23/CY$34</f>
        <v>2.7021184608733248E-4</v>
      </c>
      <c r="CZ55" s="59">
        <v>1.4747087450228579E-4</v>
      </c>
      <c r="DA55" s="59">
        <v>1.7520038544084797E-4</v>
      </c>
      <c r="DB55" s="59">
        <v>2.0026434894060158E-4</v>
      </c>
      <c r="DC55" s="59">
        <v>4.5491765990355748E-5</v>
      </c>
      <c r="DD55" s="59">
        <v>0</v>
      </c>
      <c r="DE55" s="59">
        <v>4.7664442326024783E-5</v>
      </c>
      <c r="DF55" s="59">
        <v>3.8871180906475937E-5</v>
      </c>
      <c r="DG55" s="59">
        <v>9.5034449988120698E-5</v>
      </c>
      <c r="DH55" s="59">
        <v>6.7621824944000676E-4</v>
      </c>
      <c r="DI55" s="59">
        <v>8.2206420321427097E-5</v>
      </c>
      <c r="DJ55" s="59">
        <v>1.2279732301835819E-4</v>
      </c>
      <c r="DK55" s="59">
        <v>1.1857613773804159E-4</v>
      </c>
      <c r="DL55" s="59">
        <v>0</v>
      </c>
      <c r="DM55" s="59">
        <v>0</v>
      </c>
      <c r="DN55" s="59">
        <v>0</v>
      </c>
      <c r="DO55" s="59">
        <v>2.7712345850076209E-4</v>
      </c>
      <c r="DP55" s="59">
        <v>0</v>
      </c>
      <c r="DQ55" s="59">
        <v>0</v>
      </c>
      <c r="DR55" s="59">
        <v>2.1977418202796627E-4</v>
      </c>
      <c r="DS55" s="59">
        <v>4.6921921921921922E-5</v>
      </c>
      <c r="DT55" s="59">
        <v>0</v>
      </c>
      <c r="DU55" s="59">
        <v>5.4975261132490382E-5</v>
      </c>
      <c r="DV55" s="59">
        <v>3.1371564813652908E-5</v>
      </c>
      <c r="DW55" s="59">
        <f t="shared" ref="DW55:DX55" si="738">DW23/DW$34</f>
        <v>1.6707042018210676E-4</v>
      </c>
      <c r="DX55" s="59">
        <f t="shared" si="738"/>
        <v>0</v>
      </c>
      <c r="DY55" s="59">
        <f t="shared" ref="DY55:DZ55" si="739">DY23/DY$34</f>
        <v>0</v>
      </c>
      <c r="DZ55" s="59">
        <f t="shared" si="739"/>
        <v>2.8478669476562055E-5</v>
      </c>
      <c r="EA55" s="59">
        <f t="shared" ref="EA55:EB55" si="740">EA23/EA$34</f>
        <v>0</v>
      </c>
      <c r="EB55" s="59">
        <f t="shared" si="740"/>
        <v>0</v>
      </c>
      <c r="EC55" s="59">
        <f t="shared" ref="EC55:ED55" si="741">EC23/EC$34</f>
        <v>0</v>
      </c>
      <c r="ED55" s="59">
        <f t="shared" si="741"/>
        <v>0</v>
      </c>
      <c r="EE55" s="59">
        <f t="shared" ref="EE55:EF55" si="742">EE23/EE$34</f>
        <v>4.4115052055761428E-5</v>
      </c>
      <c r="EF55" s="59">
        <f t="shared" si="742"/>
        <v>4.5628764373060775E-5</v>
      </c>
      <c r="EG55" s="59">
        <f t="shared" ref="EG55" si="743">EG23/EG$34</f>
        <v>0</v>
      </c>
      <c r="EH55" s="59"/>
      <c r="EI55" s="59">
        <f t="shared" ref="EI55:EJ55" si="744">EI23/EI$34</f>
        <v>0</v>
      </c>
      <c r="EJ55" s="59">
        <f t="shared" si="744"/>
        <v>0</v>
      </c>
      <c r="EK55" s="59">
        <f t="shared" ref="EK55:EN55" si="745">EK23/EK$34</f>
        <v>4.4702726866338847E-5</v>
      </c>
      <c r="EL55" s="59">
        <f t="shared" si="745"/>
        <v>0</v>
      </c>
      <c r="EM55" s="59">
        <f t="shared" si="745"/>
        <v>0</v>
      </c>
      <c r="EN55" s="59">
        <f t="shared" si="745"/>
        <v>0</v>
      </c>
      <c r="EO55" s="59">
        <f t="shared" ref="EO55:EV55" si="746">EO23/EO$34</f>
        <v>0</v>
      </c>
      <c r="EP55" s="59">
        <f t="shared" si="746"/>
        <v>3.5439628592692347E-5</v>
      </c>
      <c r="EQ55" s="59">
        <f t="shared" ca="1" si="746"/>
        <v>1.1591649375789682E-5</v>
      </c>
      <c r="ER55" s="59" t="e">
        <f t="shared" ca="1" si="746"/>
        <v>#DIV/0!</v>
      </c>
      <c r="ES55" s="59" t="e">
        <f t="shared" ca="1" si="746"/>
        <v>#DIV/0!</v>
      </c>
      <c r="ET55" s="59" t="e">
        <f t="shared" ca="1" si="746"/>
        <v>#DIV/0!</v>
      </c>
      <c r="EU55" s="59" t="e">
        <f t="shared" ca="1" si="746"/>
        <v>#DIV/0!</v>
      </c>
      <c r="EV55" s="59" t="e">
        <f t="shared" ca="1" si="746"/>
        <v>#DIV/0!</v>
      </c>
      <c r="EW55" s="59" t="e">
        <f t="shared" ref="EW55:FL55" ca="1" si="747">EW23/EW$34</f>
        <v>#DIV/0!</v>
      </c>
      <c r="EX55" s="59" t="e">
        <f t="shared" ca="1" si="747"/>
        <v>#DIV/0!</v>
      </c>
      <c r="EY55" s="59" t="e">
        <f t="shared" ca="1" si="747"/>
        <v>#DIV/0!</v>
      </c>
      <c r="EZ55" s="59" t="e">
        <f t="shared" ca="1" si="747"/>
        <v>#DIV/0!</v>
      </c>
      <c r="FA55" s="59" t="e">
        <f t="shared" ca="1" si="747"/>
        <v>#DIV/0!</v>
      </c>
      <c r="FB55" s="59" t="e">
        <f t="shared" ca="1" si="747"/>
        <v>#DIV/0!</v>
      </c>
      <c r="FC55" s="59" t="e">
        <f t="shared" ca="1" si="747"/>
        <v>#DIV/0!</v>
      </c>
      <c r="FD55" s="59" t="e">
        <f t="shared" ca="1" si="747"/>
        <v>#DIV/0!</v>
      </c>
      <c r="FE55" s="59" t="e">
        <f t="shared" ca="1" si="747"/>
        <v>#DIV/0!</v>
      </c>
      <c r="FF55" s="59" t="e">
        <f t="shared" ca="1" si="747"/>
        <v>#DIV/0!</v>
      </c>
      <c r="FG55" s="59" t="e">
        <f t="shared" ca="1" si="747"/>
        <v>#DIV/0!</v>
      </c>
      <c r="FH55" s="59" t="e">
        <f t="shared" ca="1" si="747"/>
        <v>#DIV/0!</v>
      </c>
      <c r="FI55" s="59" t="e">
        <f t="shared" ca="1" si="747"/>
        <v>#DIV/0!</v>
      </c>
      <c r="FJ55" s="59" t="e">
        <f t="shared" ca="1" si="747"/>
        <v>#DIV/0!</v>
      </c>
      <c r="FK55" s="59" t="e">
        <f t="shared" ca="1" si="747"/>
        <v>#DIV/0!</v>
      </c>
      <c r="FL55" s="59" t="e">
        <f t="shared" ca="1" si="747"/>
        <v>#DIV/0!</v>
      </c>
      <c r="FM55" s="59" t="e">
        <f t="shared" ref="FM55:GI55" ca="1" si="748">FM23/FM$34</f>
        <v>#DIV/0!</v>
      </c>
      <c r="FN55" s="59" t="e">
        <f t="shared" ca="1" si="748"/>
        <v>#DIV/0!</v>
      </c>
      <c r="FO55" s="59" t="e">
        <f t="shared" ca="1" si="748"/>
        <v>#DIV/0!</v>
      </c>
      <c r="FP55" s="59" t="e">
        <f t="shared" ca="1" si="748"/>
        <v>#DIV/0!</v>
      </c>
      <c r="FQ55" s="59" t="e">
        <f t="shared" ca="1" si="748"/>
        <v>#DIV/0!</v>
      </c>
      <c r="FR55" s="59" t="e">
        <f t="shared" ca="1" si="748"/>
        <v>#DIV/0!</v>
      </c>
      <c r="FS55" s="59" t="e">
        <f t="shared" ca="1" si="748"/>
        <v>#DIV/0!</v>
      </c>
      <c r="FT55" s="59" t="e">
        <f t="shared" ca="1" si="748"/>
        <v>#DIV/0!</v>
      </c>
      <c r="FU55" s="59" t="e">
        <f t="shared" ca="1" si="748"/>
        <v>#DIV/0!</v>
      </c>
      <c r="FV55" s="59" t="e">
        <f t="shared" ca="1" si="748"/>
        <v>#DIV/0!</v>
      </c>
      <c r="FW55" s="59" t="e">
        <f t="shared" ca="1" si="748"/>
        <v>#DIV/0!</v>
      </c>
      <c r="FX55" s="59" t="e">
        <f t="shared" ca="1" si="748"/>
        <v>#DIV/0!</v>
      </c>
      <c r="FY55" s="59" t="e">
        <f t="shared" ca="1" si="748"/>
        <v>#DIV/0!</v>
      </c>
      <c r="FZ55" s="59" t="e">
        <f t="shared" ca="1" si="748"/>
        <v>#DIV/0!</v>
      </c>
      <c r="GA55" s="59" t="e">
        <f t="shared" ca="1" si="748"/>
        <v>#DIV/0!</v>
      </c>
      <c r="GB55" s="59" t="e">
        <f t="shared" ca="1" si="748"/>
        <v>#DIV/0!</v>
      </c>
      <c r="GC55" s="59" t="e">
        <f t="shared" ca="1" si="748"/>
        <v>#DIV/0!</v>
      </c>
      <c r="GD55" s="59" t="e">
        <f t="shared" ca="1" si="748"/>
        <v>#DIV/0!</v>
      </c>
      <c r="GE55" s="59" t="e">
        <f t="shared" ca="1" si="748"/>
        <v>#DIV/0!</v>
      </c>
      <c r="GF55" s="59" t="e">
        <f t="shared" ca="1" si="748"/>
        <v>#DIV/0!</v>
      </c>
      <c r="GG55" s="59" t="e">
        <f t="shared" ca="1" si="748"/>
        <v>#DIV/0!</v>
      </c>
      <c r="GH55" s="59" t="e">
        <f t="shared" ca="1" si="748"/>
        <v>#DIV/0!</v>
      </c>
      <c r="GI55" s="59" t="e">
        <f t="shared" ca="1" si="748"/>
        <v>#DIV/0!</v>
      </c>
    </row>
    <row r="56" spans="2:191" x14ac:dyDescent="0.2">
      <c r="B56" s="55" t="str">
        <f t="shared" si="703"/>
        <v>Ather Energy</v>
      </c>
      <c r="D56" s="59">
        <f t="shared" ref="D56:AA56" si="749">D24/D$34</f>
        <v>0.14071408801549959</v>
      </c>
      <c r="E56" s="59">
        <f t="shared" si="749"/>
        <v>0.16157499865061803</v>
      </c>
      <c r="F56" s="59">
        <f t="shared" si="749"/>
        <v>9.5364926754799101E-2</v>
      </c>
      <c r="G56" s="59">
        <f t="shared" si="749"/>
        <v>0.10772192946899067</v>
      </c>
      <c r="H56" s="59">
        <f t="shared" si="749"/>
        <v>0.1012071249815987</v>
      </c>
      <c r="I56" s="59">
        <f t="shared" si="749"/>
        <v>0.10521015173895529</v>
      </c>
      <c r="J56" s="59">
        <f t="shared" si="749"/>
        <v>0.11651770936775901</v>
      </c>
      <c r="K56" s="59">
        <f t="shared" si="749"/>
        <v>0.11220487579789279</v>
      </c>
      <c r="L56" s="59">
        <f t="shared" si="749"/>
        <v>0.12747840139225558</v>
      </c>
      <c r="M56" s="59">
        <f t="shared" si="749"/>
        <v>0.13792690233672858</v>
      </c>
      <c r="N56" s="59">
        <f t="shared" si="749"/>
        <v>0.14364261168384879</v>
      </c>
      <c r="O56" s="59">
        <f t="shared" si="749"/>
        <v>0.10842335994989823</v>
      </c>
      <c r="P56" s="59">
        <f t="shared" si="749"/>
        <v>0.10936118923262354</v>
      </c>
      <c r="Q56" s="59">
        <f t="shared" si="749"/>
        <v>0.11786686933941351</v>
      </c>
      <c r="R56" s="59">
        <f t="shared" si="749"/>
        <v>0.104004329004329</v>
      </c>
      <c r="S56" s="59">
        <f t="shared" si="749"/>
        <v>0.11161084970938279</v>
      </c>
      <c r="T56" s="59">
        <f t="shared" si="749"/>
        <v>0.10937616179641609</v>
      </c>
      <c r="U56" s="59">
        <f t="shared" si="749"/>
        <v>0.11390929229334266</v>
      </c>
      <c r="V56" s="59">
        <f t="shared" si="749"/>
        <v>9.9911517475298625E-2</v>
      </c>
      <c r="W56" s="59">
        <f t="shared" si="749"/>
        <v>0.11787836420831876</v>
      </c>
      <c r="X56" s="59">
        <f t="shared" si="749"/>
        <v>0.12026453511078709</v>
      </c>
      <c r="Y56" s="59">
        <f t="shared" si="749"/>
        <v>0.10210537232939224</v>
      </c>
      <c r="Z56" s="59">
        <f t="shared" si="749"/>
        <v>0.10358586116936928</v>
      </c>
      <c r="AA56" s="59">
        <f t="shared" si="749"/>
        <v>0.11374490645401568</v>
      </c>
      <c r="AB56" s="59">
        <f t="shared" ref="AB56:AB63" si="750">AA56</f>
        <v>0.11374490645401568</v>
      </c>
      <c r="AC56" s="59">
        <f t="shared" si="705"/>
        <v>6.2366480600923438E-2</v>
      </c>
      <c r="AD56" s="59">
        <f t="shared" si="705"/>
        <v>7.9403828857766923E-2</v>
      </c>
      <c r="AE56" s="59">
        <f t="shared" si="705"/>
        <v>8.0514138817480721E-2</v>
      </c>
      <c r="AF56" s="59">
        <f t="shared" si="705"/>
        <v>0.10718849840255591</v>
      </c>
      <c r="AG56" s="59">
        <f t="shared" si="705"/>
        <v>8.5747232472324728E-2</v>
      </c>
      <c r="AH56" s="59">
        <f t="shared" si="705"/>
        <v>8.6899491719954092E-2</v>
      </c>
      <c r="AI56" s="59"/>
      <c r="AJ56" s="59">
        <f t="shared" si="706"/>
        <v>0.13456937799043062</v>
      </c>
      <c r="AK56" s="59">
        <f t="shared" si="706"/>
        <v>0.1195742471443406</v>
      </c>
      <c r="AL56" s="59">
        <f t="shared" si="706"/>
        <v>9.8439948225355955E-2</v>
      </c>
      <c r="AM56" s="59">
        <f t="shared" si="706"/>
        <v>0.12203011712214167</v>
      </c>
      <c r="AN56" s="59">
        <f t="shared" si="706"/>
        <v>0.11350053361792957</v>
      </c>
      <c r="AO56" s="59">
        <f t="shared" si="706"/>
        <v>0.11733265461949606</v>
      </c>
      <c r="AP56" s="59">
        <f t="shared" si="706"/>
        <v>0.13138231631382316</v>
      </c>
      <c r="AQ56" s="59">
        <f t="shared" si="706"/>
        <v>0.12741113845801613</v>
      </c>
      <c r="AR56" s="59">
        <f t="shared" ref="AR56" si="751">AR24/AR$34</f>
        <v>9.4976351783203378E-2</v>
      </c>
      <c r="AS56" s="59">
        <f t="shared" ref="AS56:AS63" si="752">AR56</f>
        <v>9.4976351783203378E-2</v>
      </c>
      <c r="AT56" s="59">
        <f t="shared" ref="AT56:AU56" si="753">AT24/AT$34</f>
        <v>0.11184993137105384</v>
      </c>
      <c r="AU56" s="59">
        <f t="shared" si="753"/>
        <v>0.12599622052419687</v>
      </c>
      <c r="AV56" s="59">
        <f t="shared" ref="AV56:AW56" si="754">AV24/AV$34</f>
        <v>0.12877197192393064</v>
      </c>
      <c r="AW56" s="59">
        <f t="shared" si="754"/>
        <v>0.12133981631550514</v>
      </c>
      <c r="AX56" s="59">
        <f t="shared" ref="AX56:AY56" si="755">AX24/AX$34</f>
        <v>4.9804462847941107E-2</v>
      </c>
      <c r="AY56" s="59">
        <f t="shared" si="755"/>
        <v>4.9977997108191362E-2</v>
      </c>
      <c r="AZ56" s="59">
        <f t="shared" ref="AZ56:BA56" si="756">AZ24/AZ$34</f>
        <v>8.7430975545621875E-2</v>
      </c>
      <c r="BA56" s="59">
        <f t="shared" si="756"/>
        <v>6.12002712477396E-2</v>
      </c>
      <c r="BB56" s="59">
        <f t="shared" ref="BB56:BC56" si="757">BB24/BB$34</f>
        <v>7.4476180812744153E-2</v>
      </c>
      <c r="BC56" s="59">
        <f t="shared" si="757"/>
        <v>9.9597806215722118E-2</v>
      </c>
      <c r="BD56" s="59">
        <f t="shared" ref="BD56:BE56" si="758">BD24/BD$34</f>
        <v>6.593088823557762E-2</v>
      </c>
      <c r="BE56" s="59">
        <f t="shared" si="758"/>
        <v>7.8183302238805971E-2</v>
      </c>
      <c r="BF56" s="59">
        <f t="shared" ref="BF56:BG56" si="759">BF24/BF$34</f>
        <v>8.1824457070036632E-2</v>
      </c>
      <c r="BG56" s="59">
        <f t="shared" si="759"/>
        <v>8.4406218280891079E-2</v>
      </c>
      <c r="BH56" s="59">
        <f t="shared" ref="BH56:BI56" si="760">BH24/BH$34</f>
        <v>8.1758610179823221E-2</v>
      </c>
      <c r="BI56" s="59">
        <f t="shared" si="760"/>
        <v>7.8351564487407779E-2</v>
      </c>
      <c r="BJ56" s="59">
        <f t="shared" ref="BJ56:BK56" si="761">BJ24/BJ$34</f>
        <v>7.5001912338407403E-2</v>
      </c>
      <c r="BK56" s="59">
        <f t="shared" si="761"/>
        <v>0.11296404482447289</v>
      </c>
      <c r="BL56" s="59">
        <f t="shared" ref="BL56:BM56" si="762">BL24/BL$34</f>
        <v>7.2157641054720723E-2</v>
      </c>
      <c r="BM56" s="59">
        <f t="shared" si="762"/>
        <v>8.3073682362750687E-2</v>
      </c>
      <c r="BN56" s="59">
        <f t="shared" ref="BN56:BO56" si="763">BN24/BN$34</f>
        <v>0.10825944937004199</v>
      </c>
      <c r="BO56" s="59">
        <f t="shared" si="763"/>
        <v>0.11658430519865585</v>
      </c>
      <c r="BP56" s="59">
        <f t="shared" ref="BP56:BQ56" si="764">BP24/BP$34</f>
        <v>0.11740977787339321</v>
      </c>
      <c r="BQ56" s="59">
        <f t="shared" si="764"/>
        <v>0.109841483224108</v>
      </c>
      <c r="BR56" s="59">
        <f t="shared" ref="BR56:BS56" si="765">BR24/BR$34</f>
        <v>0.12278835927680556</v>
      </c>
      <c r="BS56" s="59">
        <f t="shared" si="765"/>
        <v>0.12994209057201184</v>
      </c>
      <c r="BT56" s="59">
        <f t="shared" ref="BT56:BU56" si="766">BT24/BT$34</f>
        <v>0.14827551330029332</v>
      </c>
      <c r="BU56" s="59">
        <f t="shared" si="766"/>
        <v>0.12718934478216323</v>
      </c>
      <c r="BV56" s="59">
        <f t="shared" ref="BV56" si="767">BV24/BV$34</f>
        <v>0.14081902245706737</v>
      </c>
      <c r="BW56" s="59">
        <f t="shared" ref="BW56:BX56" si="768">BW24/BW$34</f>
        <v>0.13790793960058451</v>
      </c>
      <c r="BX56" s="59">
        <f t="shared" si="768"/>
        <v>0.12800168515657914</v>
      </c>
      <c r="BY56" s="59">
        <f t="shared" ref="BY56:BZ56" si="769">BY24/BY$34</f>
        <v>9.0615909953206022E-2</v>
      </c>
      <c r="BZ56" s="59">
        <f t="shared" si="769"/>
        <v>0.11393209566817193</v>
      </c>
      <c r="CA56" s="59">
        <f t="shared" ref="CA56:CB56" si="770">CA24/CA$34</f>
        <v>0.11829466943773521</v>
      </c>
      <c r="CB56" s="59">
        <f t="shared" si="770"/>
        <v>0.10668631917459467</v>
      </c>
      <c r="CC56" s="59">
        <f t="shared" ref="CC56:CD56" si="771">CC24/CC$34</f>
        <v>0.11194261582412122</v>
      </c>
      <c r="CD56" s="59">
        <f t="shared" si="771"/>
        <v>0.10321483004288803</v>
      </c>
      <c r="CE56" s="59">
        <f t="shared" ref="CE56:CF56" si="772">CE24/CE$34</f>
        <v>0.11429503118248889</v>
      </c>
      <c r="CF56" s="59">
        <f t="shared" si="772"/>
        <v>0.12157806699033087</v>
      </c>
      <c r="CG56" s="59">
        <f t="shared" ref="CG56:CH56" si="773">CG24/CG$34</f>
        <v>0.1478620617422953</v>
      </c>
      <c r="CH56" s="59">
        <f t="shared" si="773"/>
        <v>0.13636666889051971</v>
      </c>
      <c r="CI56" s="59">
        <f t="shared" ref="CI56:CK56" si="774">CI24/CI$34</f>
        <v>0.14341400977426111</v>
      </c>
      <c r="CJ56" s="59"/>
      <c r="CK56" s="59">
        <f t="shared" si="774"/>
        <v>0.16195357605749972</v>
      </c>
      <c r="CL56" s="59">
        <f t="shared" ref="CL56:CM56" si="775">CL24/CL$34</f>
        <v>0.14453999293202968</v>
      </c>
      <c r="CM56" s="59">
        <f t="shared" si="775"/>
        <v>0.10288556182976739</v>
      </c>
      <c r="CN56" s="59">
        <f t="shared" ref="CN56:CO56" si="776">CN24/CN$34</f>
        <v>0.13771365713318667</v>
      </c>
      <c r="CO56" s="59">
        <f t="shared" si="776"/>
        <v>0.12642096879299108</v>
      </c>
      <c r="CP56" s="59">
        <f t="shared" ref="CP56:CQ56" si="777">CP24/CP$34</f>
        <v>0.13773931541287951</v>
      </c>
      <c r="CQ56" s="59">
        <f t="shared" si="777"/>
        <v>0.16080656032352281</v>
      </c>
      <c r="CR56" s="59">
        <f t="shared" ref="CR56" si="778">CR24/CR$34</f>
        <v>0.16963571999543223</v>
      </c>
      <c r="CS56" s="59">
        <f t="shared" ref="CS56:CV56" si="779">CS24/CS$34</f>
        <v>0.15268901779569363</v>
      </c>
      <c r="CT56" s="59">
        <f t="shared" si="779"/>
        <v>0.15280991310607228</v>
      </c>
      <c r="CU56" s="59">
        <f t="shared" ref="CU56" si="780">CU24/CU$34</f>
        <v>0.12511013215859032</v>
      </c>
      <c r="CV56" s="59">
        <f t="shared" si="779"/>
        <v>0.11465328338163568</v>
      </c>
      <c r="CW56" s="59">
        <f t="shared" ref="CW56:CX56" si="781">CW24/CW$34</f>
        <v>0.10602702899077236</v>
      </c>
      <c r="CX56" s="59">
        <f t="shared" si="781"/>
        <v>0.17198564361237753</v>
      </c>
      <c r="CY56" s="59">
        <f t="shared" ref="CY56" si="782">CY24/CY$34</f>
        <v>0.15007565931690445</v>
      </c>
      <c r="CZ56" s="59">
        <v>0.13621393108194466</v>
      </c>
      <c r="DA56" s="59">
        <v>0.12610047742105032</v>
      </c>
      <c r="DB56" s="59">
        <v>0.1283293948011375</v>
      </c>
      <c r="DC56" s="59">
        <v>0.12783186243289965</v>
      </c>
      <c r="DD56" s="59">
        <v>0.11933386766408406</v>
      </c>
      <c r="DE56" s="59">
        <v>0.13450905624404194</v>
      </c>
      <c r="DF56" s="59">
        <v>0.13410557412734198</v>
      </c>
      <c r="DG56" s="59">
        <v>0.14046091708244238</v>
      </c>
      <c r="DH56" s="59">
        <v>0.13591986813744136</v>
      </c>
      <c r="DI56" s="59">
        <v>0.14529984791812239</v>
      </c>
      <c r="DJ56" s="59">
        <v>0.13707251181924235</v>
      </c>
      <c r="DK56" s="59">
        <v>0.16486826191097304</v>
      </c>
      <c r="DL56" s="59">
        <v>0.1529465509365007</v>
      </c>
      <c r="DM56" s="59">
        <v>0.15885123588012171</v>
      </c>
      <c r="DN56" s="59">
        <v>0.15411089866156788</v>
      </c>
      <c r="DO56" s="59">
        <v>0.17435684264006282</v>
      </c>
      <c r="DP56" s="59">
        <v>0.16602784920673427</v>
      </c>
      <c r="DQ56" s="59">
        <v>0.18735731317538432</v>
      </c>
      <c r="DR56" s="59">
        <v>0.16565478970357958</v>
      </c>
      <c r="DS56" s="59">
        <v>0.17633258258258258</v>
      </c>
      <c r="DT56" s="59">
        <v>0.1711871181408097</v>
      </c>
      <c r="DU56" s="59">
        <v>0.17641561297416164</v>
      </c>
      <c r="DV56" s="59">
        <v>0.17483373070648764</v>
      </c>
      <c r="DW56" s="59">
        <f t="shared" ref="DW56:DX56" si="783">DW24/DW$34</f>
        <v>0.18901233536602344</v>
      </c>
      <c r="DX56" s="59">
        <f t="shared" si="783"/>
        <v>0.18428459507297681</v>
      </c>
      <c r="DY56" s="59">
        <f t="shared" ref="DY56:DZ56" si="784">DY24/DY$34</f>
        <v>0.20563477916419093</v>
      </c>
      <c r="DZ56" s="59">
        <f t="shared" si="784"/>
        <v>0.19621803269351257</v>
      </c>
      <c r="EA56" s="59">
        <f t="shared" ref="EA56:EB56" si="785">EA24/EA$34</f>
        <v>0.20206123271115886</v>
      </c>
      <c r="EB56" s="59">
        <f t="shared" si="785"/>
        <v>0.15903943631592191</v>
      </c>
      <c r="EC56" s="59">
        <f t="shared" ref="EC56:ED56" si="786">EC24/EC$34</f>
        <v>0.16466609684492178</v>
      </c>
      <c r="ED56" s="59">
        <f t="shared" si="786"/>
        <v>0.1627117406542056</v>
      </c>
      <c r="EE56" s="59">
        <f t="shared" ref="EE56:EF56" si="787">EE24/EE$34</f>
        <v>0.18126874889712369</v>
      </c>
      <c r="EF56" s="59">
        <f t="shared" si="787"/>
        <v>0.17840846869866764</v>
      </c>
      <c r="EG56" s="59">
        <f t="shared" ref="EG56" si="788">EG24/EG$34</f>
        <v>0.1753642633523998</v>
      </c>
      <c r="EH56" s="59"/>
      <c r="EI56" s="59">
        <f t="shared" ref="EI56:EJ56" si="789">EI24/EI$34</f>
        <v>0.1856243052982586</v>
      </c>
      <c r="EJ56" s="59">
        <f t="shared" si="789"/>
        <v>0.20272161741835149</v>
      </c>
      <c r="EK56" s="59">
        <f t="shared" ref="EK56:EN56" si="790">EK24/EK$34</f>
        <v>0.16928922664282522</v>
      </c>
      <c r="EL56" s="59">
        <f t="shared" si="790"/>
        <v>0.16805393393845805</v>
      </c>
      <c r="EM56" s="59">
        <f t="shared" si="790"/>
        <v>0.16970559200975552</v>
      </c>
      <c r="EN56" s="59">
        <f t="shared" si="790"/>
        <v>0.18641019052164018</v>
      </c>
      <c r="EO56" s="59">
        <f t="shared" ref="EO56:EV56" si="791">EO24/EO$34</f>
        <v>0.17956964545524159</v>
      </c>
      <c r="EP56" s="59">
        <f t="shared" si="791"/>
        <v>0.1903462451713506</v>
      </c>
      <c r="EQ56" s="59">
        <f t="shared" ca="1" si="791"/>
        <v>0.18363490941126012</v>
      </c>
      <c r="ER56" s="59" t="e">
        <f t="shared" ca="1" si="791"/>
        <v>#DIV/0!</v>
      </c>
      <c r="ES56" s="59" t="e">
        <f t="shared" ca="1" si="791"/>
        <v>#DIV/0!</v>
      </c>
      <c r="ET56" s="59" t="e">
        <f t="shared" ca="1" si="791"/>
        <v>#DIV/0!</v>
      </c>
      <c r="EU56" s="59" t="e">
        <f t="shared" ca="1" si="791"/>
        <v>#DIV/0!</v>
      </c>
      <c r="EV56" s="59" t="e">
        <f t="shared" ca="1" si="791"/>
        <v>#DIV/0!</v>
      </c>
      <c r="EW56" s="59" t="e">
        <f t="shared" ref="EW56:FL56" ca="1" si="792">EW24/EW$34</f>
        <v>#DIV/0!</v>
      </c>
      <c r="EX56" s="59" t="e">
        <f t="shared" ca="1" si="792"/>
        <v>#DIV/0!</v>
      </c>
      <c r="EY56" s="59" t="e">
        <f t="shared" ca="1" si="792"/>
        <v>#DIV/0!</v>
      </c>
      <c r="EZ56" s="59" t="e">
        <f t="shared" ca="1" si="792"/>
        <v>#DIV/0!</v>
      </c>
      <c r="FA56" s="59" t="e">
        <f t="shared" ca="1" si="792"/>
        <v>#DIV/0!</v>
      </c>
      <c r="FB56" s="59" t="e">
        <f t="shared" ca="1" si="792"/>
        <v>#DIV/0!</v>
      </c>
      <c r="FC56" s="59" t="e">
        <f t="shared" ca="1" si="792"/>
        <v>#DIV/0!</v>
      </c>
      <c r="FD56" s="59" t="e">
        <f t="shared" ca="1" si="792"/>
        <v>#DIV/0!</v>
      </c>
      <c r="FE56" s="59" t="e">
        <f t="shared" ca="1" si="792"/>
        <v>#DIV/0!</v>
      </c>
      <c r="FF56" s="59" t="e">
        <f t="shared" ca="1" si="792"/>
        <v>#DIV/0!</v>
      </c>
      <c r="FG56" s="59" t="e">
        <f t="shared" ca="1" si="792"/>
        <v>#DIV/0!</v>
      </c>
      <c r="FH56" s="59" t="e">
        <f t="shared" ca="1" si="792"/>
        <v>#DIV/0!</v>
      </c>
      <c r="FI56" s="59" t="e">
        <f t="shared" ca="1" si="792"/>
        <v>#DIV/0!</v>
      </c>
      <c r="FJ56" s="59" t="e">
        <f t="shared" ca="1" si="792"/>
        <v>#DIV/0!</v>
      </c>
      <c r="FK56" s="59" t="e">
        <f t="shared" ca="1" si="792"/>
        <v>#DIV/0!</v>
      </c>
      <c r="FL56" s="59" t="e">
        <f t="shared" ca="1" si="792"/>
        <v>#DIV/0!</v>
      </c>
      <c r="FM56" s="59" t="e">
        <f t="shared" ref="FM56:GI56" ca="1" si="793">FM24/FM$34</f>
        <v>#DIV/0!</v>
      </c>
      <c r="FN56" s="59" t="e">
        <f t="shared" ca="1" si="793"/>
        <v>#DIV/0!</v>
      </c>
      <c r="FO56" s="59" t="e">
        <f t="shared" ca="1" si="793"/>
        <v>#DIV/0!</v>
      </c>
      <c r="FP56" s="59" t="e">
        <f t="shared" ca="1" si="793"/>
        <v>#DIV/0!</v>
      </c>
      <c r="FQ56" s="59" t="e">
        <f t="shared" ca="1" si="793"/>
        <v>#DIV/0!</v>
      </c>
      <c r="FR56" s="59" t="e">
        <f t="shared" ca="1" si="793"/>
        <v>#DIV/0!</v>
      </c>
      <c r="FS56" s="59" t="e">
        <f t="shared" ca="1" si="793"/>
        <v>#DIV/0!</v>
      </c>
      <c r="FT56" s="59" t="e">
        <f t="shared" ca="1" si="793"/>
        <v>#DIV/0!</v>
      </c>
      <c r="FU56" s="59" t="e">
        <f t="shared" ca="1" si="793"/>
        <v>#DIV/0!</v>
      </c>
      <c r="FV56" s="59" t="e">
        <f t="shared" ca="1" si="793"/>
        <v>#DIV/0!</v>
      </c>
      <c r="FW56" s="59" t="e">
        <f t="shared" ca="1" si="793"/>
        <v>#DIV/0!</v>
      </c>
      <c r="FX56" s="59" t="e">
        <f t="shared" ca="1" si="793"/>
        <v>#DIV/0!</v>
      </c>
      <c r="FY56" s="59" t="e">
        <f t="shared" ca="1" si="793"/>
        <v>#DIV/0!</v>
      </c>
      <c r="FZ56" s="59" t="e">
        <f t="shared" ca="1" si="793"/>
        <v>#DIV/0!</v>
      </c>
      <c r="GA56" s="59" t="e">
        <f t="shared" ca="1" si="793"/>
        <v>#DIV/0!</v>
      </c>
      <c r="GB56" s="59" t="e">
        <f t="shared" ca="1" si="793"/>
        <v>#DIV/0!</v>
      </c>
      <c r="GC56" s="59" t="e">
        <f t="shared" ca="1" si="793"/>
        <v>#DIV/0!</v>
      </c>
      <c r="GD56" s="59" t="e">
        <f t="shared" ca="1" si="793"/>
        <v>#DIV/0!</v>
      </c>
      <c r="GE56" s="59" t="e">
        <f t="shared" ca="1" si="793"/>
        <v>#DIV/0!</v>
      </c>
      <c r="GF56" s="59" t="e">
        <f t="shared" ca="1" si="793"/>
        <v>#DIV/0!</v>
      </c>
      <c r="GG56" s="59" t="e">
        <f t="shared" ca="1" si="793"/>
        <v>#DIV/0!</v>
      </c>
      <c r="GH56" s="59" t="e">
        <f t="shared" ca="1" si="793"/>
        <v>#DIV/0!</v>
      </c>
      <c r="GI56" s="59" t="e">
        <f t="shared" ca="1" si="793"/>
        <v>#DIV/0!</v>
      </c>
    </row>
    <row r="57" spans="2:191" x14ac:dyDescent="0.2">
      <c r="B57" s="55" t="str">
        <f t="shared" si="703"/>
        <v>Bajaj Auto</v>
      </c>
      <c r="D57" s="59">
        <f t="shared" ref="D57:AA57" si="794">D25/D$34</f>
        <v>9.5267091060060885E-2</v>
      </c>
      <c r="E57" s="59">
        <f t="shared" si="794"/>
        <v>0.10697900361634372</v>
      </c>
      <c r="F57" s="59">
        <f t="shared" si="794"/>
        <v>6.7755870984506444E-2</v>
      </c>
      <c r="G57" s="59">
        <f t="shared" si="794"/>
        <v>5.6850425618159707E-2</v>
      </c>
      <c r="H57" s="59">
        <f t="shared" si="794"/>
        <v>7.941999116737819E-2</v>
      </c>
      <c r="I57" s="59">
        <f t="shared" si="794"/>
        <v>8.0099368873371823E-2</v>
      </c>
      <c r="J57" s="59">
        <f t="shared" si="794"/>
        <v>8.2505792783846413E-2</v>
      </c>
      <c r="K57" s="59">
        <f t="shared" si="794"/>
        <v>7.928939475505653E-2</v>
      </c>
      <c r="L57" s="59">
        <f t="shared" si="794"/>
        <v>7.4895891602958536E-2</v>
      </c>
      <c r="M57" s="59">
        <f t="shared" si="794"/>
        <v>7.2378669862192935E-2</v>
      </c>
      <c r="N57" s="59">
        <f t="shared" si="794"/>
        <v>6.78885070637648E-2</v>
      </c>
      <c r="O57" s="59">
        <f t="shared" si="794"/>
        <v>0.10427430718647253</v>
      </c>
      <c r="P57" s="59">
        <f t="shared" si="794"/>
        <v>0.10952189634391322</v>
      </c>
      <c r="Q57" s="59">
        <f t="shared" si="794"/>
        <v>0.11761352840585218</v>
      </c>
      <c r="R57" s="59">
        <f t="shared" si="794"/>
        <v>0.11872294372294372</v>
      </c>
      <c r="S57" s="59">
        <f t="shared" si="794"/>
        <v>0.10981179075560477</v>
      </c>
      <c r="T57" s="59">
        <f t="shared" si="794"/>
        <v>0.11472971968176073</v>
      </c>
      <c r="U57" s="59">
        <f t="shared" si="794"/>
        <v>0.10353270374256733</v>
      </c>
      <c r="V57" s="59">
        <f t="shared" si="794"/>
        <v>0.10964459519244948</v>
      </c>
      <c r="W57" s="59">
        <f t="shared" si="794"/>
        <v>9.0090877315623902E-2</v>
      </c>
      <c r="X57" s="59">
        <f t="shared" si="794"/>
        <v>0.12289426406644623</v>
      </c>
      <c r="Y57" s="59">
        <f t="shared" si="794"/>
        <v>0.12839659821613772</v>
      </c>
      <c r="Z57" s="59">
        <f t="shared" si="794"/>
        <v>0.15852473272290143</v>
      </c>
      <c r="AA57" s="59">
        <f t="shared" si="794"/>
        <v>0.15182053191955483</v>
      </c>
      <c r="AB57" s="59">
        <f t="shared" si="750"/>
        <v>0.15182053191955483</v>
      </c>
      <c r="AC57" s="59">
        <f t="shared" si="705"/>
        <v>8.3959295247283669E-2</v>
      </c>
      <c r="AD57" s="59">
        <f t="shared" si="705"/>
        <v>9.7969934472568423E-2</v>
      </c>
      <c r="AE57" s="59">
        <f t="shared" si="705"/>
        <v>0.15501285347043703</v>
      </c>
      <c r="AF57" s="59">
        <f t="shared" si="705"/>
        <v>0.10351437699680512</v>
      </c>
      <c r="AG57" s="59">
        <f t="shared" si="705"/>
        <v>0.13754612546125461</v>
      </c>
      <c r="AH57" s="59">
        <f t="shared" si="705"/>
        <v>0.13625184456468273</v>
      </c>
      <c r="AI57" s="59"/>
      <c r="AJ57" s="59">
        <f t="shared" si="706"/>
        <v>0.2326555023923445</v>
      </c>
      <c r="AK57" s="59">
        <f t="shared" si="706"/>
        <v>0.10804776739356178</v>
      </c>
      <c r="AL57" s="59">
        <f t="shared" si="706"/>
        <v>0.13563594250289529</v>
      </c>
      <c r="AM57" s="59">
        <f t="shared" si="706"/>
        <v>0.13647518126045732</v>
      </c>
      <c r="AN57" s="59">
        <f t="shared" si="706"/>
        <v>0.13911419423692636</v>
      </c>
      <c r="AO57" s="59">
        <f t="shared" si="706"/>
        <v>0.15296513107660983</v>
      </c>
      <c r="AP57" s="59">
        <f t="shared" si="706"/>
        <v>0.16450809464508095</v>
      </c>
      <c r="AQ57" s="59">
        <f t="shared" si="706"/>
        <v>0.1596932058840364</v>
      </c>
      <c r="AR57" s="59">
        <f t="shared" ref="AR57" si="795">AR25/AR$34</f>
        <v>0.12463249392816055</v>
      </c>
      <c r="AS57" s="59">
        <f t="shared" si="752"/>
        <v>0.12463249392816055</v>
      </c>
      <c r="AT57" s="59">
        <f t="shared" ref="AT57:AU57" si="796">AT25/AT$34</f>
        <v>0.24520359920695439</v>
      </c>
      <c r="AU57" s="59">
        <f t="shared" si="796"/>
        <v>0.119258894092515</v>
      </c>
      <c r="AV57" s="59">
        <f t="shared" ref="AV57:AW57" si="797">AV25/AV$34</f>
        <v>0.12814206011158438</v>
      </c>
      <c r="AW57" s="59">
        <f t="shared" si="797"/>
        <v>0.13527822798487305</v>
      </c>
      <c r="AX57" s="59">
        <f t="shared" ref="AX57:AY57" si="798">AX25/AX$34</f>
        <v>0.12341844950540602</v>
      </c>
      <c r="AY57" s="59">
        <f t="shared" si="798"/>
        <v>9.9013013138869677E-2</v>
      </c>
      <c r="AZ57" s="59">
        <f t="shared" ref="AZ57:BA57" si="799">AZ25/AZ$34</f>
        <v>0.13896923481462004</v>
      </c>
      <c r="BA57" s="59">
        <f t="shared" si="799"/>
        <v>0.10821654611211573</v>
      </c>
      <c r="BB57" s="59">
        <f t="shared" ref="BB57:BC57" si="800">BB25/BB$34</f>
        <v>0.10379990868043225</v>
      </c>
      <c r="BC57" s="59">
        <f t="shared" si="800"/>
        <v>0.13535648994515539</v>
      </c>
      <c r="BD57" s="59">
        <f t="shared" ref="BD57:BE57" si="801">BD25/BD$34</f>
        <v>0.11176442238180154</v>
      </c>
      <c r="BE57" s="59">
        <f t="shared" si="801"/>
        <v>0.11048274253731344</v>
      </c>
      <c r="BF57" s="59">
        <f t="shared" ref="BF57:BG57" si="802">BF25/BF$34</f>
        <v>0.13402007115170181</v>
      </c>
      <c r="BG57" s="59">
        <f t="shared" si="802"/>
        <v>0.11747422405043005</v>
      </c>
      <c r="BH57" s="59">
        <f t="shared" ref="BH57:BI57" si="803">BH25/BH$34</f>
        <v>0.10225540993599512</v>
      </c>
      <c r="BI57" s="59">
        <f t="shared" si="803"/>
        <v>0.10923429152887305</v>
      </c>
      <c r="BJ57" s="59">
        <f t="shared" ref="BJ57:BK57" si="804">BJ25/BJ$34</f>
        <v>0.11485504474871873</v>
      </c>
      <c r="BK57" s="59">
        <f t="shared" si="804"/>
        <v>0.18837962717085346</v>
      </c>
      <c r="BL57" s="59">
        <f t="shared" ref="BL57:BM57" si="805">BL25/BL$34</f>
        <v>0.13992061241848597</v>
      </c>
      <c r="BM57" s="59">
        <f t="shared" si="805"/>
        <v>0.16351428446043798</v>
      </c>
      <c r="BN57" s="59">
        <f t="shared" ref="BN57:BO57" si="806">BN25/BN$34</f>
        <v>0.16989123802002942</v>
      </c>
      <c r="BO57" s="59">
        <f t="shared" si="806"/>
        <v>0.1772682348290176</v>
      </c>
      <c r="BP57" s="59">
        <f t="shared" ref="BP57:BQ57" si="807">BP25/BP$34</f>
        <v>0.1707094067659872</v>
      </c>
      <c r="BQ57" s="59">
        <f t="shared" si="807"/>
        <v>0.1870834033495771</v>
      </c>
      <c r="BR57" s="59">
        <f t="shared" ref="BR57:BS57" si="808">BR25/BR$34</f>
        <v>0.21067388571981049</v>
      </c>
      <c r="BS57" s="59">
        <f t="shared" si="808"/>
        <v>0.18726825813439987</v>
      </c>
      <c r="BT57" s="59">
        <f t="shared" ref="BT57:BU57" si="809">BT25/BT$34</f>
        <v>0.19712754121573783</v>
      </c>
      <c r="BU57" s="59">
        <f t="shared" si="809"/>
        <v>0.22886276040396156</v>
      </c>
      <c r="BV57" s="59">
        <f t="shared" ref="BV57" si="810">BV25/BV$34</f>
        <v>0.21030383091149274</v>
      </c>
      <c r="BW57" s="59">
        <f t="shared" ref="BW57:BX57" si="811">BW25/BW$34</f>
        <v>0.19763760350706283</v>
      </c>
      <c r="BX57" s="59">
        <f t="shared" si="811"/>
        <v>0.18719280999859569</v>
      </c>
      <c r="BY57" s="59">
        <f t="shared" ref="BY57:BZ57" si="812">BY25/BY$34</f>
        <v>0.18717592007082332</v>
      </c>
      <c r="BZ57" s="59">
        <f t="shared" si="812"/>
        <v>0.21856497742097342</v>
      </c>
      <c r="CA57" s="59">
        <f t="shared" ref="CA57:CB57" si="813">CA25/CA$34</f>
        <v>0.22150761107678482</v>
      </c>
      <c r="CB57" s="59">
        <f t="shared" si="813"/>
        <v>0.1857965965429452</v>
      </c>
      <c r="CC57" s="59">
        <f t="shared" ref="CC57:CD57" si="814">CC25/CC$34</f>
        <v>0.20096882374860267</v>
      </c>
      <c r="CD57" s="59">
        <f t="shared" si="814"/>
        <v>0.22344309360932904</v>
      </c>
      <c r="CE57" s="59">
        <f t="shared" ref="CE57:CF57" si="815">CE25/CE$34</f>
        <v>0.2521501650837647</v>
      </c>
      <c r="CF57" s="59">
        <f t="shared" si="815"/>
        <v>0.24417608420709069</v>
      </c>
      <c r="CG57" s="59">
        <f t="shared" ref="CG57:CH57" si="816">CG25/CG$34</f>
        <v>0.26993270665863683</v>
      </c>
      <c r="CH57" s="59">
        <f t="shared" si="816"/>
        <v>0.2252985522716659</v>
      </c>
      <c r="CI57" s="59">
        <f t="shared" ref="CI57:CK57" si="817">CI25/CI$34</f>
        <v>0.22073539678845705</v>
      </c>
      <c r="CJ57" s="59"/>
      <c r="CK57" s="59">
        <f t="shared" si="817"/>
        <v>0.22334158124189937</v>
      </c>
      <c r="CL57" s="59">
        <f t="shared" ref="CL57:CM57" si="818">CL25/CL$34</f>
        <v>0.25692072093297208</v>
      </c>
      <c r="CM57" s="59">
        <f t="shared" si="818"/>
        <v>0.21504429363311403</v>
      </c>
      <c r="CN57" s="59">
        <f t="shared" ref="CN57:CO57" si="819">CN25/CN$34</f>
        <v>0.21509561685564393</v>
      </c>
      <c r="CO57" s="59">
        <f t="shared" si="819"/>
        <v>0.19618420099920353</v>
      </c>
      <c r="CP57" s="59">
        <f t="shared" ref="CP57:CQ57" si="820">CP25/CP$34</f>
        <v>0.24579385031908721</v>
      </c>
      <c r="CQ57" s="59">
        <f t="shared" si="820"/>
        <v>0.30583015052797125</v>
      </c>
      <c r="CR57" s="59">
        <f t="shared" ref="CR57" si="821">CR25/CR$34</f>
        <v>0.30170149594610024</v>
      </c>
      <c r="CS57" s="59">
        <f t="shared" ref="CS57:CV57" si="822">CS25/CS$34</f>
        <v>0.29942975125356408</v>
      </c>
      <c r="CT57" s="59">
        <f t="shared" si="822"/>
        <v>0.27574682502956449</v>
      </c>
      <c r="CU57" s="59">
        <f t="shared" ref="CU57" si="823">CU25/CU$34</f>
        <v>0.22564340366334337</v>
      </c>
      <c r="CV57" s="59">
        <f t="shared" si="822"/>
        <v>0.23669329186399943</v>
      </c>
      <c r="CW57" s="59">
        <f t="shared" ref="CW57:CX57" si="824">CW25/CW$34</f>
        <v>0.29468502506720917</v>
      </c>
      <c r="CX57" s="59">
        <f t="shared" si="824"/>
        <v>0.17538073527985257</v>
      </c>
      <c r="CY57" s="59">
        <f t="shared" ref="CY57" si="825">CY25/CY$34</f>
        <v>0.20887375702550801</v>
      </c>
      <c r="CZ57" s="59">
        <v>0.22243523570761442</v>
      </c>
      <c r="DA57" s="59">
        <v>0.22854890280758616</v>
      </c>
      <c r="DB57" s="59">
        <v>0.21115872952297032</v>
      </c>
      <c r="DC57" s="59">
        <v>0.22609407697206804</v>
      </c>
      <c r="DD57" s="59">
        <v>0.22001068661501469</v>
      </c>
      <c r="DE57" s="59">
        <v>0.20357483317445185</v>
      </c>
      <c r="DF57" s="59">
        <v>0.21017647516131541</v>
      </c>
      <c r="DG57" s="59">
        <v>0.22694226657163222</v>
      </c>
      <c r="DH57" s="59">
        <v>0.24538269726554246</v>
      </c>
      <c r="DI57" s="59">
        <v>0.22162850918656746</v>
      </c>
      <c r="DJ57" s="59">
        <v>0.19742739608276538</v>
      </c>
      <c r="DK57" s="59">
        <v>0.2209310598335191</v>
      </c>
      <c r="DL57" s="59">
        <v>0.19150296939241662</v>
      </c>
      <c r="DM57" s="59">
        <v>0.17360676920511858</v>
      </c>
      <c r="DN57" s="59">
        <v>0.14107074569789674</v>
      </c>
      <c r="DO57" s="59">
        <v>0.13902360168121564</v>
      </c>
      <c r="DP57" s="59">
        <v>0.1016447528019019</v>
      </c>
      <c r="DQ57" s="59">
        <v>7.609963979503831E-2</v>
      </c>
      <c r="DR57" s="59">
        <v>0.11958462679596714</v>
      </c>
      <c r="DS57" s="59">
        <v>0.19064376876876876</v>
      </c>
      <c r="DT57" s="59">
        <v>0.19619711071775253</v>
      </c>
      <c r="DU57" s="59">
        <v>0.18317757009345795</v>
      </c>
      <c r="DV57" s="59">
        <v>0.17866106161375328</v>
      </c>
      <c r="DW57" s="59">
        <f t="shared" ref="DW57:DX57" si="826">DW25/DW$34</f>
        <v>0.218555954668226</v>
      </c>
      <c r="DX57" s="59">
        <f t="shared" si="826"/>
        <v>0.21431680352842178</v>
      </c>
      <c r="DY57" s="59">
        <f t="shared" ref="DY57:DZ57" si="827">DY25/DY$34</f>
        <v>0.22045619594639201</v>
      </c>
      <c r="DZ57" s="59">
        <f t="shared" si="827"/>
        <v>0.20507489890072336</v>
      </c>
      <c r="EA57" s="59">
        <f t="shared" ref="EA57:EB57" si="828">EA25/EA$34</f>
        <v>0.20911105143010608</v>
      </c>
      <c r="EB57" s="59">
        <f t="shared" si="828"/>
        <v>0.25211201783082288</v>
      </c>
      <c r="EC57" s="59">
        <f t="shared" ref="EC57:ED57" si="829">EC25/EC$34</f>
        <v>0.20539596417555464</v>
      </c>
      <c r="ED57" s="59">
        <f t="shared" si="829"/>
        <v>0.2090391355140187</v>
      </c>
      <c r="EE57" s="59">
        <f t="shared" ref="EE57:EF57" si="830">EE25/EE$34</f>
        <v>0.21113463913887418</v>
      </c>
      <c r="EF57" s="59">
        <f t="shared" si="830"/>
        <v>0.19269027194743565</v>
      </c>
      <c r="EG57" s="59">
        <f t="shared" ref="EG57" si="831">EG25/EG$34</f>
        <v>0.18946402090247863</v>
      </c>
      <c r="EH57" s="59"/>
      <c r="EI57" s="59">
        <f t="shared" ref="EI57:EJ57" si="832">EI25/EI$34</f>
        <v>0.21103054041179273</v>
      </c>
      <c r="EJ57" s="59">
        <f t="shared" si="832"/>
        <v>0.2155909797822706</v>
      </c>
      <c r="EK57" s="59">
        <f t="shared" ref="EK57:EN57" si="833">EK25/EK$34</f>
        <v>0.19557443004023245</v>
      </c>
      <c r="EL57" s="59">
        <f t="shared" si="833"/>
        <v>0.20100937817784642</v>
      </c>
      <c r="EM57" s="59">
        <f t="shared" si="833"/>
        <v>0.21491202601474943</v>
      </c>
      <c r="EN57" s="59">
        <f t="shared" si="833"/>
        <v>0.22440439044087956</v>
      </c>
      <c r="EO57" s="59">
        <f t="shared" ref="EO57:EV57" si="834">EO25/EO$34</f>
        <v>0.23539321540699901</v>
      </c>
      <c r="EP57" s="59">
        <f t="shared" si="834"/>
        <v>0.22337597901973988</v>
      </c>
      <c r="EQ57" s="59">
        <f t="shared" ca="1" si="834"/>
        <v>0.22614148767228082</v>
      </c>
      <c r="ER57" s="59" t="e">
        <f t="shared" ca="1" si="834"/>
        <v>#DIV/0!</v>
      </c>
      <c r="ES57" s="59" t="e">
        <f t="shared" ca="1" si="834"/>
        <v>#DIV/0!</v>
      </c>
      <c r="ET57" s="59" t="e">
        <f t="shared" ca="1" si="834"/>
        <v>#DIV/0!</v>
      </c>
      <c r="EU57" s="59" t="e">
        <f t="shared" ca="1" si="834"/>
        <v>#DIV/0!</v>
      </c>
      <c r="EV57" s="59" t="e">
        <f t="shared" ca="1" si="834"/>
        <v>#DIV/0!</v>
      </c>
      <c r="EW57" s="59" t="e">
        <f t="shared" ref="EW57:FL57" ca="1" si="835">EW25/EW$34</f>
        <v>#DIV/0!</v>
      </c>
      <c r="EX57" s="59" t="e">
        <f t="shared" ca="1" si="835"/>
        <v>#DIV/0!</v>
      </c>
      <c r="EY57" s="59" t="e">
        <f t="shared" ca="1" si="835"/>
        <v>#DIV/0!</v>
      </c>
      <c r="EZ57" s="59" t="e">
        <f t="shared" ca="1" si="835"/>
        <v>#DIV/0!</v>
      </c>
      <c r="FA57" s="59" t="e">
        <f t="shared" ca="1" si="835"/>
        <v>#DIV/0!</v>
      </c>
      <c r="FB57" s="59" t="e">
        <f t="shared" ca="1" si="835"/>
        <v>#DIV/0!</v>
      </c>
      <c r="FC57" s="59" t="e">
        <f t="shared" ca="1" si="835"/>
        <v>#DIV/0!</v>
      </c>
      <c r="FD57" s="59" t="e">
        <f t="shared" ca="1" si="835"/>
        <v>#DIV/0!</v>
      </c>
      <c r="FE57" s="59" t="e">
        <f t="shared" ca="1" si="835"/>
        <v>#DIV/0!</v>
      </c>
      <c r="FF57" s="59" t="e">
        <f t="shared" ca="1" si="835"/>
        <v>#DIV/0!</v>
      </c>
      <c r="FG57" s="59" t="e">
        <f t="shared" ca="1" si="835"/>
        <v>#DIV/0!</v>
      </c>
      <c r="FH57" s="59" t="e">
        <f t="shared" ca="1" si="835"/>
        <v>#DIV/0!</v>
      </c>
      <c r="FI57" s="59" t="e">
        <f t="shared" ca="1" si="835"/>
        <v>#DIV/0!</v>
      </c>
      <c r="FJ57" s="59" t="e">
        <f t="shared" ca="1" si="835"/>
        <v>#DIV/0!</v>
      </c>
      <c r="FK57" s="59" t="e">
        <f t="shared" ca="1" si="835"/>
        <v>#DIV/0!</v>
      </c>
      <c r="FL57" s="59" t="e">
        <f t="shared" ca="1" si="835"/>
        <v>#DIV/0!</v>
      </c>
      <c r="FM57" s="59" t="e">
        <f t="shared" ref="FM57:GI57" ca="1" si="836">FM25/FM$34</f>
        <v>#DIV/0!</v>
      </c>
      <c r="FN57" s="59" t="e">
        <f t="shared" ca="1" si="836"/>
        <v>#DIV/0!</v>
      </c>
      <c r="FO57" s="59" t="e">
        <f t="shared" ca="1" si="836"/>
        <v>#DIV/0!</v>
      </c>
      <c r="FP57" s="59" t="e">
        <f t="shared" ca="1" si="836"/>
        <v>#DIV/0!</v>
      </c>
      <c r="FQ57" s="59" t="e">
        <f t="shared" ca="1" si="836"/>
        <v>#DIV/0!</v>
      </c>
      <c r="FR57" s="59" t="e">
        <f t="shared" ca="1" si="836"/>
        <v>#DIV/0!</v>
      </c>
      <c r="FS57" s="59" t="e">
        <f t="shared" ca="1" si="836"/>
        <v>#DIV/0!</v>
      </c>
      <c r="FT57" s="59" t="e">
        <f t="shared" ca="1" si="836"/>
        <v>#DIV/0!</v>
      </c>
      <c r="FU57" s="59" t="e">
        <f t="shared" ca="1" si="836"/>
        <v>#DIV/0!</v>
      </c>
      <c r="FV57" s="59" t="e">
        <f t="shared" ca="1" si="836"/>
        <v>#DIV/0!</v>
      </c>
      <c r="FW57" s="59" t="e">
        <f t="shared" ca="1" si="836"/>
        <v>#DIV/0!</v>
      </c>
      <c r="FX57" s="59" t="e">
        <f t="shared" ca="1" si="836"/>
        <v>#DIV/0!</v>
      </c>
      <c r="FY57" s="59" t="e">
        <f t="shared" ca="1" si="836"/>
        <v>#DIV/0!</v>
      </c>
      <c r="FZ57" s="59" t="e">
        <f t="shared" ca="1" si="836"/>
        <v>#DIV/0!</v>
      </c>
      <c r="GA57" s="59" t="e">
        <f t="shared" ca="1" si="836"/>
        <v>#DIV/0!</v>
      </c>
      <c r="GB57" s="59" t="e">
        <f t="shared" ca="1" si="836"/>
        <v>#DIV/0!</v>
      </c>
      <c r="GC57" s="59" t="e">
        <f t="shared" ca="1" si="836"/>
        <v>#DIV/0!</v>
      </c>
      <c r="GD57" s="59" t="e">
        <f t="shared" ca="1" si="836"/>
        <v>#DIV/0!</v>
      </c>
      <c r="GE57" s="59" t="e">
        <f t="shared" ca="1" si="836"/>
        <v>#DIV/0!</v>
      </c>
      <c r="GF57" s="59" t="e">
        <f t="shared" ca="1" si="836"/>
        <v>#DIV/0!</v>
      </c>
      <c r="GG57" s="59" t="e">
        <f t="shared" ca="1" si="836"/>
        <v>#DIV/0!</v>
      </c>
      <c r="GH57" s="59" t="e">
        <f t="shared" ca="1" si="836"/>
        <v>#DIV/0!</v>
      </c>
      <c r="GI57" s="59" t="e">
        <f t="shared" ca="1" si="836"/>
        <v>#DIV/0!</v>
      </c>
    </row>
    <row r="58" spans="2:191" x14ac:dyDescent="0.2">
      <c r="B58" s="55" t="str">
        <f t="shared" si="703"/>
        <v>Hero Electric</v>
      </c>
      <c r="D58" s="59">
        <f t="shared" ref="D58:AA58" si="837">D26/D$34</f>
        <v>1.9817326321616386E-2</v>
      </c>
      <c r="E58" s="59">
        <f t="shared" si="837"/>
        <v>9.5536244400064776E-3</v>
      </c>
      <c r="F58" s="59">
        <f t="shared" si="837"/>
        <v>2.0820476175008932E-2</v>
      </c>
      <c r="G58" s="59">
        <f t="shared" si="837"/>
        <v>2.3713011755168222E-2</v>
      </c>
      <c r="H58" s="59">
        <f t="shared" si="837"/>
        <v>1.8106874723980568E-2</v>
      </c>
      <c r="I58" s="59">
        <f t="shared" si="837"/>
        <v>1.7456693970726467E-2</v>
      </c>
      <c r="J58" s="59">
        <f t="shared" si="837"/>
        <v>1.8371400198609732E-2</v>
      </c>
      <c r="K58" s="59">
        <f t="shared" si="837"/>
        <v>1.57655925555641E-2</v>
      </c>
      <c r="L58" s="59">
        <f t="shared" si="837"/>
        <v>1.2057927776741873E-2</v>
      </c>
      <c r="M58" s="59">
        <f t="shared" si="837"/>
        <v>9.586578789694428E-3</v>
      </c>
      <c r="N58" s="59">
        <f t="shared" si="837"/>
        <v>1.1225658648339061E-2</v>
      </c>
      <c r="O58" s="59">
        <f t="shared" si="837"/>
        <v>1.3543134491936747E-2</v>
      </c>
      <c r="P58" s="59">
        <f t="shared" si="837"/>
        <v>1.333869023704299E-2</v>
      </c>
      <c r="Q58" s="59">
        <f t="shared" si="837"/>
        <v>1.0956995376527962E-2</v>
      </c>
      <c r="R58" s="59">
        <f t="shared" si="837"/>
        <v>1.2229437229437229E-2</v>
      </c>
      <c r="S58" s="59">
        <f t="shared" si="837"/>
        <v>1.3562136728480487E-2</v>
      </c>
      <c r="T58" s="59">
        <f t="shared" si="837"/>
        <v>1.1896795300765857E-2</v>
      </c>
      <c r="U58" s="59">
        <f t="shared" si="837"/>
        <v>1.4690451206715634E-2</v>
      </c>
      <c r="V58" s="59">
        <f t="shared" si="837"/>
        <v>1.2461288895443149E-2</v>
      </c>
      <c r="W58" s="59">
        <f t="shared" si="837"/>
        <v>1.1097518350227193E-2</v>
      </c>
      <c r="X58" s="59">
        <f t="shared" si="837"/>
        <v>9.3212174863957099E-3</v>
      </c>
      <c r="Y58" s="59">
        <f t="shared" si="837"/>
        <v>7.1561916614810202E-3</v>
      </c>
      <c r="Z58" s="59">
        <f t="shared" si="837"/>
        <v>7.8264872883523455E-3</v>
      </c>
      <c r="AA58" s="59">
        <f t="shared" si="837"/>
        <v>1.0077553345309557E-2</v>
      </c>
      <c r="AB58" s="59">
        <f t="shared" si="750"/>
        <v>1.0077553345309557E-2</v>
      </c>
      <c r="AC58" s="59">
        <f t="shared" si="705"/>
        <v>3.7557714837020188E-2</v>
      </c>
      <c r="AD58" s="59">
        <f t="shared" si="705"/>
        <v>8.6727482975716298E-3</v>
      </c>
      <c r="AE58" s="59">
        <f t="shared" si="705"/>
        <v>8.4318766066838052E-3</v>
      </c>
      <c r="AF58" s="59">
        <f t="shared" si="705"/>
        <v>1.5335463258785943E-2</v>
      </c>
      <c r="AG58" s="59">
        <f t="shared" si="705"/>
        <v>5.2583025830258302E-3</v>
      </c>
      <c r="AH58" s="59">
        <f t="shared" si="705"/>
        <v>5.1237907853746512E-3</v>
      </c>
      <c r="AI58" s="59"/>
      <c r="AJ58" s="59">
        <f t="shared" si="706"/>
        <v>7.1770334928229667E-3</v>
      </c>
      <c r="AK58" s="59">
        <f t="shared" si="706"/>
        <v>4.0498442367601249E-3</v>
      </c>
      <c r="AL58" s="59">
        <f t="shared" si="706"/>
        <v>5.7905851897268202E-3</v>
      </c>
      <c r="AM58" s="59">
        <f t="shared" si="706"/>
        <v>5.6887897378694926E-3</v>
      </c>
      <c r="AN58" s="59">
        <f t="shared" si="706"/>
        <v>6.029882604055496E-3</v>
      </c>
      <c r="AO58" s="59">
        <f t="shared" si="706"/>
        <v>4.5813184016289133E-3</v>
      </c>
      <c r="AP58" s="59">
        <f t="shared" si="706"/>
        <v>4.7945205479452057E-3</v>
      </c>
      <c r="AQ58" s="59">
        <f t="shared" si="706"/>
        <v>4.2355904069601054E-3</v>
      </c>
      <c r="AR58" s="59">
        <f t="shared" ref="AR58" si="838">AR26/AR$34</f>
        <v>2.9400485747155822E-3</v>
      </c>
      <c r="AS58" s="59">
        <f t="shared" si="752"/>
        <v>2.9400485747155822E-3</v>
      </c>
      <c r="AT58" s="59">
        <f t="shared" ref="AT58:AU58" si="839">AT26/AT$34</f>
        <v>2.2876315388134817E-3</v>
      </c>
      <c r="AU58" s="59">
        <f t="shared" si="839"/>
        <v>2.7935255936241887E-3</v>
      </c>
      <c r="AV58" s="59">
        <f t="shared" ref="AV58:AW58" si="840">AV26/AV$34</f>
        <v>1.8597396364508968E-3</v>
      </c>
      <c r="AW58" s="59">
        <f t="shared" si="840"/>
        <v>1.6027372591392039E-3</v>
      </c>
      <c r="AX58" s="59">
        <f t="shared" ref="AX58:AY58" si="841">AX26/AX$34</f>
        <v>7.9365079365079361E-3</v>
      </c>
      <c r="AY58" s="59">
        <f t="shared" si="841"/>
        <v>2.9546740428742064E-3</v>
      </c>
      <c r="AZ58" s="59">
        <f t="shared" ref="AZ58:BA58" si="842">AZ26/AZ$34</f>
        <v>4.798843018669471E-3</v>
      </c>
      <c r="BA58" s="59">
        <f t="shared" si="842"/>
        <v>4.0122061482820975E-3</v>
      </c>
      <c r="BB58" s="59">
        <f t="shared" ref="BB58:BC58" si="843">BB26/BB$34</f>
        <v>3.5513165237684541E-3</v>
      </c>
      <c r="BC58" s="59">
        <f t="shared" si="843"/>
        <v>4.3875685557586835E-3</v>
      </c>
      <c r="BD58" s="59">
        <f t="shared" ref="BD58:BE58" si="844">BD26/BD$34</f>
        <v>3.1326810930647261E-3</v>
      </c>
      <c r="BE58" s="59">
        <f t="shared" si="844"/>
        <v>2.9151119402985076E-3</v>
      </c>
      <c r="BF58" s="59">
        <f t="shared" ref="BF58:BG58" si="845">BF26/BF$34</f>
        <v>3.3982902352254021E-3</v>
      </c>
      <c r="BG58" s="59">
        <f t="shared" si="845"/>
        <v>3.5258293712270954E-3</v>
      </c>
      <c r="BH58" s="59">
        <f t="shared" ref="BH58:BI58" si="846">BH26/BH$34</f>
        <v>4.6479731789088692E-3</v>
      </c>
      <c r="BI58" s="59">
        <f t="shared" si="846"/>
        <v>3.0017807173747138E-3</v>
      </c>
      <c r="BJ58" s="59">
        <f t="shared" ref="BJ58:BK58" si="847">BJ26/BJ$34</f>
        <v>3.8246768148091485E-3</v>
      </c>
      <c r="BK58" s="59">
        <f t="shared" si="847"/>
        <v>3.3459025970577301E-3</v>
      </c>
      <c r="BL58" s="59">
        <f t="shared" ref="BL58:BM58" si="848">BL26/BL$34</f>
        <v>3.4023249220300538E-3</v>
      </c>
      <c r="BM58" s="59">
        <f t="shared" si="848"/>
        <v>2.3258875674726817E-3</v>
      </c>
      <c r="BN58" s="59">
        <f t="shared" ref="BN58:BO58" si="849">BN26/BN$34</f>
        <v>2.1537025736745757E-3</v>
      </c>
      <c r="BO58" s="59">
        <f t="shared" si="849"/>
        <v>1.6604071950978455E-3</v>
      </c>
      <c r="BP58" s="59">
        <f t="shared" ref="BP58:BQ58" si="850">BP26/BP$34</f>
        <v>3.2270209218523099E-3</v>
      </c>
      <c r="BQ58" s="59">
        <f t="shared" si="850"/>
        <v>2.1284938105640507E-3</v>
      </c>
      <c r="BR58" s="59">
        <f t="shared" ref="BR58:BS58" si="851">BR26/BR$34</f>
        <v>1.4502562119307744E-3</v>
      </c>
      <c r="BS58" s="59">
        <f t="shared" si="851"/>
        <v>2.2080573261675624E-3</v>
      </c>
      <c r="BT58" s="59">
        <f t="shared" ref="BT58:BU58" si="852">BT26/BT$34</f>
        <v>2.2251441286537878E-3</v>
      </c>
      <c r="BU58" s="59">
        <f t="shared" si="852"/>
        <v>1.9027174708493926E-3</v>
      </c>
      <c r="BV58" s="59">
        <f t="shared" ref="BV58" si="853">BV26/BV$34</f>
        <v>1.9550858652575957E-3</v>
      </c>
      <c r="BW58" s="59">
        <f t="shared" ref="BW58:BX58" si="854">BW26/BW$34</f>
        <v>1.2177301509985387E-3</v>
      </c>
      <c r="BX58" s="59">
        <f t="shared" si="854"/>
        <v>1.7553714365959837E-3</v>
      </c>
      <c r="BY58" s="59">
        <f t="shared" ref="BY58:BZ58" si="855">BY26/BY$34</f>
        <v>9.4852662198052361E-4</v>
      </c>
      <c r="BZ58" s="59">
        <f t="shared" si="855"/>
        <v>1.2042147516307074E-3</v>
      </c>
      <c r="CA58" s="59">
        <f t="shared" ref="CA58:CB58" si="856">CA26/CA$34</f>
        <v>9.5489524237488068E-4</v>
      </c>
      <c r="CB58" s="59">
        <f t="shared" si="856"/>
        <v>8.5756398231274285E-4</v>
      </c>
      <c r="CC58" s="59">
        <f t="shared" ref="CC58:CD58" si="857">CC26/CC$34</f>
        <v>1.3352378586510992E-3</v>
      </c>
      <c r="CD58" s="59">
        <f t="shared" si="857"/>
        <v>1.027894942047992E-3</v>
      </c>
      <c r="CE58" s="59">
        <f t="shared" ref="CE58:CF58" si="858">CE26/CE$34</f>
        <v>1.5896955121672848E-3</v>
      </c>
      <c r="CF58" s="59">
        <f t="shared" si="858"/>
        <v>1.3055362898290563E-3</v>
      </c>
      <c r="CG58" s="59">
        <f t="shared" ref="CG58:CH58" si="859">CG26/CG$34</f>
        <v>7.8552538556204336E-4</v>
      </c>
      <c r="CH58" s="59">
        <f t="shared" si="859"/>
        <v>6.0044032290346259E-4</v>
      </c>
      <c r="CI58" s="59">
        <f t="shared" ref="CI58:CK58" si="860">CI26/CI$34</f>
        <v>9.3088201070514311E-4</v>
      </c>
      <c r="CJ58" s="59"/>
      <c r="CK58" s="59">
        <f t="shared" si="860"/>
        <v>1.3550135501355014E-3</v>
      </c>
      <c r="CL58" s="59">
        <f t="shared" ref="CL58:CM58" si="861">CL26/CL$34</f>
        <v>1.1190952997997409E-3</v>
      </c>
      <c r="CM58" s="59">
        <f t="shared" si="861"/>
        <v>6.2166502616173649E-4</v>
      </c>
      <c r="CN58" s="59">
        <f t="shared" ref="CN58:CO58" si="862">CN26/CN$34</f>
        <v>8.8847520731088168E-4</v>
      </c>
      <c r="CO58" s="59">
        <f t="shared" si="862"/>
        <v>3.9823329230323653E-4</v>
      </c>
      <c r="CP58" s="59">
        <f t="shared" ref="CP58:CQ58" si="863">CP26/CP$34</f>
        <v>7.7354476890350026E-4</v>
      </c>
      <c r="CQ58" s="59">
        <f t="shared" si="863"/>
        <v>5.0550438103796902E-4</v>
      </c>
      <c r="CR58" s="59">
        <f t="shared" ref="CR58" si="864">CR26/CR$34</f>
        <v>6.8516615279205209E-4</v>
      </c>
      <c r="CS58" s="59">
        <f t="shared" ref="CS58:CV58" si="865">CS26/CS$34</f>
        <v>8.3570936977681639E-4</v>
      </c>
      <c r="CT58" s="59">
        <f t="shared" si="865"/>
        <v>1.2339966065093321E-3</v>
      </c>
      <c r="CU58" s="59">
        <f t="shared" ref="CU58" si="866">CU26/CU$34</f>
        <v>3.7097148156735451E-4</v>
      </c>
      <c r="CV58" s="59">
        <f t="shared" si="865"/>
        <v>4.5946136990174594E-4</v>
      </c>
      <c r="CW58" s="59">
        <f t="shared" ref="CW58:CX58" si="867">CW26/CW$34</f>
        <v>3.6329288672527793E-4</v>
      </c>
      <c r="CX58" s="59">
        <f t="shared" si="867"/>
        <v>7.7602095256571932E-4</v>
      </c>
      <c r="CY58" s="59">
        <f t="shared" ref="CY58" si="868">CY26/CY$34</f>
        <v>8.6467790747946386E-4</v>
      </c>
      <c r="CZ58" s="59">
        <v>2.4578479083714298E-4</v>
      </c>
      <c r="DA58" s="59">
        <v>6.1320134904296788E-4</v>
      </c>
      <c r="DB58" s="59">
        <v>4.405815676693235E-4</v>
      </c>
      <c r="DC58" s="59">
        <v>9.0983531980711493E-4</v>
      </c>
      <c r="DD58" s="59">
        <v>5.3433075073470483E-4</v>
      </c>
      <c r="DE58" s="59">
        <v>8.5795996186844616E-4</v>
      </c>
      <c r="DF58" s="59">
        <v>5.4419653269066311E-4</v>
      </c>
      <c r="DG58" s="59">
        <v>1.092896174863388E-3</v>
      </c>
      <c r="DH58" s="59">
        <v>2.5358184354000256E-4</v>
      </c>
      <c r="DI58" s="59">
        <v>1.2330963048214067E-4</v>
      </c>
      <c r="DJ58" s="59">
        <v>1.5349665377294776E-4</v>
      </c>
      <c r="DK58" s="59">
        <v>3.3201318566651648E-4</v>
      </c>
      <c r="DL58" s="59">
        <v>4.1114664230242119E-4</v>
      </c>
      <c r="DM58" s="59">
        <v>4.5850527281063731E-4</v>
      </c>
      <c r="DN58" s="59">
        <v>2.2944550669216061E-4</v>
      </c>
      <c r="DO58" s="59">
        <v>3.2331070158422246E-4</v>
      </c>
      <c r="DP58" s="59">
        <v>2.4258890883508807E-4</v>
      </c>
      <c r="DQ58" s="59">
        <v>4.0586474557353762E-4</v>
      </c>
      <c r="DR58" s="59">
        <v>5.4943545506991567E-5</v>
      </c>
      <c r="DS58" s="59">
        <v>1.5015015015015015E-3</v>
      </c>
      <c r="DT58" s="59">
        <v>3.9970307771369838E-4</v>
      </c>
      <c r="DU58" s="59">
        <v>2.7487630566245191E-4</v>
      </c>
      <c r="DV58" s="59">
        <v>2.5097251850922326E-4</v>
      </c>
      <c r="DW58" s="59">
        <f t="shared" ref="DW58:DX58" si="869">DW26/DW$34</f>
        <v>2.7845070030351125E-5</v>
      </c>
      <c r="DX58" s="59">
        <f t="shared" si="869"/>
        <v>1.1606650610799988E-4</v>
      </c>
      <c r="DY58" s="59">
        <f t="shared" ref="DY58:DZ58" si="870">DY26/DY$34</f>
        <v>6.6019673862811111E-5</v>
      </c>
      <c r="DZ58" s="59">
        <f t="shared" si="870"/>
        <v>2.2782935581249644E-4</v>
      </c>
      <c r="EA58" s="59">
        <f t="shared" ref="EA58:EB58" si="871">EA26/EA$34</f>
        <v>3.3570565328320126E-5</v>
      </c>
      <c r="EB58" s="59">
        <f t="shared" si="871"/>
        <v>1.4379695869432362E-4</v>
      </c>
      <c r="EC58" s="59">
        <f t="shared" ref="EC58:ED58" si="872">EC26/EC$34</f>
        <v>7.4324575420862911E-5</v>
      </c>
      <c r="ED58" s="59">
        <f t="shared" si="872"/>
        <v>3.650700934579439E-5</v>
      </c>
      <c r="EE58" s="59">
        <f t="shared" ref="EE58:EF58" si="873">EE26/EE$34</f>
        <v>1.3234515616728428E-4</v>
      </c>
      <c r="EF58" s="59">
        <f t="shared" si="873"/>
        <v>0</v>
      </c>
      <c r="EG58" s="59">
        <f t="shared" ref="EG58" si="874">EG26/EG$34</f>
        <v>1.4123296377374479E-4</v>
      </c>
      <c r="EH58" s="59"/>
      <c r="EI58" s="59">
        <f t="shared" ref="EI58:EJ58" si="875">EI26/EI$34</f>
        <v>0</v>
      </c>
      <c r="EJ58" s="59">
        <f t="shared" si="875"/>
        <v>7.7760497667185064E-5</v>
      </c>
      <c r="EK58" s="59">
        <f t="shared" ref="EK58:EN58" si="876">EK26/EK$34</f>
        <v>4.4702726866338847E-5</v>
      </c>
      <c r="EL58" s="59">
        <f t="shared" si="876"/>
        <v>1.1299009453504577E-4</v>
      </c>
      <c r="EM58" s="59">
        <f t="shared" si="876"/>
        <v>8.7102955693629873E-5</v>
      </c>
      <c r="EN58" s="59">
        <f t="shared" si="876"/>
        <v>0</v>
      </c>
      <c r="EO58" s="59">
        <f t="shared" ref="EO58:EV58" si="877">EO26/EO$34</f>
        <v>3.8287770885979022E-5</v>
      </c>
      <c r="EP58" s="59">
        <f t="shared" si="877"/>
        <v>7.0879257185384694E-5</v>
      </c>
      <c r="EQ58" s="59">
        <f t="shared" ca="1" si="877"/>
        <v>3.4774948127369038E-5</v>
      </c>
      <c r="ER58" s="59" t="e">
        <f t="shared" ca="1" si="877"/>
        <v>#DIV/0!</v>
      </c>
      <c r="ES58" s="59" t="e">
        <f t="shared" ca="1" si="877"/>
        <v>#DIV/0!</v>
      </c>
      <c r="ET58" s="59" t="e">
        <f t="shared" ca="1" si="877"/>
        <v>#DIV/0!</v>
      </c>
      <c r="EU58" s="59" t="e">
        <f t="shared" ca="1" si="877"/>
        <v>#DIV/0!</v>
      </c>
      <c r="EV58" s="59" t="e">
        <f t="shared" ca="1" si="877"/>
        <v>#DIV/0!</v>
      </c>
      <c r="EW58" s="59" t="e">
        <f t="shared" ref="EW58:FL58" ca="1" si="878">EW26/EW$34</f>
        <v>#DIV/0!</v>
      </c>
      <c r="EX58" s="59" t="e">
        <f t="shared" ca="1" si="878"/>
        <v>#DIV/0!</v>
      </c>
      <c r="EY58" s="59" t="e">
        <f t="shared" ca="1" si="878"/>
        <v>#DIV/0!</v>
      </c>
      <c r="EZ58" s="59" t="e">
        <f t="shared" ca="1" si="878"/>
        <v>#DIV/0!</v>
      </c>
      <c r="FA58" s="59" t="e">
        <f t="shared" ca="1" si="878"/>
        <v>#DIV/0!</v>
      </c>
      <c r="FB58" s="59" t="e">
        <f t="shared" ca="1" si="878"/>
        <v>#DIV/0!</v>
      </c>
      <c r="FC58" s="59" t="e">
        <f t="shared" ca="1" si="878"/>
        <v>#DIV/0!</v>
      </c>
      <c r="FD58" s="59" t="e">
        <f t="shared" ca="1" si="878"/>
        <v>#DIV/0!</v>
      </c>
      <c r="FE58" s="59" t="e">
        <f t="shared" ca="1" si="878"/>
        <v>#DIV/0!</v>
      </c>
      <c r="FF58" s="59" t="e">
        <f t="shared" ca="1" si="878"/>
        <v>#DIV/0!</v>
      </c>
      <c r="FG58" s="59" t="e">
        <f t="shared" ca="1" si="878"/>
        <v>#DIV/0!</v>
      </c>
      <c r="FH58" s="59" t="e">
        <f t="shared" ca="1" si="878"/>
        <v>#DIV/0!</v>
      </c>
      <c r="FI58" s="59" t="e">
        <f t="shared" ca="1" si="878"/>
        <v>#DIV/0!</v>
      </c>
      <c r="FJ58" s="59" t="e">
        <f t="shared" ca="1" si="878"/>
        <v>#DIV/0!</v>
      </c>
      <c r="FK58" s="59" t="e">
        <f t="shared" ca="1" si="878"/>
        <v>#DIV/0!</v>
      </c>
      <c r="FL58" s="59" t="e">
        <f t="shared" ca="1" si="878"/>
        <v>#DIV/0!</v>
      </c>
      <c r="FM58" s="59" t="e">
        <f t="shared" ref="FM58:GI58" ca="1" si="879">FM26/FM$34</f>
        <v>#DIV/0!</v>
      </c>
      <c r="FN58" s="59" t="e">
        <f t="shared" ca="1" si="879"/>
        <v>#DIV/0!</v>
      </c>
      <c r="FO58" s="59" t="e">
        <f t="shared" ca="1" si="879"/>
        <v>#DIV/0!</v>
      </c>
      <c r="FP58" s="59" t="e">
        <f t="shared" ca="1" si="879"/>
        <v>#DIV/0!</v>
      </c>
      <c r="FQ58" s="59" t="e">
        <f t="shared" ca="1" si="879"/>
        <v>#DIV/0!</v>
      </c>
      <c r="FR58" s="59" t="e">
        <f t="shared" ca="1" si="879"/>
        <v>#DIV/0!</v>
      </c>
      <c r="FS58" s="59" t="e">
        <f t="shared" ca="1" si="879"/>
        <v>#DIV/0!</v>
      </c>
      <c r="FT58" s="59" t="e">
        <f t="shared" ca="1" si="879"/>
        <v>#DIV/0!</v>
      </c>
      <c r="FU58" s="59" t="e">
        <f t="shared" ca="1" si="879"/>
        <v>#DIV/0!</v>
      </c>
      <c r="FV58" s="59" t="e">
        <f t="shared" ca="1" si="879"/>
        <v>#DIV/0!</v>
      </c>
      <c r="FW58" s="59" t="e">
        <f t="shared" ca="1" si="879"/>
        <v>#DIV/0!</v>
      </c>
      <c r="FX58" s="59" t="e">
        <f t="shared" ca="1" si="879"/>
        <v>#DIV/0!</v>
      </c>
      <c r="FY58" s="59" t="e">
        <f t="shared" ca="1" si="879"/>
        <v>#DIV/0!</v>
      </c>
      <c r="FZ58" s="59" t="e">
        <f t="shared" ca="1" si="879"/>
        <v>#DIV/0!</v>
      </c>
      <c r="GA58" s="59" t="e">
        <f t="shared" ca="1" si="879"/>
        <v>#DIV/0!</v>
      </c>
      <c r="GB58" s="59" t="e">
        <f t="shared" ca="1" si="879"/>
        <v>#DIV/0!</v>
      </c>
      <c r="GC58" s="59" t="e">
        <f t="shared" ca="1" si="879"/>
        <v>#DIV/0!</v>
      </c>
      <c r="GD58" s="59" t="e">
        <f t="shared" ca="1" si="879"/>
        <v>#DIV/0!</v>
      </c>
      <c r="GE58" s="59" t="e">
        <f t="shared" ca="1" si="879"/>
        <v>#DIV/0!</v>
      </c>
      <c r="GF58" s="59" t="e">
        <f t="shared" ca="1" si="879"/>
        <v>#DIV/0!</v>
      </c>
      <c r="GG58" s="59" t="e">
        <f t="shared" ca="1" si="879"/>
        <v>#DIV/0!</v>
      </c>
      <c r="GH58" s="59" t="e">
        <f t="shared" ca="1" si="879"/>
        <v>#DIV/0!</v>
      </c>
      <c r="GI58" s="59" t="e">
        <f t="shared" ca="1" si="879"/>
        <v>#DIV/0!</v>
      </c>
    </row>
    <row r="59" spans="2:191" x14ac:dyDescent="0.2">
      <c r="B59" s="55" t="str">
        <f t="shared" si="703"/>
        <v>Okinawa</v>
      </c>
      <c r="D59" s="59">
        <f t="shared" ref="D59:AA59" si="880">D27/D$34</f>
        <v>3.3047329089399391E-2</v>
      </c>
      <c r="E59" s="59">
        <f t="shared" si="880"/>
        <v>1.6084633237977007E-2</v>
      </c>
      <c r="F59" s="59">
        <f t="shared" si="880"/>
        <v>4.2647870854581479E-2</v>
      </c>
      <c r="G59" s="59">
        <f t="shared" si="880"/>
        <v>5.8370490474260232E-2</v>
      </c>
      <c r="H59" s="59">
        <f t="shared" si="880"/>
        <v>3.5772118357132343E-2</v>
      </c>
      <c r="I59" s="59">
        <f t="shared" si="880"/>
        <v>4.2634617966966562E-2</v>
      </c>
      <c r="J59" s="59">
        <f t="shared" si="880"/>
        <v>4.3528632903012246E-2</v>
      </c>
      <c r="K59" s="59">
        <f t="shared" si="880"/>
        <v>4.1298161962624008E-2</v>
      </c>
      <c r="L59" s="59">
        <f t="shared" si="880"/>
        <v>4.238921001926782E-2</v>
      </c>
      <c r="M59" s="59">
        <f t="shared" si="880"/>
        <v>3.3433193529059317E-2</v>
      </c>
      <c r="N59" s="59">
        <f t="shared" si="880"/>
        <v>3.8640702558228331E-2</v>
      </c>
      <c r="O59" s="59">
        <f t="shared" si="880"/>
        <v>3.3583842179426962E-2</v>
      </c>
      <c r="P59" s="59">
        <f t="shared" si="880"/>
        <v>3.1900361591000403E-2</v>
      </c>
      <c r="Q59" s="59">
        <f t="shared" si="880"/>
        <v>3.0084235860409144E-2</v>
      </c>
      <c r="R59" s="59">
        <f t="shared" si="880"/>
        <v>2.8896103896103895E-2</v>
      </c>
      <c r="S59" s="59">
        <f t="shared" si="880"/>
        <v>3.1760309991696649E-2</v>
      </c>
      <c r="T59" s="59">
        <f t="shared" si="880"/>
        <v>3.1452152576399731E-2</v>
      </c>
      <c r="U59" s="59">
        <f t="shared" si="880"/>
        <v>2.186079048618398E-2</v>
      </c>
      <c r="V59" s="59">
        <f t="shared" si="880"/>
        <v>2.6765963722164873E-2</v>
      </c>
      <c r="W59" s="59">
        <f t="shared" si="880"/>
        <v>2.8399161132471165E-2</v>
      </c>
      <c r="X59" s="59">
        <f t="shared" si="880"/>
        <v>1.9137136459499569E-2</v>
      </c>
      <c r="Y59" s="59">
        <f t="shared" si="880"/>
        <v>1.477909147479776E-2</v>
      </c>
      <c r="Z59" s="59">
        <f t="shared" si="880"/>
        <v>1.9182566883216533E-2</v>
      </c>
      <c r="AA59" s="59">
        <f t="shared" si="880"/>
        <v>1.6518424396442185E-2</v>
      </c>
      <c r="AB59" s="59">
        <f t="shared" si="750"/>
        <v>1.6518424396442185E-2</v>
      </c>
      <c r="AC59" s="59">
        <f t="shared" si="705"/>
        <v>6.5260836606712155E-2</v>
      </c>
      <c r="AD59" s="59">
        <f t="shared" si="705"/>
        <v>1.8116407554927407E-2</v>
      </c>
      <c r="AE59" s="59">
        <f t="shared" si="705"/>
        <v>1.1619537275064267E-2</v>
      </c>
      <c r="AF59" s="59">
        <f t="shared" si="705"/>
        <v>2.0287539936102238E-2</v>
      </c>
      <c r="AG59" s="59">
        <f t="shared" si="705"/>
        <v>1.0885608856088561E-2</v>
      </c>
      <c r="AH59" s="59">
        <f t="shared" si="705"/>
        <v>9.7556976553533365E-3</v>
      </c>
      <c r="AI59" s="59"/>
      <c r="AJ59" s="59">
        <f t="shared" si="706"/>
        <v>8.9712918660287081E-3</v>
      </c>
      <c r="AK59" s="59">
        <f t="shared" si="706"/>
        <v>9.8650051921079958E-3</v>
      </c>
      <c r="AL59" s="59">
        <f t="shared" si="706"/>
        <v>9.8780570883575183E-3</v>
      </c>
      <c r="AM59" s="59">
        <f t="shared" si="706"/>
        <v>9.0909090909090905E-3</v>
      </c>
      <c r="AN59" s="59">
        <f t="shared" si="706"/>
        <v>6.029882604055496E-3</v>
      </c>
      <c r="AO59" s="59">
        <f t="shared" si="706"/>
        <v>9.4171544922372098E-3</v>
      </c>
      <c r="AP59" s="59">
        <f t="shared" si="706"/>
        <v>1.1083437110834371E-2</v>
      </c>
      <c r="AQ59" s="59">
        <f t="shared" si="706"/>
        <v>6.9257626924617939E-3</v>
      </c>
      <c r="AR59" s="59">
        <f t="shared" ref="AR59" si="881">AR27/AR$34</f>
        <v>5.7096595508969276E-3</v>
      </c>
      <c r="AS59" s="59">
        <f t="shared" si="752"/>
        <v>5.7096595508969276E-3</v>
      </c>
      <c r="AT59" s="59">
        <f t="shared" ref="AT59:AU59" si="882">AT27/AT$34</f>
        <v>4.4380051852981545E-3</v>
      </c>
      <c r="AU59" s="59">
        <f t="shared" si="882"/>
        <v>5.2173198586804703E-3</v>
      </c>
      <c r="AV59" s="59">
        <f t="shared" ref="AV59:AW59" si="883">AV27/AV$34</f>
        <v>5.7291979122922792E-3</v>
      </c>
      <c r="AW59" s="59">
        <f t="shared" si="883"/>
        <v>2.6472177201512697E-3</v>
      </c>
      <c r="AX59" s="59">
        <f t="shared" ref="AX59:AY59" si="884">AX27/AX$34</f>
        <v>1.2882447665056361E-2</v>
      </c>
      <c r="AY59" s="59">
        <f t="shared" si="884"/>
        <v>8.9897529389576913E-3</v>
      </c>
      <c r="AZ59" s="59">
        <f t="shared" ref="AZ59:BA59" si="885">AZ27/AZ$34</f>
        <v>8.8088351301603991E-3</v>
      </c>
      <c r="BA59" s="59">
        <f t="shared" si="885"/>
        <v>6.1030741410488245E-3</v>
      </c>
      <c r="BB59" s="59">
        <f t="shared" ref="BB59:BC59" si="886">BB27/BB$34</f>
        <v>9.2841560549946738E-3</v>
      </c>
      <c r="BC59" s="59">
        <f t="shared" si="886"/>
        <v>9.9451553930530161E-3</v>
      </c>
      <c r="BD59" s="59">
        <f t="shared" ref="BD59:BE59" si="887">BD27/BD$34</f>
        <v>5.9761916236927082E-3</v>
      </c>
      <c r="BE59" s="59">
        <f t="shared" si="887"/>
        <v>4.6058768656716421E-3</v>
      </c>
      <c r="BF59" s="59">
        <f t="shared" ref="BF59:BG59" si="888">BF27/BF$34</f>
        <v>4.7257473583603247E-3</v>
      </c>
      <c r="BG59" s="59">
        <f t="shared" si="888"/>
        <v>5.8763822853784928E-3</v>
      </c>
      <c r="BH59" s="59">
        <f t="shared" ref="BH59:BI59" si="889">BH27/BH$34</f>
        <v>4.8003657421517828E-3</v>
      </c>
      <c r="BI59" s="59">
        <f t="shared" si="889"/>
        <v>4.4263546171457646E-3</v>
      </c>
      <c r="BJ59" s="59">
        <f t="shared" ref="BJ59:BK59" si="890">BJ27/BJ$34</f>
        <v>3.4039623651801422E-3</v>
      </c>
      <c r="BK59" s="59">
        <f t="shared" si="890"/>
        <v>3.3990121620903926E-3</v>
      </c>
      <c r="BL59" s="59">
        <f t="shared" ref="BL59:BM59" si="891">BL27/BL$34</f>
        <v>3.8748700500897838E-3</v>
      </c>
      <c r="BM59" s="59">
        <f t="shared" si="891"/>
        <v>4.2129284241014617E-3</v>
      </c>
      <c r="BN59" s="59">
        <f t="shared" ref="BN59:BO59" si="892">BN27/BN$34</f>
        <v>3.4459241178793208E-3</v>
      </c>
      <c r="BO59" s="59">
        <f t="shared" si="892"/>
        <v>2.6882783158727022E-3</v>
      </c>
      <c r="BP59" s="59">
        <f t="shared" ref="BP59:BQ59" si="893">BP27/BP$34</f>
        <v>1.3983757328026676E-3</v>
      </c>
      <c r="BQ59" s="59">
        <f t="shared" si="893"/>
        <v>2.6326107656976416E-3</v>
      </c>
      <c r="BR59" s="59">
        <f t="shared" ref="BR59:BS59" si="894">BR27/BR$34</f>
        <v>2.1753843178961615E-3</v>
      </c>
      <c r="BS59" s="59">
        <f t="shared" si="894"/>
        <v>2.4163646210890307E-3</v>
      </c>
      <c r="BT59" s="59">
        <f t="shared" ref="BT59:BU59" si="895">BT27/BT$34</f>
        <v>1.4160008091433196E-3</v>
      </c>
      <c r="BU59" s="59">
        <f t="shared" si="895"/>
        <v>1.9027174708493926E-3</v>
      </c>
      <c r="BV59" s="59">
        <f t="shared" ref="BV59" si="896">BV27/BV$34</f>
        <v>1.1624834874504623E-3</v>
      </c>
      <c r="BW59" s="59">
        <f t="shared" ref="BW59:BX59" si="897">BW27/BW$34</f>
        <v>1.5627536937814581E-3</v>
      </c>
      <c r="BX59" s="59">
        <f t="shared" si="897"/>
        <v>2.6681645836258952E-3</v>
      </c>
      <c r="BY59" s="59">
        <f t="shared" ref="BY59:BZ59" si="898">BY27/BY$34</f>
        <v>1.2014670545086631E-3</v>
      </c>
      <c r="BZ59" s="59">
        <f t="shared" si="898"/>
        <v>2.5087807325639738E-3</v>
      </c>
      <c r="CA59" s="59">
        <f t="shared" ref="CA59:CB59" si="899">CA27/CA$34</f>
        <v>1.0391507049373702E-3</v>
      </c>
      <c r="CB59" s="59">
        <f t="shared" si="899"/>
        <v>1.3399437223636608E-3</v>
      </c>
      <c r="CC59" s="59">
        <f t="shared" ref="CC59:CD59" si="900">CC27/CC$34</f>
        <v>2.5462675444044218E-3</v>
      </c>
      <c r="CD59" s="59">
        <f t="shared" si="900"/>
        <v>1.4177861269627477E-3</v>
      </c>
      <c r="CE59" s="59">
        <f t="shared" ref="CE59:CF59" si="901">CE27/CE$34</f>
        <v>1.6712183589450943E-3</v>
      </c>
      <c r="CF59" s="59">
        <f t="shared" si="901"/>
        <v>2.2438904981436905E-3</v>
      </c>
      <c r="CG59" s="59">
        <f t="shared" ref="CG59:CH59" si="902">CG27/CG$34</f>
        <v>2.9588122856170304E-3</v>
      </c>
      <c r="CH59" s="59">
        <f t="shared" si="902"/>
        <v>2.6686236573487225E-3</v>
      </c>
      <c r="CI59" s="59">
        <f t="shared" ref="CI59:CK59" si="903">CI27/CI$34</f>
        <v>1.2799627647195719E-3</v>
      </c>
      <c r="CJ59" s="59"/>
      <c r="CK59" s="59">
        <f t="shared" si="903"/>
        <v>1.4728408153646753E-3</v>
      </c>
      <c r="CL59" s="59">
        <f t="shared" ref="CL59:CM59" si="904">CL27/CL$34</f>
        <v>3.3572858993992224E-3</v>
      </c>
      <c r="CM59" s="59">
        <f t="shared" si="904"/>
        <v>1.916800497332021E-3</v>
      </c>
      <c r="CN59" s="59">
        <f t="shared" ref="CN59:CO59" si="905">CN27/CN$34</f>
        <v>3.4269757996276866E-3</v>
      </c>
      <c r="CO59" s="59">
        <f t="shared" si="905"/>
        <v>2.5342118601115052E-3</v>
      </c>
      <c r="CP59" s="59">
        <f t="shared" ref="CP59:CQ59" si="906">CP27/CP$34</f>
        <v>2.6107135950493134E-3</v>
      </c>
      <c r="CQ59" s="59">
        <f t="shared" si="906"/>
        <v>3.0891934396764771E-3</v>
      </c>
      <c r="CR59" s="59">
        <f t="shared" ref="CR59" si="907">CR27/CR$34</f>
        <v>2.3409843553728444E-3</v>
      </c>
      <c r="CS59" s="59">
        <f t="shared" ref="CS59:CV59" si="908">CS27/CS$34</f>
        <v>2.8512437321797268E-3</v>
      </c>
      <c r="CT59" s="59">
        <f t="shared" si="908"/>
        <v>2.7764923646459972E-3</v>
      </c>
      <c r="CU59" s="59">
        <f t="shared" ref="CU59" si="909">CU27/CU$34</f>
        <v>3.6169719452817063E-3</v>
      </c>
      <c r="CV59" s="59">
        <f t="shared" si="908"/>
        <v>1.8378454796069837E-3</v>
      </c>
      <c r="CW59" s="59">
        <f t="shared" ref="CW59:CX59" si="910">CW27/CW$34</f>
        <v>9.8089079415825033E-4</v>
      </c>
      <c r="CX59" s="59">
        <f t="shared" si="910"/>
        <v>2.6190707149093026E-3</v>
      </c>
      <c r="CY59" s="59">
        <f t="shared" ref="CY59" si="911">CY27/CY$34</f>
        <v>2.2697795071335929E-3</v>
      </c>
      <c r="CZ59" s="59">
        <v>2.8019466155434301E-3</v>
      </c>
      <c r="DA59" s="59">
        <v>2.4528053961718715E-3</v>
      </c>
      <c r="DB59" s="59">
        <v>1.7222734008891737E-3</v>
      </c>
      <c r="DC59" s="59">
        <v>2.4110635974888546E-3</v>
      </c>
      <c r="DD59" s="59">
        <v>2.6271261911122983E-3</v>
      </c>
      <c r="DE59" s="59">
        <v>2.3832221163012394E-3</v>
      </c>
      <c r="DF59" s="59">
        <v>2.3322708543885564E-3</v>
      </c>
      <c r="DG59" s="59">
        <v>1.2354478498455691E-3</v>
      </c>
      <c r="DH59" s="59">
        <v>1.606018342420016E-3</v>
      </c>
      <c r="DI59" s="59">
        <v>1.8085412470713962E-3</v>
      </c>
      <c r="DJ59" s="59">
        <v>1.2893718916927612E-3</v>
      </c>
      <c r="DK59" s="59">
        <v>2.466383664951265E-3</v>
      </c>
      <c r="DL59" s="59">
        <v>1.1420740063956144E-3</v>
      </c>
      <c r="DM59" s="59">
        <v>1.4171981159601518E-3</v>
      </c>
      <c r="DN59" s="59">
        <v>1.5296367112810707E-3</v>
      </c>
      <c r="DO59" s="59">
        <v>6.9280864625190523E-4</v>
      </c>
      <c r="DP59" s="59">
        <v>1.9892290524477223E-3</v>
      </c>
      <c r="DQ59" s="59">
        <v>2.1815230074577648E-3</v>
      </c>
      <c r="DR59" s="59">
        <v>1.5384192741957638E-3</v>
      </c>
      <c r="DS59" s="59">
        <v>9.3843843843843843E-4</v>
      </c>
      <c r="DT59" s="59">
        <v>9.1360703477416779E-4</v>
      </c>
      <c r="DU59" s="59">
        <v>1.5393073117097307E-3</v>
      </c>
      <c r="DV59" s="59">
        <v>6.5880286108671105E-4</v>
      </c>
      <c r="DW59" s="59">
        <f t="shared" ref="DW59:DX59" si="912">DW27/DW$34</f>
        <v>9.1888731100158718E-4</v>
      </c>
      <c r="DX59" s="59">
        <f t="shared" si="912"/>
        <v>1.7990308446739981E-3</v>
      </c>
      <c r="DY59" s="59">
        <f t="shared" ref="DY59:DZ59" si="913">DY27/DY$34</f>
        <v>1.0728197002706807E-3</v>
      </c>
      <c r="DZ59" s="59">
        <f t="shared" si="913"/>
        <v>1.3100187959218545E-3</v>
      </c>
      <c r="EA59" s="59">
        <f t="shared" ref="EA59:EB59" si="914">EA27/EA$34</f>
        <v>1.3763931784611253E-3</v>
      </c>
      <c r="EB59" s="59">
        <f t="shared" si="914"/>
        <v>1.150375669554589E-3</v>
      </c>
      <c r="EC59" s="59">
        <f t="shared" ref="EC59:ED59" si="915">EC27/EC$34</f>
        <v>1.1891932067338066E-3</v>
      </c>
      <c r="ED59" s="59">
        <f t="shared" si="915"/>
        <v>1.3142523364485981E-3</v>
      </c>
      <c r="EE59" s="59">
        <f t="shared" ref="EE59:EF59" si="916">EE27/EE$34</f>
        <v>1.2793365096170814E-3</v>
      </c>
      <c r="EF59" s="59">
        <f t="shared" si="916"/>
        <v>5.9317393684979014E-4</v>
      </c>
      <c r="EG59" s="59">
        <f t="shared" ref="EG59" si="917">EG27/EG$34</f>
        <v>9.415530918249653E-4</v>
      </c>
      <c r="EH59" s="59"/>
      <c r="EI59" s="59">
        <f t="shared" ref="EI59:EJ59" si="918">EI27/EI$34</f>
        <v>4.7636690837876461E-4</v>
      </c>
      <c r="EJ59" s="59">
        <f t="shared" si="918"/>
        <v>1.2830482115085537E-3</v>
      </c>
      <c r="EK59" s="59">
        <f t="shared" ref="EK59:EN59" si="919">EK27/EK$34</f>
        <v>1.3410818059901655E-3</v>
      </c>
      <c r="EL59" s="59">
        <f t="shared" si="919"/>
        <v>8.2859402659033561E-4</v>
      </c>
      <c r="EM59" s="59">
        <f t="shared" si="919"/>
        <v>1.1033041054526449E-3</v>
      </c>
      <c r="EN59" s="59">
        <f t="shared" si="919"/>
        <v>1.4316655042032232E-3</v>
      </c>
      <c r="EO59" s="59">
        <f t="shared" ref="EO59:EV59" si="920">EO27/EO$34</f>
        <v>7.657554177195804E-4</v>
      </c>
      <c r="EP59" s="59">
        <f t="shared" si="920"/>
        <v>1.0631888577807705E-3</v>
      </c>
      <c r="EQ59" s="59">
        <f t="shared" ca="1" si="920"/>
        <v>1.0780233919484401E-3</v>
      </c>
      <c r="ER59" s="59" t="e">
        <f t="shared" ca="1" si="920"/>
        <v>#DIV/0!</v>
      </c>
      <c r="ES59" s="59" t="e">
        <f t="shared" ca="1" si="920"/>
        <v>#DIV/0!</v>
      </c>
      <c r="ET59" s="59" t="e">
        <f t="shared" ca="1" si="920"/>
        <v>#DIV/0!</v>
      </c>
      <c r="EU59" s="59" t="e">
        <f t="shared" ca="1" si="920"/>
        <v>#DIV/0!</v>
      </c>
      <c r="EV59" s="59" t="e">
        <f t="shared" ca="1" si="920"/>
        <v>#DIV/0!</v>
      </c>
      <c r="EW59" s="59" t="e">
        <f t="shared" ref="EW59:FL59" ca="1" si="921">EW27/EW$34</f>
        <v>#DIV/0!</v>
      </c>
      <c r="EX59" s="59" t="e">
        <f t="shared" ca="1" si="921"/>
        <v>#DIV/0!</v>
      </c>
      <c r="EY59" s="59" t="e">
        <f t="shared" ca="1" si="921"/>
        <v>#DIV/0!</v>
      </c>
      <c r="EZ59" s="59" t="e">
        <f t="shared" ca="1" si="921"/>
        <v>#DIV/0!</v>
      </c>
      <c r="FA59" s="59" t="e">
        <f t="shared" ca="1" si="921"/>
        <v>#DIV/0!</v>
      </c>
      <c r="FB59" s="59" t="e">
        <f t="shared" ca="1" si="921"/>
        <v>#DIV/0!</v>
      </c>
      <c r="FC59" s="59" t="e">
        <f t="shared" ca="1" si="921"/>
        <v>#DIV/0!</v>
      </c>
      <c r="FD59" s="59" t="e">
        <f t="shared" ca="1" si="921"/>
        <v>#DIV/0!</v>
      </c>
      <c r="FE59" s="59" t="e">
        <f t="shared" ca="1" si="921"/>
        <v>#DIV/0!</v>
      </c>
      <c r="FF59" s="59" t="e">
        <f t="shared" ca="1" si="921"/>
        <v>#DIV/0!</v>
      </c>
      <c r="FG59" s="59" t="e">
        <f t="shared" ca="1" si="921"/>
        <v>#DIV/0!</v>
      </c>
      <c r="FH59" s="59" t="e">
        <f t="shared" ca="1" si="921"/>
        <v>#DIV/0!</v>
      </c>
      <c r="FI59" s="59" t="e">
        <f t="shared" ca="1" si="921"/>
        <v>#DIV/0!</v>
      </c>
      <c r="FJ59" s="59" t="e">
        <f t="shared" ca="1" si="921"/>
        <v>#DIV/0!</v>
      </c>
      <c r="FK59" s="59" t="e">
        <f t="shared" ca="1" si="921"/>
        <v>#DIV/0!</v>
      </c>
      <c r="FL59" s="59" t="e">
        <f t="shared" ca="1" si="921"/>
        <v>#DIV/0!</v>
      </c>
      <c r="FM59" s="59" t="e">
        <f t="shared" ref="FM59:GI59" ca="1" si="922">FM27/FM$34</f>
        <v>#DIV/0!</v>
      </c>
      <c r="FN59" s="59" t="e">
        <f t="shared" ca="1" si="922"/>
        <v>#DIV/0!</v>
      </c>
      <c r="FO59" s="59" t="e">
        <f t="shared" ca="1" si="922"/>
        <v>#DIV/0!</v>
      </c>
      <c r="FP59" s="59" t="e">
        <f t="shared" ca="1" si="922"/>
        <v>#DIV/0!</v>
      </c>
      <c r="FQ59" s="59" t="e">
        <f t="shared" ca="1" si="922"/>
        <v>#DIV/0!</v>
      </c>
      <c r="FR59" s="59" t="e">
        <f t="shared" ca="1" si="922"/>
        <v>#DIV/0!</v>
      </c>
      <c r="FS59" s="59" t="e">
        <f t="shared" ca="1" si="922"/>
        <v>#DIV/0!</v>
      </c>
      <c r="FT59" s="59" t="e">
        <f t="shared" ca="1" si="922"/>
        <v>#DIV/0!</v>
      </c>
      <c r="FU59" s="59" t="e">
        <f t="shared" ca="1" si="922"/>
        <v>#DIV/0!</v>
      </c>
      <c r="FV59" s="59" t="e">
        <f t="shared" ca="1" si="922"/>
        <v>#DIV/0!</v>
      </c>
      <c r="FW59" s="59" t="e">
        <f t="shared" ca="1" si="922"/>
        <v>#DIV/0!</v>
      </c>
      <c r="FX59" s="59" t="e">
        <f t="shared" ca="1" si="922"/>
        <v>#DIV/0!</v>
      </c>
      <c r="FY59" s="59" t="e">
        <f t="shared" ca="1" si="922"/>
        <v>#DIV/0!</v>
      </c>
      <c r="FZ59" s="59" t="e">
        <f t="shared" ca="1" si="922"/>
        <v>#DIV/0!</v>
      </c>
      <c r="GA59" s="59" t="e">
        <f t="shared" ca="1" si="922"/>
        <v>#DIV/0!</v>
      </c>
      <c r="GB59" s="59" t="e">
        <f t="shared" ca="1" si="922"/>
        <v>#DIV/0!</v>
      </c>
      <c r="GC59" s="59" t="e">
        <f t="shared" ca="1" si="922"/>
        <v>#DIV/0!</v>
      </c>
      <c r="GD59" s="59" t="e">
        <f t="shared" ca="1" si="922"/>
        <v>#DIV/0!</v>
      </c>
      <c r="GE59" s="59" t="e">
        <f t="shared" ca="1" si="922"/>
        <v>#DIV/0!</v>
      </c>
      <c r="GF59" s="59" t="e">
        <f t="shared" ca="1" si="922"/>
        <v>#DIV/0!</v>
      </c>
      <c r="GG59" s="59" t="e">
        <f t="shared" ca="1" si="922"/>
        <v>#DIV/0!</v>
      </c>
      <c r="GH59" s="59" t="e">
        <f t="shared" ca="1" si="922"/>
        <v>#DIV/0!</v>
      </c>
      <c r="GI59" s="59" t="e">
        <f t="shared" ca="1" si="922"/>
        <v>#DIV/0!</v>
      </c>
    </row>
    <row r="60" spans="2:191" x14ac:dyDescent="0.2">
      <c r="B60" s="55" t="str">
        <f t="shared" si="703"/>
        <v>Ola Electric</v>
      </c>
      <c r="D60" s="59">
        <f t="shared" ref="D60:AA60" si="923">D28/D$34</f>
        <v>0.3128701909770274</v>
      </c>
      <c r="E60" s="59">
        <f t="shared" si="923"/>
        <v>0.22774869109947643</v>
      </c>
      <c r="F60" s="59">
        <f t="shared" si="923"/>
        <v>0.26205866112320136</v>
      </c>
      <c r="G60" s="59">
        <f t="shared" si="923"/>
        <v>0.43007701661937575</v>
      </c>
      <c r="H60" s="59">
        <f t="shared" si="923"/>
        <v>0.38289415574856472</v>
      </c>
      <c r="I60" s="59">
        <f t="shared" si="923"/>
        <v>0.34476970592184775</v>
      </c>
      <c r="J60" s="59">
        <f t="shared" si="923"/>
        <v>0.29121151936444883</v>
      </c>
      <c r="K60" s="59">
        <f t="shared" si="923"/>
        <v>0.37822041067445972</v>
      </c>
      <c r="L60" s="59">
        <f t="shared" si="923"/>
        <v>0.38889924793337061</v>
      </c>
      <c r="M60" s="59">
        <f t="shared" si="923"/>
        <v>0.36081485919712403</v>
      </c>
      <c r="N60" s="59">
        <f t="shared" si="923"/>
        <v>0.29438717067583048</v>
      </c>
      <c r="O60" s="59">
        <f t="shared" si="923"/>
        <v>0.31415374980428995</v>
      </c>
      <c r="P60" s="59">
        <f t="shared" si="923"/>
        <v>0.28396946564885495</v>
      </c>
      <c r="Q60" s="59">
        <f t="shared" si="923"/>
        <v>0.27202482741148903</v>
      </c>
      <c r="R60" s="59">
        <f t="shared" si="923"/>
        <v>0.29870129870129869</v>
      </c>
      <c r="S60" s="59">
        <f t="shared" si="923"/>
        <v>0.30459451978964847</v>
      </c>
      <c r="T60" s="59">
        <f t="shared" si="923"/>
        <v>0.30463231467023572</v>
      </c>
      <c r="U60" s="59">
        <f t="shared" si="923"/>
        <v>0.30657572577824416</v>
      </c>
      <c r="V60" s="59">
        <f t="shared" si="923"/>
        <v>0.27650788969178586</v>
      </c>
      <c r="W60" s="59">
        <f t="shared" si="923"/>
        <v>0.32960503320517304</v>
      </c>
      <c r="X60" s="59">
        <f t="shared" si="923"/>
        <v>0.3021063868565626</v>
      </c>
      <c r="Y60" s="59">
        <f t="shared" si="923"/>
        <v>0.34619373573947315</v>
      </c>
      <c r="Z60" s="59">
        <f t="shared" si="923"/>
        <v>0.32978668985625864</v>
      </c>
      <c r="AA60" s="59">
        <f t="shared" si="923"/>
        <v>0.30149410682206546</v>
      </c>
      <c r="AB60" s="59">
        <f t="shared" si="750"/>
        <v>0.30149410682206546</v>
      </c>
      <c r="AC60" s="59">
        <f t="shared" si="705"/>
        <v>0.29021661727884596</v>
      </c>
      <c r="AD60" s="59">
        <f t="shared" si="705"/>
        <v>0.36065784401901579</v>
      </c>
      <c r="AE60" s="59">
        <f t="shared" si="705"/>
        <v>0.33974293059125965</v>
      </c>
      <c r="AF60" s="59">
        <f t="shared" si="705"/>
        <v>0.29968051118210864</v>
      </c>
      <c r="AG60" s="59">
        <f t="shared" si="705"/>
        <v>0.41766605166051662</v>
      </c>
      <c r="AH60" s="59">
        <f t="shared" si="705"/>
        <v>0.48520249221183803</v>
      </c>
      <c r="AI60" s="59"/>
      <c r="AJ60" s="59">
        <f t="shared" si="706"/>
        <v>5.1435406698564591E-2</v>
      </c>
      <c r="AK60" s="59">
        <f t="shared" si="706"/>
        <v>0.40571131879543093</v>
      </c>
      <c r="AL60" s="59">
        <f t="shared" si="706"/>
        <v>0.41235779004019346</v>
      </c>
      <c r="AM60" s="59">
        <f t="shared" si="706"/>
        <v>0.39392080312325711</v>
      </c>
      <c r="AN60" s="59">
        <f t="shared" si="706"/>
        <v>0.38980789754535755</v>
      </c>
      <c r="AO60" s="59">
        <f t="shared" si="706"/>
        <v>0.3547467548994655</v>
      </c>
      <c r="AP60" s="59">
        <f t="shared" si="706"/>
        <v>0.3195516811955168</v>
      </c>
      <c r="AQ60" s="59">
        <f t="shared" si="706"/>
        <v>0.33518401923186997</v>
      </c>
      <c r="AR60" s="59">
        <f t="shared" ref="AR60" si="924">AR28/AR$34</f>
        <v>0.48826111040095443</v>
      </c>
      <c r="AS60" s="59">
        <f t="shared" si="752"/>
        <v>0.48826111040095443</v>
      </c>
      <c r="AT60" s="59">
        <f t="shared" ref="AT60:AU60" si="925">AT28/AT$34</f>
        <v>0.34678969040719843</v>
      </c>
      <c r="AU60" s="59">
        <f t="shared" si="925"/>
        <v>0.41138772491989156</v>
      </c>
      <c r="AV60" s="59">
        <f t="shared" ref="AV60:AW60" si="926">AV28/AV$34</f>
        <v>0.37038814565960765</v>
      </c>
      <c r="AW60" s="59">
        <f t="shared" si="926"/>
        <v>0.35114352602197013</v>
      </c>
      <c r="AX60" s="59">
        <f t="shared" ref="AX60:AY60" si="927">AX28/AX$34</f>
        <v>0.49275362318840582</v>
      </c>
      <c r="AY60" s="59">
        <f t="shared" si="927"/>
        <v>0.61180612309046334</v>
      </c>
      <c r="AZ60" s="59">
        <f t="shared" ref="AZ60:BA60" si="928">AZ28/AZ$34</f>
        <v>0.40763870628451221</v>
      </c>
      <c r="BA60" s="59">
        <f t="shared" si="928"/>
        <v>0.53633589511754065</v>
      </c>
      <c r="BB60" s="59">
        <f t="shared" ref="BB60:BC60" si="929">BB28/BB$34</f>
        <v>0.53249454619248138</v>
      </c>
      <c r="BC60" s="59">
        <f t="shared" si="929"/>
        <v>0.35882998171846436</v>
      </c>
      <c r="BD60" s="59">
        <f t="shared" ref="BD60:BE60" si="930">BD28/BD$34</f>
        <v>0.54571304641187524</v>
      </c>
      <c r="BE60" s="59">
        <f t="shared" si="930"/>
        <v>0.50862873134328357</v>
      </c>
      <c r="BF60" s="59">
        <f t="shared" ref="BF60:BG60" si="931">BF28/BF$34</f>
        <v>0.47230924441140554</v>
      </c>
      <c r="BG60" s="59">
        <f t="shared" si="931"/>
        <v>0.46161653934505048</v>
      </c>
      <c r="BH60" s="59">
        <f t="shared" ref="BH60:BI60" si="932">BH28/BH$34</f>
        <v>0.45100579091740323</v>
      </c>
      <c r="BI60" s="59">
        <f t="shared" si="932"/>
        <v>0.44049860086491988</v>
      </c>
      <c r="BJ60" s="59">
        <f t="shared" ref="BJ60:BK60" si="933">BJ28/BJ$34</f>
        <v>0.46381855733190547</v>
      </c>
      <c r="BK60" s="59">
        <f t="shared" si="933"/>
        <v>0.28631366509108291</v>
      </c>
      <c r="BL60" s="59">
        <f t="shared" ref="BL60:BM60" si="934">BL28/BL$34</f>
        <v>0.45180039693790758</v>
      </c>
      <c r="BM60" s="59">
        <f t="shared" si="934"/>
        <v>0.43287839557642516</v>
      </c>
      <c r="BN60" s="59">
        <f t="shared" ref="BN60:BO60" si="935">BN28/BN$34</f>
        <v>0.38935353027746866</v>
      </c>
      <c r="BO60" s="59">
        <f t="shared" si="935"/>
        <v>0.34311128681557618</v>
      </c>
      <c r="BP60" s="59">
        <f t="shared" ref="BP60:BQ60" si="936">BP28/BP$34</f>
        <v>0.3670198461786694</v>
      </c>
      <c r="BQ60" s="59">
        <f t="shared" si="936"/>
        <v>0.30879964151683192</v>
      </c>
      <c r="BR60" s="59">
        <f t="shared" ref="BR60:BS60" si="937">BR28/BR$34</f>
        <v>0.3099680943633375</v>
      </c>
      <c r="BS60" s="59">
        <f t="shared" si="937"/>
        <v>0.25930092071824357</v>
      </c>
      <c r="BT60" s="59">
        <f t="shared" ref="BT60:BU60" si="938">BT28/BT$34</f>
        <v>0.29821988469707694</v>
      </c>
      <c r="BU60" s="59">
        <f t="shared" si="938"/>
        <v>0.27506464360638144</v>
      </c>
      <c r="BV60" s="59">
        <f t="shared" ref="BV60" si="939">BV28/BV$34</f>
        <v>0.25907529722589168</v>
      </c>
      <c r="BW60" s="59">
        <f t="shared" ref="BW60:BX60" si="940">BW28/BW$34</f>
        <v>0.29877009254749148</v>
      </c>
      <c r="BX60" s="59">
        <f t="shared" si="940"/>
        <v>0.32060103917989047</v>
      </c>
      <c r="BY60" s="59">
        <f t="shared" ref="BY60:BZ60" si="941">BY28/BY$34</f>
        <v>0.36189452383963577</v>
      </c>
      <c r="BZ60" s="59">
        <f t="shared" si="941"/>
        <v>0.25616323799966551</v>
      </c>
      <c r="CA60" s="59">
        <f t="shared" ref="CA60:CB60" si="942">CA28/CA$34</f>
        <v>0.27248216592709096</v>
      </c>
      <c r="CB60" s="59">
        <f t="shared" si="942"/>
        <v>0.31357362990754389</v>
      </c>
      <c r="CC60" s="59">
        <f t="shared" ref="CC60:CD60" si="943">CC28/CC$34</f>
        <v>0.23456713451745126</v>
      </c>
      <c r="CD60" s="59">
        <f t="shared" si="943"/>
        <v>0.2341119342147237</v>
      </c>
      <c r="CE60" s="59">
        <f t="shared" ref="CE60:CF60" si="944">CE28/CE$34</f>
        <v>0.23445970733298008</v>
      </c>
      <c r="CF60" s="59">
        <f t="shared" si="944"/>
        <v>0.2287136387744278</v>
      </c>
      <c r="CG60" s="59">
        <f t="shared" ref="CG60:CH60" si="945">CG28/CG$34</f>
        <v>0.1871645151999162</v>
      </c>
      <c r="CH60" s="59">
        <f t="shared" si="945"/>
        <v>0.19901260924678096</v>
      </c>
      <c r="CI60" s="59">
        <f t="shared" ref="CI60:CK60" si="946">CI28/CI$34</f>
        <v>0.17035140795904119</v>
      </c>
      <c r="CJ60" s="59"/>
      <c r="CK60" s="59">
        <f t="shared" si="946"/>
        <v>0.1591846353246141</v>
      </c>
      <c r="CL60" s="59">
        <f t="shared" ref="CL60:CM60" si="947">CL28/CL$34</f>
        <v>0.18105783955707386</v>
      </c>
      <c r="CM60" s="59">
        <f t="shared" si="947"/>
        <v>0.32787649588146922</v>
      </c>
      <c r="CN60" s="59">
        <f t="shared" ref="CN60:CO60" si="948">CN28/CN$34</f>
        <v>0.23603824674225757</v>
      </c>
      <c r="CO60" s="59">
        <f t="shared" si="948"/>
        <v>0.2853884584751285</v>
      </c>
      <c r="CP60" s="59">
        <f t="shared" ref="CP60:CQ60" si="949">CP28/CP$34</f>
        <v>0.2225875072519822</v>
      </c>
      <c r="CQ60" s="59">
        <f t="shared" si="949"/>
        <v>8.4306897326443489E-2</v>
      </c>
      <c r="CR60" s="59">
        <f t="shared" ref="CR60" si="950">CR28/CR$34</f>
        <v>4.1395455064519811E-2</v>
      </c>
      <c r="CS60" s="59">
        <f t="shared" ref="CS60:CV60" si="951">CS28/CS$34</f>
        <v>6.2432405859797466E-2</v>
      </c>
      <c r="CT60" s="59">
        <f t="shared" si="951"/>
        <v>0.14674276312406809</v>
      </c>
      <c r="CU60" s="59">
        <f t="shared" ref="CU60" si="952">CU28/CU$34</f>
        <v>0.27938789705541389</v>
      </c>
      <c r="CV60" s="59">
        <f t="shared" si="951"/>
        <v>0.24383261468862658</v>
      </c>
      <c r="CW60" s="59">
        <f t="shared" ref="CW60:CX60" si="953">CW28/CW$34</f>
        <v>0.12751580324057255</v>
      </c>
      <c r="CX60" s="59">
        <f t="shared" si="953"/>
        <v>0.23964497041420119</v>
      </c>
      <c r="CY60" s="59">
        <f t="shared" ref="CY60" si="954">CY28/CY$34</f>
        <v>0.23854301772589712</v>
      </c>
      <c r="CZ60" s="59">
        <v>0.1632994150321978</v>
      </c>
      <c r="DA60" s="59">
        <v>0.21501467303228067</v>
      </c>
      <c r="DB60" s="59">
        <v>0.19902270997716986</v>
      </c>
      <c r="DC60" s="59">
        <v>0.19957237739969066</v>
      </c>
      <c r="DD60" s="59">
        <v>0.18153887256211595</v>
      </c>
      <c r="DE60" s="59">
        <v>0.19814108674928504</v>
      </c>
      <c r="DF60" s="59">
        <v>0.1555624659877167</v>
      </c>
      <c r="DG60" s="59">
        <v>0.16768828700403896</v>
      </c>
      <c r="DH60" s="59">
        <v>0.14530239634842146</v>
      </c>
      <c r="DI60" s="59">
        <v>0.18590981955690739</v>
      </c>
      <c r="DJ60" s="59">
        <v>0.2476208018665193</v>
      </c>
      <c r="DK60" s="59">
        <v>0.16147698437166505</v>
      </c>
      <c r="DL60" s="59">
        <v>0.16843307446322522</v>
      </c>
      <c r="DM60" s="59">
        <v>0.17998416072693926</v>
      </c>
      <c r="DN60" s="59">
        <v>0.16680688336520078</v>
      </c>
      <c r="DO60" s="59">
        <v>0.13786892060412914</v>
      </c>
      <c r="DP60" s="59">
        <v>0.18548347969530832</v>
      </c>
      <c r="DQ60" s="59">
        <v>0.19542387499365838</v>
      </c>
      <c r="DR60" s="59">
        <v>0.20897777533584241</v>
      </c>
      <c r="DS60" s="59">
        <v>0.12420232732732733</v>
      </c>
      <c r="DT60" s="59">
        <v>0.10980414549192029</v>
      </c>
      <c r="DU60" s="59">
        <v>0.11676745464540957</v>
      </c>
      <c r="DV60" s="59">
        <v>0.14581503325385869</v>
      </c>
      <c r="DW60" s="59">
        <f t="shared" ref="DW60:DX60" si="955">DW28/DW$34</f>
        <v>0.12257399827360566</v>
      </c>
      <c r="DX60" s="59">
        <f t="shared" si="955"/>
        <v>0.10443083887067289</v>
      </c>
      <c r="DY60" s="59">
        <f t="shared" ref="DY60:DZ60" si="956">DY28/DY$34</f>
        <v>0.12027134085957615</v>
      </c>
      <c r="DZ60" s="59">
        <f t="shared" si="956"/>
        <v>8.7344079284615822E-2</v>
      </c>
      <c r="EA60" s="59">
        <f t="shared" ref="EA60:EB60" si="957">EA28/EA$34</f>
        <v>9.3594736135356515E-2</v>
      </c>
      <c r="EB60" s="59">
        <f t="shared" si="957"/>
        <v>5.6584103246216343E-2</v>
      </c>
      <c r="EC60" s="59">
        <f t="shared" ref="EC60:ED60" si="958">EC28/EC$34</f>
        <v>6.7895499646958263E-2</v>
      </c>
      <c r="ED60" s="59">
        <f t="shared" si="958"/>
        <v>6.6077686915887848E-2</v>
      </c>
      <c r="EE60" s="59">
        <f t="shared" ref="EE60:EF60" si="959">EE28/EE$34</f>
        <v>6.7804835009705314E-2</v>
      </c>
      <c r="EF60" s="59">
        <f t="shared" si="959"/>
        <v>6.378901259353896E-2</v>
      </c>
      <c r="EG60" s="59">
        <f t="shared" ref="EG60" si="960">EG28/EG$34</f>
        <v>0.11263328860956147</v>
      </c>
      <c r="EH60" s="59"/>
      <c r="EI60" s="59">
        <f t="shared" ref="EI60:EJ60" si="961">EI28/EI$34</f>
        <v>3.6045096067326525E-2</v>
      </c>
      <c r="EJ60" s="59">
        <f t="shared" si="961"/>
        <v>6.8390357698289272E-2</v>
      </c>
      <c r="EK60" s="59">
        <f t="shared" ref="EK60:EN60" si="962">EK28/EK$34</f>
        <v>4.7161376843987482E-2</v>
      </c>
      <c r="EL60" s="59">
        <f t="shared" si="962"/>
        <v>7.5063086136115398E-2</v>
      </c>
      <c r="EM60" s="59">
        <f t="shared" si="962"/>
        <v>6.657569246849776E-2</v>
      </c>
      <c r="EN60" s="59">
        <f t="shared" si="962"/>
        <v>4.0600565324327299E-2</v>
      </c>
      <c r="EO60" s="59">
        <f t="shared" ref="EO60:EV60" si="963">EO28/EO$34</f>
        <v>4.0699900451795695E-2</v>
      </c>
      <c r="EP60" s="59">
        <f t="shared" si="963"/>
        <v>3.5120671935358116E-2</v>
      </c>
      <c r="EQ60" s="59">
        <f t="shared" ca="1" si="963"/>
        <v>3.9585482618321767E-2</v>
      </c>
      <c r="ER60" s="59" t="e">
        <f t="shared" ca="1" si="963"/>
        <v>#DIV/0!</v>
      </c>
      <c r="ES60" s="59" t="e">
        <f t="shared" ca="1" si="963"/>
        <v>#DIV/0!</v>
      </c>
      <c r="ET60" s="59" t="e">
        <f t="shared" ca="1" si="963"/>
        <v>#DIV/0!</v>
      </c>
      <c r="EU60" s="59" t="e">
        <f t="shared" ca="1" si="963"/>
        <v>#DIV/0!</v>
      </c>
      <c r="EV60" s="59" t="e">
        <f t="shared" ca="1" si="963"/>
        <v>#DIV/0!</v>
      </c>
      <c r="EW60" s="59" t="e">
        <f t="shared" ref="EW60:FL60" ca="1" si="964">EW28/EW$34</f>
        <v>#DIV/0!</v>
      </c>
      <c r="EX60" s="59" t="e">
        <f t="shared" ca="1" si="964"/>
        <v>#DIV/0!</v>
      </c>
      <c r="EY60" s="59" t="e">
        <f t="shared" ca="1" si="964"/>
        <v>#DIV/0!</v>
      </c>
      <c r="EZ60" s="59" t="e">
        <f t="shared" ca="1" si="964"/>
        <v>#DIV/0!</v>
      </c>
      <c r="FA60" s="59" t="e">
        <f t="shared" ca="1" si="964"/>
        <v>#DIV/0!</v>
      </c>
      <c r="FB60" s="59" t="e">
        <f t="shared" ca="1" si="964"/>
        <v>#DIV/0!</v>
      </c>
      <c r="FC60" s="59" t="e">
        <f t="shared" ca="1" si="964"/>
        <v>#DIV/0!</v>
      </c>
      <c r="FD60" s="59" t="e">
        <f t="shared" ca="1" si="964"/>
        <v>#DIV/0!</v>
      </c>
      <c r="FE60" s="59" t="e">
        <f t="shared" ca="1" si="964"/>
        <v>#DIV/0!</v>
      </c>
      <c r="FF60" s="59" t="e">
        <f t="shared" ca="1" si="964"/>
        <v>#DIV/0!</v>
      </c>
      <c r="FG60" s="59" t="e">
        <f t="shared" ca="1" si="964"/>
        <v>#DIV/0!</v>
      </c>
      <c r="FH60" s="59" t="e">
        <f t="shared" ca="1" si="964"/>
        <v>#DIV/0!</v>
      </c>
      <c r="FI60" s="59" t="e">
        <f t="shared" ca="1" si="964"/>
        <v>#DIV/0!</v>
      </c>
      <c r="FJ60" s="59" t="e">
        <f t="shared" ca="1" si="964"/>
        <v>#DIV/0!</v>
      </c>
      <c r="FK60" s="59" t="e">
        <f t="shared" ca="1" si="964"/>
        <v>#DIV/0!</v>
      </c>
      <c r="FL60" s="59" t="e">
        <f t="shared" ca="1" si="964"/>
        <v>#DIV/0!</v>
      </c>
      <c r="FM60" s="59" t="e">
        <f t="shared" ref="FM60:GI60" ca="1" si="965">FM28/FM$34</f>
        <v>#DIV/0!</v>
      </c>
      <c r="FN60" s="59" t="e">
        <f t="shared" ca="1" si="965"/>
        <v>#DIV/0!</v>
      </c>
      <c r="FO60" s="59" t="e">
        <f t="shared" ca="1" si="965"/>
        <v>#DIV/0!</v>
      </c>
      <c r="FP60" s="59" t="e">
        <f t="shared" ca="1" si="965"/>
        <v>#DIV/0!</v>
      </c>
      <c r="FQ60" s="59" t="e">
        <f t="shared" ca="1" si="965"/>
        <v>#DIV/0!</v>
      </c>
      <c r="FR60" s="59" t="e">
        <f t="shared" ca="1" si="965"/>
        <v>#DIV/0!</v>
      </c>
      <c r="FS60" s="59" t="e">
        <f t="shared" ca="1" si="965"/>
        <v>#DIV/0!</v>
      </c>
      <c r="FT60" s="59" t="e">
        <f t="shared" ca="1" si="965"/>
        <v>#DIV/0!</v>
      </c>
      <c r="FU60" s="59" t="e">
        <f t="shared" ca="1" si="965"/>
        <v>#DIV/0!</v>
      </c>
      <c r="FV60" s="59" t="e">
        <f t="shared" ca="1" si="965"/>
        <v>#DIV/0!</v>
      </c>
      <c r="FW60" s="59" t="e">
        <f t="shared" ca="1" si="965"/>
        <v>#DIV/0!</v>
      </c>
      <c r="FX60" s="59" t="e">
        <f t="shared" ca="1" si="965"/>
        <v>#DIV/0!</v>
      </c>
      <c r="FY60" s="59" t="e">
        <f t="shared" ca="1" si="965"/>
        <v>#DIV/0!</v>
      </c>
      <c r="FZ60" s="59" t="e">
        <f t="shared" ca="1" si="965"/>
        <v>#DIV/0!</v>
      </c>
      <c r="GA60" s="59" t="e">
        <f t="shared" ca="1" si="965"/>
        <v>#DIV/0!</v>
      </c>
      <c r="GB60" s="59" t="e">
        <f t="shared" ca="1" si="965"/>
        <v>#DIV/0!</v>
      </c>
      <c r="GC60" s="59" t="e">
        <f t="shared" ca="1" si="965"/>
        <v>#DIV/0!</v>
      </c>
      <c r="GD60" s="59" t="e">
        <f t="shared" ca="1" si="965"/>
        <v>#DIV/0!</v>
      </c>
      <c r="GE60" s="59" t="e">
        <f t="shared" ca="1" si="965"/>
        <v>#DIV/0!</v>
      </c>
      <c r="GF60" s="59" t="e">
        <f t="shared" ca="1" si="965"/>
        <v>#DIV/0!</v>
      </c>
      <c r="GG60" s="59" t="e">
        <f t="shared" ca="1" si="965"/>
        <v>#DIV/0!</v>
      </c>
      <c r="GH60" s="59" t="e">
        <f t="shared" ca="1" si="965"/>
        <v>#DIV/0!</v>
      </c>
      <c r="GI60" s="59" t="e">
        <f t="shared" ca="1" si="965"/>
        <v>#DIV/0!</v>
      </c>
    </row>
    <row r="61" spans="2:191" x14ac:dyDescent="0.2">
      <c r="B61" s="55" t="str">
        <f t="shared" si="703"/>
        <v>TVS Motor</v>
      </c>
      <c r="D61" s="59">
        <f t="shared" ref="D61:AA61" si="966">D29/D$34</f>
        <v>0.21444782729034043</v>
      </c>
      <c r="E61" s="59">
        <f t="shared" si="966"/>
        <v>0.23873266044151778</v>
      </c>
      <c r="F61" s="59">
        <f t="shared" si="966"/>
        <v>0.17848442524442135</v>
      </c>
      <c r="G61" s="59">
        <f t="shared" si="966"/>
        <v>0.14359546007296312</v>
      </c>
      <c r="H61" s="59">
        <f t="shared" si="966"/>
        <v>0.21477992050640365</v>
      </c>
      <c r="I61" s="59">
        <f t="shared" si="966"/>
        <v>0.24526655028870686</v>
      </c>
      <c r="J61" s="59">
        <f t="shared" si="966"/>
        <v>0.24139357828533597</v>
      </c>
      <c r="K61" s="59">
        <f t="shared" si="966"/>
        <v>0.1651157425209567</v>
      </c>
      <c r="L61" s="59">
        <f t="shared" si="966"/>
        <v>0.14680837839517683</v>
      </c>
      <c r="M61" s="59">
        <f t="shared" si="966"/>
        <v>0.20347513481126422</v>
      </c>
      <c r="N61" s="59">
        <f t="shared" si="966"/>
        <v>0.25460099274532266</v>
      </c>
      <c r="O61" s="59">
        <f t="shared" si="966"/>
        <v>0.24620322530139346</v>
      </c>
      <c r="P61" s="59">
        <f t="shared" si="966"/>
        <v>0.25520289272800323</v>
      </c>
      <c r="Q61" s="59">
        <f t="shared" si="966"/>
        <v>0.23776046614731774</v>
      </c>
      <c r="R61" s="59">
        <f t="shared" si="966"/>
        <v>0.25156926406926405</v>
      </c>
      <c r="S61" s="59">
        <f t="shared" si="966"/>
        <v>0.23014115693329643</v>
      </c>
      <c r="T61" s="59">
        <f t="shared" si="966"/>
        <v>0.23458993233697673</v>
      </c>
      <c r="U61" s="59">
        <f t="shared" si="966"/>
        <v>0.25743266876530257</v>
      </c>
      <c r="V61" s="59">
        <f t="shared" si="966"/>
        <v>0.24258958855626014</v>
      </c>
      <c r="W61" s="59">
        <f t="shared" si="966"/>
        <v>0.2007165326808808</v>
      </c>
      <c r="X61" s="59">
        <f t="shared" si="966"/>
        <v>0.2291509360272867</v>
      </c>
      <c r="Y61" s="59">
        <f t="shared" si="966"/>
        <v>0.20996681186475835</v>
      </c>
      <c r="Z61" s="59">
        <f t="shared" si="966"/>
        <v>0.18972837485293365</v>
      </c>
      <c r="AA61" s="59">
        <f t="shared" si="966"/>
        <v>0.204574332909784</v>
      </c>
      <c r="AB61" s="59">
        <f t="shared" si="750"/>
        <v>0.204574332909784</v>
      </c>
      <c r="AC61" s="59">
        <f t="shared" si="705"/>
        <v>0.2570004364505088</v>
      </c>
      <c r="AD61" s="59">
        <f t="shared" si="705"/>
        <v>0.19773866118463318</v>
      </c>
      <c r="AE61" s="59">
        <f t="shared" si="705"/>
        <v>0.19033419023136247</v>
      </c>
      <c r="AF61" s="59">
        <f t="shared" si="705"/>
        <v>0.18019169329073481</v>
      </c>
      <c r="AG61" s="59">
        <f t="shared" si="705"/>
        <v>0.15945571955719556</v>
      </c>
      <c r="AH61" s="59">
        <f t="shared" si="705"/>
        <v>0.13084112149532709</v>
      </c>
      <c r="AI61" s="59"/>
      <c r="AJ61" s="59">
        <f t="shared" si="706"/>
        <v>0.3116028708133971</v>
      </c>
      <c r="AK61" s="59">
        <f t="shared" si="706"/>
        <v>0.17855659397715473</v>
      </c>
      <c r="AL61" s="59">
        <f t="shared" si="706"/>
        <v>0.1794400163498876</v>
      </c>
      <c r="AM61" s="59">
        <f t="shared" si="706"/>
        <v>0.19297267150027886</v>
      </c>
      <c r="AN61" s="59">
        <f t="shared" si="706"/>
        <v>0.19461045891141943</v>
      </c>
      <c r="AO61" s="59">
        <f t="shared" si="706"/>
        <v>0.18472893866123696</v>
      </c>
      <c r="AP61" s="59">
        <f t="shared" si="706"/>
        <v>0.19726027397260273</v>
      </c>
      <c r="AQ61" s="59">
        <f t="shared" si="706"/>
        <v>0.204338618281724</v>
      </c>
      <c r="AR61" s="59">
        <f t="shared" ref="AR61" si="967">AR29/AR$34</f>
        <v>0.1564191060547957</v>
      </c>
      <c r="AS61" s="59">
        <f t="shared" si="752"/>
        <v>0.1564191060547957</v>
      </c>
      <c r="AT61" s="59">
        <f t="shared" ref="AT61:AU61" si="968">AT29/AT$34</f>
        <v>0.16463321640994358</v>
      </c>
      <c r="AU61" s="59">
        <f t="shared" si="968"/>
        <v>0.18502998931887274</v>
      </c>
      <c r="AV61" s="59">
        <f t="shared" ref="AV61:AW61" si="969">AV29/AV$34</f>
        <v>0.20502129701841743</v>
      </c>
      <c r="AW61" s="59">
        <f t="shared" si="969"/>
        <v>0.18703403565640195</v>
      </c>
      <c r="AX61" s="59">
        <f t="shared" ref="AX61:AY61" si="970">AX29/AX$34</f>
        <v>3.1861053600184035E-2</v>
      </c>
      <c r="AY61" s="59">
        <f t="shared" si="970"/>
        <v>9.3292261268623874E-2</v>
      </c>
      <c r="AZ61" s="59">
        <f t="shared" ref="AZ61:BA61" si="971">AZ29/AZ$34</f>
        <v>0.18373652379700237</v>
      </c>
      <c r="BA61" s="59">
        <f t="shared" si="971"/>
        <v>0.13844936708860758</v>
      </c>
      <c r="BB61" s="59">
        <f t="shared" ref="BB61:BC61" si="972">BB29/BB$34</f>
        <v>0.13124651209984273</v>
      </c>
      <c r="BC61" s="59">
        <f t="shared" si="972"/>
        <v>0.20819012797074954</v>
      </c>
      <c r="BD61" s="59">
        <f t="shared" ref="BD61:BE61" si="973">BD29/BD$34</f>
        <v>0.13109065497132391</v>
      </c>
      <c r="BE61" s="59">
        <f t="shared" si="973"/>
        <v>0.14622201492537312</v>
      </c>
      <c r="BF61" s="59">
        <f t="shared" ref="BF61:BG61" si="974">BF29/BF$34</f>
        <v>0.15021504805394786</v>
      </c>
      <c r="BG61" s="59">
        <f t="shared" si="974"/>
        <v>0.16234841604786582</v>
      </c>
      <c r="BH61" s="59">
        <f t="shared" ref="BH61:BI61" si="975">BH29/BH$34</f>
        <v>0.18530935690338313</v>
      </c>
      <c r="BI61" s="59">
        <f t="shared" si="975"/>
        <v>0.18244721444924955</v>
      </c>
      <c r="BJ61" s="59">
        <f t="shared" ref="BJ61:BK61" si="976">BJ29/BJ$34</f>
        <v>0.18002753767306662</v>
      </c>
      <c r="BK61" s="59">
        <f t="shared" si="976"/>
        <v>0.21599660098783791</v>
      </c>
      <c r="BL61" s="59">
        <f t="shared" ref="BL61:BM61" si="977">BL29/BL$34</f>
        <v>0.16931291938380116</v>
      </c>
      <c r="BM61" s="59">
        <f t="shared" si="977"/>
        <v>0.16347039978935357</v>
      </c>
      <c r="BN61" s="59">
        <f t="shared" ref="BN61:BO61" si="978">BN29/BN$34</f>
        <v>0.17807530779999281</v>
      </c>
      <c r="BO61" s="59">
        <f t="shared" si="978"/>
        <v>0.18742834552283061</v>
      </c>
      <c r="BP61" s="59">
        <f t="shared" ref="BP61:BQ61" si="979">BP29/BP$34</f>
        <v>0.17027913730974023</v>
      </c>
      <c r="BQ61" s="59">
        <f t="shared" si="979"/>
        <v>0.22024309639836442</v>
      </c>
      <c r="BR61" s="59">
        <f t="shared" ref="BR61:BS61" si="980">BR29/BR$34</f>
        <v>0.19970028038286763</v>
      </c>
      <c r="BS61" s="59">
        <f t="shared" si="980"/>
        <v>0.21697287839020121</v>
      </c>
      <c r="BT61" s="59">
        <f t="shared" ref="BT61:BU61" si="981">BT29/BT$34</f>
        <v>0.19085668048953172</v>
      </c>
      <c r="BU61" s="59">
        <f t="shared" si="981"/>
        <v>0.20798165585207593</v>
      </c>
      <c r="BV61" s="59">
        <f t="shared" ref="BV61" si="982">BV29/BV$34</f>
        <v>0.21035667107001321</v>
      </c>
      <c r="BW61" s="59">
        <f t="shared" ref="BW61:BX61" si="983">BW29/BW$34</f>
        <v>0.20001217730151</v>
      </c>
      <c r="BX61" s="59">
        <f t="shared" si="983"/>
        <v>0.19561859289425643</v>
      </c>
      <c r="BY61" s="59">
        <f t="shared" ref="BY61:BZ61" si="984">BY29/BY$34</f>
        <v>0.23042873403313519</v>
      </c>
      <c r="BZ61" s="59">
        <f t="shared" si="984"/>
        <v>0.23435357083124267</v>
      </c>
      <c r="CA61" s="59">
        <f t="shared" ref="CA61:CB61" si="985">CA29/CA$34</f>
        <v>0.20844801437959895</v>
      </c>
      <c r="CB61" s="59">
        <f t="shared" si="985"/>
        <v>0.2203135468310331</v>
      </c>
      <c r="CC61" s="59">
        <f t="shared" ref="CC61:CD61" si="986">CC29/CC$34</f>
        <v>0.25</v>
      </c>
      <c r="CD61" s="59">
        <f t="shared" si="986"/>
        <v>0.22613688725055825</v>
      </c>
      <c r="CE61" s="59">
        <f t="shared" ref="CE61:CF61" si="987">CE29/CE$34</f>
        <v>0.18856234459707333</v>
      </c>
      <c r="CF61" s="59">
        <f t="shared" si="987"/>
        <v>0.23071274121822855</v>
      </c>
      <c r="CG61" s="59">
        <f t="shared" ref="CG61:CH61" si="988">CG29/CG$34</f>
        <v>0.21641224372234297</v>
      </c>
      <c r="CH61" s="59">
        <f t="shared" si="988"/>
        <v>0.26646207218626994</v>
      </c>
      <c r="CI61" s="59">
        <f t="shared" ref="CI61:CK61" si="989">CI29/CI$34</f>
        <v>0.25221084477542471</v>
      </c>
      <c r="CJ61" s="59"/>
      <c r="CK61" s="59">
        <f t="shared" si="989"/>
        <v>0.31000353481795689</v>
      </c>
      <c r="CL61" s="59">
        <f t="shared" ref="CL61:CM61" si="990">CL29/CL$34</f>
        <v>0.23972199316762868</v>
      </c>
      <c r="CM61" s="59">
        <f t="shared" si="990"/>
        <v>0.22690773454903382</v>
      </c>
      <c r="CN61" s="59">
        <f t="shared" ref="CN61:CO61" si="991">CN29/CN$34</f>
        <v>0.23620748011507869</v>
      </c>
      <c r="CO61" s="59">
        <f t="shared" si="991"/>
        <v>0.22460357685902541</v>
      </c>
      <c r="CP61" s="59">
        <f t="shared" ref="CP61:CQ61" si="992">CP29/CP$34</f>
        <v>0.2031038483852253</v>
      </c>
      <c r="CQ61" s="59">
        <f t="shared" si="992"/>
        <v>0.25511121096382833</v>
      </c>
      <c r="CR61" s="59">
        <f t="shared" ref="CR61" si="993">CR29/CR$34</f>
        <v>0.2532259906360626</v>
      </c>
      <c r="CS61" s="59">
        <f t="shared" ref="CS61:CV61" si="994">CS29/CS$34</f>
        <v>0.29913479500540752</v>
      </c>
      <c r="CT61" s="59">
        <f t="shared" si="994"/>
        <v>0.22674687644608976</v>
      </c>
      <c r="CU61" s="59">
        <f t="shared" ref="CU61" si="995">CU29/CU$34</f>
        <v>0.18367725481103639</v>
      </c>
      <c r="CV61" s="59">
        <f t="shared" si="994"/>
        <v>0.20067858910016259</v>
      </c>
      <c r="CW61" s="59">
        <f t="shared" ref="CW61:CX61" si="996">CW29/CW$34</f>
        <v>0.26471336191237377</v>
      </c>
      <c r="CX61" s="59">
        <f t="shared" si="996"/>
        <v>0.21253273838393635</v>
      </c>
      <c r="CY61" s="59">
        <f t="shared" ref="CY61" si="997">CY29/CY$34</f>
        <v>0.20438824038045827</v>
      </c>
      <c r="CZ61" s="59">
        <v>0.22194366612594013</v>
      </c>
      <c r="DA61" s="59">
        <v>0.21773027900661382</v>
      </c>
      <c r="DB61" s="59">
        <v>0.25041054191532824</v>
      </c>
      <c r="DC61" s="59">
        <v>0.22936948412337366</v>
      </c>
      <c r="DD61" s="59">
        <v>0.24427820821088253</v>
      </c>
      <c r="DE61" s="59">
        <v>0.25185891325071497</v>
      </c>
      <c r="DF61" s="59">
        <v>0.25588898390733111</v>
      </c>
      <c r="DG61" s="59">
        <v>0.26856735566642909</v>
      </c>
      <c r="DH61" s="59">
        <v>0.26195004437682262</v>
      </c>
      <c r="DI61" s="59">
        <v>0.23404167865510297</v>
      </c>
      <c r="DJ61" s="59">
        <v>0.20012893718916927</v>
      </c>
      <c r="DK61" s="59">
        <v>0.20976118765859558</v>
      </c>
      <c r="DL61" s="59">
        <v>0.21206030150753769</v>
      </c>
      <c r="DM61" s="59">
        <v>0.23604685090242175</v>
      </c>
      <c r="DN61" s="59">
        <v>0.23537284894837476</v>
      </c>
      <c r="DO61" s="59">
        <v>0.24862592951826706</v>
      </c>
      <c r="DP61" s="59">
        <v>0.2490417738101014</v>
      </c>
      <c r="DQ61" s="59">
        <v>0.2297194459946223</v>
      </c>
      <c r="DR61" s="59">
        <v>0.20210983214746847</v>
      </c>
      <c r="DS61" s="59">
        <v>0.21358858858858859</v>
      </c>
      <c r="DT61" s="59">
        <v>0.21515445668931651</v>
      </c>
      <c r="DU61" s="59">
        <v>0.19004947773501923</v>
      </c>
      <c r="DV61" s="59">
        <v>0.24162379219475466</v>
      </c>
      <c r="DW61" s="59">
        <f t="shared" ref="DW61:DX61" si="998">DW29/DW$34</f>
        <v>0.21794336312755827</v>
      </c>
      <c r="DX61" s="59">
        <f t="shared" si="998"/>
        <v>0.19815454255288281</v>
      </c>
      <c r="DY61" s="59">
        <f t="shared" ref="DY61:DZ61" si="999">DY29/DY$34</f>
        <v>0.20396778239915495</v>
      </c>
      <c r="DZ61" s="59">
        <f t="shared" si="999"/>
        <v>0.20464771885857494</v>
      </c>
      <c r="EA61" s="59">
        <f t="shared" ref="EA61:EB61" si="1000">EA29/EA$34</f>
        <v>0.23720961460991002</v>
      </c>
      <c r="EB61" s="59">
        <f t="shared" si="1000"/>
        <v>0.27418485099040157</v>
      </c>
      <c r="EC61" s="59">
        <f t="shared" ref="EC61:ED61" si="1001">EC29/EC$34</f>
        <v>0.27236240662975214</v>
      </c>
      <c r="ED61" s="59">
        <f t="shared" si="1001"/>
        <v>0.26266793224299068</v>
      </c>
      <c r="EE61" s="59">
        <f t="shared" ref="EE61:EF61" si="1002">EE29/EE$34</f>
        <v>0.28088053643903299</v>
      </c>
      <c r="EF61" s="59">
        <f t="shared" si="1002"/>
        <v>0.28632049644095636</v>
      </c>
      <c r="EG61" s="59">
        <f t="shared" ref="EG61" si="1003">EG29/EG$34</f>
        <v>0.24642798295788904</v>
      </c>
      <c r="EH61" s="59"/>
      <c r="EI61" s="59">
        <f t="shared" ref="EI61:EJ61" si="1004">EI29/EI$34</f>
        <v>0.30228126819456941</v>
      </c>
      <c r="EJ61" s="59">
        <f t="shared" si="1004"/>
        <v>0.27352255054432351</v>
      </c>
      <c r="EK61" s="59">
        <f t="shared" ref="EK61:EN61" si="1005">EK29/EK$34</f>
        <v>0.31108627626285201</v>
      </c>
      <c r="EL61" s="59">
        <f t="shared" si="1005"/>
        <v>0.28273887989152952</v>
      </c>
      <c r="EM61" s="59">
        <f t="shared" si="1005"/>
        <v>0.26302189187619768</v>
      </c>
      <c r="EN61" s="59">
        <f t="shared" si="1005"/>
        <v>0.28809515069197167</v>
      </c>
      <c r="EO61" s="59">
        <f t="shared" ref="EO61:EV61" si="1006">EO29/EO$34</f>
        <v>0.29516042576001228</v>
      </c>
      <c r="EP61" s="59">
        <f t="shared" si="1006"/>
        <v>0.28688379345784454</v>
      </c>
      <c r="EQ61" s="59">
        <f t="shared" ca="1" si="1006"/>
        <v>0.29227184736116096</v>
      </c>
      <c r="ER61" s="59" t="e">
        <f t="shared" ca="1" si="1006"/>
        <v>#DIV/0!</v>
      </c>
      <c r="ES61" s="59" t="e">
        <f t="shared" ca="1" si="1006"/>
        <v>#DIV/0!</v>
      </c>
      <c r="ET61" s="59" t="e">
        <f t="shared" ca="1" si="1006"/>
        <v>#DIV/0!</v>
      </c>
      <c r="EU61" s="59" t="e">
        <f t="shared" ca="1" si="1006"/>
        <v>#DIV/0!</v>
      </c>
      <c r="EV61" s="59" t="e">
        <f t="shared" ca="1" si="1006"/>
        <v>#DIV/0!</v>
      </c>
      <c r="EW61" s="59" t="e">
        <f t="shared" ref="EW61:FL61" ca="1" si="1007">EW29/EW$34</f>
        <v>#DIV/0!</v>
      </c>
      <c r="EX61" s="59" t="e">
        <f t="shared" ca="1" si="1007"/>
        <v>#DIV/0!</v>
      </c>
      <c r="EY61" s="59" t="e">
        <f t="shared" ca="1" si="1007"/>
        <v>#DIV/0!</v>
      </c>
      <c r="EZ61" s="59" t="e">
        <f t="shared" ca="1" si="1007"/>
        <v>#DIV/0!</v>
      </c>
      <c r="FA61" s="59" t="e">
        <f t="shared" ca="1" si="1007"/>
        <v>#DIV/0!</v>
      </c>
      <c r="FB61" s="59" t="e">
        <f t="shared" ca="1" si="1007"/>
        <v>#DIV/0!</v>
      </c>
      <c r="FC61" s="59" t="e">
        <f t="shared" ca="1" si="1007"/>
        <v>#DIV/0!</v>
      </c>
      <c r="FD61" s="59" t="e">
        <f t="shared" ca="1" si="1007"/>
        <v>#DIV/0!</v>
      </c>
      <c r="FE61" s="59" t="e">
        <f t="shared" ca="1" si="1007"/>
        <v>#DIV/0!</v>
      </c>
      <c r="FF61" s="59" t="e">
        <f t="shared" ca="1" si="1007"/>
        <v>#DIV/0!</v>
      </c>
      <c r="FG61" s="59" t="e">
        <f t="shared" ca="1" si="1007"/>
        <v>#DIV/0!</v>
      </c>
      <c r="FH61" s="59" t="e">
        <f t="shared" ca="1" si="1007"/>
        <v>#DIV/0!</v>
      </c>
      <c r="FI61" s="59" t="e">
        <f t="shared" ca="1" si="1007"/>
        <v>#DIV/0!</v>
      </c>
      <c r="FJ61" s="59" t="e">
        <f t="shared" ca="1" si="1007"/>
        <v>#DIV/0!</v>
      </c>
      <c r="FK61" s="59" t="e">
        <f t="shared" ca="1" si="1007"/>
        <v>#DIV/0!</v>
      </c>
      <c r="FL61" s="59" t="e">
        <f t="shared" ca="1" si="1007"/>
        <v>#DIV/0!</v>
      </c>
      <c r="FM61" s="59" t="e">
        <f t="shared" ref="FM61:GI61" ca="1" si="1008">FM29/FM$34</f>
        <v>#DIV/0!</v>
      </c>
      <c r="FN61" s="59" t="e">
        <f t="shared" ca="1" si="1008"/>
        <v>#DIV/0!</v>
      </c>
      <c r="FO61" s="59" t="e">
        <f t="shared" ca="1" si="1008"/>
        <v>#DIV/0!</v>
      </c>
      <c r="FP61" s="59" t="e">
        <f t="shared" ca="1" si="1008"/>
        <v>#DIV/0!</v>
      </c>
      <c r="FQ61" s="59" t="e">
        <f t="shared" ca="1" si="1008"/>
        <v>#DIV/0!</v>
      </c>
      <c r="FR61" s="59" t="e">
        <f t="shared" ca="1" si="1008"/>
        <v>#DIV/0!</v>
      </c>
      <c r="FS61" s="59" t="e">
        <f t="shared" ca="1" si="1008"/>
        <v>#DIV/0!</v>
      </c>
      <c r="FT61" s="59" t="e">
        <f t="shared" ca="1" si="1008"/>
        <v>#DIV/0!</v>
      </c>
      <c r="FU61" s="59" t="e">
        <f t="shared" ca="1" si="1008"/>
        <v>#DIV/0!</v>
      </c>
      <c r="FV61" s="59" t="e">
        <f t="shared" ca="1" si="1008"/>
        <v>#DIV/0!</v>
      </c>
      <c r="FW61" s="59" t="e">
        <f t="shared" ca="1" si="1008"/>
        <v>#DIV/0!</v>
      </c>
      <c r="FX61" s="59" t="e">
        <f t="shared" ca="1" si="1008"/>
        <v>#DIV/0!</v>
      </c>
      <c r="FY61" s="59" t="e">
        <f t="shared" ca="1" si="1008"/>
        <v>#DIV/0!</v>
      </c>
      <c r="FZ61" s="59" t="e">
        <f t="shared" ca="1" si="1008"/>
        <v>#DIV/0!</v>
      </c>
      <c r="GA61" s="59" t="e">
        <f t="shared" ca="1" si="1008"/>
        <v>#DIV/0!</v>
      </c>
      <c r="GB61" s="59" t="e">
        <f t="shared" ca="1" si="1008"/>
        <v>#DIV/0!</v>
      </c>
      <c r="GC61" s="59" t="e">
        <f t="shared" ca="1" si="1008"/>
        <v>#DIV/0!</v>
      </c>
      <c r="GD61" s="59" t="e">
        <f t="shared" ca="1" si="1008"/>
        <v>#DIV/0!</v>
      </c>
      <c r="GE61" s="59" t="e">
        <f t="shared" ca="1" si="1008"/>
        <v>#DIV/0!</v>
      </c>
      <c r="GF61" s="59" t="e">
        <f t="shared" ca="1" si="1008"/>
        <v>#DIV/0!</v>
      </c>
      <c r="GG61" s="59" t="e">
        <f t="shared" ca="1" si="1008"/>
        <v>#DIV/0!</v>
      </c>
      <c r="GH61" s="59" t="e">
        <f t="shared" ca="1" si="1008"/>
        <v>#DIV/0!</v>
      </c>
      <c r="GI61" s="59" t="e">
        <f t="shared" ca="1" si="1008"/>
        <v>#DIV/0!</v>
      </c>
    </row>
    <row r="62" spans="2:191" x14ac:dyDescent="0.2">
      <c r="B62" s="55" t="str">
        <f t="shared" si="703"/>
        <v>Hero MotoCorp</v>
      </c>
      <c r="D62" s="59">
        <f t="shared" ref="D62:AA62" si="1009">D30/D$34</f>
        <v>8.8569056185995023E-4</v>
      </c>
      <c r="E62" s="59">
        <f t="shared" si="1009"/>
        <v>9.4456738813623355E-3</v>
      </c>
      <c r="F62" s="59">
        <f t="shared" si="1009"/>
        <v>1.1920615844349888E-2</v>
      </c>
      <c r="G62" s="59">
        <f t="shared" si="1009"/>
        <v>9.1203891366031624E-3</v>
      </c>
      <c r="H62" s="59">
        <f t="shared" si="1009"/>
        <v>1.1040777270719858E-2</v>
      </c>
      <c r="I62" s="59">
        <f t="shared" si="1009"/>
        <v>1.7322411709413187E-2</v>
      </c>
      <c r="J62" s="59">
        <f t="shared" si="1009"/>
        <v>1.7957629923866271E-2</v>
      </c>
      <c r="K62" s="59">
        <f t="shared" si="1009"/>
        <v>2.0379912327924327E-2</v>
      </c>
      <c r="L62" s="59">
        <f t="shared" si="1009"/>
        <v>1.7527503263099011E-2</v>
      </c>
      <c r="M62" s="59">
        <f t="shared" si="1009"/>
        <v>1.689634511683643E-2</v>
      </c>
      <c r="N62" s="59">
        <f t="shared" si="1009"/>
        <v>1.443298969072165E-2</v>
      </c>
      <c r="O62" s="59">
        <f t="shared" si="1009"/>
        <v>1.7927039298575229E-2</v>
      </c>
      <c r="P62" s="59">
        <f t="shared" si="1009"/>
        <v>1.5026114905584573E-2</v>
      </c>
      <c r="Q62" s="59">
        <f t="shared" si="1009"/>
        <v>1.684717208182912E-2</v>
      </c>
      <c r="R62" s="59">
        <f t="shared" si="1009"/>
        <v>8.2792207792207785E-3</v>
      </c>
      <c r="S62" s="59">
        <f t="shared" si="1009"/>
        <v>9.4796567949072801E-3</v>
      </c>
      <c r="T62" s="59">
        <f t="shared" si="1009"/>
        <v>6.6919473566807944E-3</v>
      </c>
      <c r="U62" s="59">
        <f t="shared" si="1009"/>
        <v>8.3945435466946487E-3</v>
      </c>
      <c r="V62" s="59">
        <f t="shared" si="1009"/>
        <v>8.1846335348768617E-3</v>
      </c>
      <c r="W62" s="59">
        <f t="shared" si="1009"/>
        <v>9.0877315623907728E-3</v>
      </c>
      <c r="X62" s="59">
        <f t="shared" si="1009"/>
        <v>3.1895227432499285E-2</v>
      </c>
      <c r="Y62" s="59">
        <f t="shared" si="1009"/>
        <v>2.5150383737813732E-2</v>
      </c>
      <c r="Z62" s="59">
        <f t="shared" si="1009"/>
        <v>2.777635684689754E-2</v>
      </c>
      <c r="AA62" s="59">
        <f t="shared" si="1009"/>
        <v>4.2325724050300134E-2</v>
      </c>
      <c r="AB62" s="59">
        <f t="shared" si="750"/>
        <v>4.2325724050300134E-2</v>
      </c>
      <c r="AC62" s="59">
        <f t="shared" si="705"/>
        <v>1.4196127076011303E-2</v>
      </c>
      <c r="AD62" s="59">
        <f t="shared" si="705"/>
        <v>2.2870358473596298E-2</v>
      </c>
      <c r="AE62" s="59">
        <f t="shared" si="705"/>
        <v>2.2005141388174807E-2</v>
      </c>
      <c r="AF62" s="59">
        <f t="shared" si="705"/>
        <v>3.5463258785942489E-2</v>
      </c>
      <c r="AG62" s="59">
        <f t="shared" si="705"/>
        <v>1.6190036900369003E-2</v>
      </c>
      <c r="AH62" s="59">
        <f t="shared" si="705"/>
        <v>1.8527627479914741E-2</v>
      </c>
      <c r="AI62" s="59"/>
      <c r="AJ62" s="59">
        <f t="shared" si="706"/>
        <v>4.7248803827751193E-2</v>
      </c>
      <c r="AK62" s="59">
        <f t="shared" si="706"/>
        <v>2.5493250259605398E-2</v>
      </c>
      <c r="AL62" s="59">
        <f t="shared" si="706"/>
        <v>1.239866475917978E-2</v>
      </c>
      <c r="AM62" s="59">
        <f t="shared" si="706"/>
        <v>1.2883435582822086E-2</v>
      </c>
      <c r="AN62" s="59">
        <f t="shared" si="706"/>
        <v>1.6061899679829243E-2</v>
      </c>
      <c r="AO62" s="59">
        <f t="shared" si="706"/>
        <v>2.7437006871977601E-2</v>
      </c>
      <c r="AP62" s="59">
        <f t="shared" si="706"/>
        <v>2.5280199252801991E-2</v>
      </c>
      <c r="AQ62" s="59">
        <f t="shared" si="706"/>
        <v>2.3753648903897889E-2</v>
      </c>
      <c r="AR62" s="59">
        <f t="shared" ref="AR62" si="1010">AR30/AR$34</f>
        <v>1.7981166645361969E-2</v>
      </c>
      <c r="AS62" s="59">
        <f t="shared" si="752"/>
        <v>1.7981166645361969E-2</v>
      </c>
      <c r="AT62" s="59">
        <f t="shared" ref="AT62:AU62" si="1011">AT30/AT$34</f>
        <v>2.0527680341619642E-2</v>
      </c>
      <c r="AU62" s="59">
        <f t="shared" si="1011"/>
        <v>2.4279023909292579E-2</v>
      </c>
      <c r="AV62" s="59">
        <f t="shared" ref="AV62:AW62" si="1012">AV30/AV$34</f>
        <v>3.2905393244945708E-2</v>
      </c>
      <c r="AW62" s="59">
        <f t="shared" si="1012"/>
        <v>3.5080136862956961E-2</v>
      </c>
      <c r="AX62" s="59">
        <f t="shared" ref="AX62:AY62" si="1013">AX30/AX$34</f>
        <v>3.795721187025535E-3</v>
      </c>
      <c r="AY62" s="59">
        <f t="shared" si="1013"/>
        <v>6.0350788960834853E-3</v>
      </c>
      <c r="AZ62" s="59">
        <f t="shared" ref="AZ62:BA62" si="1014">AZ30/AZ$34</f>
        <v>1.9524059952668947E-2</v>
      </c>
      <c r="BA62" s="59">
        <f t="shared" si="1014"/>
        <v>2.2943037974683545E-2</v>
      </c>
      <c r="BB62" s="59">
        <f t="shared" ref="BB62:BC62" si="1015">BB30/BB$34</f>
        <v>2.3286489777281722E-2</v>
      </c>
      <c r="BC62" s="59">
        <f t="shared" si="1015"/>
        <v>4.1681901279707494E-2</v>
      </c>
      <c r="BD62" s="59">
        <f t="shared" ref="BD62:BE62" si="1016">BD30/BD$34</f>
        <v>2.5061448744517809E-2</v>
      </c>
      <c r="BE62" s="59">
        <f t="shared" si="1016"/>
        <v>3.550606343283582E-2</v>
      </c>
      <c r="BF62" s="59">
        <f t="shared" ref="BF62:BG62" si="1017">BF30/BF$34</f>
        <v>3.1327988105984174E-2</v>
      </c>
      <c r="BG62" s="59">
        <f t="shared" si="1017"/>
        <v>2.9969549655430312E-2</v>
      </c>
      <c r="BH62" s="59">
        <f t="shared" ref="BH62:BI62" si="1018">BH30/BH$34</f>
        <v>4.0688814385857967E-2</v>
      </c>
      <c r="BI62" s="59">
        <f t="shared" si="1018"/>
        <v>4.0956499618417706E-2</v>
      </c>
      <c r="BJ62" s="59">
        <f t="shared" ref="BJ62:BK62" si="1019">BJ30/BJ$34</f>
        <v>4.5704887936969328E-2</v>
      </c>
      <c r="BK62" s="59">
        <f t="shared" si="1019"/>
        <v>6.0066918051941157E-2</v>
      </c>
      <c r="BL62" s="59">
        <f t="shared" ref="BL62:BM62" si="1020">BL30/BL$34</f>
        <v>3.5582648142897647E-2</v>
      </c>
      <c r="BM62" s="59">
        <f t="shared" si="1020"/>
        <v>3.752139377715364E-2</v>
      </c>
      <c r="BN62" s="59">
        <f t="shared" ref="BN62:BO62" si="1021">BN30/BN$34</f>
        <v>5.1222226210560322E-2</v>
      </c>
      <c r="BO62" s="59">
        <f t="shared" si="1021"/>
        <v>5.8232852342360149E-2</v>
      </c>
      <c r="BP62" s="59">
        <f t="shared" ref="BP62:BQ62" si="1022">BP30/BP$34</f>
        <v>4.5716129726241062E-2</v>
      </c>
      <c r="BQ62" s="59">
        <f t="shared" si="1022"/>
        <v>4.8283201702795049E-2</v>
      </c>
      <c r="BR62" s="59">
        <f t="shared" ref="BR62:BS62" si="1023">BR30/BR$34</f>
        <v>5.1967514260852748E-2</v>
      </c>
      <c r="BS62" s="59">
        <f t="shared" si="1023"/>
        <v>6.1200683247927344E-2</v>
      </c>
      <c r="BT62" s="59">
        <f t="shared" ref="BT62:BU62" si="1024">BT30/BT$34</f>
        <v>5.4263173864670777E-2</v>
      </c>
      <c r="BU62" s="59">
        <f t="shared" si="1024"/>
        <v>4.7421573888861784E-2</v>
      </c>
      <c r="BV62" s="59">
        <f t="shared" ref="BV62" si="1025">BV30/BV$34</f>
        <v>5.2787318361955084E-2</v>
      </c>
      <c r="BW62" s="59">
        <f t="shared" ref="BW62:BX62" si="1026">BW30/BW$34</f>
        <v>4.4447150511446661E-2</v>
      </c>
      <c r="BX62" s="59">
        <f t="shared" si="1026"/>
        <v>5.4697373964330852E-2</v>
      </c>
      <c r="BY62" s="59">
        <f t="shared" ref="BY62:BZ62" si="1027">BY30/BY$34</f>
        <v>4.9892500316175543E-2</v>
      </c>
      <c r="BZ62" s="59">
        <f t="shared" si="1027"/>
        <v>5.8370965044321793E-2</v>
      </c>
      <c r="CA62" s="59">
        <f t="shared" ref="CA62:CB62" si="1028">CA30/CA$34</f>
        <v>5.0384766612368702E-2</v>
      </c>
      <c r="CB62" s="59">
        <f t="shared" si="1028"/>
        <v>5.5527267854750102E-2</v>
      </c>
      <c r="CC62" s="59">
        <f t="shared" ref="CC62:CD62" si="1029">CC30/CC$34</f>
        <v>5.8098372872935039E-2</v>
      </c>
      <c r="CD62" s="59">
        <f t="shared" si="1029"/>
        <v>7.0322191897352282E-2</v>
      </c>
      <c r="CE62" s="59">
        <f t="shared" ref="CE62:CF62" si="1030">CE30/CE$34</f>
        <v>7.4104267721028821E-2</v>
      </c>
      <c r="CF62" s="59">
        <f t="shared" si="1030"/>
        <v>2.9374566521153767E-2</v>
      </c>
      <c r="CG62" s="59">
        <f t="shared" ref="CG62:CH62" si="1031">CG30/CG$34</f>
        <v>1.5422481736534786E-2</v>
      </c>
      <c r="CH62" s="59">
        <f t="shared" si="1031"/>
        <v>1.2675962372406431E-2</v>
      </c>
      <c r="CI62" s="59">
        <f t="shared" ref="CI62:CK62" si="1032">CI30/CI$34</f>
        <v>1.2217826390505003E-2</v>
      </c>
      <c r="CJ62" s="59"/>
      <c r="CK62" s="59">
        <f t="shared" si="1032"/>
        <v>1.1016849298927772E-2</v>
      </c>
      <c r="CL62" s="59">
        <f t="shared" ref="CL62:CM62" si="1033">CL30/CL$34</f>
        <v>1.4253740134291436E-2</v>
      </c>
      <c r="CM62" s="59">
        <f t="shared" si="1033"/>
        <v>1.7510231570222246E-2</v>
      </c>
      <c r="CN62" s="59">
        <f t="shared" ref="CN62:CO62" si="1034">CN30/CN$34</f>
        <v>1.9461837874428838E-2</v>
      </c>
      <c r="CO62" s="59">
        <f t="shared" si="1034"/>
        <v>2.139598870465571E-2</v>
      </c>
      <c r="CP62" s="59">
        <f t="shared" ref="CP62:CQ62" si="1035">CP30/CP$34</f>
        <v>3.055501837168826E-2</v>
      </c>
      <c r="CQ62" s="59">
        <f t="shared" si="1035"/>
        <v>3.2296113232981351E-2</v>
      </c>
      <c r="CR62" s="59">
        <f t="shared" ref="CR62" si="1036">CR30/CR$34</f>
        <v>3.8426401735754255E-2</v>
      </c>
      <c r="CS62" s="59">
        <f t="shared" ref="CS62:CV62" si="1037">CS30/CS$34</f>
        <v>4.1490512240684299E-2</v>
      </c>
      <c r="CT62" s="59">
        <f t="shared" si="1037"/>
        <v>3.7276980821636073E-2</v>
      </c>
      <c r="CU62" s="59">
        <f t="shared" ref="CU62" si="1038">CU30/CU$34</f>
        <v>4.9014607002086714E-2</v>
      </c>
      <c r="CV62" s="59">
        <f t="shared" si="1037"/>
        <v>5.3297518908602529E-2</v>
      </c>
      <c r="CW62" s="59">
        <f t="shared" ref="CW62:CX62" si="1039">CW30/CW$34</f>
        <v>8.1050643028409503E-2</v>
      </c>
      <c r="CX62" s="59">
        <f t="shared" si="1039"/>
        <v>5.0295857988165681E-2</v>
      </c>
      <c r="CY62" s="59">
        <f t="shared" ref="CY62" si="1040">CY30/CY$34</f>
        <v>5.9878945092952877E-2</v>
      </c>
      <c r="CZ62" s="59">
        <v>7.0491078012092617E-2</v>
      </c>
      <c r="DA62" s="59">
        <v>7.1087556392624068E-2</v>
      </c>
      <c r="DB62" s="59">
        <v>8.5873352825729957E-2</v>
      </c>
      <c r="DC62" s="59">
        <v>6.5326175962150845E-2</v>
      </c>
      <c r="DD62" s="59">
        <v>6.7147564342327895E-2</v>
      </c>
      <c r="DE62" s="59">
        <v>6.4632983794089605E-2</v>
      </c>
      <c r="DF62" s="59">
        <v>8.1512866360880037E-2</v>
      </c>
      <c r="DG62" s="59">
        <v>6.4053219291993341E-2</v>
      </c>
      <c r="DH62" s="59">
        <v>7.3285152783060734E-2</v>
      </c>
      <c r="DI62" s="59">
        <v>6.6381684409552388E-2</v>
      </c>
      <c r="DJ62" s="59">
        <v>8.0739239884570518E-2</v>
      </c>
      <c r="DK62" s="59">
        <v>8.4449925297033226E-2</v>
      </c>
      <c r="DL62" s="59">
        <v>0.10867976244860666</v>
      </c>
      <c r="DM62" s="59">
        <v>0.10566462423408779</v>
      </c>
      <c r="DN62" s="59">
        <v>0.12741873804971318</v>
      </c>
      <c r="DO62" s="59">
        <v>0.13398919218511848</v>
      </c>
      <c r="DP62" s="59">
        <v>0.13415166658580369</v>
      </c>
      <c r="DQ62" s="59">
        <v>0.12627466896656689</v>
      </c>
      <c r="DR62" s="59">
        <v>0.12024394934205104</v>
      </c>
      <c r="DS62" s="59">
        <v>0.11702327327327328</v>
      </c>
      <c r="DT62" s="59">
        <v>0.12733398047164962</v>
      </c>
      <c r="DU62" s="59">
        <v>0.12781748213304014</v>
      </c>
      <c r="DV62" s="59">
        <v>0.1236353369306061</v>
      </c>
      <c r="DW62" s="59">
        <f t="shared" ref="DW62:DX62" si="1041">DW30/DW$34</f>
        <v>0.11168657589173837</v>
      </c>
      <c r="DX62" s="59">
        <f t="shared" si="1041"/>
        <v>0.13579781214635986</v>
      </c>
      <c r="DY62" s="59">
        <f t="shared" ref="DY62:DZ62" si="1042">DY30/DY$34</f>
        <v>9.6586782861292672E-2</v>
      </c>
      <c r="DZ62" s="59">
        <f t="shared" si="1042"/>
        <v>0.10659565985077177</v>
      </c>
      <c r="EA62" s="59">
        <f t="shared" ref="EA62:EB62" si="1043">EA30/EA$34</f>
        <v>8.7484893245602255E-2</v>
      </c>
      <c r="EB62" s="59">
        <f t="shared" si="1043"/>
        <v>0.10040622640831147</v>
      </c>
      <c r="EC62" s="59">
        <f t="shared" ref="EC62:ED62" si="1044">EC30/EC$34</f>
        <v>0.10632130513954439</v>
      </c>
      <c r="ED62" s="59">
        <f t="shared" si="1044"/>
        <v>0.12616822429906541</v>
      </c>
      <c r="EE62" s="59">
        <f t="shared" ref="EE62:EF62" si="1045">EE30/EE$34</f>
        <v>0.11734603846832539</v>
      </c>
      <c r="EF62" s="59">
        <f t="shared" si="1045"/>
        <v>0.11416316846139807</v>
      </c>
      <c r="EG62" s="59">
        <f t="shared" ref="EG62" si="1046">EG30/EG$34</f>
        <v>0.10665442647647294</v>
      </c>
      <c r="EH62" s="59"/>
      <c r="EI62" s="59">
        <f t="shared" ref="EI62:EJ62" si="1047">EI30/EI$34</f>
        <v>0.13010109564388928</v>
      </c>
      <c r="EJ62" s="59">
        <f t="shared" si="1047"/>
        <v>9.304043545878693E-2</v>
      </c>
      <c r="EK62" s="59">
        <f t="shared" ref="EK62:EN62" si="1048">EK30/EK$34</f>
        <v>0.11475189986589182</v>
      </c>
      <c r="EL62" s="59">
        <f t="shared" si="1048"/>
        <v>0.10376257014801703</v>
      </c>
      <c r="EM62" s="59">
        <f t="shared" si="1048"/>
        <v>0.10763021891876198</v>
      </c>
      <c r="EN62" s="59">
        <f t="shared" si="1048"/>
        <v>0.1095407657574979</v>
      </c>
      <c r="EO62" s="59">
        <f t="shared" ref="EO62:EV62" si="1049">EO30/EO$34</f>
        <v>0.11164713990351481</v>
      </c>
      <c r="EP62" s="59">
        <f t="shared" si="1049"/>
        <v>0.11510791366906475</v>
      </c>
      <c r="EQ62" s="59">
        <f t="shared" ca="1" si="1049"/>
        <v>0.11232308245140199</v>
      </c>
      <c r="ER62" s="59" t="e">
        <f t="shared" ca="1" si="1049"/>
        <v>#DIV/0!</v>
      </c>
      <c r="ES62" s="59" t="e">
        <f t="shared" ca="1" si="1049"/>
        <v>#DIV/0!</v>
      </c>
      <c r="ET62" s="59" t="e">
        <f t="shared" ca="1" si="1049"/>
        <v>#DIV/0!</v>
      </c>
      <c r="EU62" s="59" t="e">
        <f t="shared" ca="1" si="1049"/>
        <v>#DIV/0!</v>
      </c>
      <c r="EV62" s="59" t="e">
        <f t="shared" ca="1" si="1049"/>
        <v>#DIV/0!</v>
      </c>
      <c r="EW62" s="59" t="e">
        <f t="shared" ref="EW62:FL62" ca="1" si="1050">EW30/EW$34</f>
        <v>#DIV/0!</v>
      </c>
      <c r="EX62" s="59" t="e">
        <f t="shared" ca="1" si="1050"/>
        <v>#DIV/0!</v>
      </c>
      <c r="EY62" s="59" t="e">
        <f t="shared" ca="1" si="1050"/>
        <v>#DIV/0!</v>
      </c>
      <c r="EZ62" s="59" t="e">
        <f t="shared" ca="1" si="1050"/>
        <v>#DIV/0!</v>
      </c>
      <c r="FA62" s="59" t="e">
        <f t="shared" ca="1" si="1050"/>
        <v>#DIV/0!</v>
      </c>
      <c r="FB62" s="59" t="e">
        <f t="shared" ca="1" si="1050"/>
        <v>#DIV/0!</v>
      </c>
      <c r="FC62" s="59" t="e">
        <f t="shared" ca="1" si="1050"/>
        <v>#DIV/0!</v>
      </c>
      <c r="FD62" s="59" t="e">
        <f t="shared" ca="1" si="1050"/>
        <v>#DIV/0!</v>
      </c>
      <c r="FE62" s="59" t="e">
        <f t="shared" ca="1" si="1050"/>
        <v>#DIV/0!</v>
      </c>
      <c r="FF62" s="59" t="e">
        <f t="shared" ca="1" si="1050"/>
        <v>#DIV/0!</v>
      </c>
      <c r="FG62" s="59" t="e">
        <f t="shared" ca="1" si="1050"/>
        <v>#DIV/0!</v>
      </c>
      <c r="FH62" s="59" t="e">
        <f t="shared" ca="1" si="1050"/>
        <v>#DIV/0!</v>
      </c>
      <c r="FI62" s="59" t="e">
        <f t="shared" ca="1" si="1050"/>
        <v>#DIV/0!</v>
      </c>
      <c r="FJ62" s="59" t="e">
        <f t="shared" ca="1" si="1050"/>
        <v>#DIV/0!</v>
      </c>
      <c r="FK62" s="59" t="e">
        <f t="shared" ca="1" si="1050"/>
        <v>#DIV/0!</v>
      </c>
      <c r="FL62" s="59" t="e">
        <f t="shared" ca="1" si="1050"/>
        <v>#DIV/0!</v>
      </c>
      <c r="FM62" s="59" t="e">
        <f t="shared" ref="FM62:GI62" ca="1" si="1051">FM30/FM$34</f>
        <v>#DIV/0!</v>
      </c>
      <c r="FN62" s="59" t="e">
        <f t="shared" ca="1" si="1051"/>
        <v>#DIV/0!</v>
      </c>
      <c r="FO62" s="59" t="e">
        <f t="shared" ca="1" si="1051"/>
        <v>#DIV/0!</v>
      </c>
      <c r="FP62" s="59" t="e">
        <f t="shared" ca="1" si="1051"/>
        <v>#DIV/0!</v>
      </c>
      <c r="FQ62" s="59" t="e">
        <f t="shared" ca="1" si="1051"/>
        <v>#DIV/0!</v>
      </c>
      <c r="FR62" s="59" t="e">
        <f t="shared" ca="1" si="1051"/>
        <v>#DIV/0!</v>
      </c>
      <c r="FS62" s="59" t="e">
        <f t="shared" ca="1" si="1051"/>
        <v>#DIV/0!</v>
      </c>
      <c r="FT62" s="59" t="e">
        <f t="shared" ca="1" si="1051"/>
        <v>#DIV/0!</v>
      </c>
      <c r="FU62" s="59" t="e">
        <f t="shared" ca="1" si="1051"/>
        <v>#DIV/0!</v>
      </c>
      <c r="FV62" s="59" t="e">
        <f t="shared" ca="1" si="1051"/>
        <v>#DIV/0!</v>
      </c>
      <c r="FW62" s="59" t="e">
        <f t="shared" ca="1" si="1051"/>
        <v>#DIV/0!</v>
      </c>
      <c r="FX62" s="59" t="e">
        <f t="shared" ca="1" si="1051"/>
        <v>#DIV/0!</v>
      </c>
      <c r="FY62" s="59" t="e">
        <f t="shared" ca="1" si="1051"/>
        <v>#DIV/0!</v>
      </c>
      <c r="FZ62" s="59" t="e">
        <f t="shared" ca="1" si="1051"/>
        <v>#DIV/0!</v>
      </c>
      <c r="GA62" s="59" t="e">
        <f t="shared" ca="1" si="1051"/>
        <v>#DIV/0!</v>
      </c>
      <c r="GB62" s="59" t="e">
        <f t="shared" ca="1" si="1051"/>
        <v>#DIV/0!</v>
      </c>
      <c r="GC62" s="59" t="e">
        <f t="shared" ca="1" si="1051"/>
        <v>#DIV/0!</v>
      </c>
      <c r="GD62" s="59" t="e">
        <f t="shared" ca="1" si="1051"/>
        <v>#DIV/0!</v>
      </c>
      <c r="GE62" s="59" t="e">
        <f t="shared" ca="1" si="1051"/>
        <v>#DIV/0!</v>
      </c>
      <c r="GF62" s="59" t="e">
        <f t="shared" ca="1" si="1051"/>
        <v>#DIV/0!</v>
      </c>
      <c r="GG62" s="59" t="e">
        <f t="shared" ca="1" si="1051"/>
        <v>#DIV/0!</v>
      </c>
      <c r="GH62" s="59" t="e">
        <f t="shared" ca="1" si="1051"/>
        <v>#DIV/0!</v>
      </c>
      <c r="GI62" s="59" t="e">
        <f t="shared" ca="1" si="1051"/>
        <v>#DIV/0!</v>
      </c>
    </row>
    <row r="63" spans="2:191" x14ac:dyDescent="0.2">
      <c r="B63" s="55" t="str">
        <f t="shared" si="703"/>
        <v>Others</v>
      </c>
      <c r="D63" s="59">
        <f t="shared" ref="D63:AQ63" si="1052">1-SUM(D55:D62)</f>
        <v>0.12726266260725161</v>
      </c>
      <c r="E63" s="59">
        <f t="shared" si="1052"/>
        <v>0.13267123657364932</v>
      </c>
      <c r="F63" s="59">
        <f t="shared" si="1052"/>
        <v>0.2173969532594926</v>
      </c>
      <c r="G63" s="59">
        <f t="shared" si="1052"/>
        <v>0.13660316173490072</v>
      </c>
      <c r="H63" s="59">
        <f t="shared" si="1052"/>
        <v>0.13300456352127188</v>
      </c>
      <c r="I63" s="59">
        <f t="shared" si="1052"/>
        <v>0.11944407143816294</v>
      </c>
      <c r="J63" s="59">
        <f t="shared" si="1052"/>
        <v>0.154750082754055</v>
      </c>
      <c r="K63" s="59">
        <f t="shared" si="1052"/>
        <v>0.159501653464585</v>
      </c>
      <c r="L63" s="59">
        <f t="shared" si="1052"/>
        <v>0.16707066940145443</v>
      </c>
      <c r="M63" s="59">
        <f t="shared" si="1052"/>
        <v>0.14739364889155171</v>
      </c>
      <c r="N63" s="59">
        <f t="shared" si="1052"/>
        <v>0.1547919053073693</v>
      </c>
      <c r="O63" s="59">
        <f t="shared" si="1052"/>
        <v>0.14991388758415536</v>
      </c>
      <c r="P63" s="59">
        <f t="shared" si="1052"/>
        <v>0.16914423463238248</v>
      </c>
      <c r="Q63" s="59">
        <f t="shared" si="1052"/>
        <v>0.1863322566343657</v>
      </c>
      <c r="R63" s="59">
        <f t="shared" si="1052"/>
        <v>0.16726190476190472</v>
      </c>
      <c r="S63" s="59">
        <f t="shared" si="1052"/>
        <v>0.17783005812344321</v>
      </c>
      <c r="T63" s="59">
        <f t="shared" si="1052"/>
        <v>0.17555208565692626</v>
      </c>
      <c r="U63" s="59">
        <f t="shared" si="1052"/>
        <v>0.16719132563833494</v>
      </c>
      <c r="V63" s="59">
        <f t="shared" si="1052"/>
        <v>0.21670845008110906</v>
      </c>
      <c r="W63" s="59">
        <f t="shared" si="1052"/>
        <v>0.20779447745543522</v>
      </c>
      <c r="X63" s="59">
        <f t="shared" si="1052"/>
        <v>0.16106438930403311</v>
      </c>
      <c r="Y63" s="59">
        <f t="shared" si="1052"/>
        <v>0.16153287699647367</v>
      </c>
      <c r="Z63" s="59">
        <f t="shared" si="1052"/>
        <v>0.16092894777226452</v>
      </c>
      <c r="AA63" s="59">
        <f t="shared" si="1052"/>
        <v>0.15611444595364321</v>
      </c>
      <c r="AB63" s="59">
        <f t="shared" si="750"/>
        <v>0.15611444595364321</v>
      </c>
      <c r="AC63" s="59">
        <f t="shared" si="1052"/>
        <v>0.16093538235361693</v>
      </c>
      <c r="AD63" s="59">
        <f t="shared" si="1052"/>
        <v>0.21097263266092758</v>
      </c>
      <c r="AE63" s="59">
        <f t="shared" si="1052"/>
        <v>0.18642673521850905</v>
      </c>
      <c r="AF63" s="59">
        <f t="shared" si="1052"/>
        <v>0.23210862619808315</v>
      </c>
      <c r="AG63" s="59">
        <f t="shared" si="1052"/>
        <v>0.1607011070110701</v>
      </c>
      <c r="AH63" s="59">
        <f t="shared" si="1052"/>
        <v>0.12538940809968846</v>
      </c>
      <c r="AI63" s="59"/>
      <c r="AJ63" s="59">
        <f t="shared" si="1052"/>
        <v>0.20275119617224879</v>
      </c>
      <c r="AK63" s="59">
        <f t="shared" si="1052"/>
        <v>0.14620976116303219</v>
      </c>
      <c r="AL63" s="59">
        <f t="shared" si="1052"/>
        <v>0.14387901083180055</v>
      </c>
      <c r="AM63" s="59">
        <f t="shared" si="1052"/>
        <v>0.1239821528165086</v>
      </c>
      <c r="AN63" s="59">
        <f t="shared" si="1052"/>
        <v>0.13361792956243324</v>
      </c>
      <c r="AO63" s="59">
        <f t="shared" si="1052"/>
        <v>0.14655128531432937</v>
      </c>
      <c r="AP63" s="59">
        <f t="shared" si="1052"/>
        <v>0.14371108343711081</v>
      </c>
      <c r="AQ63" s="59">
        <f t="shared" si="1052"/>
        <v>0.13691259801957534</v>
      </c>
      <c r="AR63" s="59">
        <f t="shared" ref="AR63" si="1053">1-SUM(AR55:AR62)</f>
        <v>0.10835570326814103</v>
      </c>
      <c r="AS63" s="59">
        <f t="shared" si="752"/>
        <v>0.10835570326814103</v>
      </c>
      <c r="AT63" s="59">
        <f t="shared" ref="AT63:AU63" si="1054">1-SUM(AT55:AT62)</f>
        <v>0.10347719993899651</v>
      </c>
      <c r="AU63" s="59">
        <f t="shared" si="1054"/>
        <v>0.1251335140908717</v>
      </c>
      <c r="AV63" s="59">
        <f t="shared" ref="AV63:AW63" si="1055">1-SUM(AV55:AV62)</f>
        <v>0.1263423120763093</v>
      </c>
      <c r="AW63" s="59">
        <f t="shared" si="1055"/>
        <v>0.16481181343417961</v>
      </c>
      <c r="AX63" s="59">
        <f t="shared" ref="AX63:AY63" si="1056">1-SUM(AX55:AX62)</f>
        <v>0.27409707844490461</v>
      </c>
      <c r="AY63" s="59">
        <f t="shared" si="1056"/>
        <v>0.12686238762808832</v>
      </c>
      <c r="AZ63" s="59">
        <f t="shared" ref="AZ63:BA63" si="1057">1-SUM(AZ55:AZ62)</f>
        <v>0.14435971601367348</v>
      </c>
      <c r="BA63" s="59">
        <f t="shared" si="1057"/>
        <v>0.12115732368896936</v>
      </c>
      <c r="BB63" s="59">
        <f t="shared" ref="BB63:BC63" si="1058">1-SUM(BB55:BB62)</f>
        <v>0.12033889706255385</v>
      </c>
      <c r="BC63" s="59">
        <f t="shared" si="1058"/>
        <v>0.14106032906764165</v>
      </c>
      <c r="BD63" s="59">
        <f t="shared" ref="BD63:BE63" si="1059">1-SUM(BD55:BD62)</f>
        <v>0.10901730203865256</v>
      </c>
      <c r="BE63" s="59">
        <f t="shared" si="1059"/>
        <v>0.11234841417910446</v>
      </c>
      <c r="BF63" s="59">
        <f t="shared" ref="BF63:BG63" si="1060">1-SUM(BF55:BF62)</f>
        <v>0.12154197419423352</v>
      </c>
      <c r="BG63" s="59">
        <f t="shared" si="1060"/>
        <v>0.13131043324963942</v>
      </c>
      <c r="BH63" s="59">
        <f t="shared" ref="BH63:BI63" si="1061">1-SUM(BH55:BH62)</f>
        <v>0.12892410850350511</v>
      </c>
      <c r="BI63" s="59">
        <f t="shared" si="1061"/>
        <v>0.14047316204528104</v>
      </c>
      <c r="BJ63" s="59">
        <f t="shared" ref="BJ63:BK63" si="1062">1-SUM(BJ55:BJ62)</f>
        <v>0.11290445957316597</v>
      </c>
      <c r="BK63" s="59">
        <f t="shared" si="1062"/>
        <v>0.12905624302936958</v>
      </c>
      <c r="BL63" s="59">
        <f t="shared" ref="BL63:BM63" si="1063">1-SUM(BL55:BL62)</f>
        <v>0.12342878744920138</v>
      </c>
      <c r="BM63" s="59">
        <f t="shared" si="1063"/>
        <v>0.11243252731820763</v>
      </c>
      <c r="BN63" s="59">
        <f t="shared" ref="BN63:BO63" si="1064">1-SUM(BN55:BN62)</f>
        <v>9.7383251372985424E-2</v>
      </c>
      <c r="BO63" s="59">
        <f t="shared" si="1064"/>
        <v>0.11263095473413709</v>
      </c>
      <c r="BP63" s="59">
        <f t="shared" ref="BP63:BQ63" si="1065">1-SUM(BP55:BP62)</f>
        <v>0.12305706448663478</v>
      </c>
      <c r="BQ63" s="59">
        <f t="shared" si="1065"/>
        <v>0.12048395227692821</v>
      </c>
      <c r="BR63" s="59">
        <f t="shared" ref="BR63:BS63" si="1066">1-SUM(BR55:BR62)</f>
        <v>0.1009378323503819</v>
      </c>
      <c r="BS63" s="59">
        <f t="shared" si="1066"/>
        <v>0.13819105945090193</v>
      </c>
      <c r="BT63" s="59">
        <f t="shared" ref="BT63:BU63" si="1067">1-SUM(BT55:BT62)</f>
        <v>0.10731263275007574</v>
      </c>
      <c r="BU63" s="59">
        <f t="shared" si="1067"/>
        <v>0.10835732058349989</v>
      </c>
      <c r="BV63" s="59">
        <f t="shared" ref="BV63" si="1068">1-SUM(BV55:BV62)</f>
        <v>0.12317040951122848</v>
      </c>
      <c r="BW63" s="59">
        <f t="shared" ref="BW63:BX63" si="1069">1-SUM(BW55:BW62)</f>
        <v>0.11830248416950806</v>
      </c>
      <c r="BX63" s="59">
        <f t="shared" si="1069"/>
        <v>0.10918410335627016</v>
      </c>
      <c r="BY63" s="59">
        <f t="shared" ref="BY63:BZ63" si="1070">1-SUM(BY55:BY62)</f>
        <v>7.7652712786138722E-2</v>
      </c>
      <c r="BZ63" s="59">
        <f t="shared" si="1070"/>
        <v>0.1147683559123599</v>
      </c>
      <c r="CA63" s="59">
        <f t="shared" ref="CA63:CB63" si="1071">1-SUM(CA55:CA62)</f>
        <v>0.12674830084817168</v>
      </c>
      <c r="CB63" s="59">
        <f t="shared" si="1071"/>
        <v>0.11558354549108929</v>
      </c>
      <c r="CC63" s="59">
        <f t="shared" ref="CC63:CD63" si="1072">1-SUM(CC55:CC62)</f>
        <v>0.14038628741771209</v>
      </c>
      <c r="CD63" s="59">
        <f t="shared" si="1072"/>
        <v>0.14021904795661588</v>
      </c>
      <c r="CE63" s="59">
        <f t="shared" ref="CE63:CF63" si="1073">1-SUM(CE55:CE62)</f>
        <v>0.13300452451799616</v>
      </c>
      <c r="CF63" s="59">
        <f t="shared" si="1073"/>
        <v>0.14177308147362422</v>
      </c>
      <c r="CG63" s="59">
        <f t="shared" ref="CG63:CH63" si="1074">1-SUM(CG55:CG62)</f>
        <v>0.15859757534497654</v>
      </c>
      <c r="CH63" s="59">
        <f t="shared" si="1074"/>
        <v>0.15671492427780376</v>
      </c>
      <c r="CI63" s="59">
        <f t="shared" ref="CI63:CK63" si="1075">1-SUM(CI55:CI62)</f>
        <v>0.19839422853153377</v>
      </c>
      <c r="CJ63" s="59"/>
      <c r="CK63" s="59">
        <f t="shared" si="1075"/>
        <v>0.13102391893484144</v>
      </c>
      <c r="CL63" s="59">
        <f t="shared" ref="CL63:CM63" si="1076">1-SUM(CL55:CL62)</f>
        <v>0.15873483331370009</v>
      </c>
      <c r="CM63" s="59">
        <f t="shared" si="1076"/>
        <v>0.10713360617520595</v>
      </c>
      <c r="CN63" s="59">
        <f t="shared" ref="CN63:CO63" si="1077">1-SUM(CN55:CN62)</f>
        <v>0.15108309358605532</v>
      </c>
      <c r="CO63" s="59">
        <f t="shared" si="1077"/>
        <v>0.14289334588371583</v>
      </c>
      <c r="CP63" s="59">
        <f t="shared" ref="CP63:CQ63" si="1078">1-SUM(CP55:CP62)</f>
        <v>0.15659446915490227</v>
      </c>
      <c r="CQ63" s="59">
        <f t="shared" si="1078"/>
        <v>0.15782970119074369</v>
      </c>
      <c r="CR63" s="59">
        <f t="shared" ref="CR63" si="1079">1-SUM(CR55:CR62)</f>
        <v>0.19236039739636857</v>
      </c>
      <c r="CS63" s="59">
        <f t="shared" ref="CS63:CV63" si="1080">1-SUM(CS55:CS62)</f>
        <v>0.14039917412250513</v>
      </c>
      <c r="CT63" s="59">
        <f t="shared" si="1080"/>
        <v>0.1562034037739729</v>
      </c>
      <c r="CU63" s="59">
        <f t="shared" ref="CU63" si="1081">1-SUM(CU55:CU62)</f>
        <v>0.1329932761418966</v>
      </c>
      <c r="CV63" s="59">
        <f t="shared" si="1080"/>
        <v>0.14847670884286424</v>
      </c>
      <c r="CW63" s="59">
        <f t="shared" ref="CW63:CX63" si="1082">1-SUM(CW55:CW62)</f>
        <v>0.12457313085809774</v>
      </c>
      <c r="CX63" s="59">
        <f t="shared" si="1082"/>
        <v>0.14657095741585013</v>
      </c>
      <c r="CY63" s="59">
        <f t="shared" ref="CY63" si="1083">1-SUM(CY55:CY62)</f>
        <v>0.13483571119757887</v>
      </c>
      <c r="CZ63" s="59">
        <v>0.18242147175932755</v>
      </c>
      <c r="DA63" s="59">
        <v>0.13827690420918926</v>
      </c>
      <c r="DB63" s="59">
        <v>0.1228421516401651</v>
      </c>
      <c r="DC63" s="59">
        <v>0.1484396324265308</v>
      </c>
      <c r="DD63" s="59">
        <v>0.16452934366372785</v>
      </c>
      <c r="DE63" s="59">
        <v>0.14399428026692096</v>
      </c>
      <c r="DF63" s="59">
        <v>0.15983829588742904</v>
      </c>
      <c r="DG63" s="59">
        <v>0.12986457590876688</v>
      </c>
      <c r="DH63" s="59">
        <v>0.13562402265331142</v>
      </c>
      <c r="DI63" s="59">
        <v>0.14472440297587252</v>
      </c>
      <c r="DJ63" s="59">
        <v>0.13544544728924901</v>
      </c>
      <c r="DK63" s="59">
        <v>0.15559560793985816</v>
      </c>
      <c r="DL63" s="59">
        <v>0.16482412060301521</v>
      </c>
      <c r="DM63" s="59">
        <v>0.14397065566254019</v>
      </c>
      <c r="DN63" s="59">
        <v>0.17346080305927347</v>
      </c>
      <c r="DO63" s="59">
        <v>0.16484227056486989</v>
      </c>
      <c r="DP63" s="59">
        <v>0.1614186599388675</v>
      </c>
      <c r="DQ63" s="59">
        <v>0.18253766932169857</v>
      </c>
      <c r="DR63" s="59">
        <v>0.18161588967336062</v>
      </c>
      <c r="DS63" s="59">
        <v>0.17572259759759756</v>
      </c>
      <c r="DT63" s="59">
        <v>0.17900987837606341</v>
      </c>
      <c r="DU63" s="59">
        <v>0.20390324354040679</v>
      </c>
      <c r="DV63" s="59">
        <v>0.13448989835613012</v>
      </c>
      <c r="DW63" s="59">
        <f t="shared" ref="DW63:DX63" si="1084">1-SUM(DW55:DW62)</f>
        <v>0.13911396987163427</v>
      </c>
      <c r="DX63" s="59">
        <f t="shared" si="1084"/>
        <v>0.16110031047790385</v>
      </c>
      <c r="DY63" s="59">
        <f t="shared" ref="DY63:DZ63" si="1085">1-SUM(DY55:DY62)</f>
        <v>0.1519442793952599</v>
      </c>
      <c r="DZ63" s="59">
        <f t="shared" si="1085"/>
        <v>0.19855328359059066</v>
      </c>
      <c r="EA63" s="59">
        <f t="shared" ref="EA63:EB63" si="1086">1-SUM(EA55:EA62)</f>
        <v>0.16912850812407676</v>
      </c>
      <c r="EB63" s="59">
        <f t="shared" si="1086"/>
        <v>0.15637919258007693</v>
      </c>
      <c r="EC63" s="59">
        <f t="shared" ref="EC63:ED63" si="1087">1-SUM(EC55:EC62)</f>
        <v>0.18209520978111415</v>
      </c>
      <c r="ED63" s="59">
        <f t="shared" si="1087"/>
        <v>0.1719845210280373</v>
      </c>
      <c r="EE63" s="59">
        <f t="shared" ref="EE63:EF63" si="1088">1-SUM(EE55:EE62)</f>
        <v>0.14010940532909832</v>
      </c>
      <c r="EF63" s="59">
        <f t="shared" si="1088"/>
        <v>0.16398977915678048</v>
      </c>
      <c r="EG63" s="59">
        <f t="shared" ref="EG63" si="1089">1-SUM(EG55:EG62)</f>
        <v>0.16837323164559936</v>
      </c>
      <c r="EH63" s="59"/>
      <c r="EI63" s="59">
        <f t="shared" ref="EI63:EJ63" si="1090">1-SUM(EI55:EI62)</f>
        <v>0.13444132747578474</v>
      </c>
      <c r="EJ63" s="59">
        <f t="shared" si="1090"/>
        <v>0.14537325038880244</v>
      </c>
      <c r="EK63" s="59">
        <f t="shared" ref="EK63:EN63" si="1091">1-SUM(EK55:EK62)</f>
        <v>0.16070630308448808</v>
      </c>
      <c r="EL63" s="59">
        <f t="shared" si="1091"/>
        <v>0.16843056758690811</v>
      </c>
      <c r="EM63" s="59">
        <f t="shared" si="1091"/>
        <v>0.17696417165089129</v>
      </c>
      <c r="EN63" s="59">
        <f t="shared" si="1091"/>
        <v>0.14951727175948004</v>
      </c>
      <c r="EO63" s="59">
        <f t="shared" ref="EO63:EV63" si="1092">1-SUM(EO55:EO62)</f>
        <v>0.13672562983383107</v>
      </c>
      <c r="EP63" s="59">
        <f t="shared" si="1092"/>
        <v>0.14799588900308325</v>
      </c>
      <c r="EQ63" s="59">
        <f t="shared" ca="1" si="1092"/>
        <v>0.14491880049612271</v>
      </c>
      <c r="ER63" s="59" t="e">
        <f t="shared" ca="1" si="1092"/>
        <v>#DIV/0!</v>
      </c>
      <c r="ES63" s="59" t="e">
        <f t="shared" ca="1" si="1092"/>
        <v>#DIV/0!</v>
      </c>
      <c r="ET63" s="59" t="e">
        <f t="shared" ca="1" si="1092"/>
        <v>#DIV/0!</v>
      </c>
      <c r="EU63" s="59" t="e">
        <f t="shared" ca="1" si="1092"/>
        <v>#DIV/0!</v>
      </c>
      <c r="EV63" s="59" t="e">
        <f t="shared" ca="1" si="1092"/>
        <v>#DIV/0!</v>
      </c>
      <c r="EW63" s="59" t="e">
        <f t="shared" ref="EW63:FL63" ca="1" si="1093">1-SUM(EW55:EW62)</f>
        <v>#DIV/0!</v>
      </c>
      <c r="EX63" s="59" t="e">
        <f t="shared" ca="1" si="1093"/>
        <v>#DIV/0!</v>
      </c>
      <c r="EY63" s="59" t="e">
        <f t="shared" ca="1" si="1093"/>
        <v>#DIV/0!</v>
      </c>
      <c r="EZ63" s="59" t="e">
        <f t="shared" ca="1" si="1093"/>
        <v>#DIV/0!</v>
      </c>
      <c r="FA63" s="59" t="e">
        <f t="shared" ca="1" si="1093"/>
        <v>#DIV/0!</v>
      </c>
      <c r="FB63" s="59" t="e">
        <f t="shared" ca="1" si="1093"/>
        <v>#DIV/0!</v>
      </c>
      <c r="FC63" s="59" t="e">
        <f t="shared" ca="1" si="1093"/>
        <v>#DIV/0!</v>
      </c>
      <c r="FD63" s="59" t="e">
        <f t="shared" ca="1" si="1093"/>
        <v>#DIV/0!</v>
      </c>
      <c r="FE63" s="59" t="e">
        <f t="shared" ca="1" si="1093"/>
        <v>#DIV/0!</v>
      </c>
      <c r="FF63" s="59" t="e">
        <f t="shared" ca="1" si="1093"/>
        <v>#DIV/0!</v>
      </c>
      <c r="FG63" s="59" t="e">
        <f t="shared" ca="1" si="1093"/>
        <v>#DIV/0!</v>
      </c>
      <c r="FH63" s="59" t="e">
        <f t="shared" ca="1" si="1093"/>
        <v>#DIV/0!</v>
      </c>
      <c r="FI63" s="59" t="e">
        <f t="shared" ca="1" si="1093"/>
        <v>#DIV/0!</v>
      </c>
      <c r="FJ63" s="59" t="e">
        <f t="shared" ca="1" si="1093"/>
        <v>#DIV/0!</v>
      </c>
      <c r="FK63" s="59" t="e">
        <f t="shared" ca="1" si="1093"/>
        <v>#DIV/0!</v>
      </c>
      <c r="FL63" s="59" t="e">
        <f t="shared" ca="1" si="1093"/>
        <v>#DIV/0!</v>
      </c>
      <c r="FM63" s="59" t="e">
        <f t="shared" ref="FM63:GI63" ca="1" si="1094">1-SUM(FM55:FM62)</f>
        <v>#DIV/0!</v>
      </c>
      <c r="FN63" s="59" t="e">
        <f t="shared" ca="1" si="1094"/>
        <v>#DIV/0!</v>
      </c>
      <c r="FO63" s="59" t="e">
        <f t="shared" ca="1" si="1094"/>
        <v>#DIV/0!</v>
      </c>
      <c r="FP63" s="59" t="e">
        <f t="shared" ca="1" si="1094"/>
        <v>#DIV/0!</v>
      </c>
      <c r="FQ63" s="59" t="e">
        <f t="shared" ca="1" si="1094"/>
        <v>#DIV/0!</v>
      </c>
      <c r="FR63" s="59" t="e">
        <f t="shared" ca="1" si="1094"/>
        <v>#DIV/0!</v>
      </c>
      <c r="FS63" s="59" t="e">
        <f t="shared" ca="1" si="1094"/>
        <v>#DIV/0!</v>
      </c>
      <c r="FT63" s="59" t="e">
        <f t="shared" ca="1" si="1094"/>
        <v>#DIV/0!</v>
      </c>
      <c r="FU63" s="59" t="e">
        <f t="shared" ca="1" si="1094"/>
        <v>#DIV/0!</v>
      </c>
      <c r="FV63" s="59" t="e">
        <f t="shared" ca="1" si="1094"/>
        <v>#DIV/0!</v>
      </c>
      <c r="FW63" s="59" t="e">
        <f t="shared" ca="1" si="1094"/>
        <v>#DIV/0!</v>
      </c>
      <c r="FX63" s="59" t="e">
        <f t="shared" ca="1" si="1094"/>
        <v>#DIV/0!</v>
      </c>
      <c r="FY63" s="59" t="e">
        <f t="shared" ca="1" si="1094"/>
        <v>#DIV/0!</v>
      </c>
      <c r="FZ63" s="59" t="e">
        <f t="shared" ca="1" si="1094"/>
        <v>#DIV/0!</v>
      </c>
      <c r="GA63" s="59" t="e">
        <f t="shared" ca="1" si="1094"/>
        <v>#DIV/0!</v>
      </c>
      <c r="GB63" s="59" t="e">
        <f t="shared" ca="1" si="1094"/>
        <v>#DIV/0!</v>
      </c>
      <c r="GC63" s="59" t="e">
        <f t="shared" ca="1" si="1094"/>
        <v>#DIV/0!</v>
      </c>
      <c r="GD63" s="59" t="e">
        <f t="shared" ca="1" si="1094"/>
        <v>#DIV/0!</v>
      </c>
      <c r="GE63" s="59" t="e">
        <f t="shared" ca="1" si="1094"/>
        <v>#DIV/0!</v>
      </c>
      <c r="GF63" s="59" t="e">
        <f t="shared" ca="1" si="1094"/>
        <v>#DIV/0!</v>
      </c>
      <c r="GG63" s="59" t="e">
        <f t="shared" ca="1" si="1094"/>
        <v>#DIV/0!</v>
      </c>
      <c r="GH63" s="59" t="e">
        <f t="shared" ca="1" si="1094"/>
        <v>#DIV/0!</v>
      </c>
      <c r="GI63" s="59" t="e">
        <f t="shared" ca="1" si="1094"/>
        <v>#DIV/0!</v>
      </c>
    </row>
  </sheetData>
  <conditionalFormatting sqref="C36:AH3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AI4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AI4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AI4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AI4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AI46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AI4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AI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AI4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:GI55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GI56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GI57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:GI58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GI59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0:GI60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1:GI61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:GI62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GI37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6:CJ36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2:CJ42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3:CJ4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4:CJ44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5:CJ45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6:CJ4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7:CJ47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8:CJ4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9:CJ49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6:EG36 EI36:GI36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2:EG42 EI42:GI42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3:EG43 EI43:GI43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4:EG44 EI44:GI44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5:EG45 EI45:GI45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6:EG46 EI46:GI46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7:EG47 EI47:GI47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8:EG48 EI48:GI48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9:EG49 EI49:GI49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50:EG50 EI50:GI50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10E5-066D-4A28-B522-29E3E40C16A7}">
  <dimension ref="B1:GI57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EP7" sqref="EP7"/>
    </sheetView>
  </sheetViews>
  <sheetFormatPr defaultColWidth="9.140625" defaultRowHeight="14.25" outlineLevelCol="1" x14ac:dyDescent="0.2"/>
  <cols>
    <col min="1" max="1" width="9.140625" style="55"/>
    <col min="2" max="2" width="29.5703125" style="55" customWidth="1"/>
    <col min="3" max="3" width="11.28515625" style="55" customWidth="1" outlineLevel="1"/>
    <col min="4" max="15" width="10.42578125" style="55" customWidth="1" outlineLevel="1"/>
    <col min="16" max="34" width="11.5703125" style="55" customWidth="1" outlineLevel="1"/>
    <col min="35" max="35" width="5.140625" style="55" customWidth="1" outlineLevel="1"/>
    <col min="36" max="36" width="11.5703125" style="55" customWidth="1" outlineLevel="1" collapsed="1"/>
    <col min="37" max="48" width="11.5703125" style="55" customWidth="1" outlineLevel="1"/>
    <col min="49" max="49" width="11.5703125" style="55" customWidth="1" outlineLevel="1" collapsed="1"/>
    <col min="50" max="61" width="11.5703125" style="55" customWidth="1" outlineLevel="1"/>
    <col min="62" max="62" width="11.5703125" style="55" customWidth="1" outlineLevel="1" collapsed="1"/>
    <col min="63" max="73" width="11.5703125" style="55" customWidth="1" outlineLevel="1"/>
    <col min="74" max="74" width="11.5703125" style="55" customWidth="1" outlineLevel="1" collapsed="1"/>
    <col min="75" max="82" width="11.5703125" style="55" customWidth="1" outlineLevel="1"/>
    <col min="83" max="83" width="11.5703125" style="55" customWidth="1" outlineLevel="1" collapsed="1"/>
    <col min="84" max="87" width="11.5703125" style="55" customWidth="1" outlineLevel="1"/>
    <col min="88" max="88" width="4.28515625" style="55" customWidth="1" outlineLevel="1" collapsed="1"/>
    <col min="89" max="93" width="11.5703125" style="55" customWidth="1"/>
    <col min="94" max="100" width="10.42578125" style="55" customWidth="1"/>
    <col min="101" max="116" width="10.42578125" style="55" customWidth="1" outlineLevel="1"/>
    <col min="117" max="117" width="10.42578125" style="55" customWidth="1" outlineLevel="1" collapsed="1"/>
    <col min="118" max="118" width="10.42578125" style="55" customWidth="1" outlineLevel="1"/>
    <col min="119" max="119" width="10.42578125" style="55" customWidth="1" outlineLevel="1" collapsed="1"/>
    <col min="120" max="125" width="10.42578125" style="55" customWidth="1" outlineLevel="1"/>
    <col min="126" max="126" width="10.42578125" style="55" customWidth="1" outlineLevel="1" collapsed="1"/>
    <col min="127" max="127" width="10.42578125" style="55" customWidth="1" outlineLevel="1"/>
    <col min="128" max="133" width="11.5703125" style="55" customWidth="1" outlineLevel="1"/>
    <col min="134" max="134" width="11.5703125" style="55" customWidth="1" outlineLevel="1" collapsed="1"/>
    <col min="135" max="137" width="11.5703125" style="55" customWidth="1" outlineLevel="1"/>
    <col min="138" max="138" width="4.28515625" style="55" customWidth="1"/>
    <col min="139" max="191" width="11.5703125" style="55" customWidth="1"/>
    <col min="192" max="16384" width="9.140625" style="55"/>
  </cols>
  <sheetData>
    <row r="1" spans="2:191" ht="15" x14ac:dyDescent="0.25">
      <c r="C1" s="56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40">
        <f>SUM(DZ32:EB32,DY32/2)/SUM(CA32:CD32)-1</f>
        <v>0.1186690407633737</v>
      </c>
      <c r="EC1" s="40">
        <f t="shared" ref="EC1:ED1" si="0">SUM(DZ32:EC32)/SUM(CB32:CE32)-1</f>
        <v>0.17864778773351531</v>
      </c>
      <c r="ED1" s="40">
        <f t="shared" si="0"/>
        <v>0.23813852662494317</v>
      </c>
      <c r="EE1" s="40">
        <f>(SUM(EB32:EE32)/SUM(EB20:EE20))/(SUM(CD32:CG32)/SUM(CD20:CG20))-1</f>
        <v>0.27258184678709729</v>
      </c>
      <c r="EF1" s="40">
        <f>(SUM(EC32:EF32)/SUM(EC20:EF20))/(SUM(CE32:CG32)/SUM(CE20:CG20))-1</f>
        <v>0.25174762082976887</v>
      </c>
      <c r="EG1" s="40">
        <v>0.1546687415864183</v>
      </c>
      <c r="EI1" s="40">
        <f>(SUM(EE32:EI32)/SUM(EE20:EI20))/(SUM(CG32:CK32)/SUM(CG20:CK20))-1</f>
        <v>0.12822971089170121</v>
      </c>
      <c r="EJ1" s="40">
        <f>(SUM(EG32:EJ32)/SUM(EG20:EJ20))/(SUM(CH32:CL32)/SUM(CH20:CL20))-1</f>
        <v>9.5232875739001965E-2</v>
      </c>
      <c r="EK1" s="40">
        <f>(SUM(EI32:EK32)/SUM(EI20:EK20))/(SUM(CK32:CM32)/SUM(CK20:CM20))-1</f>
        <v>0.10117604439461325</v>
      </c>
      <c r="EL1" s="40">
        <f>(SUM(EI32:EL32)/SUM(EI20:EL20))/(SUM(CK32:CN32)/SUM(CK20:CN20))-1</f>
        <v>0.10516174094998121</v>
      </c>
      <c r="EM1" s="40">
        <f>(SUM(EJ32:EM32)/SUM(EJ20:EM20))/(SUM(CL32:CO32)/SUM(CL20:CO20))-1</f>
        <v>0.14743991030017733</v>
      </c>
      <c r="EN1" s="40">
        <f>(SUM(EK32:EN32)/SUM(EK20:EN20))/(SUM(CM32:CP32)/SUM(CM20:CP20))-1</f>
        <v>0.18813230859969776</v>
      </c>
      <c r="EO1" s="40">
        <f t="shared" ref="EO1:GI1" si="1">(SUM(EL32:EO32)/SUM(EL20:EO20))/(SUM(CN32:CQ32)/SUM(CN20:CQ20))-1</f>
        <v>0.23673261363109854</v>
      </c>
      <c r="EP1" s="40">
        <f t="shared" si="1"/>
        <v>0.29774426501299245</v>
      </c>
      <c r="EQ1" s="40">
        <f t="shared" ca="1" si="1"/>
        <v>1.18682922470538</v>
      </c>
      <c r="ER1" s="40">
        <f t="shared" ca="1" si="1"/>
        <v>0.92579932868012493</v>
      </c>
      <c r="ES1" s="40">
        <f t="shared" ca="1" si="1"/>
        <v>0.71183427435040736</v>
      </c>
      <c r="ET1" s="40">
        <f t="shared" ca="1" si="1"/>
        <v>0.34586944652355189</v>
      </c>
      <c r="EU1" s="40">
        <f t="shared" ca="1" si="1"/>
        <v>-1</v>
      </c>
      <c r="EV1" s="40">
        <f t="shared" ca="1" si="1"/>
        <v>-1</v>
      </c>
      <c r="EW1" s="40">
        <f t="shared" ca="1" si="1"/>
        <v>-1</v>
      </c>
      <c r="EX1" s="40">
        <f t="shared" ca="1" si="1"/>
        <v>-1</v>
      </c>
      <c r="EY1" s="40">
        <f t="shared" ca="1" si="1"/>
        <v>-1</v>
      </c>
      <c r="EZ1" s="40">
        <f t="shared" ca="1" si="1"/>
        <v>-1</v>
      </c>
      <c r="FA1" s="40">
        <f t="shared" ca="1" si="1"/>
        <v>-1</v>
      </c>
      <c r="FB1" s="40">
        <f t="shared" ca="1" si="1"/>
        <v>-1</v>
      </c>
      <c r="FC1" s="40">
        <f t="shared" ca="1" si="1"/>
        <v>-1</v>
      </c>
      <c r="FD1" s="40">
        <f t="shared" ca="1" si="1"/>
        <v>-1</v>
      </c>
      <c r="FE1" s="40">
        <f t="shared" ca="1" si="1"/>
        <v>-1</v>
      </c>
      <c r="FF1" s="40">
        <f t="shared" ca="1" si="1"/>
        <v>-1</v>
      </c>
      <c r="FG1" s="40">
        <f t="shared" ca="1" si="1"/>
        <v>-1</v>
      </c>
      <c r="FH1" s="40">
        <f t="shared" ca="1" si="1"/>
        <v>-1</v>
      </c>
      <c r="FI1" s="40">
        <f t="shared" ca="1" si="1"/>
        <v>-1</v>
      </c>
      <c r="FJ1" s="40">
        <f t="shared" ca="1" si="1"/>
        <v>-1</v>
      </c>
      <c r="FK1" s="40">
        <f t="shared" ca="1" si="1"/>
        <v>-1</v>
      </c>
      <c r="FL1" s="40">
        <f t="shared" ca="1" si="1"/>
        <v>-1</v>
      </c>
      <c r="FM1" s="40">
        <f t="shared" ca="1" si="1"/>
        <v>-1</v>
      </c>
      <c r="FN1" s="40">
        <f t="shared" ca="1" si="1"/>
        <v>-1</v>
      </c>
      <c r="FO1" s="40">
        <f t="shared" ca="1" si="1"/>
        <v>-1</v>
      </c>
      <c r="FP1" s="40">
        <f t="shared" ca="1" si="1"/>
        <v>-1</v>
      </c>
      <c r="FQ1" s="40">
        <f t="shared" ca="1" si="1"/>
        <v>-1</v>
      </c>
      <c r="FR1" s="40">
        <f t="shared" ca="1" si="1"/>
        <v>-1</v>
      </c>
      <c r="FS1" s="40">
        <f t="shared" ca="1" si="1"/>
        <v>-1</v>
      </c>
      <c r="FT1" s="40">
        <f t="shared" ca="1" si="1"/>
        <v>-1</v>
      </c>
      <c r="FU1" s="40">
        <f t="shared" ca="1" si="1"/>
        <v>-1</v>
      </c>
      <c r="FV1" s="40">
        <f t="shared" ca="1" si="1"/>
        <v>-1</v>
      </c>
      <c r="FW1" s="40">
        <f t="shared" ca="1" si="1"/>
        <v>-1</v>
      </c>
      <c r="FX1" s="40">
        <f t="shared" ca="1" si="1"/>
        <v>-1</v>
      </c>
      <c r="FY1" s="40">
        <f t="shared" ca="1" si="1"/>
        <v>-1</v>
      </c>
      <c r="FZ1" s="40">
        <f t="shared" ca="1" si="1"/>
        <v>-1</v>
      </c>
      <c r="GA1" s="40">
        <f t="shared" ca="1" si="1"/>
        <v>-1</v>
      </c>
      <c r="GB1" s="40">
        <f t="shared" ca="1" si="1"/>
        <v>-1</v>
      </c>
      <c r="GC1" s="40">
        <f t="shared" ca="1" si="1"/>
        <v>-1</v>
      </c>
      <c r="GD1" s="40">
        <f t="shared" ca="1" si="1"/>
        <v>-1</v>
      </c>
      <c r="GE1" s="40">
        <f t="shared" ca="1" si="1"/>
        <v>-1</v>
      </c>
      <c r="GF1" s="40">
        <f t="shared" ca="1" si="1"/>
        <v>-1</v>
      </c>
      <c r="GG1" s="40">
        <f t="shared" ca="1" si="1"/>
        <v>-1</v>
      </c>
      <c r="GH1" s="40">
        <f t="shared" ca="1" si="1"/>
        <v>-1</v>
      </c>
      <c r="GI1" s="40">
        <f t="shared" ca="1" si="1"/>
        <v>-1</v>
      </c>
    </row>
    <row r="3" spans="2:191" ht="15" x14ac:dyDescent="0.25">
      <c r="B3" s="3" t="s">
        <v>216</v>
      </c>
    </row>
    <row r="4" spans="2:191" x14ac:dyDescent="0.2">
      <c r="C4" s="57" t="s">
        <v>210</v>
      </c>
    </row>
    <row r="5" spans="2:191" ht="15" x14ac:dyDescent="0.25">
      <c r="B5" s="4"/>
      <c r="C5" s="5">
        <v>45063</v>
      </c>
      <c r="D5" s="5">
        <v>45070</v>
      </c>
      <c r="E5" s="5">
        <v>45076</v>
      </c>
      <c r="F5" s="5">
        <v>45090</v>
      </c>
      <c r="G5" s="5">
        <v>45096</v>
      </c>
      <c r="H5" s="5">
        <v>45103</v>
      </c>
      <c r="I5" s="5">
        <v>45110</v>
      </c>
      <c r="J5" s="5">
        <v>45117</v>
      </c>
      <c r="K5" s="5">
        <v>45124</v>
      </c>
      <c r="L5" s="5">
        <v>45133</v>
      </c>
      <c r="M5" s="5">
        <v>45138</v>
      </c>
      <c r="N5" s="5">
        <v>45145</v>
      </c>
      <c r="O5" s="5">
        <v>45152</v>
      </c>
      <c r="P5" s="5">
        <v>45159</v>
      </c>
      <c r="Q5" s="5">
        <v>45166</v>
      </c>
      <c r="R5" s="5">
        <v>45174</v>
      </c>
      <c r="S5" s="5">
        <v>45181</v>
      </c>
      <c r="T5" s="5">
        <v>45188</v>
      </c>
      <c r="U5" s="5">
        <v>45195</v>
      </c>
      <c r="V5" s="5">
        <v>45202</v>
      </c>
      <c r="W5" s="5">
        <v>45209</v>
      </c>
      <c r="X5" s="5">
        <v>45224</v>
      </c>
      <c r="Y5" s="5">
        <v>45230</v>
      </c>
      <c r="Z5" s="5">
        <v>45237</v>
      </c>
      <c r="AA5" s="5">
        <v>45245</v>
      </c>
      <c r="AB5" s="5">
        <v>45252</v>
      </c>
      <c r="AC5" s="5">
        <v>45260</v>
      </c>
      <c r="AD5" s="5">
        <v>45265</v>
      </c>
      <c r="AE5" s="5">
        <v>45272</v>
      </c>
      <c r="AF5" s="5">
        <v>45279</v>
      </c>
      <c r="AG5" s="5">
        <v>45286</v>
      </c>
      <c r="AH5" s="5">
        <v>45291</v>
      </c>
      <c r="AI5" s="5"/>
      <c r="AJ5" s="5">
        <v>45293</v>
      </c>
      <c r="AK5" s="5">
        <v>45300</v>
      </c>
      <c r="AL5" s="5">
        <v>45307</v>
      </c>
      <c r="AM5" s="5">
        <v>45314</v>
      </c>
      <c r="AN5" s="5">
        <f>'2W Weekly trends'!AN5</f>
        <v>45321</v>
      </c>
      <c r="AO5" s="5">
        <f>'2W Weekly trends'!AO5</f>
        <v>45328</v>
      </c>
      <c r="AP5" s="5">
        <f>'2W Weekly trends'!AP5</f>
        <v>45335</v>
      </c>
      <c r="AQ5" s="5">
        <f>'2W Weekly trends'!AQ5</f>
        <v>45342</v>
      </c>
      <c r="AR5" s="5">
        <f>'2W Weekly trends'!AR5</f>
        <v>45349</v>
      </c>
      <c r="AS5" s="5">
        <f>'2W Weekly trends'!AS5</f>
        <v>45356</v>
      </c>
      <c r="AT5" s="5">
        <f>'2W Weekly trends'!AT5</f>
        <v>45363</v>
      </c>
      <c r="AU5" s="5">
        <f>'2W Weekly trends'!AU5</f>
        <v>45370</v>
      </c>
      <c r="AV5" s="5">
        <f>'2W Weekly trends'!AV5</f>
        <v>45377</v>
      </c>
      <c r="AW5" s="5">
        <f>'2W Weekly trends'!AW5</f>
        <v>45384</v>
      </c>
      <c r="AX5" s="5">
        <f>'2W Weekly trends'!AX5</f>
        <v>45391</v>
      </c>
      <c r="AY5" s="5">
        <f>'2W Weekly trends'!AY5</f>
        <v>45398</v>
      </c>
      <c r="AZ5" s="5">
        <f>'2W Weekly trends'!AZ5</f>
        <v>45405</v>
      </c>
      <c r="BA5" s="5">
        <f>'2W Weekly trends'!BA5</f>
        <v>45412</v>
      </c>
      <c r="BB5" s="5">
        <f>'2W Weekly trends'!BB5</f>
        <v>45419</v>
      </c>
      <c r="BC5" s="5">
        <f>'2W Weekly trends'!BC5</f>
        <v>45426</v>
      </c>
      <c r="BD5" s="5">
        <f>'2W Weekly trends'!BD5</f>
        <v>45433</v>
      </c>
      <c r="BE5" s="5">
        <f>'2W Weekly trends'!BE5</f>
        <v>45440</v>
      </c>
      <c r="BF5" s="5">
        <f>'2W Weekly trends'!BF5</f>
        <v>45447</v>
      </c>
      <c r="BG5" s="5">
        <f>'2W Weekly trends'!BG5</f>
        <v>45455</v>
      </c>
      <c r="BH5" s="5">
        <f>'2W Weekly trends'!BH5</f>
        <v>45461</v>
      </c>
      <c r="BI5" s="5">
        <f>'2W Weekly trends'!BI5</f>
        <v>45468</v>
      </c>
      <c r="BJ5" s="5">
        <f>'2W Weekly trends'!BJ5</f>
        <v>45475</v>
      </c>
      <c r="BK5" s="5">
        <f>'2W Weekly trends'!BK5</f>
        <v>45482</v>
      </c>
      <c r="BL5" s="5">
        <f>'2W Weekly trends'!BL5</f>
        <v>45489</v>
      </c>
      <c r="BM5" s="5">
        <f>'2W Weekly trends'!BM5</f>
        <v>45496</v>
      </c>
      <c r="BN5" s="5">
        <f>'2W Weekly trends'!BN5</f>
        <v>45503</v>
      </c>
      <c r="BO5" s="5">
        <f>'2W Weekly trends'!BO5</f>
        <v>45510</v>
      </c>
      <c r="BP5" s="5">
        <f>'2W Weekly trends'!BP5</f>
        <v>45517</v>
      </c>
      <c r="BQ5" s="5">
        <f>'2W Weekly trends'!BQ5</f>
        <v>45524</v>
      </c>
      <c r="BR5" s="5">
        <f>'2W Weekly trends'!BR5</f>
        <v>45531</v>
      </c>
      <c r="BS5" s="5">
        <f>'2W Weekly trends'!BS5</f>
        <v>45538</v>
      </c>
      <c r="BT5" s="5">
        <f>'2W Weekly trends'!BU5</f>
        <v>45552</v>
      </c>
      <c r="BU5" s="5">
        <v>45552</v>
      </c>
      <c r="BV5" s="5">
        <f>'2W Weekly trends'!BV5</f>
        <v>45559</v>
      </c>
      <c r="BW5" s="5">
        <f>'2W Weekly trends'!BW5</f>
        <v>45573</v>
      </c>
      <c r="BX5" s="5">
        <f>'2W Weekly trends'!BX5</f>
        <v>45576</v>
      </c>
      <c r="BY5" s="5">
        <f>'2W Weekly trends'!BY5</f>
        <v>45580</v>
      </c>
      <c r="BZ5" s="5">
        <f>'2W Weekly trends'!BZ5</f>
        <v>45587</v>
      </c>
      <c r="CA5" s="5">
        <v>45594</v>
      </c>
      <c r="CB5" s="5">
        <f>'2W Weekly trends'!CB5</f>
        <v>45601</v>
      </c>
      <c r="CC5" s="5">
        <f>'2W Weekly trends'!CC5</f>
        <v>45608</v>
      </c>
      <c r="CD5" s="5">
        <f>'2W Weekly trends'!CD5</f>
        <v>45615</v>
      </c>
      <c r="CE5" s="5">
        <f>'2W Weekly trends'!CF5</f>
        <v>45629</v>
      </c>
      <c r="CF5" s="5">
        <v>45629</v>
      </c>
      <c r="CG5" s="5">
        <f>'2W Weekly trends'!CG5</f>
        <v>45644</v>
      </c>
      <c r="CH5" s="5">
        <v>45650</v>
      </c>
      <c r="CI5" s="5">
        <f>'2W Weekly trends'!CI5</f>
        <v>45657</v>
      </c>
      <c r="CJ5" s="5"/>
      <c r="CK5" s="5">
        <f>'2W Weekly trends'!CK5</f>
        <v>45664</v>
      </c>
      <c r="CL5" s="5">
        <f>'2W Weekly trends'!CL5</f>
        <v>45671</v>
      </c>
      <c r="CM5" s="5">
        <v>45678</v>
      </c>
      <c r="CN5" s="5">
        <v>45685</v>
      </c>
      <c r="CO5" s="5">
        <v>45692</v>
      </c>
      <c r="CP5" s="5">
        <f>'2W Weekly trends'!CP5</f>
        <v>45699</v>
      </c>
      <c r="CQ5" s="5">
        <f>'2W Weekly trends'!CQ5</f>
        <v>45706</v>
      </c>
      <c r="CR5" s="5">
        <f>'2W Weekly trends'!CR5</f>
        <v>45713</v>
      </c>
      <c r="CS5" s="5">
        <f>'2W Weekly trends'!CS5</f>
        <v>45720</v>
      </c>
      <c r="CT5" s="5">
        <f>'2W Weekly trends'!CT5</f>
        <v>45727</v>
      </c>
      <c r="CU5" s="5">
        <f>'2W Weekly trends'!CU5</f>
        <v>45734</v>
      </c>
      <c r="CV5" s="5">
        <f>'2W Weekly trends'!CV5</f>
        <v>45741</v>
      </c>
      <c r="CW5" s="5">
        <f>'2W Weekly trends'!CW5</f>
        <v>45748</v>
      </c>
      <c r="CX5" s="5">
        <f>'2W Weekly trends'!CX5</f>
        <v>45755</v>
      </c>
      <c r="CY5" s="5">
        <v>45762</v>
      </c>
      <c r="CZ5" s="5">
        <v>45769</v>
      </c>
      <c r="DA5" s="5">
        <v>45776</v>
      </c>
      <c r="DB5" s="5">
        <v>45783</v>
      </c>
      <c r="DC5" s="5">
        <v>45790</v>
      </c>
      <c r="DD5" s="5">
        <v>45797</v>
      </c>
      <c r="DE5" s="5">
        <v>45804</v>
      </c>
      <c r="DF5" s="5">
        <v>45811</v>
      </c>
      <c r="DG5" s="5">
        <v>45818</v>
      </c>
      <c r="DH5" s="5">
        <v>45825</v>
      </c>
      <c r="DI5" s="5">
        <v>45832</v>
      </c>
      <c r="DJ5" s="5">
        <v>45839</v>
      </c>
      <c r="DK5" s="5">
        <v>45853</v>
      </c>
      <c r="DL5" s="5">
        <v>45860</v>
      </c>
      <c r="DM5" s="5">
        <v>45867</v>
      </c>
      <c r="DN5" s="5">
        <v>45874</v>
      </c>
      <c r="DO5" s="5">
        <v>45881</v>
      </c>
      <c r="DP5" s="5">
        <v>45888</v>
      </c>
      <c r="DQ5" s="5">
        <v>45895</v>
      </c>
      <c r="DR5" s="5">
        <v>45902</v>
      </c>
      <c r="DS5" s="5">
        <v>45909</v>
      </c>
      <c r="DT5" s="5">
        <v>45916</v>
      </c>
      <c r="DU5" s="5">
        <v>45923</v>
      </c>
      <c r="DV5" s="5">
        <v>45930</v>
      </c>
      <c r="DW5" s="5">
        <v>45937</v>
      </c>
      <c r="DX5" s="5">
        <v>45944</v>
      </c>
      <c r="DY5" s="5">
        <f>'2W Weekly trends'!DY5</f>
        <v>45958</v>
      </c>
      <c r="DZ5" s="5">
        <v>45965</v>
      </c>
      <c r="EA5" s="5">
        <v>45972</v>
      </c>
      <c r="EB5" s="5">
        <v>45979</v>
      </c>
      <c r="EC5" s="5">
        <v>45986</v>
      </c>
      <c r="ED5" s="5">
        <v>45993</v>
      </c>
      <c r="EE5" s="5">
        <v>46000</v>
      </c>
      <c r="EF5" s="5">
        <v>46007</v>
      </c>
      <c r="EG5" s="5">
        <v>46021</v>
      </c>
      <c r="EH5" s="5"/>
      <c r="EI5" s="5">
        <v>46028</v>
      </c>
      <c r="EJ5" s="5">
        <f>'2W Weekly trends'!EJ5</f>
        <v>46035</v>
      </c>
      <c r="EK5" s="5">
        <f>'2W Weekly trends'!EK5</f>
        <v>46042</v>
      </c>
      <c r="EL5" s="5">
        <v>46049</v>
      </c>
      <c r="EM5" s="5">
        <v>46056</v>
      </c>
      <c r="EN5" s="5">
        <f>'2W Weekly trends'!EN5</f>
        <v>46063</v>
      </c>
      <c r="EO5" s="5">
        <f>'2W Weekly trends'!EO5</f>
        <v>46070</v>
      </c>
      <c r="EP5" s="5">
        <f>'2W Weekly trends'!EP5</f>
        <v>46077</v>
      </c>
      <c r="EQ5" s="5">
        <f>'2W Weekly trends'!EQ5</f>
        <v>46084</v>
      </c>
      <c r="ER5" s="5">
        <f>'2W Weekly trends'!ER5</f>
        <v>46091</v>
      </c>
      <c r="ES5" s="5">
        <f>'2W Weekly trends'!ES5</f>
        <v>46098</v>
      </c>
      <c r="ET5" s="5">
        <f>'2W Weekly trends'!ET5</f>
        <v>46105</v>
      </c>
      <c r="EU5" s="5">
        <f>'2W Weekly trends'!EU5</f>
        <v>46112</v>
      </c>
      <c r="EV5" s="5">
        <f>'2W Weekly trends'!EV5</f>
        <v>46119</v>
      </c>
      <c r="EW5" s="5">
        <f>'2W Weekly trends'!EW5</f>
        <v>46126</v>
      </c>
      <c r="EX5" s="5">
        <f>'2W Weekly trends'!EX5</f>
        <v>46133</v>
      </c>
      <c r="EY5" s="5">
        <f>'2W Weekly trends'!EY5</f>
        <v>46140</v>
      </c>
      <c r="EZ5" s="5">
        <f>'2W Weekly trends'!EZ5</f>
        <v>46147</v>
      </c>
      <c r="FA5" s="5">
        <f>'2W Weekly trends'!FA5</f>
        <v>46154</v>
      </c>
      <c r="FB5" s="5">
        <f>'2W Weekly trends'!FB5</f>
        <v>46161</v>
      </c>
      <c r="FC5" s="5">
        <f>'2W Weekly trends'!FC5</f>
        <v>46168</v>
      </c>
      <c r="FD5" s="5">
        <f>'2W Weekly trends'!FD5</f>
        <v>46175</v>
      </c>
      <c r="FE5" s="5">
        <f>'2W Weekly trends'!FE5</f>
        <v>46182</v>
      </c>
      <c r="FF5" s="5">
        <f>'2W Weekly trends'!FF5</f>
        <v>46189</v>
      </c>
      <c r="FG5" s="5">
        <f>'2W Weekly trends'!FG5</f>
        <v>46196</v>
      </c>
      <c r="FH5" s="5">
        <f>'2W Weekly trends'!FH5</f>
        <v>46203</v>
      </c>
      <c r="FI5" s="5">
        <f>'2W Weekly trends'!FI5</f>
        <v>46210</v>
      </c>
      <c r="FJ5" s="5">
        <f>'2W Weekly trends'!FJ5</f>
        <v>46217</v>
      </c>
      <c r="FK5" s="5">
        <f>'2W Weekly trends'!FK5</f>
        <v>46224</v>
      </c>
      <c r="FL5" s="5">
        <f>'2W Weekly trends'!FL5</f>
        <v>46231</v>
      </c>
      <c r="FM5" s="5">
        <f>'2W Weekly trends'!FM5</f>
        <v>46238</v>
      </c>
      <c r="FN5" s="5">
        <f>'2W Weekly trends'!FN5</f>
        <v>46245</v>
      </c>
      <c r="FO5" s="5">
        <f>'2W Weekly trends'!FO5</f>
        <v>46252</v>
      </c>
      <c r="FP5" s="5">
        <f>'2W Weekly trends'!FP5</f>
        <v>46259</v>
      </c>
      <c r="FQ5" s="5">
        <f>'2W Weekly trends'!FQ5</f>
        <v>46266</v>
      </c>
      <c r="FR5" s="5">
        <f>'2W Weekly trends'!FR5</f>
        <v>46273</v>
      </c>
      <c r="FS5" s="5">
        <f>'2W Weekly trends'!FS5</f>
        <v>46280</v>
      </c>
      <c r="FT5" s="5">
        <f>'2W Weekly trends'!FT5</f>
        <v>46287</v>
      </c>
      <c r="FU5" s="5">
        <f>'2W Weekly trends'!FU5</f>
        <v>46294</v>
      </c>
      <c r="FV5" s="5">
        <f>'2W Weekly trends'!FV5</f>
        <v>46301</v>
      </c>
      <c r="FW5" s="5">
        <f>'2W Weekly trends'!FW5</f>
        <v>46308</v>
      </c>
      <c r="FX5" s="5">
        <f>'2W Weekly trends'!FX5</f>
        <v>46315</v>
      </c>
      <c r="FY5" s="5">
        <f>'2W Weekly trends'!FY5</f>
        <v>46322</v>
      </c>
      <c r="FZ5" s="5">
        <f>'2W Weekly trends'!FZ5</f>
        <v>46329</v>
      </c>
      <c r="GA5" s="5">
        <f>'2W Weekly trends'!GA5</f>
        <v>46336</v>
      </c>
      <c r="GB5" s="5">
        <f>'2W Weekly trends'!GB5</f>
        <v>46343</v>
      </c>
      <c r="GC5" s="5">
        <f>'2W Weekly trends'!GC5</f>
        <v>46350</v>
      </c>
      <c r="GD5" s="5">
        <f>'2W Weekly trends'!GD5</f>
        <v>46357</v>
      </c>
      <c r="GE5" s="5">
        <f>'2W Weekly trends'!GE5</f>
        <v>46364</v>
      </c>
      <c r="GF5" s="5">
        <f>'2W Weekly trends'!GF5</f>
        <v>46371</v>
      </c>
      <c r="GG5" s="5">
        <f>'2W Weekly trends'!GG5</f>
        <v>46378</v>
      </c>
      <c r="GH5" s="5">
        <f>'2W Weekly trends'!GH5</f>
        <v>46385</v>
      </c>
      <c r="GI5" s="5">
        <f>'2W Weekly trends'!GI5</f>
        <v>46387</v>
      </c>
    </row>
    <row r="6" spans="2:191" x14ac:dyDescent="0.2">
      <c r="B6" s="55" t="s">
        <v>195</v>
      </c>
      <c r="C6" s="58">
        <v>572386</v>
      </c>
      <c r="D6" s="58">
        <v>597565</v>
      </c>
      <c r="E6" s="58">
        <v>625659</v>
      </c>
      <c r="F6" s="58">
        <v>684728</v>
      </c>
      <c r="G6" s="58">
        <v>706983</v>
      </c>
      <c r="H6" s="58">
        <v>734293</v>
      </c>
      <c r="I6" s="58">
        <v>764201</v>
      </c>
      <c r="J6" s="58">
        <v>793211</v>
      </c>
      <c r="K6" s="58">
        <v>819083</v>
      </c>
      <c r="L6" s="58">
        <v>853442</v>
      </c>
      <c r="M6" s="58">
        <v>872666</v>
      </c>
      <c r="N6" s="58">
        <v>904265</v>
      </c>
      <c r="O6" s="58">
        <v>931466</v>
      </c>
      <c r="P6" s="58">
        <v>957421</v>
      </c>
      <c r="Q6" s="58">
        <v>991653</v>
      </c>
      <c r="R6" s="58">
        <v>1028980</v>
      </c>
      <c r="S6" s="58">
        <v>1060277</v>
      </c>
      <c r="T6" s="58">
        <v>1090042</v>
      </c>
      <c r="U6" s="58">
        <v>1126734</v>
      </c>
      <c r="V6" s="58">
        <v>1155981</v>
      </c>
      <c r="W6" s="58">
        <v>1178991</v>
      </c>
      <c r="X6" s="58">
        <v>1263625</v>
      </c>
      <c r="Y6" s="58">
        <v>1293964</v>
      </c>
      <c r="Z6" s="58">
        <v>1330138</v>
      </c>
      <c r="AA6" s="58">
        <v>1380464</v>
      </c>
      <c r="AB6" s="58">
        <v>1387955</v>
      </c>
      <c r="AC6" s="58">
        <v>1440925</v>
      </c>
      <c r="AD6" s="58">
        <v>1461717</v>
      </c>
      <c r="AE6" s="58">
        <v>1495027</v>
      </c>
      <c r="AF6" s="58">
        <v>1505453</v>
      </c>
      <c r="AG6" s="58">
        <v>1548309</v>
      </c>
      <c r="AH6" s="58">
        <f>SUM(PV!$AY36:$BJ36)</f>
        <v>1577389</v>
      </c>
      <c r="AI6" s="58"/>
      <c r="AJ6" s="58">
        <v>7276</v>
      </c>
      <c r="AK6" s="58">
        <v>62053</v>
      </c>
      <c r="AL6" s="58">
        <v>98153</v>
      </c>
      <c r="AM6" s="58">
        <v>130680</v>
      </c>
      <c r="AN6" s="58">
        <v>157801</v>
      </c>
      <c r="AO6" s="58">
        <v>192119</v>
      </c>
      <c r="AP6" s="58">
        <v>222643</v>
      </c>
      <c r="AQ6" s="58">
        <v>254587</v>
      </c>
      <c r="AR6" s="58">
        <v>286828</v>
      </c>
      <c r="AS6" s="58">
        <v>268579</v>
      </c>
      <c r="AT6" s="58">
        <v>347902</v>
      </c>
      <c r="AU6" s="58">
        <v>377936</v>
      </c>
      <c r="AV6" s="58">
        <v>405493</v>
      </c>
      <c r="AW6" s="58">
        <v>437829</v>
      </c>
      <c r="AX6" s="58">
        <v>476825</v>
      </c>
      <c r="AY6" s="58">
        <v>506101</v>
      </c>
      <c r="AZ6" s="58">
        <v>537649</v>
      </c>
      <c r="BA6" s="58">
        <v>550499</v>
      </c>
      <c r="BB6" s="58">
        <v>593873</v>
      </c>
      <c r="BC6" s="58">
        <v>620499</v>
      </c>
      <c r="BD6" s="58">
        <v>647262</v>
      </c>
      <c r="BE6" s="58">
        <v>673291</v>
      </c>
      <c r="BF6" s="58">
        <v>703716</v>
      </c>
      <c r="BG6" s="58">
        <v>735897</v>
      </c>
      <c r="BH6" s="58">
        <v>757011</v>
      </c>
      <c r="BI6" s="58">
        <v>784484</v>
      </c>
      <c r="BJ6" s="58">
        <v>816096</v>
      </c>
      <c r="BK6" s="58">
        <v>849849</v>
      </c>
      <c r="BL6" s="58">
        <v>875779</v>
      </c>
      <c r="BM6" s="58">
        <v>902192</v>
      </c>
      <c r="BN6" s="58">
        <v>930974</v>
      </c>
      <c r="BO6" s="58">
        <v>962308</v>
      </c>
      <c r="BP6" s="58">
        <v>990028</v>
      </c>
      <c r="BQ6" s="58">
        <v>1014392</v>
      </c>
      <c r="BR6" s="58">
        <v>1042258</v>
      </c>
      <c r="BS6" s="58">
        <v>1075240</v>
      </c>
      <c r="BT6" s="58">
        <v>1109508</v>
      </c>
      <c r="BU6" s="58">
        <v>1138246</v>
      </c>
      <c r="BV6" s="58">
        <v>1159686</v>
      </c>
      <c r="BW6" s="58">
        <v>1224785</v>
      </c>
      <c r="BX6" s="58">
        <v>1249027</v>
      </c>
      <c r="BY6" s="58">
        <v>1266945</v>
      </c>
      <c r="BZ6" s="58">
        <v>1300373</v>
      </c>
      <c r="CA6" s="58">
        <v>1351242</v>
      </c>
      <c r="CB6" s="58">
        <v>1399668</v>
      </c>
      <c r="CC6" s="58">
        <v>1433879</v>
      </c>
      <c r="CD6" s="58">
        <v>1463430</v>
      </c>
      <c r="CE6" s="58">
        <v>1491794</v>
      </c>
      <c r="CF6" s="58">
        <v>1524528</v>
      </c>
      <c r="CG6" s="58">
        <v>1584723</v>
      </c>
      <c r="CH6" s="58">
        <v>1608519</v>
      </c>
      <c r="CI6" s="58">
        <v>1638748</v>
      </c>
      <c r="CJ6" s="58"/>
      <c r="CK6" s="58">
        <v>59947</v>
      </c>
      <c r="CL6" s="58">
        <v>109260</v>
      </c>
      <c r="CM6" s="58">
        <v>147055</v>
      </c>
      <c r="CN6" s="58">
        <v>182056</v>
      </c>
      <c r="CO6" s="58">
        <v>222821</v>
      </c>
      <c r="CP6" s="58">
        <v>254347</v>
      </c>
      <c r="CQ6" s="58">
        <v>282320</v>
      </c>
      <c r="CR6" s="58">
        <v>309222</v>
      </c>
      <c r="CS6" s="58">
        <v>340307</v>
      </c>
      <c r="CT6" s="58">
        <v>365726</v>
      </c>
      <c r="CU6" s="58">
        <v>387158</v>
      </c>
      <c r="CV6" s="58">
        <v>414077</v>
      </c>
      <c r="CW6" s="58">
        <v>465936</v>
      </c>
      <c r="CX6" s="58">
        <v>506929</v>
      </c>
      <c r="CY6" s="58">
        <v>535299</v>
      </c>
      <c r="CZ6" s="58">
        <v>561645</v>
      </c>
      <c r="DA6" s="58">
        <v>589940</v>
      </c>
      <c r="DB6" s="58">
        <v>621698</v>
      </c>
      <c r="DC6" s="58">
        <v>645149</v>
      </c>
      <c r="DD6" s="58">
        <v>670975</v>
      </c>
      <c r="DE6" s="58">
        <v>696184</v>
      </c>
      <c r="DF6" s="58">
        <v>729935</v>
      </c>
      <c r="DG6" s="58">
        <v>754676</v>
      </c>
      <c r="DH6" s="58">
        <v>778668</v>
      </c>
      <c r="DI6" s="58">
        <v>805135</v>
      </c>
      <c r="DJ6" s="58">
        <v>844103</v>
      </c>
      <c r="DK6" s="58">
        <v>895419</v>
      </c>
      <c r="DL6" s="58">
        <v>920430</v>
      </c>
      <c r="DM6" s="58">
        <v>950908</v>
      </c>
      <c r="DN6" s="58">
        <v>988482</v>
      </c>
      <c r="DO6" s="58">
        <v>1016404</v>
      </c>
      <c r="DP6" s="58">
        <v>1040008</v>
      </c>
      <c r="DQ6" s="58">
        <v>1065183</v>
      </c>
      <c r="DR6" s="58">
        <v>1108802</v>
      </c>
      <c r="DS6" s="58">
        <v>1127352</v>
      </c>
      <c r="DT6" s="58">
        <v>1137489</v>
      </c>
      <c r="DU6" s="58">
        <v>1149032</v>
      </c>
      <c r="DV6" s="58">
        <v>1203704</v>
      </c>
      <c r="DW6" s="58">
        <v>1268320</v>
      </c>
      <c r="DX6" s="58">
        <v>1316336</v>
      </c>
      <c r="DY6" s="58">
        <v>1432386</v>
      </c>
      <c r="DZ6" s="58">
        <v>1482598</v>
      </c>
      <c r="EA6" s="58">
        <v>1517533</v>
      </c>
      <c r="EB6" s="58">
        <v>1553294</v>
      </c>
      <c r="EC6" s="58">
        <v>1591282</v>
      </c>
      <c r="ED6" s="58">
        <v>1634955</v>
      </c>
      <c r="EE6" s="58">
        <v>1664969</v>
      </c>
      <c r="EF6" s="58">
        <v>1699814</v>
      </c>
      <c r="EG6" s="58">
        <v>1766610</v>
      </c>
      <c r="EH6" s="58"/>
      <c r="EI6" s="58">
        <v>50674</v>
      </c>
      <c r="EJ6" s="58">
        <v>100182</v>
      </c>
      <c r="EK6" s="58">
        <v>136694</v>
      </c>
      <c r="EL6" s="58">
        <v>173030</v>
      </c>
      <c r="EM6" s="58">
        <v>222387</v>
      </c>
      <c r="EN6" s="58">
        <v>260272</v>
      </c>
      <c r="EO6" s="58">
        <v>296868</v>
      </c>
      <c r="EP6" s="58">
        <v>335839</v>
      </c>
      <c r="EQ6" s="58">
        <f ca="1">PV!$CY36</f>
        <v>484712.39130434784</v>
      </c>
      <c r="ER6" s="58">
        <f ca="1">PV!$CY36</f>
        <v>484712.39130434784</v>
      </c>
      <c r="ES6" s="58">
        <f ca="1">PV!$CY36</f>
        <v>484712.39130434784</v>
      </c>
      <c r="ET6" s="58">
        <f ca="1">PV!$CY36</f>
        <v>484712.39130434784</v>
      </c>
      <c r="EU6" s="58">
        <f ca="1">PV!$CY36</f>
        <v>484712.39130434784</v>
      </c>
      <c r="EV6" s="58">
        <f ca="1">PV!$CY36</f>
        <v>484712.39130434784</v>
      </c>
      <c r="EW6" s="58">
        <f ca="1">PV!$CY36</f>
        <v>484712.39130434784</v>
      </c>
      <c r="EX6" s="58">
        <f ca="1">PV!$CY36</f>
        <v>484712.39130434784</v>
      </c>
      <c r="EY6" s="58">
        <f ca="1">PV!$CY36</f>
        <v>484712.39130434784</v>
      </c>
      <c r="EZ6" s="58">
        <f ca="1">PV!$CY36</f>
        <v>484712.39130434784</v>
      </c>
      <c r="FA6" s="58">
        <f ca="1">PV!$CY36</f>
        <v>484712.39130434784</v>
      </c>
      <c r="FB6" s="58">
        <f ca="1">PV!$CY36</f>
        <v>484712.39130434784</v>
      </c>
      <c r="FC6" s="58">
        <f ca="1">PV!$CY36</f>
        <v>484712.39130434784</v>
      </c>
      <c r="FD6" s="58">
        <f ca="1">PV!$CY36</f>
        <v>484712.39130434784</v>
      </c>
      <c r="FE6" s="58">
        <f ca="1">PV!$CY36</f>
        <v>484712.39130434784</v>
      </c>
      <c r="FF6" s="58">
        <f ca="1">PV!$CY36</f>
        <v>484712.39130434784</v>
      </c>
      <c r="FG6" s="58">
        <f ca="1">PV!$CY36</f>
        <v>484712.39130434784</v>
      </c>
      <c r="FH6" s="58">
        <f ca="1">PV!$CY36</f>
        <v>484712.39130434784</v>
      </c>
      <c r="FI6" s="58">
        <f ca="1">PV!$CY36</f>
        <v>484712.39130434784</v>
      </c>
      <c r="FJ6" s="58">
        <f ca="1">PV!$CY36</f>
        <v>484712.39130434784</v>
      </c>
      <c r="FK6" s="58">
        <f ca="1">PV!$CY36</f>
        <v>484712.39130434784</v>
      </c>
      <c r="FL6" s="58">
        <f ca="1">PV!$CY36</f>
        <v>484712.39130434784</v>
      </c>
      <c r="FM6" s="58">
        <f ca="1">PV!$CY36</f>
        <v>484712.39130434784</v>
      </c>
      <c r="FN6" s="58">
        <f ca="1">PV!$CY36</f>
        <v>484712.39130434784</v>
      </c>
      <c r="FO6" s="58">
        <f ca="1">PV!$CY36</f>
        <v>484712.39130434784</v>
      </c>
      <c r="FP6" s="58">
        <f ca="1">PV!$CY36</f>
        <v>484712.39130434784</v>
      </c>
      <c r="FQ6" s="58">
        <f ca="1">PV!$CY36</f>
        <v>484712.39130434784</v>
      </c>
      <c r="FR6" s="58">
        <f ca="1">PV!$CY36</f>
        <v>484712.39130434784</v>
      </c>
      <c r="FS6" s="58">
        <f ca="1">PV!$CY36</f>
        <v>484712.39130434784</v>
      </c>
      <c r="FT6" s="58">
        <f ca="1">PV!$CY36</f>
        <v>484712.39130434784</v>
      </c>
      <c r="FU6" s="58">
        <f ca="1">PV!$CY36</f>
        <v>484712.39130434784</v>
      </c>
      <c r="FV6" s="58">
        <f ca="1">PV!$CY36</f>
        <v>484712.39130434784</v>
      </c>
      <c r="FW6" s="58">
        <f ca="1">PV!$CY36</f>
        <v>484712.39130434784</v>
      </c>
      <c r="FX6" s="58">
        <f ca="1">PV!$CY36</f>
        <v>484712.39130434784</v>
      </c>
      <c r="FY6" s="58">
        <f ca="1">PV!$CY36</f>
        <v>484712.39130434784</v>
      </c>
      <c r="FZ6" s="58">
        <f ca="1">PV!$CY36</f>
        <v>484712.39130434784</v>
      </c>
      <c r="GA6" s="58">
        <f ca="1">PV!$CY36</f>
        <v>484712.39130434784</v>
      </c>
      <c r="GB6" s="58">
        <f ca="1">PV!$CY36</f>
        <v>484712.39130434784</v>
      </c>
      <c r="GC6" s="58">
        <f ca="1">PV!$CY36</f>
        <v>484712.39130434784</v>
      </c>
      <c r="GD6" s="58">
        <f ca="1">PV!$CY36</f>
        <v>484712.39130434784</v>
      </c>
      <c r="GE6" s="58">
        <f ca="1">PV!$CY36</f>
        <v>484712.39130434784</v>
      </c>
      <c r="GF6" s="58">
        <f ca="1">PV!$CY36</f>
        <v>484712.39130434784</v>
      </c>
      <c r="GG6" s="58">
        <f ca="1">PV!$CY36</f>
        <v>484712.39130434784</v>
      </c>
      <c r="GH6" s="58">
        <f ca="1">PV!$CY36</f>
        <v>484712.39130434784</v>
      </c>
      <c r="GI6" s="58">
        <f ca="1">PV!$CY36</f>
        <v>484712.39130434784</v>
      </c>
    </row>
    <row r="7" spans="2:191" x14ac:dyDescent="0.2">
      <c r="B7" s="55" t="s">
        <v>8</v>
      </c>
      <c r="C7" s="58">
        <v>27814</v>
      </c>
      <c r="D7" s="58">
        <v>28887</v>
      </c>
      <c r="E7" s="58">
        <v>30065</v>
      </c>
      <c r="F7" s="58">
        <v>32390</v>
      </c>
      <c r="G7" s="58">
        <v>33174</v>
      </c>
      <c r="H7" s="58">
        <v>34193</v>
      </c>
      <c r="I7" s="58">
        <v>35511</v>
      </c>
      <c r="J7" s="58">
        <v>36622</v>
      </c>
      <c r="K7" s="58">
        <v>37599</v>
      </c>
      <c r="L7" s="58">
        <v>38851</v>
      </c>
      <c r="M7" s="58">
        <v>39553</v>
      </c>
      <c r="N7" s="58">
        <v>40618</v>
      </c>
      <c r="O7" s="58">
        <v>41493</v>
      </c>
      <c r="P7" s="58">
        <v>42390</v>
      </c>
      <c r="Q7" s="58">
        <v>43558</v>
      </c>
      <c r="R7" s="58">
        <v>45022</v>
      </c>
      <c r="S7" s="58">
        <v>46175</v>
      </c>
      <c r="T7" s="58">
        <v>47482</v>
      </c>
      <c r="U7" s="58">
        <v>49647</v>
      </c>
      <c r="V7" s="58">
        <v>51457</v>
      </c>
      <c r="W7" s="58">
        <v>52805</v>
      </c>
      <c r="X7" s="58">
        <v>57343</v>
      </c>
      <c r="Y7" s="58">
        <v>59334</v>
      </c>
      <c r="Z7" s="58">
        <v>61394</v>
      </c>
      <c r="AA7" s="58">
        <v>63988</v>
      </c>
      <c r="AB7" s="58">
        <v>64952</v>
      </c>
      <c r="AC7" s="58">
        <v>67450</v>
      </c>
      <c r="AD7" s="58">
        <v>68997</v>
      </c>
      <c r="AE7" s="58">
        <v>70929</v>
      </c>
      <c r="AF7" s="58">
        <v>71969</v>
      </c>
      <c r="AG7" s="58">
        <v>74351</v>
      </c>
      <c r="AH7" s="58">
        <f>SUM(PV!$AY37:$BJ37)</f>
        <v>76893</v>
      </c>
      <c r="AI7" s="58"/>
      <c r="AJ7" s="58">
        <v>308</v>
      </c>
      <c r="AK7" s="58">
        <v>3328</v>
      </c>
      <c r="AL7" s="58">
        <v>4987</v>
      </c>
      <c r="AM7" s="58">
        <v>6594</v>
      </c>
      <c r="AN7" s="58">
        <v>8208</v>
      </c>
      <c r="AO7" s="58">
        <v>10119</v>
      </c>
      <c r="AP7" s="58">
        <v>11674</v>
      </c>
      <c r="AQ7" s="58">
        <v>13270</v>
      </c>
      <c r="AR7" s="58">
        <v>14864</v>
      </c>
      <c r="AS7" s="58">
        <v>13375</v>
      </c>
      <c r="AT7" s="58">
        <v>17854</v>
      </c>
      <c r="AU7" s="58">
        <v>19186</v>
      </c>
      <c r="AV7" s="58">
        <v>20536</v>
      </c>
      <c r="AW7" s="58">
        <v>22570</v>
      </c>
      <c r="AX7" s="58">
        <v>24574</v>
      </c>
      <c r="AY7" s="58">
        <v>25831</v>
      </c>
      <c r="AZ7" s="58">
        <v>27151</v>
      </c>
      <c r="BA7" s="58">
        <v>28087</v>
      </c>
      <c r="BB7" s="58">
        <v>29400</v>
      </c>
      <c r="BC7" s="58">
        <v>30403</v>
      </c>
      <c r="BD7" s="58">
        <v>31572</v>
      </c>
      <c r="BE7" s="58">
        <v>32587</v>
      </c>
      <c r="BF7" s="58">
        <v>33804</v>
      </c>
      <c r="BG7" s="58">
        <v>34959</v>
      </c>
      <c r="BH7" s="58">
        <v>35719</v>
      </c>
      <c r="BI7" s="58">
        <v>36757</v>
      </c>
      <c r="BJ7" s="58">
        <v>38063</v>
      </c>
      <c r="BK7" s="58">
        <v>39303</v>
      </c>
      <c r="BL7" s="58">
        <v>40255</v>
      </c>
      <c r="BM7" s="58">
        <v>41259</v>
      </c>
      <c r="BN7" s="58">
        <v>42371</v>
      </c>
      <c r="BO7" s="58">
        <v>43638</v>
      </c>
      <c r="BP7" s="58">
        <v>44648</v>
      </c>
      <c r="BQ7" s="58">
        <v>45611</v>
      </c>
      <c r="BR7" s="58">
        <v>46767</v>
      </c>
      <c r="BS7" s="58">
        <v>48012</v>
      </c>
      <c r="BT7" s="58">
        <v>49264</v>
      </c>
      <c r="BU7" s="58">
        <v>50340</v>
      </c>
      <c r="BV7" s="58">
        <v>51024</v>
      </c>
      <c r="BW7" s="58">
        <v>53274</v>
      </c>
      <c r="BX7" s="58">
        <v>54145</v>
      </c>
      <c r="BY7" s="58">
        <v>54780</v>
      </c>
      <c r="BZ7" s="58">
        <v>56072</v>
      </c>
      <c r="CA7" s="58">
        <v>57934</v>
      </c>
      <c r="CB7" s="58">
        <v>59519</v>
      </c>
      <c r="CC7" s="58">
        <v>60640</v>
      </c>
      <c r="CD7" s="58">
        <v>61731</v>
      </c>
      <c r="CE7" s="58">
        <v>62851</v>
      </c>
      <c r="CF7" s="58">
        <v>64082</v>
      </c>
      <c r="CG7" s="58">
        <v>66398</v>
      </c>
      <c r="CH7" s="58">
        <v>67472</v>
      </c>
      <c r="CI7" s="58">
        <v>68868</v>
      </c>
      <c r="CJ7" s="58"/>
      <c r="CK7" s="58">
        <v>1884</v>
      </c>
      <c r="CL7" s="58">
        <v>3460</v>
      </c>
      <c r="CM7" s="58">
        <v>4875</v>
      </c>
      <c r="CN7" s="58">
        <v>6336</v>
      </c>
      <c r="CO7" s="58">
        <v>8228</v>
      </c>
      <c r="CP7" s="58">
        <v>9622</v>
      </c>
      <c r="CQ7" s="58">
        <v>10905</v>
      </c>
      <c r="CR7" s="58">
        <v>12100</v>
      </c>
      <c r="CS7" s="58">
        <v>13477</v>
      </c>
      <c r="CT7" s="58">
        <v>14500</v>
      </c>
      <c r="CU7" s="58">
        <v>15349</v>
      </c>
      <c r="CV7" s="58">
        <v>16338</v>
      </c>
      <c r="CW7" s="58">
        <v>18184</v>
      </c>
      <c r="CX7" s="58">
        <v>19675</v>
      </c>
      <c r="CY7" s="58">
        <v>20650</v>
      </c>
      <c r="CZ7" s="58">
        <v>21613</v>
      </c>
      <c r="DA7" s="58">
        <v>22629</v>
      </c>
      <c r="DB7" s="58">
        <v>23799</v>
      </c>
      <c r="DC7" s="58">
        <v>24678</v>
      </c>
      <c r="DD7" s="58">
        <v>25677</v>
      </c>
      <c r="DE7" s="58">
        <v>26552</v>
      </c>
      <c r="DF7" s="58">
        <v>27705</v>
      </c>
      <c r="DG7" s="58">
        <v>28653</v>
      </c>
      <c r="DH7" s="58">
        <v>29484</v>
      </c>
      <c r="DI7" s="58">
        <v>30396</v>
      </c>
      <c r="DJ7" s="58">
        <v>31581</v>
      </c>
      <c r="DK7" s="58">
        <v>33600</v>
      </c>
      <c r="DL7" s="58">
        <v>34520</v>
      </c>
      <c r="DM7" s="58">
        <v>35522</v>
      </c>
      <c r="DN7" s="58">
        <v>36721</v>
      </c>
      <c r="DO7" s="58">
        <v>37696</v>
      </c>
      <c r="DP7" s="58">
        <v>38433</v>
      </c>
      <c r="DQ7" s="58">
        <v>39240</v>
      </c>
      <c r="DR7" s="58">
        <v>40470</v>
      </c>
      <c r="DS7" s="58">
        <v>41141</v>
      </c>
      <c r="DT7" s="58">
        <v>41494</v>
      </c>
      <c r="DU7" s="58">
        <v>41876</v>
      </c>
      <c r="DV7" s="58">
        <v>43256</v>
      </c>
      <c r="DW7" s="58">
        <v>44987</v>
      </c>
      <c r="DX7" s="58">
        <v>46515</v>
      </c>
      <c r="DY7" s="58">
        <v>50021</v>
      </c>
      <c r="DZ7" s="58">
        <v>51730</v>
      </c>
      <c r="EA7" s="58">
        <v>53142</v>
      </c>
      <c r="EB7" s="58">
        <v>54326</v>
      </c>
      <c r="EC7" s="58">
        <v>55559</v>
      </c>
      <c r="ED7" s="58">
        <v>56940</v>
      </c>
      <c r="EE7" s="58">
        <v>58194</v>
      </c>
      <c r="EF7" s="58">
        <v>59384</v>
      </c>
      <c r="EG7" s="58">
        <v>61974</v>
      </c>
      <c r="EH7" s="58"/>
      <c r="EI7" s="58">
        <v>1445</v>
      </c>
      <c r="EJ7" s="58">
        <v>2901</v>
      </c>
      <c r="EK7" s="58">
        <v>3833</v>
      </c>
      <c r="EL7" s="58">
        <v>4771</v>
      </c>
      <c r="EM7" s="58">
        <v>6042</v>
      </c>
      <c r="EN7" s="58">
        <v>7403</v>
      </c>
      <c r="EO7" s="58">
        <v>8550</v>
      </c>
      <c r="EP7" s="58">
        <v>9693</v>
      </c>
      <c r="EQ7" s="58">
        <f ca="1">PV!$CY37</f>
        <v>14393.521739130436</v>
      </c>
      <c r="ER7" s="58">
        <f ca="1">PV!$CY37</f>
        <v>14393.521739130436</v>
      </c>
      <c r="ES7" s="58">
        <f ca="1">PV!$CY37</f>
        <v>14393.521739130436</v>
      </c>
      <c r="ET7" s="58">
        <f ca="1">PV!$CY37</f>
        <v>14393.521739130436</v>
      </c>
      <c r="EU7" s="58">
        <f ca="1">PV!$CY37</f>
        <v>14393.521739130436</v>
      </c>
      <c r="EV7" s="58">
        <f ca="1">PV!$CY37</f>
        <v>14393.521739130436</v>
      </c>
      <c r="EW7" s="58">
        <f ca="1">PV!$CY37</f>
        <v>14393.521739130436</v>
      </c>
      <c r="EX7" s="58">
        <f ca="1">PV!$CY37</f>
        <v>14393.521739130436</v>
      </c>
      <c r="EY7" s="58">
        <f ca="1">PV!$CY37</f>
        <v>14393.521739130436</v>
      </c>
      <c r="EZ7" s="58">
        <f ca="1">PV!$CY37</f>
        <v>14393.521739130436</v>
      </c>
      <c r="FA7" s="58">
        <f ca="1">PV!$CY37</f>
        <v>14393.521739130436</v>
      </c>
      <c r="FB7" s="58">
        <f ca="1">PV!$CY37</f>
        <v>14393.521739130436</v>
      </c>
      <c r="FC7" s="58">
        <f ca="1">PV!$CY37</f>
        <v>14393.521739130436</v>
      </c>
      <c r="FD7" s="58">
        <f ca="1">PV!$CY37</f>
        <v>14393.521739130436</v>
      </c>
      <c r="FE7" s="58">
        <f ca="1">PV!$CY37</f>
        <v>14393.521739130436</v>
      </c>
      <c r="FF7" s="58">
        <f ca="1">PV!$CY37</f>
        <v>14393.521739130436</v>
      </c>
      <c r="FG7" s="58">
        <f ca="1">PV!$CY37</f>
        <v>14393.521739130436</v>
      </c>
      <c r="FH7" s="58">
        <f ca="1">PV!$CY37</f>
        <v>14393.521739130436</v>
      </c>
      <c r="FI7" s="58">
        <f ca="1">PV!$CY37</f>
        <v>14393.521739130436</v>
      </c>
      <c r="FJ7" s="58">
        <f ca="1">PV!$CY37</f>
        <v>14393.521739130436</v>
      </c>
      <c r="FK7" s="58">
        <f ca="1">PV!$CY37</f>
        <v>14393.521739130436</v>
      </c>
      <c r="FL7" s="58">
        <f ca="1">PV!$CY37</f>
        <v>14393.521739130436</v>
      </c>
      <c r="FM7" s="58">
        <f ca="1">PV!$CY37</f>
        <v>14393.521739130436</v>
      </c>
      <c r="FN7" s="58">
        <f ca="1">PV!$CY37</f>
        <v>14393.521739130436</v>
      </c>
      <c r="FO7" s="58">
        <f ca="1">PV!$CY37</f>
        <v>14393.521739130436</v>
      </c>
      <c r="FP7" s="58">
        <f ca="1">PV!$CY37</f>
        <v>14393.521739130436</v>
      </c>
      <c r="FQ7" s="58">
        <f ca="1">PV!$CY37</f>
        <v>14393.521739130436</v>
      </c>
      <c r="FR7" s="58">
        <f ca="1">PV!$CY37</f>
        <v>14393.521739130436</v>
      </c>
      <c r="FS7" s="58">
        <f ca="1">PV!$CY37</f>
        <v>14393.521739130436</v>
      </c>
      <c r="FT7" s="58">
        <f ca="1">PV!$CY37</f>
        <v>14393.521739130436</v>
      </c>
      <c r="FU7" s="58">
        <f ca="1">PV!$CY37</f>
        <v>14393.521739130436</v>
      </c>
      <c r="FV7" s="58">
        <f ca="1">PV!$CY37</f>
        <v>14393.521739130436</v>
      </c>
      <c r="FW7" s="58">
        <f ca="1">PV!$CY37</f>
        <v>14393.521739130436</v>
      </c>
      <c r="FX7" s="58">
        <f ca="1">PV!$CY37</f>
        <v>14393.521739130436</v>
      </c>
      <c r="FY7" s="58">
        <f ca="1">PV!$CY37</f>
        <v>14393.521739130436</v>
      </c>
      <c r="FZ7" s="58">
        <f ca="1">PV!$CY37</f>
        <v>14393.521739130436</v>
      </c>
      <c r="GA7" s="58">
        <f ca="1">PV!$CY37</f>
        <v>14393.521739130436</v>
      </c>
      <c r="GB7" s="58">
        <f ca="1">PV!$CY37</f>
        <v>14393.521739130436</v>
      </c>
      <c r="GC7" s="58">
        <f ca="1">PV!$CY37</f>
        <v>14393.521739130436</v>
      </c>
      <c r="GD7" s="58">
        <f ca="1">PV!$CY37</f>
        <v>14393.521739130436</v>
      </c>
      <c r="GE7" s="58">
        <f ca="1">PV!$CY37</f>
        <v>14393.521739130436</v>
      </c>
      <c r="GF7" s="58">
        <f ca="1">PV!$CY37</f>
        <v>14393.521739130436</v>
      </c>
      <c r="GG7" s="58">
        <f ca="1">PV!$CY37</f>
        <v>14393.521739130436</v>
      </c>
      <c r="GH7" s="58">
        <f ca="1">PV!$CY37</f>
        <v>14393.521739130436</v>
      </c>
      <c r="GI7" s="58">
        <f ca="1">PV!$CY37</f>
        <v>14393.521739130436</v>
      </c>
    </row>
    <row r="8" spans="2:191" x14ac:dyDescent="0.2">
      <c r="B8" s="55" t="s">
        <v>7</v>
      </c>
      <c r="C8" s="58">
        <v>196093</v>
      </c>
      <c r="D8" s="58">
        <v>205997</v>
      </c>
      <c r="E8" s="58">
        <v>216529</v>
      </c>
      <c r="F8" s="58">
        <v>237005</v>
      </c>
      <c r="G8" s="58">
        <v>244661</v>
      </c>
      <c r="H8" s="58">
        <v>254722</v>
      </c>
      <c r="I8" s="58">
        <v>266642</v>
      </c>
      <c r="J8" s="58">
        <v>277207</v>
      </c>
      <c r="K8" s="58">
        <v>285825</v>
      </c>
      <c r="L8" s="58">
        <v>297918</v>
      </c>
      <c r="M8" s="58">
        <v>304712</v>
      </c>
      <c r="N8" s="58">
        <v>315995</v>
      </c>
      <c r="O8" s="58">
        <v>325028</v>
      </c>
      <c r="P8" s="58">
        <v>334060</v>
      </c>
      <c r="Q8" s="58">
        <v>346570</v>
      </c>
      <c r="R8" s="58">
        <v>360566</v>
      </c>
      <c r="S8" s="58">
        <v>371092</v>
      </c>
      <c r="T8" s="58">
        <v>382063</v>
      </c>
      <c r="U8" s="58">
        <v>395342</v>
      </c>
      <c r="V8" s="58">
        <v>406043</v>
      </c>
      <c r="W8" s="58">
        <v>414496</v>
      </c>
      <c r="X8" s="58">
        <v>443605</v>
      </c>
      <c r="Y8" s="58">
        <v>454443</v>
      </c>
      <c r="Z8" s="58">
        <v>466808</v>
      </c>
      <c r="AA8" s="58">
        <v>482875</v>
      </c>
      <c r="AB8" s="58">
        <v>486895</v>
      </c>
      <c r="AC8" s="58">
        <v>503846</v>
      </c>
      <c r="AD8" s="58">
        <v>511623</v>
      </c>
      <c r="AE8" s="58">
        <v>522742</v>
      </c>
      <c r="AF8" s="58">
        <v>527227</v>
      </c>
      <c r="AG8" s="58">
        <v>539510</v>
      </c>
      <c r="AH8" s="58">
        <f>SUM(PV!$AY38:$BJ38)</f>
        <v>550668</v>
      </c>
      <c r="AI8" s="58"/>
      <c r="AJ8" s="58">
        <v>2141</v>
      </c>
      <c r="AK8" s="58">
        <v>18576</v>
      </c>
      <c r="AL8" s="58">
        <v>28080</v>
      </c>
      <c r="AM8" s="58">
        <v>37505</v>
      </c>
      <c r="AN8" s="58">
        <v>46613</v>
      </c>
      <c r="AO8" s="58">
        <v>58436</v>
      </c>
      <c r="AP8" s="58">
        <v>68616</v>
      </c>
      <c r="AQ8" s="58">
        <v>80018</v>
      </c>
      <c r="AR8" s="58">
        <v>92021</v>
      </c>
      <c r="AS8" s="58">
        <v>86808</v>
      </c>
      <c r="AT8" s="58">
        <v>113601</v>
      </c>
      <c r="AU8" s="58">
        <v>123756</v>
      </c>
      <c r="AV8" s="58">
        <v>133220</v>
      </c>
      <c r="AW8" s="58">
        <v>144653</v>
      </c>
      <c r="AX8" s="58">
        <v>157529</v>
      </c>
      <c r="AY8" s="58">
        <v>167199</v>
      </c>
      <c r="AZ8" s="58">
        <v>178966</v>
      </c>
      <c r="BA8" s="58">
        <v>186313</v>
      </c>
      <c r="BB8" s="58">
        <v>200355</v>
      </c>
      <c r="BC8" s="58">
        <v>209991</v>
      </c>
      <c r="BD8" s="58">
        <v>220216</v>
      </c>
      <c r="BE8" s="58">
        <v>230005</v>
      </c>
      <c r="BF8" s="58">
        <v>240537</v>
      </c>
      <c r="BG8" s="58">
        <v>250770</v>
      </c>
      <c r="BH8" s="58">
        <v>257719</v>
      </c>
      <c r="BI8" s="58">
        <v>267404</v>
      </c>
      <c r="BJ8" s="58">
        <v>278738</v>
      </c>
      <c r="BK8" s="58">
        <v>290295</v>
      </c>
      <c r="BL8" s="58">
        <v>299009</v>
      </c>
      <c r="BM8" s="58">
        <v>307790</v>
      </c>
      <c r="BN8" s="58">
        <v>317519</v>
      </c>
      <c r="BO8" s="58">
        <v>327737</v>
      </c>
      <c r="BP8" s="58">
        <v>336863</v>
      </c>
      <c r="BQ8" s="58">
        <v>345580</v>
      </c>
      <c r="BR8" s="58">
        <v>355317</v>
      </c>
      <c r="BS8" s="58">
        <v>366637</v>
      </c>
      <c r="BT8" s="58">
        <v>378336</v>
      </c>
      <c r="BU8" s="58">
        <v>387902</v>
      </c>
      <c r="BV8" s="58">
        <v>394831</v>
      </c>
      <c r="BW8" s="58">
        <v>416549</v>
      </c>
      <c r="BX8" s="58">
        <v>424912</v>
      </c>
      <c r="BY8" s="58">
        <v>431397</v>
      </c>
      <c r="BZ8" s="58">
        <v>443018</v>
      </c>
      <c r="CA8" s="58">
        <v>461121</v>
      </c>
      <c r="CB8" s="58">
        <v>477276</v>
      </c>
      <c r="CC8" s="58">
        <v>488440</v>
      </c>
      <c r="CD8" s="58">
        <v>498753</v>
      </c>
      <c r="CE8" s="58">
        <v>508980</v>
      </c>
      <c r="CF8" s="58">
        <v>520392</v>
      </c>
      <c r="CG8" s="58">
        <v>541391</v>
      </c>
      <c r="CH8" s="58">
        <v>549399</v>
      </c>
      <c r="CI8" s="58">
        <v>559654</v>
      </c>
      <c r="CJ8" s="58"/>
      <c r="CK8" s="58">
        <v>16858</v>
      </c>
      <c r="CL8" s="58">
        <v>30636</v>
      </c>
      <c r="CM8" s="58">
        <v>40935</v>
      </c>
      <c r="CN8" s="58">
        <v>51533</v>
      </c>
      <c r="CO8" s="58">
        <v>63199</v>
      </c>
      <c r="CP8" s="58">
        <v>73127</v>
      </c>
      <c r="CQ8" s="58">
        <v>82675</v>
      </c>
      <c r="CR8" s="58">
        <v>91693</v>
      </c>
      <c r="CS8" s="58">
        <v>102118</v>
      </c>
      <c r="CT8" s="58">
        <v>110782</v>
      </c>
      <c r="CU8" s="58">
        <v>117550</v>
      </c>
      <c r="CV8" s="58">
        <v>126149</v>
      </c>
      <c r="CW8" s="58">
        <v>142713</v>
      </c>
      <c r="CX8" s="58">
        <v>155467</v>
      </c>
      <c r="CY8" s="58">
        <v>164069</v>
      </c>
      <c r="CZ8" s="58">
        <v>173002</v>
      </c>
      <c r="DA8" s="58">
        <v>182374</v>
      </c>
      <c r="DB8" s="58">
        <v>193866</v>
      </c>
      <c r="DC8" s="58">
        <v>201983</v>
      </c>
      <c r="DD8" s="58">
        <v>210620</v>
      </c>
      <c r="DE8" s="58">
        <v>218880</v>
      </c>
      <c r="DF8" s="58">
        <v>229411</v>
      </c>
      <c r="DG8" s="58">
        <v>238124</v>
      </c>
      <c r="DH8" s="58">
        <v>246210</v>
      </c>
      <c r="DI8" s="58">
        <v>255089</v>
      </c>
      <c r="DJ8" s="58">
        <v>267093</v>
      </c>
      <c r="DK8" s="58">
        <v>285860</v>
      </c>
      <c r="DL8" s="58">
        <v>294542</v>
      </c>
      <c r="DM8" s="58">
        <v>304506</v>
      </c>
      <c r="DN8" s="58">
        <v>316379</v>
      </c>
      <c r="DO8" s="58">
        <v>326296</v>
      </c>
      <c r="DP8" s="58">
        <v>334572</v>
      </c>
      <c r="DQ8" s="58">
        <v>342536</v>
      </c>
      <c r="DR8" s="58">
        <v>355755</v>
      </c>
      <c r="DS8" s="58">
        <v>362618</v>
      </c>
      <c r="DT8" s="58">
        <v>366353</v>
      </c>
      <c r="DU8" s="58">
        <v>370816</v>
      </c>
      <c r="DV8" s="58">
        <v>385538</v>
      </c>
      <c r="DW8" s="58">
        <v>401797</v>
      </c>
      <c r="DX8" s="58">
        <v>414706</v>
      </c>
      <c r="DY8" s="58">
        <v>446925</v>
      </c>
      <c r="DZ8" s="58">
        <v>461679</v>
      </c>
      <c r="EA8" s="58">
        <v>473466</v>
      </c>
      <c r="EB8" s="58">
        <v>484998</v>
      </c>
      <c r="EC8" s="58">
        <v>497367</v>
      </c>
      <c r="ED8" s="58">
        <v>510863</v>
      </c>
      <c r="EE8" s="58">
        <v>522344</v>
      </c>
      <c r="EF8" s="58">
        <v>534128</v>
      </c>
      <c r="EG8" s="58">
        <v>554814</v>
      </c>
      <c r="EH8" s="58"/>
      <c r="EI8" s="58">
        <v>14202</v>
      </c>
      <c r="EJ8" s="58">
        <v>29782</v>
      </c>
      <c r="EK8" s="58">
        <v>41508</v>
      </c>
      <c r="EL8" s="58">
        <v>53861</v>
      </c>
      <c r="EM8" s="58">
        <v>67609</v>
      </c>
      <c r="EN8" s="58">
        <v>79854</v>
      </c>
      <c r="EO8" s="58">
        <v>90855</v>
      </c>
      <c r="EP8" s="58">
        <v>102133</v>
      </c>
      <c r="EQ8" s="58">
        <f ca="1">PV!$CY38</f>
        <v>146711.04347826086</v>
      </c>
      <c r="ER8" s="58">
        <f ca="1">PV!$CY38</f>
        <v>146711.04347826086</v>
      </c>
      <c r="ES8" s="58">
        <f ca="1">PV!$CY38</f>
        <v>146711.04347826086</v>
      </c>
      <c r="ET8" s="58">
        <f ca="1">PV!$CY38</f>
        <v>146711.04347826086</v>
      </c>
      <c r="EU8" s="58">
        <f ca="1">PV!$CY38</f>
        <v>146711.04347826086</v>
      </c>
      <c r="EV8" s="58">
        <f ca="1">PV!$CY38</f>
        <v>146711.04347826086</v>
      </c>
      <c r="EW8" s="58">
        <f ca="1">PV!$CY38</f>
        <v>146711.04347826086</v>
      </c>
      <c r="EX8" s="58">
        <f ca="1">PV!$CY38</f>
        <v>146711.04347826086</v>
      </c>
      <c r="EY8" s="58">
        <f ca="1">PV!$CY38</f>
        <v>146711.04347826086</v>
      </c>
      <c r="EZ8" s="58">
        <f ca="1">PV!$CY38</f>
        <v>146711.04347826086</v>
      </c>
      <c r="FA8" s="58">
        <f ca="1">PV!$CY38</f>
        <v>146711.04347826086</v>
      </c>
      <c r="FB8" s="58">
        <f ca="1">PV!$CY38</f>
        <v>146711.04347826086</v>
      </c>
      <c r="FC8" s="58">
        <f ca="1">PV!$CY38</f>
        <v>146711.04347826086</v>
      </c>
      <c r="FD8" s="58">
        <f ca="1">PV!$CY38</f>
        <v>146711.04347826086</v>
      </c>
      <c r="FE8" s="58">
        <f ca="1">PV!$CY38</f>
        <v>146711.04347826086</v>
      </c>
      <c r="FF8" s="58">
        <f ca="1">PV!$CY38</f>
        <v>146711.04347826086</v>
      </c>
      <c r="FG8" s="58">
        <f ca="1">PV!$CY38</f>
        <v>146711.04347826086</v>
      </c>
      <c r="FH8" s="58">
        <f ca="1">PV!$CY38</f>
        <v>146711.04347826086</v>
      </c>
      <c r="FI8" s="58">
        <f ca="1">PV!$CY38</f>
        <v>146711.04347826086</v>
      </c>
      <c r="FJ8" s="58">
        <f ca="1">PV!$CY38</f>
        <v>146711.04347826086</v>
      </c>
      <c r="FK8" s="58">
        <f ca="1">PV!$CY38</f>
        <v>146711.04347826086</v>
      </c>
      <c r="FL8" s="58">
        <f ca="1">PV!$CY38</f>
        <v>146711.04347826086</v>
      </c>
      <c r="FM8" s="58">
        <f ca="1">PV!$CY38</f>
        <v>146711.04347826086</v>
      </c>
      <c r="FN8" s="58">
        <f ca="1">PV!$CY38</f>
        <v>146711.04347826086</v>
      </c>
      <c r="FO8" s="58">
        <f ca="1">PV!$CY38</f>
        <v>146711.04347826086</v>
      </c>
      <c r="FP8" s="58">
        <f ca="1">PV!$CY38</f>
        <v>146711.04347826086</v>
      </c>
      <c r="FQ8" s="58">
        <f ca="1">PV!$CY38</f>
        <v>146711.04347826086</v>
      </c>
      <c r="FR8" s="58">
        <f ca="1">PV!$CY38</f>
        <v>146711.04347826086</v>
      </c>
      <c r="FS8" s="58">
        <f ca="1">PV!$CY38</f>
        <v>146711.04347826086</v>
      </c>
      <c r="FT8" s="58">
        <f ca="1">PV!$CY38</f>
        <v>146711.04347826086</v>
      </c>
      <c r="FU8" s="58">
        <f ca="1">PV!$CY38</f>
        <v>146711.04347826086</v>
      </c>
      <c r="FV8" s="58">
        <f ca="1">PV!$CY38</f>
        <v>146711.04347826086</v>
      </c>
      <c r="FW8" s="58">
        <f ca="1">PV!$CY38</f>
        <v>146711.04347826086</v>
      </c>
      <c r="FX8" s="58">
        <f ca="1">PV!$CY38</f>
        <v>146711.04347826086</v>
      </c>
      <c r="FY8" s="58">
        <f ca="1">PV!$CY38</f>
        <v>146711.04347826086</v>
      </c>
      <c r="FZ8" s="58">
        <f ca="1">PV!$CY38</f>
        <v>146711.04347826086</v>
      </c>
      <c r="GA8" s="58">
        <f ca="1">PV!$CY38</f>
        <v>146711.04347826086</v>
      </c>
      <c r="GB8" s="58">
        <f ca="1">PV!$CY38</f>
        <v>146711.04347826086</v>
      </c>
      <c r="GC8" s="58">
        <f ca="1">PV!$CY38</f>
        <v>146711.04347826086</v>
      </c>
      <c r="GD8" s="58">
        <f ca="1">PV!$CY38</f>
        <v>146711.04347826086</v>
      </c>
      <c r="GE8" s="58">
        <f ca="1">PV!$CY38</f>
        <v>146711.04347826086</v>
      </c>
      <c r="GF8" s="58">
        <f ca="1">PV!$CY38</f>
        <v>146711.04347826086</v>
      </c>
      <c r="GG8" s="58">
        <f ca="1">PV!$CY38</f>
        <v>146711.04347826086</v>
      </c>
      <c r="GH8" s="58">
        <f ca="1">PV!$CY38</f>
        <v>146711.04347826086</v>
      </c>
      <c r="GI8" s="58">
        <f ca="1">PV!$CY38</f>
        <v>146711.04347826086</v>
      </c>
    </row>
    <row r="9" spans="2:191" x14ac:dyDescent="0.2">
      <c r="B9" s="55" t="s">
        <v>9</v>
      </c>
      <c r="C9" s="58">
        <v>86006</v>
      </c>
      <c r="D9" s="58">
        <v>89879</v>
      </c>
      <c r="E9" s="58">
        <v>93618</v>
      </c>
      <c r="F9" s="58">
        <v>101377</v>
      </c>
      <c r="G9" s="58">
        <v>104364</v>
      </c>
      <c r="H9" s="58">
        <v>108338</v>
      </c>
      <c r="I9" s="58">
        <v>112805</v>
      </c>
      <c r="J9" s="58">
        <v>116673</v>
      </c>
      <c r="K9" s="58">
        <v>119905</v>
      </c>
      <c r="L9" s="58">
        <v>123783</v>
      </c>
      <c r="M9" s="58">
        <v>126150</v>
      </c>
      <c r="N9" s="58">
        <v>130251</v>
      </c>
      <c r="O9" s="58">
        <v>133915</v>
      </c>
      <c r="P9" s="58">
        <v>137563</v>
      </c>
      <c r="Q9" s="58">
        <v>142293</v>
      </c>
      <c r="R9" s="58">
        <v>148235</v>
      </c>
      <c r="S9" s="58">
        <v>152703</v>
      </c>
      <c r="T9" s="58">
        <v>157362</v>
      </c>
      <c r="U9" s="58">
        <v>162627</v>
      </c>
      <c r="V9" s="58">
        <v>167406</v>
      </c>
      <c r="W9" s="58">
        <v>171017</v>
      </c>
      <c r="X9" s="58">
        <v>183197</v>
      </c>
      <c r="Y9" s="58">
        <v>187681</v>
      </c>
      <c r="Z9" s="58">
        <v>192888</v>
      </c>
      <c r="AA9" s="58">
        <v>199417</v>
      </c>
      <c r="AB9" s="58">
        <v>201223</v>
      </c>
      <c r="AC9" s="58">
        <v>207673</v>
      </c>
      <c r="AD9" s="58">
        <v>211014</v>
      </c>
      <c r="AE9" s="58">
        <v>215453</v>
      </c>
      <c r="AF9" s="58">
        <v>217741</v>
      </c>
      <c r="AG9" s="58">
        <v>222497</v>
      </c>
      <c r="AH9" s="58">
        <f>SUM(PV!$AY39:$BJ39)</f>
        <v>226932</v>
      </c>
      <c r="AI9" s="58"/>
      <c r="AJ9" s="58">
        <v>769</v>
      </c>
      <c r="AK9" s="58">
        <v>6052</v>
      </c>
      <c r="AL9" s="58">
        <v>9274</v>
      </c>
      <c r="AM9" s="58">
        <v>12903</v>
      </c>
      <c r="AN9" s="58">
        <v>16826</v>
      </c>
      <c r="AO9" s="58">
        <v>21777</v>
      </c>
      <c r="AP9" s="58">
        <v>26170</v>
      </c>
      <c r="AQ9" s="58">
        <v>31279</v>
      </c>
      <c r="AR9" s="58">
        <v>36467</v>
      </c>
      <c r="AS9" s="58">
        <v>34381</v>
      </c>
      <c r="AT9" s="58">
        <v>46181</v>
      </c>
      <c r="AU9" s="58">
        <v>50871</v>
      </c>
      <c r="AV9" s="58">
        <v>54829</v>
      </c>
      <c r="AW9" s="58">
        <v>60350</v>
      </c>
      <c r="AX9" s="58">
        <v>65508</v>
      </c>
      <c r="AY9" s="58">
        <v>69310</v>
      </c>
      <c r="AZ9" s="58">
        <v>73834</v>
      </c>
      <c r="BA9" s="58">
        <v>77481</v>
      </c>
      <c r="BB9" s="58">
        <v>82447</v>
      </c>
      <c r="BC9" s="58">
        <v>86500</v>
      </c>
      <c r="BD9" s="58">
        <v>91121</v>
      </c>
      <c r="BE9" s="58">
        <v>95297</v>
      </c>
      <c r="BF9" s="58">
        <v>99788</v>
      </c>
      <c r="BG9" s="58">
        <v>103740</v>
      </c>
      <c r="BH9" s="58">
        <v>106578</v>
      </c>
      <c r="BI9" s="58">
        <v>110605</v>
      </c>
      <c r="BJ9" s="58">
        <v>116434</v>
      </c>
      <c r="BK9" s="58">
        <v>121743</v>
      </c>
      <c r="BL9" s="58">
        <v>125335</v>
      </c>
      <c r="BM9" s="58">
        <v>129021</v>
      </c>
      <c r="BN9" s="58">
        <v>133132</v>
      </c>
      <c r="BO9" s="58">
        <v>137538</v>
      </c>
      <c r="BP9" s="58">
        <v>141457</v>
      </c>
      <c r="BQ9" s="58">
        <v>145040</v>
      </c>
      <c r="BR9" s="58">
        <v>149465</v>
      </c>
      <c r="BS9" s="58">
        <v>155062</v>
      </c>
      <c r="BT9" s="58">
        <v>160023</v>
      </c>
      <c r="BU9" s="58">
        <v>163848</v>
      </c>
      <c r="BV9" s="58">
        <v>166645</v>
      </c>
      <c r="BW9" s="58">
        <v>175454</v>
      </c>
      <c r="BX9" s="58">
        <v>178981</v>
      </c>
      <c r="BY9" s="58">
        <v>181654</v>
      </c>
      <c r="BZ9" s="58">
        <v>186917</v>
      </c>
      <c r="CA9" s="58">
        <v>194821</v>
      </c>
      <c r="CB9" s="58">
        <v>201093</v>
      </c>
      <c r="CC9" s="58">
        <v>205948</v>
      </c>
      <c r="CD9" s="58">
        <v>210455</v>
      </c>
      <c r="CE9" s="58">
        <v>214886</v>
      </c>
      <c r="CF9" s="58">
        <v>219799</v>
      </c>
      <c r="CG9" s="58">
        <v>229147</v>
      </c>
      <c r="CH9" s="58">
        <v>232751</v>
      </c>
      <c r="CI9" s="58">
        <v>237393</v>
      </c>
      <c r="CJ9" s="58"/>
      <c r="CK9" s="58">
        <v>6786</v>
      </c>
      <c r="CL9" s="58">
        <v>11025</v>
      </c>
      <c r="CM9" s="58">
        <v>14851</v>
      </c>
      <c r="CN9" s="58">
        <v>18644</v>
      </c>
      <c r="CO9" s="58">
        <v>23592</v>
      </c>
      <c r="CP9" s="58">
        <v>27948</v>
      </c>
      <c r="CQ9" s="58">
        <v>32677</v>
      </c>
      <c r="CR9" s="58">
        <v>37596</v>
      </c>
      <c r="CS9" s="58">
        <v>42956</v>
      </c>
      <c r="CT9" s="58">
        <v>47009</v>
      </c>
      <c r="CU9" s="58">
        <v>50540</v>
      </c>
      <c r="CV9" s="58">
        <v>55231</v>
      </c>
      <c r="CW9" s="58">
        <v>64144</v>
      </c>
      <c r="CX9" s="58">
        <v>70510</v>
      </c>
      <c r="CY9" s="58">
        <v>74780</v>
      </c>
      <c r="CZ9" s="58">
        <v>79200</v>
      </c>
      <c r="DA9" s="58">
        <v>84004</v>
      </c>
      <c r="DB9" s="58">
        <v>89211</v>
      </c>
      <c r="DC9" s="58">
        <v>92694</v>
      </c>
      <c r="DD9" s="58">
        <v>96595</v>
      </c>
      <c r="DE9" s="58">
        <v>99966</v>
      </c>
      <c r="DF9" s="58">
        <v>104946</v>
      </c>
      <c r="DG9" s="58">
        <v>109095</v>
      </c>
      <c r="DH9" s="58">
        <v>112807</v>
      </c>
      <c r="DI9" s="58">
        <v>116962</v>
      </c>
      <c r="DJ9" s="58">
        <v>122766</v>
      </c>
      <c r="DK9" s="58">
        <v>131358</v>
      </c>
      <c r="DL9" s="58">
        <v>135339</v>
      </c>
      <c r="DM9" s="58">
        <v>139767</v>
      </c>
      <c r="DN9" s="58">
        <v>145078</v>
      </c>
      <c r="DO9" s="58">
        <v>149141</v>
      </c>
      <c r="DP9" s="58">
        <v>152760</v>
      </c>
      <c r="DQ9" s="58">
        <v>156220</v>
      </c>
      <c r="DR9" s="58">
        <v>162170</v>
      </c>
      <c r="DS9" s="58">
        <v>165209</v>
      </c>
      <c r="DT9" s="58">
        <v>166686</v>
      </c>
      <c r="DU9" s="58">
        <v>168926</v>
      </c>
      <c r="DV9" s="58">
        <v>175798</v>
      </c>
      <c r="DW9" s="58">
        <v>184286</v>
      </c>
      <c r="DX9" s="58">
        <v>190368</v>
      </c>
      <c r="DY9" s="58">
        <v>206696</v>
      </c>
      <c r="DZ9" s="58">
        <v>214657</v>
      </c>
      <c r="EA9" s="58">
        <v>220374</v>
      </c>
      <c r="EB9" s="58">
        <v>226031</v>
      </c>
      <c r="EC9" s="58">
        <v>231884</v>
      </c>
      <c r="ED9" s="58">
        <v>238148</v>
      </c>
      <c r="EE9" s="58">
        <v>243233</v>
      </c>
      <c r="EF9" s="58">
        <v>248233</v>
      </c>
      <c r="EG9" s="58">
        <v>256879</v>
      </c>
      <c r="EH9" s="58"/>
      <c r="EI9" s="58">
        <v>6778</v>
      </c>
      <c r="EJ9" s="58">
        <v>12739</v>
      </c>
      <c r="EK9" s="58">
        <v>17714</v>
      </c>
      <c r="EL9" s="58">
        <v>23799</v>
      </c>
      <c r="EM9" s="58">
        <v>30870</v>
      </c>
      <c r="EN9" s="58">
        <v>37368</v>
      </c>
      <c r="EO9" s="58">
        <v>43365</v>
      </c>
      <c r="EP9" s="58">
        <v>50063</v>
      </c>
      <c r="EQ9" s="58">
        <f ca="1">PV!$CY39</f>
        <v>74671.391304347824</v>
      </c>
      <c r="ER9" s="58">
        <f ca="1">PV!$CY39</f>
        <v>74671.391304347824</v>
      </c>
      <c r="ES9" s="58">
        <f ca="1">PV!$CY39</f>
        <v>74671.391304347824</v>
      </c>
      <c r="ET9" s="58">
        <f ca="1">PV!$CY39</f>
        <v>74671.391304347824</v>
      </c>
      <c r="EU9" s="58">
        <f ca="1">PV!$CY39</f>
        <v>74671.391304347824</v>
      </c>
      <c r="EV9" s="58">
        <f ca="1">PV!$CY39</f>
        <v>74671.391304347824</v>
      </c>
      <c r="EW9" s="58">
        <f ca="1">PV!$CY39</f>
        <v>74671.391304347824</v>
      </c>
      <c r="EX9" s="58">
        <f ca="1">PV!$CY39</f>
        <v>74671.391304347824</v>
      </c>
      <c r="EY9" s="58">
        <f ca="1">PV!$CY39</f>
        <v>74671.391304347824</v>
      </c>
      <c r="EZ9" s="58">
        <f ca="1">PV!$CY39</f>
        <v>74671.391304347824</v>
      </c>
      <c r="FA9" s="58">
        <f ca="1">PV!$CY39</f>
        <v>74671.391304347824</v>
      </c>
      <c r="FB9" s="58">
        <f ca="1">PV!$CY39</f>
        <v>74671.391304347824</v>
      </c>
      <c r="FC9" s="58">
        <f ca="1">PV!$CY39</f>
        <v>74671.391304347824</v>
      </c>
      <c r="FD9" s="58">
        <f ca="1">PV!$CY39</f>
        <v>74671.391304347824</v>
      </c>
      <c r="FE9" s="58">
        <f ca="1">PV!$CY39</f>
        <v>74671.391304347824</v>
      </c>
      <c r="FF9" s="58">
        <f ca="1">PV!$CY39</f>
        <v>74671.391304347824</v>
      </c>
      <c r="FG9" s="58">
        <f ca="1">PV!$CY39</f>
        <v>74671.391304347824</v>
      </c>
      <c r="FH9" s="58">
        <f ca="1">PV!$CY39</f>
        <v>74671.391304347824</v>
      </c>
      <c r="FI9" s="58">
        <f ca="1">PV!$CY39</f>
        <v>74671.391304347824</v>
      </c>
      <c r="FJ9" s="58">
        <f ca="1">PV!$CY39</f>
        <v>74671.391304347824</v>
      </c>
      <c r="FK9" s="58">
        <f ca="1">PV!$CY39</f>
        <v>74671.391304347824</v>
      </c>
      <c r="FL9" s="58">
        <f ca="1">PV!$CY39</f>
        <v>74671.391304347824</v>
      </c>
      <c r="FM9" s="58">
        <f ca="1">PV!$CY39</f>
        <v>74671.391304347824</v>
      </c>
      <c r="FN9" s="58">
        <f ca="1">PV!$CY39</f>
        <v>74671.391304347824</v>
      </c>
      <c r="FO9" s="58">
        <f ca="1">PV!$CY39</f>
        <v>74671.391304347824</v>
      </c>
      <c r="FP9" s="58">
        <f ca="1">PV!$CY39</f>
        <v>74671.391304347824</v>
      </c>
      <c r="FQ9" s="58">
        <f ca="1">PV!$CY39</f>
        <v>74671.391304347824</v>
      </c>
      <c r="FR9" s="58">
        <f ca="1">PV!$CY39</f>
        <v>74671.391304347824</v>
      </c>
      <c r="FS9" s="58">
        <f ca="1">PV!$CY39</f>
        <v>74671.391304347824</v>
      </c>
      <c r="FT9" s="58">
        <f ca="1">PV!$CY39</f>
        <v>74671.391304347824</v>
      </c>
      <c r="FU9" s="58">
        <f ca="1">PV!$CY39</f>
        <v>74671.391304347824</v>
      </c>
      <c r="FV9" s="58">
        <f ca="1">PV!$CY39</f>
        <v>74671.391304347824</v>
      </c>
      <c r="FW9" s="58">
        <f ca="1">PV!$CY39</f>
        <v>74671.391304347824</v>
      </c>
      <c r="FX9" s="58">
        <f ca="1">PV!$CY39</f>
        <v>74671.391304347824</v>
      </c>
      <c r="FY9" s="58">
        <f ca="1">PV!$CY39</f>
        <v>74671.391304347824</v>
      </c>
      <c r="FZ9" s="58">
        <f ca="1">PV!$CY39</f>
        <v>74671.391304347824</v>
      </c>
      <c r="GA9" s="58">
        <f ca="1">PV!$CY39</f>
        <v>74671.391304347824</v>
      </c>
      <c r="GB9" s="58">
        <f ca="1">PV!$CY39</f>
        <v>74671.391304347824</v>
      </c>
      <c r="GC9" s="58">
        <f ca="1">PV!$CY39</f>
        <v>74671.391304347824</v>
      </c>
      <c r="GD9" s="58">
        <f ca="1">PV!$CY39</f>
        <v>74671.391304347824</v>
      </c>
      <c r="GE9" s="58">
        <f ca="1">PV!$CY39</f>
        <v>74671.391304347824</v>
      </c>
      <c r="GF9" s="58">
        <f ca="1">PV!$CY39</f>
        <v>74671.391304347824</v>
      </c>
      <c r="GG9" s="58">
        <f ca="1">PV!$CY39</f>
        <v>74671.391304347824</v>
      </c>
      <c r="GH9" s="58">
        <f ca="1">PV!$CY39</f>
        <v>74671.391304347824</v>
      </c>
      <c r="GI9" s="58">
        <f ca="1">PV!$CY39</f>
        <v>74671.391304347824</v>
      </c>
    </row>
    <row r="10" spans="2:191" x14ac:dyDescent="0.2">
      <c r="B10" s="55" t="s">
        <v>49</v>
      </c>
      <c r="C10" s="58">
        <v>141928</v>
      </c>
      <c r="D10" s="58">
        <v>149103</v>
      </c>
      <c r="E10" s="58">
        <v>156661</v>
      </c>
      <c r="F10" s="58">
        <v>171820</v>
      </c>
      <c r="G10" s="58">
        <v>177151</v>
      </c>
      <c r="H10" s="58">
        <v>184295</v>
      </c>
      <c r="I10" s="58">
        <v>191811</v>
      </c>
      <c r="J10" s="58">
        <v>199017</v>
      </c>
      <c r="K10" s="58">
        <v>205590</v>
      </c>
      <c r="L10" s="58">
        <v>213917</v>
      </c>
      <c r="M10" s="58">
        <v>218865</v>
      </c>
      <c r="N10" s="58">
        <v>226575</v>
      </c>
      <c r="O10" s="58">
        <v>233042</v>
      </c>
      <c r="P10" s="58">
        <v>239197</v>
      </c>
      <c r="Q10" s="58">
        <v>246991</v>
      </c>
      <c r="R10" s="58">
        <v>255949</v>
      </c>
      <c r="S10" s="58">
        <v>263097</v>
      </c>
      <c r="T10" s="58">
        <v>270430</v>
      </c>
      <c r="U10" s="58">
        <v>279241</v>
      </c>
      <c r="V10" s="58">
        <v>286595</v>
      </c>
      <c r="W10" s="58">
        <v>292630</v>
      </c>
      <c r="X10" s="58">
        <v>312790</v>
      </c>
      <c r="Y10" s="58">
        <v>320561</v>
      </c>
      <c r="Z10" s="58">
        <v>330089</v>
      </c>
      <c r="AA10" s="58">
        <v>343000</v>
      </c>
      <c r="AB10" s="58">
        <v>345908</v>
      </c>
      <c r="AC10" s="58">
        <v>359484</v>
      </c>
      <c r="AD10" s="58">
        <v>365662</v>
      </c>
      <c r="AE10" s="58">
        <v>374712</v>
      </c>
      <c r="AF10" s="58">
        <v>378794</v>
      </c>
      <c r="AG10" s="58">
        <v>388185</v>
      </c>
      <c r="AH10" s="58">
        <f>SUM(PV!$AY40:$BJ40)</f>
        <v>399219</v>
      </c>
      <c r="AI10" s="58"/>
      <c r="AJ10" s="58">
        <v>1838</v>
      </c>
      <c r="AK10" s="58">
        <v>13425</v>
      </c>
      <c r="AL10" s="58">
        <v>21672</v>
      </c>
      <c r="AM10" s="58">
        <v>29330</v>
      </c>
      <c r="AN10" s="58">
        <v>36781</v>
      </c>
      <c r="AO10" s="58">
        <v>46081</v>
      </c>
      <c r="AP10" s="58">
        <v>54282</v>
      </c>
      <c r="AQ10" s="58">
        <v>63843</v>
      </c>
      <c r="AR10" s="58">
        <v>73813</v>
      </c>
      <c r="AS10" s="58">
        <v>74426</v>
      </c>
      <c r="AT10" s="58">
        <v>92348</v>
      </c>
      <c r="AU10" s="58">
        <v>101929</v>
      </c>
      <c r="AV10" s="58">
        <v>110094</v>
      </c>
      <c r="AW10" s="58">
        <v>119828</v>
      </c>
      <c r="AX10" s="58">
        <v>130144</v>
      </c>
      <c r="AY10" s="58">
        <v>138123</v>
      </c>
      <c r="AZ10" s="58">
        <v>146715</v>
      </c>
      <c r="BA10" s="58">
        <v>150974</v>
      </c>
      <c r="BB10" s="58">
        <v>162442</v>
      </c>
      <c r="BC10" s="58">
        <v>168975</v>
      </c>
      <c r="BD10" s="58">
        <v>176907</v>
      </c>
      <c r="BE10" s="58">
        <v>184295</v>
      </c>
      <c r="BF10" s="58">
        <v>194090</v>
      </c>
      <c r="BG10" s="58">
        <v>204044</v>
      </c>
      <c r="BH10" s="58">
        <v>210703</v>
      </c>
      <c r="BI10" s="58">
        <v>219395</v>
      </c>
      <c r="BJ10" s="58">
        <v>229085</v>
      </c>
      <c r="BK10" s="58">
        <v>238633</v>
      </c>
      <c r="BL10" s="58">
        <v>246465</v>
      </c>
      <c r="BM10" s="58">
        <v>254772</v>
      </c>
      <c r="BN10" s="58">
        <v>263589</v>
      </c>
      <c r="BO10" s="58">
        <v>272851</v>
      </c>
      <c r="BP10" s="58">
        <v>281582</v>
      </c>
      <c r="BQ10" s="58">
        <v>289482</v>
      </c>
      <c r="BR10" s="58">
        <v>298321</v>
      </c>
      <c r="BS10" s="58">
        <v>308595</v>
      </c>
      <c r="BT10" s="58">
        <v>318415</v>
      </c>
      <c r="BU10" s="58">
        <v>327807</v>
      </c>
      <c r="BV10" s="58">
        <v>334914</v>
      </c>
      <c r="BW10" s="58">
        <v>353577</v>
      </c>
      <c r="BX10" s="58">
        <v>360328</v>
      </c>
      <c r="BY10" s="58">
        <v>365487</v>
      </c>
      <c r="BZ10" s="58">
        <v>376991</v>
      </c>
      <c r="CA10" s="58">
        <v>392191</v>
      </c>
      <c r="CB10" s="58">
        <v>406130</v>
      </c>
      <c r="CC10" s="58">
        <v>417882</v>
      </c>
      <c r="CD10" s="58">
        <v>427735</v>
      </c>
      <c r="CE10" s="58">
        <v>437395</v>
      </c>
      <c r="CF10" s="58">
        <v>448082</v>
      </c>
      <c r="CG10" s="58">
        <v>468818</v>
      </c>
      <c r="CH10" s="58">
        <v>476427</v>
      </c>
      <c r="CI10" s="58">
        <v>485119</v>
      </c>
      <c r="CJ10" s="58"/>
      <c r="CK10" s="58">
        <v>12033</v>
      </c>
      <c r="CL10" s="58">
        <v>23441</v>
      </c>
      <c r="CM10" s="58">
        <v>33149</v>
      </c>
      <c r="CN10" s="58">
        <v>43497</v>
      </c>
      <c r="CO10" s="58">
        <v>54726</v>
      </c>
      <c r="CP10" s="58">
        <v>65212</v>
      </c>
      <c r="CQ10" s="58">
        <v>75040</v>
      </c>
      <c r="CR10" s="58">
        <v>84790</v>
      </c>
      <c r="CS10" s="58">
        <v>95496</v>
      </c>
      <c r="CT10" s="58">
        <v>105439</v>
      </c>
      <c r="CU10" s="58">
        <v>113356</v>
      </c>
      <c r="CV10" s="58">
        <v>123394</v>
      </c>
      <c r="CW10" s="58">
        <v>138541</v>
      </c>
      <c r="CX10" s="58">
        <v>152040</v>
      </c>
      <c r="CY10" s="58">
        <v>164189</v>
      </c>
      <c r="CZ10" s="58">
        <v>174381</v>
      </c>
      <c r="DA10" s="58">
        <v>185917</v>
      </c>
      <c r="DB10" s="58">
        <v>197972</v>
      </c>
      <c r="DC10" s="58">
        <v>207927</v>
      </c>
      <c r="DD10" s="58">
        <v>218303</v>
      </c>
      <c r="DE10" s="58">
        <v>227740</v>
      </c>
      <c r="DF10" s="58">
        <v>239426</v>
      </c>
      <c r="DG10" s="58">
        <v>249268</v>
      </c>
      <c r="DH10" s="58">
        <v>258795</v>
      </c>
      <c r="DI10" s="58">
        <v>268733</v>
      </c>
      <c r="DJ10" s="58">
        <v>280127</v>
      </c>
      <c r="DK10" s="58">
        <v>299267</v>
      </c>
      <c r="DL10" s="58">
        <v>307825</v>
      </c>
      <c r="DM10" s="58">
        <v>317934</v>
      </c>
      <c r="DN10" s="58">
        <v>329023</v>
      </c>
      <c r="DO10" s="58">
        <v>339199</v>
      </c>
      <c r="DP10" s="58">
        <v>347825</v>
      </c>
      <c r="DQ10" s="58">
        <v>356407</v>
      </c>
      <c r="DR10" s="58">
        <v>369725</v>
      </c>
      <c r="DS10" s="58">
        <v>377536</v>
      </c>
      <c r="DT10" s="58">
        <v>383569</v>
      </c>
      <c r="DU10" s="58">
        <v>390335</v>
      </c>
      <c r="DV10" s="58">
        <v>401949</v>
      </c>
      <c r="DW10" s="58">
        <v>417237</v>
      </c>
      <c r="DX10" s="58">
        <v>430984</v>
      </c>
      <c r="DY10" s="58">
        <v>463802</v>
      </c>
      <c r="DZ10" s="58">
        <v>481014</v>
      </c>
      <c r="EA10" s="58">
        <v>494545</v>
      </c>
      <c r="EB10" s="58">
        <v>508334</v>
      </c>
      <c r="EC10" s="58">
        <v>521171</v>
      </c>
      <c r="ED10" s="58">
        <v>535414</v>
      </c>
      <c r="EE10" s="58">
        <v>548349</v>
      </c>
      <c r="EF10" s="58">
        <v>560356</v>
      </c>
      <c r="EG10" s="58">
        <v>580830</v>
      </c>
      <c r="EH10" s="58"/>
      <c r="EI10" s="58">
        <v>11705</v>
      </c>
      <c r="EJ10" s="58">
        <v>25698</v>
      </c>
      <c r="EK10" s="58">
        <v>37997</v>
      </c>
      <c r="EL10" s="58">
        <v>49754</v>
      </c>
      <c r="EM10" s="58">
        <v>64417</v>
      </c>
      <c r="EN10" s="58">
        <v>77933</v>
      </c>
      <c r="EO10" s="58">
        <v>90537</v>
      </c>
      <c r="EP10" s="58">
        <v>104510</v>
      </c>
      <c r="EQ10" s="58">
        <f ca="1">PV!$CY40</f>
        <v>155474.34782608695</v>
      </c>
      <c r="ER10" s="58">
        <f ca="1">PV!$CY40</f>
        <v>155474.34782608695</v>
      </c>
      <c r="ES10" s="58">
        <f ca="1">PV!$CY40</f>
        <v>155474.34782608695</v>
      </c>
      <c r="ET10" s="58">
        <f ca="1">PV!$CY40</f>
        <v>155474.34782608695</v>
      </c>
      <c r="EU10" s="58">
        <f ca="1">PV!$CY40</f>
        <v>155474.34782608695</v>
      </c>
      <c r="EV10" s="58">
        <f ca="1">PV!$CY40</f>
        <v>155474.34782608695</v>
      </c>
      <c r="EW10" s="58">
        <f ca="1">PV!$CY40</f>
        <v>155474.34782608695</v>
      </c>
      <c r="EX10" s="58">
        <f ca="1">PV!$CY40</f>
        <v>155474.34782608695</v>
      </c>
      <c r="EY10" s="58">
        <f ca="1">PV!$CY40</f>
        <v>155474.34782608695</v>
      </c>
      <c r="EZ10" s="58">
        <f ca="1">PV!$CY40</f>
        <v>155474.34782608695</v>
      </c>
      <c r="FA10" s="58">
        <f ca="1">PV!$CY40</f>
        <v>155474.34782608695</v>
      </c>
      <c r="FB10" s="58">
        <f ca="1">PV!$CY40</f>
        <v>155474.34782608695</v>
      </c>
      <c r="FC10" s="58">
        <f ca="1">PV!$CY40</f>
        <v>155474.34782608695</v>
      </c>
      <c r="FD10" s="58">
        <f ca="1">PV!$CY40</f>
        <v>155474.34782608695</v>
      </c>
      <c r="FE10" s="58">
        <f ca="1">PV!$CY40</f>
        <v>155474.34782608695</v>
      </c>
      <c r="FF10" s="58">
        <f ca="1">PV!$CY40</f>
        <v>155474.34782608695</v>
      </c>
      <c r="FG10" s="58">
        <f ca="1">PV!$CY40</f>
        <v>155474.34782608695</v>
      </c>
      <c r="FH10" s="58">
        <f ca="1">PV!$CY40</f>
        <v>155474.34782608695</v>
      </c>
      <c r="FI10" s="58">
        <f ca="1">PV!$CY40</f>
        <v>155474.34782608695</v>
      </c>
      <c r="FJ10" s="58">
        <f ca="1">PV!$CY40</f>
        <v>155474.34782608695</v>
      </c>
      <c r="FK10" s="58">
        <f ca="1">PV!$CY40</f>
        <v>155474.34782608695</v>
      </c>
      <c r="FL10" s="58">
        <f ca="1">PV!$CY40</f>
        <v>155474.34782608695</v>
      </c>
      <c r="FM10" s="58">
        <f ca="1">PV!$CY40</f>
        <v>155474.34782608695</v>
      </c>
      <c r="FN10" s="58">
        <f ca="1">PV!$CY40</f>
        <v>155474.34782608695</v>
      </c>
      <c r="FO10" s="58">
        <f ca="1">PV!$CY40</f>
        <v>155474.34782608695</v>
      </c>
      <c r="FP10" s="58">
        <f ca="1">PV!$CY40</f>
        <v>155474.34782608695</v>
      </c>
      <c r="FQ10" s="58">
        <f ca="1">PV!$CY40</f>
        <v>155474.34782608695</v>
      </c>
      <c r="FR10" s="58">
        <f ca="1">PV!$CY40</f>
        <v>155474.34782608695</v>
      </c>
      <c r="FS10" s="58">
        <f ca="1">PV!$CY40</f>
        <v>155474.34782608695</v>
      </c>
      <c r="FT10" s="58">
        <f ca="1">PV!$CY40</f>
        <v>155474.34782608695</v>
      </c>
      <c r="FU10" s="58">
        <f ca="1">PV!$CY40</f>
        <v>155474.34782608695</v>
      </c>
      <c r="FV10" s="58">
        <f ca="1">PV!$CY40</f>
        <v>155474.34782608695</v>
      </c>
      <c r="FW10" s="58">
        <f ca="1">PV!$CY40</f>
        <v>155474.34782608695</v>
      </c>
      <c r="FX10" s="58">
        <f ca="1">PV!$CY40</f>
        <v>155474.34782608695</v>
      </c>
      <c r="FY10" s="58">
        <f ca="1">PV!$CY40</f>
        <v>155474.34782608695</v>
      </c>
      <c r="FZ10" s="58">
        <f ca="1">PV!$CY40</f>
        <v>155474.34782608695</v>
      </c>
      <c r="GA10" s="58">
        <f ca="1">PV!$CY40</f>
        <v>155474.34782608695</v>
      </c>
      <c r="GB10" s="58">
        <f ca="1">PV!$CY40</f>
        <v>155474.34782608695</v>
      </c>
      <c r="GC10" s="58">
        <f ca="1">PV!$CY40</f>
        <v>155474.34782608695</v>
      </c>
      <c r="GD10" s="58">
        <f ca="1">PV!$CY40</f>
        <v>155474.34782608695</v>
      </c>
      <c r="GE10" s="58">
        <f ca="1">PV!$CY40</f>
        <v>155474.34782608695</v>
      </c>
      <c r="GF10" s="58">
        <f ca="1">PV!$CY40</f>
        <v>155474.34782608695</v>
      </c>
      <c r="GG10" s="58">
        <f ca="1">PV!$CY40</f>
        <v>155474.34782608695</v>
      </c>
      <c r="GH10" s="58">
        <f ca="1">PV!$CY40</f>
        <v>155474.34782608695</v>
      </c>
      <c r="GI10" s="58">
        <f ca="1">PV!$CY40</f>
        <v>155474.34782608695</v>
      </c>
    </row>
    <row r="11" spans="2:191" x14ac:dyDescent="0.2">
      <c r="B11" s="55" t="s">
        <v>11</v>
      </c>
      <c r="C11" s="58">
        <v>191640</v>
      </c>
      <c r="D11" s="58">
        <v>200246</v>
      </c>
      <c r="E11" s="58">
        <v>209539</v>
      </c>
      <c r="F11" s="58">
        <v>227918</v>
      </c>
      <c r="G11" s="58">
        <v>235191</v>
      </c>
      <c r="H11" s="58">
        <v>244153</v>
      </c>
      <c r="I11" s="58">
        <v>254560</v>
      </c>
      <c r="J11" s="58">
        <v>263612</v>
      </c>
      <c r="K11" s="58">
        <v>272527</v>
      </c>
      <c r="L11" s="58">
        <v>283718</v>
      </c>
      <c r="M11" s="58">
        <v>289685</v>
      </c>
      <c r="N11" s="58">
        <v>298371</v>
      </c>
      <c r="O11" s="58">
        <v>306053</v>
      </c>
      <c r="P11" s="58">
        <v>313645</v>
      </c>
      <c r="Q11" s="58">
        <v>323746</v>
      </c>
      <c r="R11" s="58">
        <v>334649</v>
      </c>
      <c r="S11" s="58">
        <v>342430</v>
      </c>
      <c r="T11" s="58">
        <v>351344</v>
      </c>
      <c r="U11" s="58">
        <v>361665</v>
      </c>
      <c r="V11" s="58">
        <v>370051</v>
      </c>
      <c r="W11" s="58">
        <v>375868</v>
      </c>
      <c r="X11" s="58">
        <v>403695</v>
      </c>
      <c r="Y11" s="58">
        <v>414570</v>
      </c>
      <c r="Z11" s="58">
        <v>426814</v>
      </c>
      <c r="AA11" s="58">
        <v>445198</v>
      </c>
      <c r="AB11" s="58">
        <v>448540</v>
      </c>
      <c r="AC11" s="58">
        <v>466339</v>
      </c>
      <c r="AD11" s="58">
        <v>474833</v>
      </c>
      <c r="AE11" s="58">
        <v>485572</v>
      </c>
      <c r="AF11" s="58">
        <v>490644</v>
      </c>
      <c r="AG11" s="58">
        <v>503832</v>
      </c>
      <c r="AH11" s="58">
        <f>SUM(PV!$AY41:$BJ41)</f>
        <v>517643</v>
      </c>
      <c r="AI11" s="58"/>
      <c r="AJ11" s="58">
        <v>1556</v>
      </c>
      <c r="AK11" s="58">
        <v>15608</v>
      </c>
      <c r="AL11" s="58">
        <v>25891</v>
      </c>
      <c r="AM11" s="58">
        <v>36234</v>
      </c>
      <c r="AN11" s="58">
        <v>45510</v>
      </c>
      <c r="AO11" s="58">
        <v>57640</v>
      </c>
      <c r="AP11" s="58">
        <v>66824</v>
      </c>
      <c r="AQ11" s="58">
        <v>78135</v>
      </c>
      <c r="AR11" s="58">
        <v>89089</v>
      </c>
      <c r="AS11" s="58">
        <v>81930</v>
      </c>
      <c r="AT11" s="58">
        <v>109480</v>
      </c>
      <c r="AU11" s="58">
        <v>119587</v>
      </c>
      <c r="AV11" s="58">
        <v>129351</v>
      </c>
      <c r="AW11" s="58">
        <v>143661</v>
      </c>
      <c r="AX11" s="58">
        <v>153244</v>
      </c>
      <c r="AY11" s="58">
        <v>162275</v>
      </c>
      <c r="AZ11" s="58">
        <v>173612</v>
      </c>
      <c r="BA11" s="58">
        <v>180139</v>
      </c>
      <c r="BB11" s="58">
        <v>193722</v>
      </c>
      <c r="BC11" s="58">
        <v>202419</v>
      </c>
      <c r="BD11" s="58">
        <v>211423</v>
      </c>
      <c r="BE11" s="58">
        <v>220127</v>
      </c>
      <c r="BF11" s="58">
        <v>230965</v>
      </c>
      <c r="BG11" s="58">
        <v>239307</v>
      </c>
      <c r="BH11" s="58">
        <v>245362</v>
      </c>
      <c r="BI11" s="58">
        <v>253774</v>
      </c>
      <c r="BJ11" s="58">
        <v>267317</v>
      </c>
      <c r="BK11" s="58">
        <v>276048</v>
      </c>
      <c r="BL11" s="58">
        <v>284632</v>
      </c>
      <c r="BM11" s="58">
        <v>293186</v>
      </c>
      <c r="BN11" s="58">
        <v>302546</v>
      </c>
      <c r="BO11" s="58">
        <v>313408</v>
      </c>
      <c r="BP11" s="58">
        <v>320562</v>
      </c>
      <c r="BQ11" s="58">
        <v>327871</v>
      </c>
      <c r="BR11" s="58">
        <v>336392</v>
      </c>
      <c r="BS11" s="58">
        <v>348987</v>
      </c>
      <c r="BT11" s="58">
        <v>356599</v>
      </c>
      <c r="BU11" s="58">
        <v>363765</v>
      </c>
      <c r="BV11" s="58">
        <v>369468</v>
      </c>
      <c r="BW11" s="58">
        <v>389026</v>
      </c>
      <c r="BX11" s="58">
        <v>396217</v>
      </c>
      <c r="BY11" s="58">
        <v>401740</v>
      </c>
      <c r="BZ11" s="58">
        <v>412774</v>
      </c>
      <c r="CA11" s="58">
        <v>431970</v>
      </c>
      <c r="CB11" s="58">
        <v>448657</v>
      </c>
      <c r="CC11" s="58">
        <v>458335</v>
      </c>
      <c r="CD11" s="58">
        <v>467587</v>
      </c>
      <c r="CE11" s="58">
        <v>476825</v>
      </c>
      <c r="CF11" s="58">
        <v>488872</v>
      </c>
      <c r="CG11" s="58">
        <v>506770</v>
      </c>
      <c r="CH11" s="58">
        <v>513942</v>
      </c>
      <c r="CI11" s="58">
        <v>525886</v>
      </c>
      <c r="CJ11" s="58"/>
      <c r="CK11" s="58">
        <v>16244</v>
      </c>
      <c r="CL11" s="58">
        <v>26724</v>
      </c>
      <c r="CM11" s="58">
        <v>34970</v>
      </c>
      <c r="CN11" s="58">
        <v>43687</v>
      </c>
      <c r="CO11" s="58">
        <v>55250</v>
      </c>
      <c r="CP11" s="58">
        <v>63062</v>
      </c>
      <c r="CQ11" s="58">
        <v>72480</v>
      </c>
      <c r="CR11" s="58">
        <v>81377</v>
      </c>
      <c r="CS11" s="58">
        <v>93717</v>
      </c>
      <c r="CT11" s="58">
        <v>100992</v>
      </c>
      <c r="CU11" s="58">
        <v>107706</v>
      </c>
      <c r="CV11" s="58">
        <v>117853</v>
      </c>
      <c r="CW11" s="58">
        <v>139600</v>
      </c>
      <c r="CX11" s="58">
        <v>149060</v>
      </c>
      <c r="CY11" s="58">
        <v>156460</v>
      </c>
      <c r="CZ11" s="58">
        <v>164626</v>
      </c>
      <c r="DA11" s="58">
        <v>175437</v>
      </c>
      <c r="DB11" s="58">
        <v>187923</v>
      </c>
      <c r="DC11" s="58">
        <v>194811</v>
      </c>
      <c r="DD11" s="58">
        <v>202294</v>
      </c>
      <c r="DE11" s="58">
        <v>209863</v>
      </c>
      <c r="DF11" s="58">
        <v>221406</v>
      </c>
      <c r="DG11" s="58">
        <v>227033</v>
      </c>
      <c r="DH11" s="58">
        <v>233735</v>
      </c>
      <c r="DI11" s="58">
        <v>241738</v>
      </c>
      <c r="DJ11" s="58">
        <v>254913</v>
      </c>
      <c r="DK11" s="58">
        <v>268296</v>
      </c>
      <c r="DL11" s="58">
        <v>276281</v>
      </c>
      <c r="DM11" s="58">
        <v>285784</v>
      </c>
      <c r="DN11" s="58">
        <v>297817</v>
      </c>
      <c r="DO11" s="58">
        <v>304940</v>
      </c>
      <c r="DP11" s="58">
        <v>312147</v>
      </c>
      <c r="DQ11" s="58">
        <v>319997</v>
      </c>
      <c r="DR11" s="58">
        <v>333437</v>
      </c>
      <c r="DS11" s="58">
        <v>337362</v>
      </c>
      <c r="DT11" s="58">
        <v>339727</v>
      </c>
      <c r="DU11" s="58">
        <v>344254</v>
      </c>
      <c r="DV11" s="58">
        <v>365030</v>
      </c>
      <c r="DW11" s="58">
        <v>382503</v>
      </c>
      <c r="DX11" s="58">
        <v>396152</v>
      </c>
      <c r="DY11" s="58">
        <v>434652</v>
      </c>
      <c r="DZ11" s="58">
        <v>452427</v>
      </c>
      <c r="EA11" s="58">
        <v>463525</v>
      </c>
      <c r="EB11" s="58">
        <v>476628</v>
      </c>
      <c r="EC11" s="58">
        <v>488520</v>
      </c>
      <c r="ED11" s="58">
        <v>504217</v>
      </c>
      <c r="EE11" s="58">
        <v>513638</v>
      </c>
      <c r="EF11" s="58">
        <v>525269</v>
      </c>
      <c r="EG11" s="58">
        <v>548311</v>
      </c>
      <c r="EH11" s="58"/>
      <c r="EI11" s="58">
        <v>11656</v>
      </c>
      <c r="EJ11" s="58">
        <v>24472</v>
      </c>
      <c r="EK11" s="58">
        <v>33693</v>
      </c>
      <c r="EL11" s="58">
        <v>45973</v>
      </c>
      <c r="EM11" s="58">
        <v>64240</v>
      </c>
      <c r="EN11" s="58">
        <v>76510</v>
      </c>
      <c r="EO11" s="58">
        <v>89846</v>
      </c>
      <c r="EP11" s="58">
        <v>104141</v>
      </c>
      <c r="EQ11" s="58">
        <f ca="1">PV!$CY41</f>
        <v>155415.52173913043</v>
      </c>
      <c r="ER11" s="58">
        <f ca="1">PV!$CY41</f>
        <v>155415.52173913043</v>
      </c>
      <c r="ES11" s="58">
        <f ca="1">PV!$CY41</f>
        <v>155415.52173913043</v>
      </c>
      <c r="ET11" s="58">
        <f ca="1">PV!$CY41</f>
        <v>155415.52173913043</v>
      </c>
      <c r="EU11" s="58">
        <f ca="1">PV!$CY41</f>
        <v>155415.52173913043</v>
      </c>
      <c r="EV11" s="58">
        <f ca="1">PV!$CY41</f>
        <v>155415.52173913043</v>
      </c>
      <c r="EW11" s="58">
        <f ca="1">PV!$CY41</f>
        <v>155415.52173913043</v>
      </c>
      <c r="EX11" s="58">
        <f ca="1">PV!$CY41</f>
        <v>155415.52173913043</v>
      </c>
      <c r="EY11" s="58">
        <f ca="1">PV!$CY41</f>
        <v>155415.52173913043</v>
      </c>
      <c r="EZ11" s="58">
        <f ca="1">PV!$CY41</f>
        <v>155415.52173913043</v>
      </c>
      <c r="FA11" s="58">
        <f ca="1">PV!$CY41</f>
        <v>155415.52173913043</v>
      </c>
      <c r="FB11" s="58">
        <f ca="1">PV!$CY41</f>
        <v>155415.52173913043</v>
      </c>
      <c r="FC11" s="58">
        <f ca="1">PV!$CY41</f>
        <v>155415.52173913043</v>
      </c>
      <c r="FD11" s="58">
        <f ca="1">PV!$CY41</f>
        <v>155415.52173913043</v>
      </c>
      <c r="FE11" s="58">
        <f ca="1">PV!$CY41</f>
        <v>155415.52173913043</v>
      </c>
      <c r="FF11" s="58">
        <f ca="1">PV!$CY41</f>
        <v>155415.52173913043</v>
      </c>
      <c r="FG11" s="58">
        <f ca="1">PV!$CY41</f>
        <v>155415.52173913043</v>
      </c>
      <c r="FH11" s="58">
        <f ca="1">PV!$CY41</f>
        <v>155415.52173913043</v>
      </c>
      <c r="FI11" s="58">
        <f ca="1">PV!$CY41</f>
        <v>155415.52173913043</v>
      </c>
      <c r="FJ11" s="58">
        <f ca="1">PV!$CY41</f>
        <v>155415.52173913043</v>
      </c>
      <c r="FK11" s="58">
        <f ca="1">PV!$CY41</f>
        <v>155415.52173913043</v>
      </c>
      <c r="FL11" s="58">
        <f ca="1">PV!$CY41</f>
        <v>155415.52173913043</v>
      </c>
      <c r="FM11" s="58">
        <f ca="1">PV!$CY41</f>
        <v>155415.52173913043</v>
      </c>
      <c r="FN11" s="58">
        <f ca="1">PV!$CY41</f>
        <v>155415.52173913043</v>
      </c>
      <c r="FO11" s="58">
        <f ca="1">PV!$CY41</f>
        <v>155415.52173913043</v>
      </c>
      <c r="FP11" s="58">
        <f ca="1">PV!$CY41</f>
        <v>155415.52173913043</v>
      </c>
      <c r="FQ11" s="58">
        <f ca="1">PV!$CY41</f>
        <v>155415.52173913043</v>
      </c>
      <c r="FR11" s="58">
        <f ca="1">PV!$CY41</f>
        <v>155415.52173913043</v>
      </c>
      <c r="FS11" s="58">
        <f ca="1">PV!$CY41</f>
        <v>155415.52173913043</v>
      </c>
      <c r="FT11" s="58">
        <f ca="1">PV!$CY41</f>
        <v>155415.52173913043</v>
      </c>
      <c r="FU11" s="58">
        <f ca="1">PV!$CY41</f>
        <v>155415.52173913043</v>
      </c>
      <c r="FV11" s="58">
        <f ca="1">PV!$CY41</f>
        <v>155415.52173913043</v>
      </c>
      <c r="FW11" s="58">
        <f ca="1">PV!$CY41</f>
        <v>155415.52173913043</v>
      </c>
      <c r="FX11" s="58">
        <f ca="1">PV!$CY41</f>
        <v>155415.52173913043</v>
      </c>
      <c r="FY11" s="58">
        <f ca="1">PV!$CY41</f>
        <v>155415.52173913043</v>
      </c>
      <c r="FZ11" s="58">
        <f ca="1">PV!$CY41</f>
        <v>155415.52173913043</v>
      </c>
      <c r="GA11" s="58">
        <f ca="1">PV!$CY41</f>
        <v>155415.52173913043</v>
      </c>
      <c r="GB11" s="58">
        <f ca="1">PV!$CY41</f>
        <v>155415.52173913043</v>
      </c>
      <c r="GC11" s="58">
        <f ca="1">PV!$CY41</f>
        <v>155415.52173913043</v>
      </c>
      <c r="GD11" s="58">
        <f ca="1">PV!$CY41</f>
        <v>155415.52173913043</v>
      </c>
      <c r="GE11" s="58">
        <f ca="1">PV!$CY41</f>
        <v>155415.52173913043</v>
      </c>
      <c r="GF11" s="58">
        <f ca="1">PV!$CY41</f>
        <v>155415.52173913043</v>
      </c>
      <c r="GG11" s="58">
        <f ca="1">PV!$CY41</f>
        <v>155415.52173913043</v>
      </c>
      <c r="GH11" s="58">
        <f ca="1">PV!$CY41</f>
        <v>155415.52173913043</v>
      </c>
      <c r="GI11" s="58">
        <f ca="1">PV!$CY41</f>
        <v>155415.52173913043</v>
      </c>
    </row>
    <row r="12" spans="2:191" x14ac:dyDescent="0.2">
      <c r="B12" s="55" t="s">
        <v>12</v>
      </c>
      <c r="C12" s="58">
        <v>59754</v>
      </c>
      <c r="D12" s="58">
        <v>62758</v>
      </c>
      <c r="E12" s="58">
        <v>65929</v>
      </c>
      <c r="F12" s="58">
        <v>72998</v>
      </c>
      <c r="G12" s="58">
        <v>75861</v>
      </c>
      <c r="H12" s="58">
        <v>79284</v>
      </c>
      <c r="I12" s="58">
        <v>82929</v>
      </c>
      <c r="J12" s="58">
        <v>86406</v>
      </c>
      <c r="K12" s="58">
        <v>89708</v>
      </c>
      <c r="L12" s="58">
        <v>94018</v>
      </c>
      <c r="M12" s="58">
        <v>96462</v>
      </c>
      <c r="N12" s="58">
        <v>100677</v>
      </c>
      <c r="O12" s="58">
        <v>103839</v>
      </c>
      <c r="P12" s="58">
        <v>107011</v>
      </c>
      <c r="Q12" s="58">
        <v>111113</v>
      </c>
      <c r="R12" s="58">
        <v>115996</v>
      </c>
      <c r="S12" s="58">
        <v>119522</v>
      </c>
      <c r="T12" s="58">
        <v>123216</v>
      </c>
      <c r="U12" s="58">
        <v>127490</v>
      </c>
      <c r="V12" s="58">
        <v>131490</v>
      </c>
      <c r="W12" s="58">
        <v>134742</v>
      </c>
      <c r="X12" s="58">
        <v>144383</v>
      </c>
      <c r="Y12" s="58">
        <v>148107</v>
      </c>
      <c r="Z12" s="58">
        <v>152774</v>
      </c>
      <c r="AA12" s="58">
        <v>157669</v>
      </c>
      <c r="AB12" s="58">
        <v>159093</v>
      </c>
      <c r="AC12" s="58">
        <v>164421</v>
      </c>
      <c r="AD12" s="58">
        <v>167469</v>
      </c>
      <c r="AE12" s="58">
        <v>171211</v>
      </c>
      <c r="AF12" s="58">
        <v>173505</v>
      </c>
      <c r="AG12" s="58">
        <v>177212</v>
      </c>
      <c r="AH12" s="58">
        <f>SUM(PV!$AY42:$BJ42)</f>
        <v>182220</v>
      </c>
      <c r="AI12" s="58"/>
      <c r="AJ12" s="58">
        <v>608</v>
      </c>
      <c r="AK12" s="58">
        <v>5661</v>
      </c>
      <c r="AL12" s="58">
        <v>9054</v>
      </c>
      <c r="AM12" s="58">
        <v>12940</v>
      </c>
      <c r="AN12" s="58">
        <v>16783</v>
      </c>
      <c r="AO12" s="58">
        <v>21742</v>
      </c>
      <c r="AP12" s="58">
        <v>25882</v>
      </c>
      <c r="AQ12" s="58">
        <v>30658</v>
      </c>
      <c r="AR12" s="58">
        <v>35410</v>
      </c>
      <c r="AS12" s="58">
        <v>31836</v>
      </c>
      <c r="AT12" s="58">
        <v>44004</v>
      </c>
      <c r="AU12" s="58">
        <v>48632</v>
      </c>
      <c r="AV12" s="58">
        <v>52550</v>
      </c>
      <c r="AW12" s="58">
        <v>57203</v>
      </c>
      <c r="AX12" s="58">
        <v>62537</v>
      </c>
      <c r="AY12" s="58">
        <v>66240</v>
      </c>
      <c r="AZ12" s="58">
        <v>70484</v>
      </c>
      <c r="BA12" s="58">
        <v>73707</v>
      </c>
      <c r="BB12" s="58">
        <v>78697</v>
      </c>
      <c r="BC12" s="58">
        <v>82292</v>
      </c>
      <c r="BD12" s="58">
        <v>86597</v>
      </c>
      <c r="BE12" s="58">
        <v>90518</v>
      </c>
      <c r="BF12" s="58">
        <v>95227</v>
      </c>
      <c r="BG12" s="58">
        <v>100257</v>
      </c>
      <c r="BH12" s="58">
        <v>103581</v>
      </c>
      <c r="BI12" s="58">
        <v>108268</v>
      </c>
      <c r="BJ12" s="58">
        <v>113539</v>
      </c>
      <c r="BK12" s="58">
        <v>118855</v>
      </c>
      <c r="BL12" s="58">
        <v>123323</v>
      </c>
      <c r="BM12" s="58">
        <v>127604</v>
      </c>
      <c r="BN12" s="58">
        <v>132421</v>
      </c>
      <c r="BO12" s="58">
        <v>137616</v>
      </c>
      <c r="BP12" s="58">
        <v>142329</v>
      </c>
      <c r="BQ12" s="58">
        <v>146537</v>
      </c>
      <c r="BR12" s="58">
        <v>151490</v>
      </c>
      <c r="BS12" s="58">
        <v>157480</v>
      </c>
      <c r="BT12" s="58">
        <v>163345</v>
      </c>
      <c r="BU12" s="58">
        <v>168242</v>
      </c>
      <c r="BV12" s="58">
        <v>171965</v>
      </c>
      <c r="BW12" s="58">
        <v>182369</v>
      </c>
      <c r="BX12" s="58">
        <v>185964</v>
      </c>
      <c r="BY12" s="58">
        <v>188319</v>
      </c>
      <c r="BZ12" s="58">
        <v>193621</v>
      </c>
      <c r="CA12" s="58">
        <v>200785</v>
      </c>
      <c r="CB12" s="58">
        <v>206761</v>
      </c>
      <c r="CC12" s="58">
        <v>212001</v>
      </c>
      <c r="CD12" s="58">
        <v>216926</v>
      </c>
      <c r="CE12" s="58">
        <v>221778</v>
      </c>
      <c r="CF12" s="58">
        <v>227165</v>
      </c>
      <c r="CG12" s="58">
        <v>238113</v>
      </c>
      <c r="CH12" s="58">
        <v>242086</v>
      </c>
      <c r="CI12" s="58">
        <v>247123</v>
      </c>
      <c r="CJ12" s="58"/>
      <c r="CK12" s="58">
        <v>6515</v>
      </c>
      <c r="CL12" s="58">
        <v>12770</v>
      </c>
      <c r="CM12" s="58">
        <v>17887</v>
      </c>
      <c r="CN12" s="58">
        <v>23266</v>
      </c>
      <c r="CO12" s="58">
        <v>29473</v>
      </c>
      <c r="CP12" s="58">
        <v>35111</v>
      </c>
      <c r="CQ12" s="58">
        <v>40516</v>
      </c>
      <c r="CR12" s="58">
        <v>45535</v>
      </c>
      <c r="CS12" s="58">
        <v>51053</v>
      </c>
      <c r="CT12" s="58">
        <v>56194</v>
      </c>
      <c r="CU12" s="58">
        <v>60322</v>
      </c>
      <c r="CV12" s="58">
        <v>65530</v>
      </c>
      <c r="CW12" s="58">
        <v>73129</v>
      </c>
      <c r="CX12" s="58">
        <v>79594</v>
      </c>
      <c r="CY12" s="58">
        <v>83879</v>
      </c>
      <c r="CZ12" s="58">
        <v>88879</v>
      </c>
      <c r="DA12" s="58">
        <v>94620</v>
      </c>
      <c r="DB12" s="58">
        <v>100632</v>
      </c>
      <c r="DC12" s="58">
        <v>105446</v>
      </c>
      <c r="DD12" s="58">
        <v>110738</v>
      </c>
      <c r="DE12" s="58">
        <v>115721</v>
      </c>
      <c r="DF12" s="58">
        <v>121831</v>
      </c>
      <c r="DG12" s="58">
        <v>127331</v>
      </c>
      <c r="DH12" s="58">
        <v>132511</v>
      </c>
      <c r="DI12" s="58">
        <v>138030</v>
      </c>
      <c r="DJ12" s="58">
        <v>144493</v>
      </c>
      <c r="DK12" s="58">
        <v>155891</v>
      </c>
      <c r="DL12" s="58">
        <v>161075</v>
      </c>
      <c r="DM12" s="58">
        <v>167043</v>
      </c>
      <c r="DN12" s="58">
        <v>174037</v>
      </c>
      <c r="DO12" s="58">
        <v>179767</v>
      </c>
      <c r="DP12" s="58">
        <v>184583</v>
      </c>
      <c r="DQ12" s="58">
        <v>189306</v>
      </c>
      <c r="DR12" s="58">
        <v>197251</v>
      </c>
      <c r="DS12" s="58">
        <v>202204</v>
      </c>
      <c r="DT12" s="58">
        <v>205826</v>
      </c>
      <c r="DU12" s="58">
        <v>208962</v>
      </c>
      <c r="DV12" s="58">
        <v>214690</v>
      </c>
      <c r="DW12" s="58">
        <v>222763</v>
      </c>
      <c r="DX12" s="58">
        <v>230463</v>
      </c>
      <c r="DY12" s="58">
        <v>246687</v>
      </c>
      <c r="DZ12" s="58">
        <v>255462</v>
      </c>
      <c r="EA12" s="58">
        <v>262627</v>
      </c>
      <c r="EB12" s="58">
        <v>269393</v>
      </c>
      <c r="EC12" s="58">
        <v>276184</v>
      </c>
      <c r="ED12" s="58">
        <v>283442</v>
      </c>
      <c r="EE12" s="58">
        <v>290319</v>
      </c>
      <c r="EF12" s="58">
        <v>296468</v>
      </c>
      <c r="EG12" s="58">
        <v>307780</v>
      </c>
      <c r="EH12" s="58"/>
      <c r="EI12" s="58">
        <v>6615</v>
      </c>
      <c r="EJ12" s="58">
        <v>14847</v>
      </c>
      <c r="EK12" s="58">
        <v>20955</v>
      </c>
      <c r="EL12" s="58">
        <v>27603</v>
      </c>
      <c r="EM12" s="58">
        <v>34951</v>
      </c>
      <c r="EN12" s="58">
        <v>42248</v>
      </c>
      <c r="EO12" s="58">
        <v>48795</v>
      </c>
      <c r="EP12" s="58">
        <v>55490</v>
      </c>
      <c r="EQ12" s="58">
        <f ca="1">PV!$CY42</f>
        <v>80871.304347826081</v>
      </c>
      <c r="ER12" s="58">
        <f ca="1">PV!$CY42</f>
        <v>80871.304347826081</v>
      </c>
      <c r="ES12" s="58">
        <f ca="1">PV!$CY42</f>
        <v>80871.304347826081</v>
      </c>
      <c r="ET12" s="58">
        <f ca="1">PV!$CY42</f>
        <v>80871.304347826081</v>
      </c>
      <c r="EU12" s="58">
        <f ca="1">PV!$CY42</f>
        <v>80871.304347826081</v>
      </c>
      <c r="EV12" s="58">
        <f ca="1">PV!$CY42</f>
        <v>80871.304347826081</v>
      </c>
      <c r="EW12" s="58">
        <f ca="1">PV!$CY42</f>
        <v>80871.304347826081</v>
      </c>
      <c r="EX12" s="58">
        <f ca="1">PV!$CY42</f>
        <v>80871.304347826081</v>
      </c>
      <c r="EY12" s="58">
        <f ca="1">PV!$CY42</f>
        <v>80871.304347826081</v>
      </c>
      <c r="EZ12" s="58">
        <f ca="1">PV!$CY42</f>
        <v>80871.304347826081</v>
      </c>
      <c r="FA12" s="58">
        <f ca="1">PV!$CY42</f>
        <v>80871.304347826081</v>
      </c>
      <c r="FB12" s="58">
        <f ca="1">PV!$CY42</f>
        <v>80871.304347826081</v>
      </c>
      <c r="FC12" s="58">
        <f ca="1">PV!$CY42</f>
        <v>80871.304347826081</v>
      </c>
      <c r="FD12" s="58">
        <f ca="1">PV!$CY42</f>
        <v>80871.304347826081</v>
      </c>
      <c r="FE12" s="58">
        <f ca="1">PV!$CY42</f>
        <v>80871.304347826081</v>
      </c>
      <c r="FF12" s="58">
        <f ca="1">PV!$CY42</f>
        <v>80871.304347826081</v>
      </c>
      <c r="FG12" s="58">
        <f ca="1">PV!$CY42</f>
        <v>80871.304347826081</v>
      </c>
      <c r="FH12" s="58">
        <f ca="1">PV!$CY42</f>
        <v>80871.304347826081</v>
      </c>
      <c r="FI12" s="58">
        <f ca="1">PV!$CY42</f>
        <v>80871.304347826081</v>
      </c>
      <c r="FJ12" s="58">
        <f ca="1">PV!$CY42</f>
        <v>80871.304347826081</v>
      </c>
      <c r="FK12" s="58">
        <f ca="1">PV!$CY42</f>
        <v>80871.304347826081</v>
      </c>
      <c r="FL12" s="58">
        <f ca="1">PV!$CY42</f>
        <v>80871.304347826081</v>
      </c>
      <c r="FM12" s="58">
        <f ca="1">PV!$CY42</f>
        <v>80871.304347826081</v>
      </c>
      <c r="FN12" s="58">
        <f ca="1">PV!$CY42</f>
        <v>80871.304347826081</v>
      </c>
      <c r="FO12" s="58">
        <f ca="1">PV!$CY42</f>
        <v>80871.304347826081</v>
      </c>
      <c r="FP12" s="58">
        <f ca="1">PV!$CY42</f>
        <v>80871.304347826081</v>
      </c>
      <c r="FQ12" s="58">
        <f ca="1">PV!$CY42</f>
        <v>80871.304347826081</v>
      </c>
      <c r="FR12" s="58">
        <f ca="1">PV!$CY42</f>
        <v>80871.304347826081</v>
      </c>
      <c r="FS12" s="58">
        <f ca="1">PV!$CY42</f>
        <v>80871.304347826081</v>
      </c>
      <c r="FT12" s="58">
        <f ca="1">PV!$CY42</f>
        <v>80871.304347826081</v>
      </c>
      <c r="FU12" s="58">
        <f ca="1">PV!$CY42</f>
        <v>80871.304347826081</v>
      </c>
      <c r="FV12" s="58">
        <f ca="1">PV!$CY42</f>
        <v>80871.304347826081</v>
      </c>
      <c r="FW12" s="58">
        <f ca="1">PV!$CY42</f>
        <v>80871.304347826081</v>
      </c>
      <c r="FX12" s="58">
        <f ca="1">PV!$CY42</f>
        <v>80871.304347826081</v>
      </c>
      <c r="FY12" s="58">
        <f ca="1">PV!$CY42</f>
        <v>80871.304347826081</v>
      </c>
      <c r="FZ12" s="58">
        <f ca="1">PV!$CY42</f>
        <v>80871.304347826081</v>
      </c>
      <c r="GA12" s="58">
        <f ca="1">PV!$CY42</f>
        <v>80871.304347826081</v>
      </c>
      <c r="GB12" s="58">
        <f ca="1">PV!$CY42</f>
        <v>80871.304347826081</v>
      </c>
      <c r="GC12" s="58">
        <f ca="1">PV!$CY42</f>
        <v>80871.304347826081</v>
      </c>
      <c r="GD12" s="58">
        <f ca="1">PV!$CY42</f>
        <v>80871.304347826081</v>
      </c>
      <c r="GE12" s="58">
        <f ca="1">PV!$CY42</f>
        <v>80871.304347826081</v>
      </c>
      <c r="GF12" s="58">
        <f ca="1">PV!$CY42</f>
        <v>80871.304347826081</v>
      </c>
      <c r="GG12" s="58">
        <f ca="1">PV!$CY42</f>
        <v>80871.304347826081</v>
      </c>
      <c r="GH12" s="58">
        <f ca="1">PV!$CY42</f>
        <v>80871.304347826081</v>
      </c>
      <c r="GI12" s="58">
        <f ca="1">PV!$CY42</f>
        <v>80871.304347826081</v>
      </c>
    </row>
    <row r="13" spans="2:191" x14ac:dyDescent="0.2"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</row>
    <row r="14" spans="2:191" x14ac:dyDescent="0.2">
      <c r="B14" s="55" t="s">
        <v>13</v>
      </c>
      <c r="C14" s="58">
        <f t="shared" ref="C14:AH14" si="2">C16-SUM(C6:C12)</f>
        <v>108429</v>
      </c>
      <c r="D14" s="58">
        <f t="shared" si="2"/>
        <v>113125</v>
      </c>
      <c r="E14" s="58">
        <f t="shared" si="2"/>
        <v>118060</v>
      </c>
      <c r="F14" s="58">
        <f t="shared" si="2"/>
        <v>128740</v>
      </c>
      <c r="G14" s="58">
        <f t="shared" si="2"/>
        <v>132732</v>
      </c>
      <c r="H14" s="58">
        <f t="shared" si="2"/>
        <v>137927</v>
      </c>
      <c r="I14" s="58">
        <f t="shared" si="2"/>
        <v>143763</v>
      </c>
      <c r="J14" s="58">
        <f t="shared" si="2"/>
        <v>149629</v>
      </c>
      <c r="K14" s="58">
        <f t="shared" si="2"/>
        <v>154520</v>
      </c>
      <c r="L14" s="58">
        <f t="shared" si="2"/>
        <v>160579</v>
      </c>
      <c r="M14" s="58">
        <f t="shared" si="2"/>
        <v>163904</v>
      </c>
      <c r="N14" s="58">
        <f t="shared" si="2"/>
        <v>169616</v>
      </c>
      <c r="O14" s="58">
        <f t="shared" si="2"/>
        <v>174156</v>
      </c>
      <c r="P14" s="58">
        <f t="shared" si="2"/>
        <v>178316</v>
      </c>
      <c r="Q14" s="58">
        <f t="shared" si="2"/>
        <v>183526</v>
      </c>
      <c r="R14" s="58">
        <f t="shared" si="2"/>
        <v>189977</v>
      </c>
      <c r="S14" s="58">
        <f t="shared" si="2"/>
        <v>194707</v>
      </c>
      <c r="T14" s="58">
        <f t="shared" si="2"/>
        <v>199541</v>
      </c>
      <c r="U14" s="58">
        <f t="shared" si="2"/>
        <v>205101</v>
      </c>
      <c r="V14" s="58">
        <f t="shared" si="2"/>
        <v>210067</v>
      </c>
      <c r="W14" s="58">
        <f t="shared" si="2"/>
        <v>214311</v>
      </c>
      <c r="X14" s="58">
        <f t="shared" si="2"/>
        <v>226749</v>
      </c>
      <c r="Y14" s="58">
        <f t="shared" si="2"/>
        <v>231642</v>
      </c>
      <c r="Z14" s="58">
        <f t="shared" si="2"/>
        <v>238307</v>
      </c>
      <c r="AA14" s="58">
        <f t="shared" si="2"/>
        <v>245625</v>
      </c>
      <c r="AB14" s="58">
        <f t="shared" si="2"/>
        <v>247078</v>
      </c>
      <c r="AC14" s="58">
        <f t="shared" si="2"/>
        <v>254811</v>
      </c>
      <c r="AD14" s="58">
        <f t="shared" si="2"/>
        <v>258831</v>
      </c>
      <c r="AE14" s="58">
        <f t="shared" si="2"/>
        <v>263709</v>
      </c>
      <c r="AF14" s="58">
        <f t="shared" si="2"/>
        <v>266833</v>
      </c>
      <c r="AG14" s="58">
        <f t="shared" si="2"/>
        <v>272222</v>
      </c>
      <c r="AH14" s="58">
        <f t="shared" si="2"/>
        <v>279715</v>
      </c>
      <c r="AI14" s="58"/>
      <c r="AJ14" s="58">
        <f t="shared" ref="AJ14:AO14" si="3">AJ16-SUM(AJ6:AJ12)</f>
        <v>774</v>
      </c>
      <c r="AK14" s="58">
        <f t="shared" si="3"/>
        <v>8392</v>
      </c>
      <c r="AL14" s="58">
        <f t="shared" si="3"/>
        <v>13432</v>
      </c>
      <c r="AM14" s="58">
        <f t="shared" si="3"/>
        <v>18114</v>
      </c>
      <c r="AN14" s="58">
        <f t="shared" si="3"/>
        <v>22282</v>
      </c>
      <c r="AO14" s="58">
        <f t="shared" si="3"/>
        <v>27494</v>
      </c>
      <c r="AP14" s="58">
        <f t="shared" ref="AP14:AQ14" si="4">AP16-SUM(AP6:AP12)</f>
        <v>31948</v>
      </c>
      <c r="AQ14" s="58">
        <f t="shared" si="4"/>
        <v>36859</v>
      </c>
      <c r="AR14" s="58">
        <f t="shared" ref="AR14:AS14" si="5">AR16-SUM(AR6:AR12)</f>
        <v>41656</v>
      </c>
      <c r="AS14" s="58">
        <f t="shared" si="5"/>
        <v>37238</v>
      </c>
      <c r="AT14" s="58">
        <f t="shared" ref="AT14:AU14" si="6">AT16-SUM(AT6:AT12)</f>
        <v>51165</v>
      </c>
      <c r="AU14" s="58">
        <f t="shared" si="6"/>
        <v>55843</v>
      </c>
      <c r="AV14" s="58">
        <f t="shared" ref="AV14:AW14" si="7">AV16-SUM(AV6:AV12)</f>
        <v>60145</v>
      </c>
      <c r="AW14" s="58">
        <f t="shared" si="7"/>
        <v>65453</v>
      </c>
      <c r="AX14" s="58">
        <f t="shared" ref="AX14:AY14" si="8">AX16-SUM(AX6:AX12)</f>
        <v>71506</v>
      </c>
      <c r="AY14" s="58">
        <f t="shared" si="8"/>
        <v>75837</v>
      </c>
      <c r="AZ14" s="58">
        <f t="shared" ref="AZ14:BA14" si="9">AZ16-SUM(AZ6:AZ12)</f>
        <v>80683</v>
      </c>
      <c r="BA14" s="58">
        <f t="shared" si="9"/>
        <v>84333</v>
      </c>
      <c r="BB14" s="58">
        <f t="shared" ref="BB14:BC14" si="10">BB16-SUM(BB6:BB12)</f>
        <v>90193</v>
      </c>
      <c r="BC14" s="58">
        <f t="shared" si="10"/>
        <v>94565</v>
      </c>
      <c r="BD14" s="58">
        <f t="shared" ref="BD14:BE14" si="11">BD16-SUM(BD6:BD12)</f>
        <v>99224</v>
      </c>
      <c r="BE14" s="58">
        <f t="shared" si="11"/>
        <v>103344</v>
      </c>
      <c r="BF14" s="58">
        <f t="shared" ref="BF14:BG14" si="12">BF16-SUM(BF6:BF12)</f>
        <v>108805</v>
      </c>
      <c r="BG14" s="58">
        <f t="shared" si="12"/>
        <v>114170</v>
      </c>
      <c r="BH14" s="58">
        <f t="shared" ref="BH14:BI14" si="13">BH16-SUM(BH6:BH12)</f>
        <v>117403</v>
      </c>
      <c r="BI14" s="58">
        <f t="shared" si="13"/>
        <v>121718</v>
      </c>
      <c r="BJ14" s="58">
        <f t="shared" ref="BJ14" si="14">BJ16-SUM(BJ6:BJ12)</f>
        <v>126854</v>
      </c>
      <c r="BK14" s="58">
        <v>132368</v>
      </c>
      <c r="BL14" s="58">
        <v>136457</v>
      </c>
      <c r="BM14" s="58">
        <v>140223</v>
      </c>
      <c r="BN14" s="58">
        <v>144580</v>
      </c>
      <c r="BO14" s="58">
        <v>149347</v>
      </c>
      <c r="BP14" s="58">
        <v>153515</v>
      </c>
      <c r="BQ14" s="58">
        <v>157273</v>
      </c>
      <c r="BR14" s="58">
        <v>161523</v>
      </c>
      <c r="BS14" s="58">
        <v>166939</v>
      </c>
      <c r="BT14" s="58">
        <v>172460</v>
      </c>
      <c r="BU14" s="58">
        <v>176884</v>
      </c>
      <c r="BV14" s="58">
        <v>180169</v>
      </c>
      <c r="BW14" s="58">
        <v>189603</v>
      </c>
      <c r="BX14" s="58">
        <v>192940</v>
      </c>
      <c r="BY14" s="58">
        <v>194971</v>
      </c>
      <c r="BZ14" s="58">
        <v>199792</v>
      </c>
      <c r="CA14" s="58">
        <v>207063</v>
      </c>
      <c r="CB14" s="58">
        <v>213244</v>
      </c>
      <c r="CC14" s="58">
        <v>218546</v>
      </c>
      <c r="CD14" s="58">
        <v>223374</v>
      </c>
      <c r="CE14" s="58">
        <v>228259</v>
      </c>
      <c r="CF14" s="58">
        <v>234039</v>
      </c>
      <c r="CG14" s="58">
        <v>244583</v>
      </c>
      <c r="CH14" s="58">
        <v>248754</v>
      </c>
      <c r="CI14" s="58">
        <v>254621</v>
      </c>
      <c r="CJ14" s="58"/>
      <c r="CK14" s="58">
        <v>6975</v>
      </c>
      <c r="CL14" s="58">
        <v>13305</v>
      </c>
      <c r="CM14" s="58">
        <v>18350</v>
      </c>
      <c r="CN14" s="58">
        <v>23596</v>
      </c>
      <c r="CO14" s="58">
        <v>29374</v>
      </c>
      <c r="CP14" s="58">
        <v>34506</v>
      </c>
      <c r="CQ14" s="58">
        <v>39204</v>
      </c>
      <c r="CR14" s="58">
        <v>43947</v>
      </c>
      <c r="CS14" s="58">
        <v>49708</v>
      </c>
      <c r="CT14" s="58">
        <v>54851</v>
      </c>
      <c r="CU14" s="58">
        <f t="shared" ref="CU14" si="15">CU16-SUM(CU6:CU12)</f>
        <v>58893</v>
      </c>
      <c r="CV14" s="58">
        <v>64249</v>
      </c>
      <c r="CW14" s="58">
        <v>73955</v>
      </c>
      <c r="CX14" s="58">
        <v>81442</v>
      </c>
      <c r="CY14" s="58">
        <v>86474</v>
      </c>
      <c r="CZ14" s="58">
        <v>88346</v>
      </c>
      <c r="DA14" s="58">
        <v>93761</v>
      </c>
      <c r="DB14" s="58">
        <v>100156</v>
      </c>
      <c r="DC14" s="58">
        <v>105028</v>
      </c>
      <c r="DD14" s="58">
        <v>109917</v>
      </c>
      <c r="DE14" s="58">
        <v>114771</v>
      </c>
      <c r="DF14" s="58">
        <v>120708</v>
      </c>
      <c r="DG14" s="58">
        <v>126074</v>
      </c>
      <c r="DH14" s="58">
        <v>130850</v>
      </c>
      <c r="DI14" s="58">
        <v>135910</v>
      </c>
      <c r="DJ14" s="58">
        <v>141999</v>
      </c>
      <c r="DK14" s="58">
        <v>152401</v>
      </c>
      <c r="DL14" s="58">
        <v>157116</v>
      </c>
      <c r="DM14" s="58">
        <v>162232</v>
      </c>
      <c r="DN14" s="58">
        <v>168469</v>
      </c>
      <c r="DO14" s="58">
        <v>173557</v>
      </c>
      <c r="DP14" s="58">
        <v>177777</v>
      </c>
      <c r="DQ14" s="58">
        <v>182341</v>
      </c>
      <c r="DR14" s="58">
        <v>189556</v>
      </c>
      <c r="DS14" s="58">
        <v>193919</v>
      </c>
      <c r="DT14" s="58">
        <v>196664</v>
      </c>
      <c r="DU14" s="58">
        <v>199345</v>
      </c>
      <c r="DV14" s="58">
        <v>206337</v>
      </c>
      <c r="DW14" s="58">
        <v>214890</v>
      </c>
      <c r="DX14" s="58">
        <v>221392</v>
      </c>
      <c r="DY14" s="58">
        <v>236681</v>
      </c>
      <c r="DZ14" s="58">
        <v>244760</v>
      </c>
      <c r="EA14" s="58">
        <v>251361</v>
      </c>
      <c r="EB14" s="58">
        <v>257331</v>
      </c>
      <c r="EC14" s="58">
        <v>263272</v>
      </c>
      <c r="ED14" s="58">
        <v>269880</v>
      </c>
      <c r="EE14" s="58">
        <v>275874</v>
      </c>
      <c r="EF14" s="58">
        <v>281286</v>
      </c>
      <c r="EG14" s="58">
        <v>292038</v>
      </c>
      <c r="EH14" s="58"/>
      <c r="EI14" s="58">
        <v>5875</v>
      </c>
      <c r="EJ14" s="58">
        <v>13294</v>
      </c>
      <c r="EK14" s="58">
        <v>18524</v>
      </c>
      <c r="EL14" s="58">
        <v>24119</v>
      </c>
      <c r="EM14" s="58">
        <v>30848</v>
      </c>
      <c r="EN14" s="58">
        <v>37160</v>
      </c>
      <c r="EO14" s="58">
        <v>42488</v>
      </c>
      <c r="EP14" s="58">
        <v>48072</v>
      </c>
      <c r="EQ14" s="58">
        <f t="shared" ref="EQ14:FP14" ca="1" si="16">EQ16-SUM(EQ6:EQ12)</f>
        <v>69906.478260869626</v>
      </c>
      <c r="ER14" s="58">
        <f t="shared" ca="1" si="16"/>
        <v>69906.478260869626</v>
      </c>
      <c r="ES14" s="58">
        <f t="shared" ca="1" si="16"/>
        <v>69906.478260869626</v>
      </c>
      <c r="ET14" s="58">
        <f t="shared" ca="1" si="16"/>
        <v>69906.478260869626</v>
      </c>
      <c r="EU14" s="58">
        <f t="shared" ca="1" si="16"/>
        <v>69906.478260869626</v>
      </c>
      <c r="EV14" s="58">
        <f t="shared" ca="1" si="16"/>
        <v>69906.478260869626</v>
      </c>
      <c r="EW14" s="58">
        <f t="shared" ca="1" si="16"/>
        <v>69906.478260869626</v>
      </c>
      <c r="EX14" s="58">
        <f t="shared" ca="1" si="16"/>
        <v>69906.478260869626</v>
      </c>
      <c r="EY14" s="58">
        <f t="shared" ca="1" si="16"/>
        <v>69906.478260869626</v>
      </c>
      <c r="EZ14" s="58">
        <f t="shared" ca="1" si="16"/>
        <v>69906.478260869626</v>
      </c>
      <c r="FA14" s="58">
        <f t="shared" ca="1" si="16"/>
        <v>69906.478260869626</v>
      </c>
      <c r="FB14" s="58">
        <f t="shared" ca="1" si="16"/>
        <v>69906.478260869626</v>
      </c>
      <c r="FC14" s="58">
        <f t="shared" ca="1" si="16"/>
        <v>69906.478260869626</v>
      </c>
      <c r="FD14" s="58">
        <f t="shared" ca="1" si="16"/>
        <v>69906.478260869626</v>
      </c>
      <c r="FE14" s="58">
        <f t="shared" ca="1" si="16"/>
        <v>69906.478260869626</v>
      </c>
      <c r="FF14" s="58">
        <f t="shared" ca="1" si="16"/>
        <v>69906.478260869626</v>
      </c>
      <c r="FG14" s="58">
        <f t="shared" ca="1" si="16"/>
        <v>69906.478260869626</v>
      </c>
      <c r="FH14" s="58">
        <f t="shared" ca="1" si="16"/>
        <v>69906.478260869626</v>
      </c>
      <c r="FI14" s="58">
        <f t="shared" ca="1" si="16"/>
        <v>69906.478260869626</v>
      </c>
      <c r="FJ14" s="58">
        <f t="shared" ca="1" si="16"/>
        <v>69906.478260869626</v>
      </c>
      <c r="FK14" s="58">
        <f t="shared" ca="1" si="16"/>
        <v>69906.478260869626</v>
      </c>
      <c r="FL14" s="58">
        <f t="shared" ca="1" si="16"/>
        <v>69906.478260869626</v>
      </c>
      <c r="FM14" s="58">
        <f t="shared" ca="1" si="16"/>
        <v>69906.478260869626</v>
      </c>
      <c r="FN14" s="58">
        <f t="shared" ca="1" si="16"/>
        <v>69906.478260869626</v>
      </c>
      <c r="FO14" s="58">
        <f t="shared" ca="1" si="16"/>
        <v>69906.478260869626</v>
      </c>
      <c r="FP14" s="58">
        <f t="shared" ca="1" si="16"/>
        <v>69906.478260869626</v>
      </c>
      <c r="FQ14" s="58">
        <f t="shared" ref="FQ14:GE14" ca="1" si="17">FQ16-SUM(FQ6:FQ12)</f>
        <v>69906.478260869626</v>
      </c>
      <c r="FR14" s="58">
        <f t="shared" ca="1" si="17"/>
        <v>69906.478260869626</v>
      </c>
      <c r="FS14" s="58">
        <f t="shared" ca="1" si="17"/>
        <v>69906.478260869626</v>
      </c>
      <c r="FT14" s="58">
        <f t="shared" ca="1" si="17"/>
        <v>69906.478260869626</v>
      </c>
      <c r="FU14" s="58">
        <f t="shared" ca="1" si="17"/>
        <v>69906.478260869626</v>
      </c>
      <c r="FV14" s="58">
        <f t="shared" ca="1" si="17"/>
        <v>69906.478260869626</v>
      </c>
      <c r="FW14" s="58">
        <f t="shared" ca="1" si="17"/>
        <v>69906.478260869626</v>
      </c>
      <c r="FX14" s="58">
        <f t="shared" ca="1" si="17"/>
        <v>69906.478260869626</v>
      </c>
      <c r="FY14" s="58">
        <f t="shared" ca="1" si="17"/>
        <v>69906.478260869626</v>
      </c>
      <c r="FZ14" s="58">
        <f t="shared" ca="1" si="17"/>
        <v>69906.478260869626</v>
      </c>
      <c r="GA14" s="58">
        <f t="shared" ca="1" si="17"/>
        <v>69906.478260869626</v>
      </c>
      <c r="GB14" s="58">
        <f t="shared" ca="1" si="17"/>
        <v>69906.478260869626</v>
      </c>
      <c r="GC14" s="58">
        <f t="shared" ca="1" si="17"/>
        <v>69906.478260869626</v>
      </c>
      <c r="GD14" s="58">
        <f t="shared" ca="1" si="17"/>
        <v>69906.478260869626</v>
      </c>
      <c r="GE14" s="58">
        <f t="shared" ca="1" si="17"/>
        <v>69906.478260869626</v>
      </c>
      <c r="GF14" s="58">
        <f t="shared" ref="GF14:GH14" ca="1" si="18">GF16-SUM(GF6:GF12)</f>
        <v>69906.478260869626</v>
      </c>
      <c r="GG14" s="58">
        <f t="shared" ca="1" si="18"/>
        <v>69906.478260869626</v>
      </c>
      <c r="GH14" s="58">
        <f t="shared" ca="1" si="18"/>
        <v>69906.478260869626</v>
      </c>
      <c r="GI14" s="58">
        <f t="shared" ref="GI14" ca="1" si="19">GI16-SUM(GI6:GI12)</f>
        <v>69906.478260869626</v>
      </c>
    </row>
    <row r="15" spans="2:191" x14ac:dyDescent="0.2"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</row>
    <row r="16" spans="2:191" ht="15" x14ac:dyDescent="0.25">
      <c r="B16" s="6" t="s">
        <v>82</v>
      </c>
      <c r="C16" s="7">
        <v>1384050</v>
      </c>
      <c r="D16" s="7">
        <v>1447560</v>
      </c>
      <c r="E16" s="7">
        <v>1516060</v>
      </c>
      <c r="F16" s="7">
        <v>1656976</v>
      </c>
      <c r="G16" s="7">
        <v>1710117</v>
      </c>
      <c r="H16" s="7">
        <v>1777205</v>
      </c>
      <c r="I16" s="7">
        <v>1852222</v>
      </c>
      <c r="J16" s="7">
        <v>1922377</v>
      </c>
      <c r="K16" s="7">
        <v>1984757</v>
      </c>
      <c r="L16" s="7">
        <v>2066226</v>
      </c>
      <c r="M16" s="7">
        <v>2111997</v>
      </c>
      <c r="N16" s="7">
        <v>2186368</v>
      </c>
      <c r="O16" s="7">
        <v>2248992</v>
      </c>
      <c r="P16" s="7">
        <v>2309603</v>
      </c>
      <c r="Q16" s="7">
        <v>2389450</v>
      </c>
      <c r="R16" s="7">
        <v>2479374</v>
      </c>
      <c r="S16" s="7">
        <v>2550003</v>
      </c>
      <c r="T16" s="7">
        <v>2621480</v>
      </c>
      <c r="U16" s="7">
        <v>2707847</v>
      </c>
      <c r="V16" s="7">
        <v>2779090</v>
      </c>
      <c r="W16" s="7">
        <v>2834860</v>
      </c>
      <c r="X16" s="7">
        <v>3035387</v>
      </c>
      <c r="Y16" s="7">
        <v>3110302</v>
      </c>
      <c r="Z16" s="7">
        <v>3199212</v>
      </c>
      <c r="AA16" s="7">
        <v>3318236</v>
      </c>
      <c r="AB16" s="7">
        <v>3341644</v>
      </c>
      <c r="AC16" s="7">
        <v>3464949</v>
      </c>
      <c r="AD16" s="7">
        <v>3520146</v>
      </c>
      <c r="AE16" s="7">
        <v>3599355</v>
      </c>
      <c r="AF16" s="7">
        <v>3632166</v>
      </c>
      <c r="AG16" s="7">
        <v>3726118</v>
      </c>
      <c r="AH16" s="7">
        <f>SUM(PV!$AY32:$BJ32)</f>
        <v>3810679</v>
      </c>
      <c r="AI16" s="7"/>
      <c r="AJ16" s="7">
        <v>15270</v>
      </c>
      <c r="AK16" s="7">
        <v>133095</v>
      </c>
      <c r="AL16" s="7">
        <v>210543</v>
      </c>
      <c r="AM16" s="7">
        <v>284300</v>
      </c>
      <c r="AN16" s="7">
        <v>350804</v>
      </c>
      <c r="AO16" s="7">
        <v>435408</v>
      </c>
      <c r="AP16" s="7">
        <v>508039</v>
      </c>
      <c r="AQ16" s="7">
        <v>588649</v>
      </c>
      <c r="AR16" s="7">
        <v>670148</v>
      </c>
      <c r="AS16" s="7">
        <v>628573</v>
      </c>
      <c r="AT16" s="7">
        <v>822535</v>
      </c>
      <c r="AU16" s="7">
        <v>897740</v>
      </c>
      <c r="AV16" s="7">
        <v>966218</v>
      </c>
      <c r="AW16" s="7">
        <v>1051547</v>
      </c>
      <c r="AX16" s="7">
        <v>1141867</v>
      </c>
      <c r="AY16" s="7">
        <v>1210916</v>
      </c>
      <c r="AZ16" s="7">
        <v>1289094</v>
      </c>
      <c r="BA16" s="7">
        <v>1331533</v>
      </c>
      <c r="BB16" s="7">
        <v>1431129</v>
      </c>
      <c r="BC16" s="7">
        <v>1495644</v>
      </c>
      <c r="BD16" s="7">
        <v>1564322</v>
      </c>
      <c r="BE16" s="7">
        <v>1629464</v>
      </c>
      <c r="BF16" s="7">
        <v>1706932</v>
      </c>
      <c r="BG16" s="7">
        <v>1783144</v>
      </c>
      <c r="BH16" s="7">
        <v>1834076</v>
      </c>
      <c r="BI16" s="7">
        <v>1902405</v>
      </c>
      <c r="BJ16" s="7">
        <v>1986126</v>
      </c>
      <c r="BK16" s="7">
        <v>2067094</v>
      </c>
      <c r="BL16" s="7">
        <v>2131255</v>
      </c>
      <c r="BM16" s="7">
        <v>2196047</v>
      </c>
      <c r="BN16" s="7">
        <v>2267132</v>
      </c>
      <c r="BO16" s="7">
        <v>2344443</v>
      </c>
      <c r="BP16" s="7">
        <v>2410984</v>
      </c>
      <c r="BQ16" s="7">
        <v>2471786</v>
      </c>
      <c r="BR16" s="7">
        <v>2541533</v>
      </c>
      <c r="BS16" s="7">
        <v>2626952</v>
      </c>
      <c r="BT16" s="7">
        <v>2707950</v>
      </c>
      <c r="BU16" s="7">
        <v>2777034</v>
      </c>
      <c r="BV16" s="7">
        <v>2828702</v>
      </c>
      <c r="BW16" s="7">
        <v>2984637</v>
      </c>
      <c r="BX16" s="7">
        <v>3042514</v>
      </c>
      <c r="BY16" s="7">
        <v>3085293</v>
      </c>
      <c r="BZ16" s="7">
        <v>3169558</v>
      </c>
      <c r="CA16" s="7">
        <v>3297127</v>
      </c>
      <c r="CB16" s="7">
        <v>3412348</v>
      </c>
      <c r="CC16" s="7">
        <v>3495671</v>
      </c>
      <c r="CD16" s="7">
        <v>3569991</v>
      </c>
      <c r="CE16" s="7">
        <v>3642768</v>
      </c>
      <c r="CF16" s="7">
        <v>3726959</v>
      </c>
      <c r="CG16" s="7">
        <v>3879943</v>
      </c>
      <c r="CH16" s="7">
        <v>3939350</v>
      </c>
      <c r="CI16" s="7">
        <v>4017412</v>
      </c>
      <c r="CJ16" s="7"/>
      <c r="CK16" s="7">
        <v>127242</v>
      </c>
      <c r="CL16" s="7">
        <v>230621</v>
      </c>
      <c r="CM16" s="7">
        <v>312072</v>
      </c>
      <c r="CN16" s="7">
        <v>392615</v>
      </c>
      <c r="CO16" s="7">
        <v>486663</v>
      </c>
      <c r="CP16" s="7">
        <v>562935</v>
      </c>
      <c r="CQ16" s="7">
        <v>635817</v>
      </c>
      <c r="CR16" s="7">
        <v>706260</v>
      </c>
      <c r="CS16" s="7">
        <v>788832</v>
      </c>
      <c r="CT16" s="7">
        <v>855493</v>
      </c>
      <c r="CU16" s="7">
        <v>910874</v>
      </c>
      <c r="CV16" s="7">
        <v>982821</v>
      </c>
      <c r="CW16" s="7">
        <v>1116202</v>
      </c>
      <c r="CX16" s="7">
        <v>1214717</v>
      </c>
      <c r="CY16" s="7">
        <v>1282887</v>
      </c>
      <c r="CZ16" s="7">
        <v>1351692</v>
      </c>
      <c r="DA16" s="7">
        <v>1428682</v>
      </c>
      <c r="DB16" s="7">
        <v>1515257</v>
      </c>
      <c r="DC16" s="7">
        <v>1577716</v>
      </c>
      <c r="DD16" s="7">
        <v>1645119</v>
      </c>
      <c r="DE16" s="7">
        <v>1709677</v>
      </c>
      <c r="DF16" s="7">
        <v>1795368</v>
      </c>
      <c r="DG16" s="7">
        <v>1860254</v>
      </c>
      <c r="DH16" s="7">
        <v>1923060</v>
      </c>
      <c r="DI16" s="7">
        <v>1991993</v>
      </c>
      <c r="DJ16" s="7">
        <v>2087075</v>
      </c>
      <c r="DK16" s="7">
        <v>2222092</v>
      </c>
      <c r="DL16" s="7">
        <v>2287128</v>
      </c>
      <c r="DM16" s="7">
        <v>2363696</v>
      </c>
      <c r="DN16" s="7">
        <v>2456006</v>
      </c>
      <c r="DO16" s="7">
        <v>2527000</v>
      </c>
      <c r="DP16" s="7">
        <v>2588105</v>
      </c>
      <c r="DQ16" s="7">
        <v>2651230</v>
      </c>
      <c r="DR16" s="7">
        <v>2757166</v>
      </c>
      <c r="DS16" s="7">
        <v>2807341</v>
      </c>
      <c r="DT16" s="7">
        <v>2837808</v>
      </c>
      <c r="DU16" s="7">
        <v>2873546</v>
      </c>
      <c r="DV16" s="7">
        <v>2996302</v>
      </c>
      <c r="DW16" s="7">
        <v>3136783</v>
      </c>
      <c r="DX16" s="7">
        <v>3246916</v>
      </c>
      <c r="DY16" s="7">
        <v>3517850</v>
      </c>
      <c r="DZ16" s="7">
        <v>3644327</v>
      </c>
      <c r="EA16" s="7">
        <v>3736573</v>
      </c>
      <c r="EB16" s="7">
        <v>3830335</v>
      </c>
      <c r="EC16" s="7">
        <v>3925239</v>
      </c>
      <c r="ED16" s="7">
        <v>4033859</v>
      </c>
      <c r="EE16" s="7">
        <v>4116920</v>
      </c>
      <c r="EF16" s="7">
        <v>4204938</v>
      </c>
      <c r="EG16" s="7">
        <v>4369236</v>
      </c>
      <c r="EH16" s="7"/>
      <c r="EI16" s="7">
        <v>108950</v>
      </c>
      <c r="EJ16" s="7">
        <v>223915</v>
      </c>
      <c r="EK16" s="7">
        <v>310918</v>
      </c>
      <c r="EL16" s="7">
        <v>402910</v>
      </c>
      <c r="EM16" s="7">
        <v>521364</v>
      </c>
      <c r="EN16" s="7">
        <v>618748</v>
      </c>
      <c r="EO16" s="7">
        <v>711304</v>
      </c>
      <c r="EP16" s="7">
        <v>809941</v>
      </c>
      <c r="EQ16" s="7">
        <f ca="1">PV!$CY$32</f>
        <v>1182156</v>
      </c>
      <c r="ER16" s="7">
        <f ca="1">PV!$CY$32</f>
        <v>1182156</v>
      </c>
      <c r="ES16" s="7">
        <f ca="1">PV!$CY$32</f>
        <v>1182156</v>
      </c>
      <c r="ET16" s="7">
        <f ca="1">PV!$CY$32</f>
        <v>1182156</v>
      </c>
      <c r="EU16" s="7">
        <f ca="1">PV!$CY$32</f>
        <v>1182156</v>
      </c>
      <c r="EV16" s="7">
        <f ca="1">PV!$CY$32</f>
        <v>1182156</v>
      </c>
      <c r="EW16" s="7">
        <f ca="1">PV!$CY$32</f>
        <v>1182156</v>
      </c>
      <c r="EX16" s="7">
        <f ca="1">PV!$CY$32</f>
        <v>1182156</v>
      </c>
      <c r="EY16" s="7">
        <f ca="1">PV!$CY$32</f>
        <v>1182156</v>
      </c>
      <c r="EZ16" s="7">
        <f ca="1">PV!$CY$32</f>
        <v>1182156</v>
      </c>
      <c r="FA16" s="7">
        <f ca="1">PV!$CY$32</f>
        <v>1182156</v>
      </c>
      <c r="FB16" s="7">
        <f ca="1">PV!$CY$32</f>
        <v>1182156</v>
      </c>
      <c r="FC16" s="7">
        <f ca="1">PV!$CY$32</f>
        <v>1182156</v>
      </c>
      <c r="FD16" s="7">
        <f ca="1">PV!$CY$32</f>
        <v>1182156</v>
      </c>
      <c r="FE16" s="7">
        <f ca="1">PV!$CY$32</f>
        <v>1182156</v>
      </c>
      <c r="FF16" s="7">
        <f ca="1">PV!$CY$32</f>
        <v>1182156</v>
      </c>
      <c r="FG16" s="7">
        <f ca="1">PV!$CY$32</f>
        <v>1182156</v>
      </c>
      <c r="FH16" s="7">
        <f ca="1">PV!$CY$32</f>
        <v>1182156</v>
      </c>
      <c r="FI16" s="7">
        <f ca="1">PV!$CY$32</f>
        <v>1182156</v>
      </c>
      <c r="FJ16" s="7">
        <f ca="1">PV!$CY$32</f>
        <v>1182156</v>
      </c>
      <c r="FK16" s="7">
        <f ca="1">PV!$CY$32</f>
        <v>1182156</v>
      </c>
      <c r="FL16" s="7">
        <f ca="1">PV!$CY$32</f>
        <v>1182156</v>
      </c>
      <c r="FM16" s="7">
        <f ca="1">PV!$CY$32</f>
        <v>1182156</v>
      </c>
      <c r="FN16" s="7">
        <f ca="1">PV!$CY$32</f>
        <v>1182156</v>
      </c>
      <c r="FO16" s="7">
        <f ca="1">PV!$CY$32</f>
        <v>1182156</v>
      </c>
      <c r="FP16" s="7">
        <f ca="1">PV!$CY$32</f>
        <v>1182156</v>
      </c>
      <c r="FQ16" s="7">
        <f ca="1">PV!$CY$32</f>
        <v>1182156</v>
      </c>
      <c r="FR16" s="7">
        <f ca="1">PV!$CY$32</f>
        <v>1182156</v>
      </c>
      <c r="FS16" s="7">
        <f ca="1">PV!$CY$32</f>
        <v>1182156</v>
      </c>
      <c r="FT16" s="7">
        <f ca="1">PV!$CY$32</f>
        <v>1182156</v>
      </c>
      <c r="FU16" s="7">
        <f ca="1">PV!$CY$32</f>
        <v>1182156</v>
      </c>
      <c r="FV16" s="7">
        <f ca="1">PV!$CY$32</f>
        <v>1182156</v>
      </c>
      <c r="FW16" s="7">
        <f ca="1">PV!$CY$32</f>
        <v>1182156</v>
      </c>
      <c r="FX16" s="7">
        <f ca="1">PV!$CY$32</f>
        <v>1182156</v>
      </c>
      <c r="FY16" s="7">
        <f ca="1">PV!$CY$32</f>
        <v>1182156</v>
      </c>
      <c r="FZ16" s="7">
        <f ca="1">PV!$CY$32</f>
        <v>1182156</v>
      </c>
      <c r="GA16" s="7">
        <f ca="1">PV!$CY$32</f>
        <v>1182156</v>
      </c>
      <c r="GB16" s="7">
        <f ca="1">PV!$CY$32</f>
        <v>1182156</v>
      </c>
      <c r="GC16" s="7">
        <f ca="1">PV!$CY$32</f>
        <v>1182156</v>
      </c>
      <c r="GD16" s="7">
        <f ca="1">PV!$CY$32</f>
        <v>1182156</v>
      </c>
      <c r="GE16" s="7">
        <f ca="1">PV!$CY$32</f>
        <v>1182156</v>
      </c>
      <c r="GF16" s="7">
        <f ca="1">PV!$CY$32</f>
        <v>1182156</v>
      </c>
      <c r="GG16" s="7">
        <f ca="1">PV!$CY$32</f>
        <v>1182156</v>
      </c>
      <c r="GH16" s="7">
        <f ca="1">PV!$CY$32</f>
        <v>1182156</v>
      </c>
      <c r="GI16" s="7">
        <f ca="1">PV!$CY$32</f>
        <v>1182156</v>
      </c>
    </row>
    <row r="18" spans="2:191" x14ac:dyDescent="0.2">
      <c r="AO18" s="58"/>
    </row>
    <row r="19" spans="2:191" ht="15" x14ac:dyDescent="0.25">
      <c r="B19" s="3" t="s">
        <v>211</v>
      </c>
      <c r="AO19" s="58"/>
    </row>
    <row r="20" spans="2:191" x14ac:dyDescent="0.2">
      <c r="B20" s="55" t="s">
        <v>212</v>
      </c>
      <c r="D20" s="55">
        <f t="shared" ref="D20:AH20" si="20">D5-C5</f>
        <v>7</v>
      </c>
      <c r="E20" s="55">
        <f t="shared" si="20"/>
        <v>6</v>
      </c>
      <c r="F20" s="55">
        <f t="shared" si="20"/>
        <v>14</v>
      </c>
      <c r="G20" s="55">
        <f t="shared" si="20"/>
        <v>6</v>
      </c>
      <c r="H20" s="55">
        <f t="shared" si="20"/>
        <v>7</v>
      </c>
      <c r="I20" s="55">
        <f t="shared" si="20"/>
        <v>7</v>
      </c>
      <c r="J20" s="55">
        <f t="shared" si="20"/>
        <v>7</v>
      </c>
      <c r="K20" s="55">
        <f t="shared" si="20"/>
        <v>7</v>
      </c>
      <c r="L20" s="55">
        <f t="shared" si="20"/>
        <v>9</v>
      </c>
      <c r="M20" s="55">
        <f t="shared" si="20"/>
        <v>5</v>
      </c>
      <c r="N20" s="55">
        <f t="shared" si="20"/>
        <v>7</v>
      </c>
      <c r="O20" s="55">
        <f t="shared" si="20"/>
        <v>7</v>
      </c>
      <c r="P20" s="55">
        <f t="shared" si="20"/>
        <v>7</v>
      </c>
      <c r="Q20" s="55">
        <f t="shared" si="20"/>
        <v>7</v>
      </c>
      <c r="R20" s="55">
        <f t="shared" si="20"/>
        <v>8</v>
      </c>
      <c r="S20" s="55">
        <f t="shared" si="20"/>
        <v>7</v>
      </c>
      <c r="T20" s="55">
        <f t="shared" si="20"/>
        <v>7</v>
      </c>
      <c r="U20" s="55">
        <f t="shared" si="20"/>
        <v>7</v>
      </c>
      <c r="V20" s="55">
        <f t="shared" si="20"/>
        <v>7</v>
      </c>
      <c r="W20" s="55">
        <f t="shared" si="20"/>
        <v>7</v>
      </c>
      <c r="X20" s="55">
        <f t="shared" si="20"/>
        <v>15</v>
      </c>
      <c r="Y20" s="55">
        <f t="shared" si="20"/>
        <v>6</v>
      </c>
      <c r="Z20" s="55">
        <f t="shared" si="20"/>
        <v>7</v>
      </c>
      <c r="AA20" s="55">
        <f t="shared" si="20"/>
        <v>8</v>
      </c>
      <c r="AB20" s="55">
        <f t="shared" si="20"/>
        <v>7</v>
      </c>
      <c r="AC20" s="55">
        <f t="shared" si="20"/>
        <v>8</v>
      </c>
      <c r="AD20" s="55">
        <f t="shared" si="20"/>
        <v>5</v>
      </c>
      <c r="AE20" s="55">
        <f t="shared" si="20"/>
        <v>7</v>
      </c>
      <c r="AF20" s="55">
        <f t="shared" si="20"/>
        <v>7</v>
      </c>
      <c r="AG20" s="55">
        <f t="shared" si="20"/>
        <v>7</v>
      </c>
      <c r="AH20" s="55">
        <f t="shared" si="20"/>
        <v>5</v>
      </c>
      <c r="AJ20" s="55">
        <f>AJ5-AH5</f>
        <v>2</v>
      </c>
      <c r="AK20" s="55">
        <f t="shared" ref="AK20:CI20" si="21">AK5-AJ5</f>
        <v>7</v>
      </c>
      <c r="AL20" s="55">
        <f t="shared" si="21"/>
        <v>7</v>
      </c>
      <c r="AM20" s="55">
        <f t="shared" si="21"/>
        <v>7</v>
      </c>
      <c r="AN20" s="55">
        <f t="shared" si="21"/>
        <v>7</v>
      </c>
      <c r="AO20" s="55">
        <f t="shared" si="21"/>
        <v>7</v>
      </c>
      <c r="AP20" s="55">
        <f t="shared" si="21"/>
        <v>7</v>
      </c>
      <c r="AQ20" s="55">
        <f t="shared" si="21"/>
        <v>7</v>
      </c>
      <c r="AR20" s="55">
        <f t="shared" si="21"/>
        <v>7</v>
      </c>
      <c r="AS20" s="55">
        <f t="shared" si="21"/>
        <v>7</v>
      </c>
      <c r="AT20" s="55">
        <f t="shared" si="21"/>
        <v>7</v>
      </c>
      <c r="AU20" s="55">
        <f t="shared" si="21"/>
        <v>7</v>
      </c>
      <c r="AV20" s="55">
        <f t="shared" si="21"/>
        <v>7</v>
      </c>
      <c r="AW20" s="55">
        <f t="shared" si="21"/>
        <v>7</v>
      </c>
      <c r="AX20" s="55">
        <f t="shared" si="21"/>
        <v>7</v>
      </c>
      <c r="AY20" s="55">
        <f t="shared" si="21"/>
        <v>7</v>
      </c>
      <c r="AZ20" s="55">
        <f t="shared" si="21"/>
        <v>7</v>
      </c>
      <c r="BA20" s="55">
        <f t="shared" si="21"/>
        <v>7</v>
      </c>
      <c r="BB20" s="55">
        <f t="shared" si="21"/>
        <v>7</v>
      </c>
      <c r="BC20" s="55">
        <f t="shared" si="21"/>
        <v>7</v>
      </c>
      <c r="BD20" s="55">
        <f t="shared" si="21"/>
        <v>7</v>
      </c>
      <c r="BE20" s="55">
        <f t="shared" si="21"/>
        <v>7</v>
      </c>
      <c r="BF20" s="55">
        <f t="shared" si="21"/>
        <v>7</v>
      </c>
      <c r="BG20" s="55">
        <f t="shared" si="21"/>
        <v>8</v>
      </c>
      <c r="BH20" s="55">
        <f t="shared" si="21"/>
        <v>6</v>
      </c>
      <c r="BI20" s="55">
        <f t="shared" si="21"/>
        <v>7</v>
      </c>
      <c r="BJ20" s="55">
        <f t="shared" si="21"/>
        <v>7</v>
      </c>
      <c r="BK20" s="55">
        <f t="shared" si="21"/>
        <v>7</v>
      </c>
      <c r="BL20" s="55">
        <f t="shared" si="21"/>
        <v>7</v>
      </c>
      <c r="BM20" s="55">
        <f t="shared" si="21"/>
        <v>7</v>
      </c>
      <c r="BN20" s="55">
        <f t="shared" si="21"/>
        <v>7</v>
      </c>
      <c r="BO20" s="55">
        <f t="shared" si="21"/>
        <v>7</v>
      </c>
      <c r="BP20" s="55">
        <f t="shared" si="21"/>
        <v>7</v>
      </c>
      <c r="BQ20" s="55">
        <f t="shared" si="21"/>
        <v>7</v>
      </c>
      <c r="BR20" s="55">
        <f t="shared" si="21"/>
        <v>7</v>
      </c>
      <c r="BS20" s="55">
        <f t="shared" si="21"/>
        <v>7</v>
      </c>
      <c r="BT20" s="55">
        <f t="shared" si="21"/>
        <v>14</v>
      </c>
      <c r="BU20" s="55">
        <f t="shared" si="21"/>
        <v>0</v>
      </c>
      <c r="BV20" s="55">
        <f t="shared" si="21"/>
        <v>7</v>
      </c>
      <c r="BW20" s="55">
        <f t="shared" si="21"/>
        <v>14</v>
      </c>
      <c r="BX20" s="55">
        <f t="shared" si="21"/>
        <v>3</v>
      </c>
      <c r="BY20" s="55">
        <f t="shared" si="21"/>
        <v>4</v>
      </c>
      <c r="BZ20" s="55">
        <f t="shared" si="21"/>
        <v>7</v>
      </c>
      <c r="CA20" s="55">
        <f t="shared" si="21"/>
        <v>7</v>
      </c>
      <c r="CB20" s="55">
        <f t="shared" si="21"/>
        <v>7</v>
      </c>
      <c r="CC20" s="55">
        <f t="shared" si="21"/>
        <v>7</v>
      </c>
      <c r="CD20" s="55">
        <f t="shared" si="21"/>
        <v>7</v>
      </c>
      <c r="CE20" s="55">
        <f t="shared" si="21"/>
        <v>14</v>
      </c>
      <c r="CF20" s="55">
        <f t="shared" si="21"/>
        <v>0</v>
      </c>
      <c r="CG20" s="55">
        <f t="shared" si="21"/>
        <v>15</v>
      </c>
      <c r="CH20" s="55">
        <f t="shared" si="21"/>
        <v>6</v>
      </c>
      <c r="CI20" s="55">
        <f t="shared" si="21"/>
        <v>7</v>
      </c>
      <c r="CK20" s="55">
        <f>CK5-CI5</f>
        <v>7</v>
      </c>
      <c r="CL20" s="55">
        <f t="shared" ref="CL20" si="22">CL5-CK5</f>
        <v>7</v>
      </c>
      <c r="CM20" s="55">
        <f t="shared" ref="CM20" si="23">CM5-CL5</f>
        <v>7</v>
      </c>
      <c r="CN20" s="55">
        <f t="shared" ref="CN20" si="24">CN5-CM5</f>
        <v>7</v>
      </c>
      <c r="CO20" s="55">
        <f t="shared" ref="CO20" si="25">CO5-CN5</f>
        <v>7</v>
      </c>
      <c r="CP20" s="55">
        <f t="shared" ref="CP20" si="26">CP5-CO5</f>
        <v>7</v>
      </c>
      <c r="CQ20" s="55">
        <f t="shared" ref="CQ20" si="27">CQ5-CP5</f>
        <v>7</v>
      </c>
      <c r="CR20" s="55">
        <f t="shared" ref="CR20" si="28">CR5-CQ5</f>
        <v>7</v>
      </c>
      <c r="CS20" s="55">
        <f t="shared" ref="CS20" si="29">CS5-CR5</f>
        <v>7</v>
      </c>
      <c r="CT20" s="55">
        <f t="shared" ref="CT20" si="30">CT5-CS5</f>
        <v>7</v>
      </c>
      <c r="CU20" s="55">
        <f t="shared" ref="CU20" si="31">CU5-CT5</f>
        <v>7</v>
      </c>
      <c r="CV20" s="55">
        <f t="shared" ref="CV20" si="32">CV5-CU5</f>
        <v>7</v>
      </c>
      <c r="CW20" s="55">
        <f t="shared" ref="CW20" si="33">CW5-CV5</f>
        <v>7</v>
      </c>
      <c r="CX20" s="55">
        <f t="shared" ref="CX20" si="34">CX5-CW5</f>
        <v>7</v>
      </c>
      <c r="CY20" s="55">
        <f t="shared" ref="CY20" si="35">CY5-CX5</f>
        <v>7</v>
      </c>
      <c r="CZ20" s="55">
        <f t="shared" ref="CZ20" si="36">CZ5-CY5</f>
        <v>7</v>
      </c>
      <c r="DA20" s="55">
        <f t="shared" ref="DA20" si="37">DA5-CZ5</f>
        <v>7</v>
      </c>
      <c r="DB20" s="55">
        <f t="shared" ref="DB20" si="38">DB5-DA5</f>
        <v>7</v>
      </c>
      <c r="DC20" s="55">
        <f t="shared" ref="DC20" si="39">DC5-DB5</f>
        <v>7</v>
      </c>
      <c r="DD20" s="55">
        <f t="shared" ref="DD20" si="40">DD5-DC5</f>
        <v>7</v>
      </c>
      <c r="DE20" s="55">
        <f t="shared" ref="DE20" si="41">DE5-DD5</f>
        <v>7</v>
      </c>
      <c r="DF20" s="55">
        <f t="shared" ref="DF20" si="42">DF5-DE5</f>
        <v>7</v>
      </c>
      <c r="DG20" s="55">
        <f t="shared" ref="DG20" si="43">DG5-DF5</f>
        <v>7</v>
      </c>
      <c r="DH20" s="55">
        <f t="shared" ref="DH20" si="44">DH5-DG5</f>
        <v>7</v>
      </c>
      <c r="DI20" s="55">
        <f t="shared" ref="DI20" si="45">DI5-DH5</f>
        <v>7</v>
      </c>
      <c r="DJ20" s="55">
        <f t="shared" ref="DJ20" si="46">DJ5-DI5</f>
        <v>7</v>
      </c>
      <c r="DK20" s="55">
        <f t="shared" ref="DK20" si="47">DK5-DJ5</f>
        <v>14</v>
      </c>
      <c r="DL20" s="55">
        <f t="shared" ref="DL20" si="48">DL5-DK5</f>
        <v>7</v>
      </c>
      <c r="DM20" s="55">
        <f t="shared" ref="DM20" si="49">DM5-DL5</f>
        <v>7</v>
      </c>
      <c r="DN20" s="55">
        <f t="shared" ref="DN20" si="50">DN5-DM5</f>
        <v>7</v>
      </c>
      <c r="DO20" s="55">
        <f t="shared" ref="DO20" si="51">DO5-DN5</f>
        <v>7</v>
      </c>
      <c r="DP20" s="55">
        <f t="shared" ref="DP20" si="52">DP5-DO5</f>
        <v>7</v>
      </c>
      <c r="DQ20" s="55">
        <f t="shared" ref="DQ20" si="53">DQ5-DP5</f>
        <v>7</v>
      </c>
      <c r="DR20" s="55">
        <f t="shared" ref="DR20" si="54">DR5-DQ5</f>
        <v>7</v>
      </c>
      <c r="DS20" s="55">
        <f t="shared" ref="DS20" si="55">DS5-DR5</f>
        <v>7</v>
      </c>
      <c r="DT20" s="55">
        <f t="shared" ref="DT20" si="56">DT5-DS5</f>
        <v>7</v>
      </c>
      <c r="DU20" s="55">
        <f t="shared" ref="DU20" si="57">DU5-DT5</f>
        <v>7</v>
      </c>
      <c r="DV20" s="55">
        <f t="shared" ref="DV20" si="58">DV5-DU5</f>
        <v>7</v>
      </c>
      <c r="DW20" s="55">
        <f t="shared" ref="DW20" si="59">DW5-DV5</f>
        <v>7</v>
      </c>
      <c r="DX20" s="55">
        <f t="shared" ref="DX20" si="60">DX5-DW5</f>
        <v>7</v>
      </c>
      <c r="DY20" s="55">
        <f t="shared" ref="DY20" si="61">DY5-DX5</f>
        <v>14</v>
      </c>
      <c r="DZ20" s="55">
        <f t="shared" ref="DZ20" si="62">DZ5-DY5</f>
        <v>7</v>
      </c>
      <c r="EA20" s="55">
        <f t="shared" ref="EA20" si="63">EA5-DZ5</f>
        <v>7</v>
      </c>
      <c r="EB20" s="55">
        <f t="shared" ref="EB20" si="64">EB5-EA5</f>
        <v>7</v>
      </c>
      <c r="EC20" s="55">
        <f t="shared" ref="EC20" si="65">EC5-EB5</f>
        <v>7</v>
      </c>
      <c r="ED20" s="55">
        <f t="shared" ref="ED20" si="66">ED5-EC5</f>
        <v>7</v>
      </c>
      <c r="EE20" s="55">
        <f t="shared" ref="EE20" si="67">EE5-ED5</f>
        <v>7</v>
      </c>
      <c r="EF20" s="55">
        <f t="shared" ref="EF20" si="68">EF5-EE5</f>
        <v>7</v>
      </c>
      <c r="EG20" s="55">
        <f t="shared" ref="EG20" si="69">EG5-EF5</f>
        <v>14</v>
      </c>
      <c r="EI20" s="55">
        <v>5</v>
      </c>
      <c r="EJ20" s="55">
        <f>EJ5-EI5</f>
        <v>7</v>
      </c>
      <c r="EK20" s="55">
        <f t="shared" ref="EK20:FP20" si="70">EK5-EJ5</f>
        <v>7</v>
      </c>
      <c r="EL20" s="55">
        <f t="shared" si="70"/>
        <v>7</v>
      </c>
      <c r="EM20" s="55">
        <f t="shared" si="70"/>
        <v>7</v>
      </c>
      <c r="EN20" s="55">
        <f t="shared" si="70"/>
        <v>7</v>
      </c>
      <c r="EO20" s="55">
        <f t="shared" si="70"/>
        <v>7</v>
      </c>
      <c r="EP20" s="55">
        <f t="shared" si="70"/>
        <v>7</v>
      </c>
      <c r="EQ20" s="55">
        <f t="shared" si="70"/>
        <v>7</v>
      </c>
      <c r="ER20" s="55">
        <f t="shared" si="70"/>
        <v>7</v>
      </c>
      <c r="ES20" s="55">
        <f t="shared" si="70"/>
        <v>7</v>
      </c>
      <c r="ET20" s="55">
        <f t="shared" si="70"/>
        <v>7</v>
      </c>
      <c r="EU20" s="55">
        <f t="shared" si="70"/>
        <v>7</v>
      </c>
      <c r="EV20" s="55">
        <f t="shared" si="70"/>
        <v>7</v>
      </c>
      <c r="EW20" s="55">
        <f t="shared" si="70"/>
        <v>7</v>
      </c>
      <c r="EX20" s="55">
        <f t="shared" si="70"/>
        <v>7</v>
      </c>
      <c r="EY20" s="55">
        <f t="shared" si="70"/>
        <v>7</v>
      </c>
      <c r="EZ20" s="55">
        <f t="shared" si="70"/>
        <v>7</v>
      </c>
      <c r="FA20" s="55">
        <f t="shared" si="70"/>
        <v>7</v>
      </c>
      <c r="FB20" s="55">
        <f t="shared" si="70"/>
        <v>7</v>
      </c>
      <c r="FC20" s="55">
        <f t="shared" si="70"/>
        <v>7</v>
      </c>
      <c r="FD20" s="55">
        <f t="shared" si="70"/>
        <v>7</v>
      </c>
      <c r="FE20" s="55">
        <f t="shared" si="70"/>
        <v>7</v>
      </c>
      <c r="FF20" s="55">
        <f t="shared" si="70"/>
        <v>7</v>
      </c>
      <c r="FG20" s="55">
        <f t="shared" si="70"/>
        <v>7</v>
      </c>
      <c r="FH20" s="55">
        <f t="shared" si="70"/>
        <v>7</v>
      </c>
      <c r="FI20" s="55">
        <f t="shared" si="70"/>
        <v>7</v>
      </c>
      <c r="FJ20" s="55">
        <f t="shared" si="70"/>
        <v>7</v>
      </c>
      <c r="FK20" s="55">
        <f t="shared" si="70"/>
        <v>7</v>
      </c>
      <c r="FL20" s="55">
        <f t="shared" si="70"/>
        <v>7</v>
      </c>
      <c r="FM20" s="55">
        <f t="shared" si="70"/>
        <v>7</v>
      </c>
      <c r="FN20" s="55">
        <f t="shared" si="70"/>
        <v>7</v>
      </c>
      <c r="FO20" s="55">
        <f t="shared" si="70"/>
        <v>7</v>
      </c>
      <c r="FP20" s="55">
        <f t="shared" si="70"/>
        <v>7</v>
      </c>
      <c r="FQ20" s="55">
        <f t="shared" ref="FQ20:GE20" si="71">FQ5-FP5</f>
        <v>7</v>
      </c>
      <c r="FR20" s="55">
        <f t="shared" si="71"/>
        <v>7</v>
      </c>
      <c r="FS20" s="55">
        <f t="shared" si="71"/>
        <v>7</v>
      </c>
      <c r="FT20" s="55">
        <f t="shared" si="71"/>
        <v>7</v>
      </c>
      <c r="FU20" s="55">
        <f t="shared" si="71"/>
        <v>7</v>
      </c>
      <c r="FV20" s="55">
        <f t="shared" si="71"/>
        <v>7</v>
      </c>
      <c r="FW20" s="55">
        <f t="shared" si="71"/>
        <v>7</v>
      </c>
      <c r="FX20" s="55">
        <f t="shared" si="71"/>
        <v>7</v>
      </c>
      <c r="FY20" s="55">
        <f t="shared" si="71"/>
        <v>7</v>
      </c>
      <c r="FZ20" s="55">
        <f t="shared" si="71"/>
        <v>7</v>
      </c>
      <c r="GA20" s="55">
        <f t="shared" si="71"/>
        <v>7</v>
      </c>
      <c r="GB20" s="55">
        <f t="shared" si="71"/>
        <v>7</v>
      </c>
      <c r="GC20" s="55">
        <f t="shared" si="71"/>
        <v>7</v>
      </c>
      <c r="GD20" s="55">
        <f t="shared" si="71"/>
        <v>7</v>
      </c>
      <c r="GE20" s="55">
        <f t="shared" si="71"/>
        <v>7</v>
      </c>
      <c r="GF20" s="55">
        <f t="shared" ref="GF20:GH20" si="72">GF5-GE5</f>
        <v>7</v>
      </c>
      <c r="GG20" s="55">
        <f t="shared" si="72"/>
        <v>7</v>
      </c>
      <c r="GH20" s="55">
        <f t="shared" si="72"/>
        <v>7</v>
      </c>
      <c r="GI20" s="55">
        <f t="shared" ref="GI20" si="73">GI5-GH5</f>
        <v>2</v>
      </c>
    </row>
    <row r="22" spans="2:191" x14ac:dyDescent="0.2">
      <c r="B22" s="55" t="str">
        <f>B6</f>
        <v>Maruti Suzuki</v>
      </c>
      <c r="D22" s="58">
        <f t="shared" ref="D22:AH22" si="74">D6-C6</f>
        <v>25179</v>
      </c>
      <c r="E22" s="58">
        <f t="shared" si="74"/>
        <v>28094</v>
      </c>
      <c r="F22" s="58">
        <f t="shared" si="74"/>
        <v>59069</v>
      </c>
      <c r="G22" s="58">
        <f t="shared" si="74"/>
        <v>22255</v>
      </c>
      <c r="H22" s="58">
        <f t="shared" si="74"/>
        <v>27310</v>
      </c>
      <c r="I22" s="58">
        <f t="shared" si="74"/>
        <v>29908</v>
      </c>
      <c r="J22" s="58">
        <f t="shared" si="74"/>
        <v>29010</v>
      </c>
      <c r="K22" s="58">
        <f t="shared" si="74"/>
        <v>25872</v>
      </c>
      <c r="L22" s="58">
        <f t="shared" si="74"/>
        <v>34359</v>
      </c>
      <c r="M22" s="58">
        <f t="shared" si="74"/>
        <v>19224</v>
      </c>
      <c r="N22" s="58">
        <f t="shared" si="74"/>
        <v>31599</v>
      </c>
      <c r="O22" s="58">
        <f t="shared" si="74"/>
        <v>27201</v>
      </c>
      <c r="P22" s="58">
        <f t="shared" si="74"/>
        <v>25955</v>
      </c>
      <c r="Q22" s="58">
        <f t="shared" si="74"/>
        <v>34232</v>
      </c>
      <c r="R22" s="58">
        <f t="shared" si="74"/>
        <v>37327</v>
      </c>
      <c r="S22" s="58">
        <f t="shared" si="74"/>
        <v>31297</v>
      </c>
      <c r="T22" s="58">
        <f t="shared" si="74"/>
        <v>29765</v>
      </c>
      <c r="U22" s="58">
        <f t="shared" si="74"/>
        <v>36692</v>
      </c>
      <c r="V22" s="58">
        <f t="shared" si="74"/>
        <v>29247</v>
      </c>
      <c r="W22" s="58">
        <f t="shared" si="74"/>
        <v>23010</v>
      </c>
      <c r="X22" s="58">
        <f t="shared" si="74"/>
        <v>84634</v>
      </c>
      <c r="Y22" s="58">
        <f t="shared" si="74"/>
        <v>30339</v>
      </c>
      <c r="Z22" s="58">
        <f t="shared" si="74"/>
        <v>36174</v>
      </c>
      <c r="AA22" s="58">
        <f t="shared" si="74"/>
        <v>50326</v>
      </c>
      <c r="AB22" s="58">
        <f t="shared" si="74"/>
        <v>7491</v>
      </c>
      <c r="AC22" s="58">
        <f t="shared" si="74"/>
        <v>52970</v>
      </c>
      <c r="AD22" s="58">
        <f t="shared" si="74"/>
        <v>20792</v>
      </c>
      <c r="AE22" s="58">
        <f t="shared" si="74"/>
        <v>33310</v>
      </c>
      <c r="AF22" s="58">
        <f t="shared" si="74"/>
        <v>10426</v>
      </c>
      <c r="AG22" s="58">
        <f t="shared" si="74"/>
        <v>42856</v>
      </c>
      <c r="AH22" s="58">
        <f t="shared" si="74"/>
        <v>29080</v>
      </c>
      <c r="AI22" s="58"/>
      <c r="AJ22" s="58">
        <f>AJ6</f>
        <v>7276</v>
      </c>
      <c r="AK22" s="58">
        <f t="shared" ref="AK22:BU28" si="75">AK6-AJ6</f>
        <v>54777</v>
      </c>
      <c r="AL22" s="58">
        <f t="shared" si="75"/>
        <v>36100</v>
      </c>
      <c r="AM22" s="58">
        <f t="shared" si="75"/>
        <v>32527</v>
      </c>
      <c r="AN22" s="58">
        <f t="shared" si="75"/>
        <v>27121</v>
      </c>
      <c r="AO22" s="58">
        <f t="shared" si="75"/>
        <v>34318</v>
      </c>
      <c r="AP22" s="58">
        <f t="shared" si="75"/>
        <v>30524</v>
      </c>
      <c r="AQ22" s="58">
        <f t="shared" si="75"/>
        <v>31944</v>
      </c>
      <c r="AR22" s="58">
        <f t="shared" si="75"/>
        <v>32241</v>
      </c>
      <c r="AS22" s="58">
        <f t="shared" si="75"/>
        <v>-18249</v>
      </c>
      <c r="AT22" s="58">
        <f t="shared" si="75"/>
        <v>79323</v>
      </c>
      <c r="AU22" s="58">
        <f t="shared" si="75"/>
        <v>30034</v>
      </c>
      <c r="AV22" s="58">
        <f t="shared" si="75"/>
        <v>27557</v>
      </c>
      <c r="AW22" s="58">
        <f t="shared" si="75"/>
        <v>32336</v>
      </c>
      <c r="AX22" s="58">
        <f t="shared" si="75"/>
        <v>38996</v>
      </c>
      <c r="AY22" s="58">
        <f t="shared" si="75"/>
        <v>29276</v>
      </c>
      <c r="AZ22" s="58">
        <f t="shared" si="75"/>
        <v>31548</v>
      </c>
      <c r="BA22" s="58">
        <f t="shared" si="75"/>
        <v>12850</v>
      </c>
      <c r="BB22" s="58">
        <f t="shared" si="75"/>
        <v>43374</v>
      </c>
      <c r="BC22" s="58">
        <f t="shared" si="75"/>
        <v>26626</v>
      </c>
      <c r="BD22" s="58">
        <f t="shared" si="75"/>
        <v>26763</v>
      </c>
      <c r="BE22" s="58">
        <f t="shared" si="75"/>
        <v>26029</v>
      </c>
      <c r="BF22" s="58">
        <f t="shared" si="75"/>
        <v>30425</v>
      </c>
      <c r="BG22" s="58">
        <f t="shared" si="75"/>
        <v>32181</v>
      </c>
      <c r="BH22" s="58">
        <f t="shared" si="75"/>
        <v>21114</v>
      </c>
      <c r="BI22" s="58">
        <f t="shared" si="75"/>
        <v>27473</v>
      </c>
      <c r="BJ22" s="58">
        <f t="shared" si="75"/>
        <v>31612</v>
      </c>
      <c r="BK22" s="58">
        <f t="shared" si="75"/>
        <v>33753</v>
      </c>
      <c r="BL22" s="58">
        <f t="shared" si="75"/>
        <v>25930</v>
      </c>
      <c r="BM22" s="58">
        <f t="shared" si="75"/>
        <v>26413</v>
      </c>
      <c r="BN22" s="58">
        <f t="shared" si="75"/>
        <v>28782</v>
      </c>
      <c r="BO22" s="58">
        <f t="shared" si="75"/>
        <v>31334</v>
      </c>
      <c r="BP22" s="58">
        <f t="shared" si="75"/>
        <v>27720</v>
      </c>
      <c r="BQ22" s="58">
        <f t="shared" si="75"/>
        <v>24364</v>
      </c>
      <c r="BR22" s="58">
        <f t="shared" si="75"/>
        <v>27866</v>
      </c>
      <c r="BS22" s="58">
        <f t="shared" si="75"/>
        <v>32982</v>
      </c>
      <c r="BT22" s="58">
        <f t="shared" si="75"/>
        <v>34268</v>
      </c>
      <c r="BU22" s="58">
        <f t="shared" si="75"/>
        <v>28738</v>
      </c>
      <c r="BV22" s="58">
        <f t="shared" ref="BV22:CI24" si="76">BV6-BU6</f>
        <v>21440</v>
      </c>
      <c r="BW22" s="58">
        <f t="shared" si="76"/>
        <v>65099</v>
      </c>
      <c r="BX22" s="58">
        <f t="shared" si="76"/>
        <v>24242</v>
      </c>
      <c r="BY22" s="58">
        <f t="shared" si="76"/>
        <v>17918</v>
      </c>
      <c r="BZ22" s="58">
        <f t="shared" si="76"/>
        <v>33428</v>
      </c>
      <c r="CA22" s="58">
        <f t="shared" si="76"/>
        <v>50869</v>
      </c>
      <c r="CB22" s="58">
        <f t="shared" si="76"/>
        <v>48426</v>
      </c>
      <c r="CC22" s="58">
        <f t="shared" si="76"/>
        <v>34211</v>
      </c>
      <c r="CD22" s="58">
        <f t="shared" si="76"/>
        <v>29551</v>
      </c>
      <c r="CE22" s="58">
        <f t="shared" si="76"/>
        <v>28364</v>
      </c>
      <c r="CF22" s="58">
        <f t="shared" si="76"/>
        <v>32734</v>
      </c>
      <c r="CG22" s="58">
        <f t="shared" si="76"/>
        <v>60195</v>
      </c>
      <c r="CH22" s="58">
        <f t="shared" si="76"/>
        <v>23796</v>
      </c>
      <c r="CI22" s="58">
        <f t="shared" si="76"/>
        <v>30229</v>
      </c>
      <c r="CJ22" s="58"/>
      <c r="CK22" s="58">
        <f>CK6</f>
        <v>59947</v>
      </c>
      <c r="CL22" s="58">
        <f t="shared" ref="CL22" si="77">CL6-CK6</f>
        <v>49313</v>
      </c>
      <c r="CM22" s="58">
        <f t="shared" ref="CM22:CM28" si="78">CM6-CL6</f>
        <v>37795</v>
      </c>
      <c r="CN22" s="58">
        <f t="shared" ref="CN22:CN28" si="79">CN6-CM6</f>
        <v>35001</v>
      </c>
      <c r="CO22" s="58">
        <f t="shared" ref="CO22:CO28" si="80">CO6-CN6</f>
        <v>40765</v>
      </c>
      <c r="CP22" s="58">
        <f t="shared" ref="CP22:CP28" si="81">CP6-CO6</f>
        <v>31526</v>
      </c>
      <c r="CQ22" s="58">
        <f t="shared" ref="CQ22:CQ28" si="82">CQ6-CP6</f>
        <v>27973</v>
      </c>
      <c r="CR22" s="58">
        <f t="shared" ref="CR22:CR28" si="83">CR6-CQ6</f>
        <v>26902</v>
      </c>
      <c r="CS22" s="58">
        <f t="shared" ref="CS22:CS28" si="84">CS6-CR6</f>
        <v>31085</v>
      </c>
      <c r="CT22" s="58">
        <f t="shared" ref="CT22:CT28" si="85">CT6-CS6</f>
        <v>25419</v>
      </c>
      <c r="CU22" s="58">
        <f t="shared" ref="CU22:CU28" si="86">CU6-CT6</f>
        <v>21432</v>
      </c>
      <c r="CV22" s="58">
        <f t="shared" ref="CV22:CV28" si="87">CV6-CU6</f>
        <v>26919</v>
      </c>
      <c r="CW22" s="58">
        <f t="shared" ref="CW22:CW28" si="88">CW6-CV6</f>
        <v>51859</v>
      </c>
      <c r="CX22" s="58">
        <f t="shared" ref="CX22:CX28" si="89">CX6-CW6</f>
        <v>40993</v>
      </c>
      <c r="CY22" s="58">
        <f t="shared" ref="CY22:CY28" si="90">CY6-CX6</f>
        <v>28370</v>
      </c>
      <c r="CZ22" s="58">
        <f t="shared" ref="CZ22:CZ28" si="91">CZ6-CY6</f>
        <v>26346</v>
      </c>
      <c r="DA22" s="58">
        <f t="shared" ref="DA22:DA28" si="92">DA6-CZ6</f>
        <v>28295</v>
      </c>
      <c r="DB22" s="58">
        <f t="shared" ref="DB22:DB28" si="93">DB6-DA6</f>
        <v>31758</v>
      </c>
      <c r="DC22" s="58">
        <f t="shared" ref="DC22:DC28" si="94">DC6-DB6</f>
        <v>23451</v>
      </c>
      <c r="DD22" s="58">
        <f t="shared" ref="DD22:DD28" si="95">DD6-DC6</f>
        <v>25826</v>
      </c>
      <c r="DE22" s="58">
        <f t="shared" ref="DE22:DE28" si="96">DE6-DD6</f>
        <v>25209</v>
      </c>
      <c r="DF22" s="58">
        <f t="shared" ref="DF22:DF28" si="97">DF6-DE6</f>
        <v>33751</v>
      </c>
      <c r="DG22" s="58">
        <f t="shared" ref="DG22:DG28" si="98">DG6-DF6</f>
        <v>24741</v>
      </c>
      <c r="DH22" s="58">
        <f t="shared" ref="DH22:DH28" si="99">DH6-DG6</f>
        <v>23992</v>
      </c>
      <c r="DI22" s="58">
        <f t="shared" ref="DI22:DI28" si="100">DI6-DH6</f>
        <v>26467</v>
      </c>
      <c r="DJ22" s="58">
        <f t="shared" ref="DJ22:DJ28" si="101">DJ6-DI6</f>
        <v>38968</v>
      </c>
      <c r="DK22" s="58">
        <f t="shared" ref="DK22:DK28" si="102">DK6-DJ6</f>
        <v>51316</v>
      </c>
      <c r="DL22" s="58">
        <f t="shared" ref="DL22:DL28" si="103">DL6-DK6</f>
        <v>25011</v>
      </c>
      <c r="DM22" s="58">
        <f t="shared" ref="DM22:DM28" si="104">DM6-DL6</f>
        <v>30478</v>
      </c>
      <c r="DN22" s="58">
        <f t="shared" ref="DN22:DN28" si="105">DN6-DM6</f>
        <v>37574</v>
      </c>
      <c r="DO22" s="58">
        <f t="shared" ref="DO22:DO28" si="106">DO6-DN6</f>
        <v>27922</v>
      </c>
      <c r="DP22" s="58">
        <f t="shared" ref="DP22:DP28" si="107">DP6-DO6</f>
        <v>23604</v>
      </c>
      <c r="DQ22" s="58">
        <f t="shared" ref="DQ22:DQ28" si="108">DQ6-DP6</f>
        <v>25175</v>
      </c>
      <c r="DR22" s="58">
        <f t="shared" ref="DR22:DR28" si="109">DR6-DQ6</f>
        <v>43619</v>
      </c>
      <c r="DS22" s="58">
        <f t="shared" ref="DS22:DS28" si="110">DS6-DR6</f>
        <v>18550</v>
      </c>
      <c r="DT22" s="58">
        <f t="shared" ref="DT22:DT28" si="111">DT6-DS6</f>
        <v>10137</v>
      </c>
      <c r="DU22" s="58">
        <f t="shared" ref="DU22:DU28" si="112">DU6-DT6</f>
        <v>11543</v>
      </c>
      <c r="DV22" s="58">
        <f t="shared" ref="DV22:DV28" si="113">DV6-DU6</f>
        <v>54672</v>
      </c>
      <c r="DW22" s="58">
        <f t="shared" ref="DW22:DW28" si="114">DW6-DV6</f>
        <v>64616</v>
      </c>
      <c r="DX22" s="58">
        <f t="shared" ref="DX22:DX28" si="115">DX6-DW6</f>
        <v>48016</v>
      </c>
      <c r="DY22" s="58">
        <f t="shared" ref="DY22:DY28" si="116">DY6-DX6</f>
        <v>116050</v>
      </c>
      <c r="DZ22" s="58">
        <f t="shared" ref="DZ22:DZ28" si="117">DZ6-DY6</f>
        <v>50212</v>
      </c>
      <c r="EA22" s="58">
        <f t="shared" ref="EA22:EA28" si="118">EA6-DZ6</f>
        <v>34935</v>
      </c>
      <c r="EB22" s="58">
        <f t="shared" ref="EB22:EB28" si="119">EB6-EA6</f>
        <v>35761</v>
      </c>
      <c r="EC22" s="58">
        <f t="shared" ref="EC22:EC28" si="120">EC6-EB6</f>
        <v>37988</v>
      </c>
      <c r="ED22" s="58">
        <f t="shared" ref="ED22:ED28" si="121">ED6-EC6</f>
        <v>43673</v>
      </c>
      <c r="EE22" s="58">
        <f t="shared" ref="EE22:EE28" si="122">EE6-ED6</f>
        <v>30014</v>
      </c>
      <c r="EF22" s="58">
        <f t="shared" ref="EF22:EF28" si="123">EF6-EE6</f>
        <v>34845</v>
      </c>
      <c r="EG22" s="58">
        <f t="shared" ref="EG22:EG28" si="124">EG6-EF6</f>
        <v>66796</v>
      </c>
      <c r="EH22" s="58"/>
      <c r="EI22" s="58">
        <v>50674</v>
      </c>
      <c r="EJ22" s="58">
        <f>EJ6-EI6</f>
        <v>49508</v>
      </c>
      <c r="EK22" s="58">
        <f t="shared" ref="EK22:FP28" si="125">EK6-EJ6</f>
        <v>36512</v>
      </c>
      <c r="EL22" s="58">
        <f t="shared" si="125"/>
        <v>36336</v>
      </c>
      <c r="EM22" s="58">
        <f t="shared" si="125"/>
        <v>49357</v>
      </c>
      <c r="EN22" s="58">
        <f t="shared" si="125"/>
        <v>37885</v>
      </c>
      <c r="EO22" s="58">
        <f t="shared" si="125"/>
        <v>36596</v>
      </c>
      <c r="EP22" s="58">
        <f t="shared" si="125"/>
        <v>38971</v>
      </c>
      <c r="EQ22" s="58">
        <f t="shared" ca="1" si="125"/>
        <v>148873.39130434784</v>
      </c>
      <c r="ER22" s="58">
        <f t="shared" ca="1" si="125"/>
        <v>0</v>
      </c>
      <c r="ES22" s="58">
        <f t="shared" ca="1" si="125"/>
        <v>0</v>
      </c>
      <c r="ET22" s="58">
        <f t="shared" ca="1" si="125"/>
        <v>0</v>
      </c>
      <c r="EU22" s="58">
        <f t="shared" ca="1" si="125"/>
        <v>0</v>
      </c>
      <c r="EV22" s="58">
        <f t="shared" ca="1" si="125"/>
        <v>0</v>
      </c>
      <c r="EW22" s="58">
        <f t="shared" ca="1" si="125"/>
        <v>0</v>
      </c>
      <c r="EX22" s="58">
        <f t="shared" ca="1" si="125"/>
        <v>0</v>
      </c>
      <c r="EY22" s="58">
        <f t="shared" ca="1" si="125"/>
        <v>0</v>
      </c>
      <c r="EZ22" s="58">
        <f t="shared" ca="1" si="125"/>
        <v>0</v>
      </c>
      <c r="FA22" s="58">
        <f t="shared" ca="1" si="125"/>
        <v>0</v>
      </c>
      <c r="FB22" s="58">
        <f t="shared" ca="1" si="125"/>
        <v>0</v>
      </c>
      <c r="FC22" s="58">
        <f t="shared" ca="1" si="125"/>
        <v>0</v>
      </c>
      <c r="FD22" s="58">
        <f t="shared" ca="1" si="125"/>
        <v>0</v>
      </c>
      <c r="FE22" s="58">
        <f t="shared" ca="1" si="125"/>
        <v>0</v>
      </c>
      <c r="FF22" s="58">
        <f t="shared" ca="1" si="125"/>
        <v>0</v>
      </c>
      <c r="FG22" s="58">
        <f t="shared" ca="1" si="125"/>
        <v>0</v>
      </c>
      <c r="FH22" s="58">
        <f t="shared" ca="1" si="125"/>
        <v>0</v>
      </c>
      <c r="FI22" s="58">
        <f t="shared" ca="1" si="125"/>
        <v>0</v>
      </c>
      <c r="FJ22" s="58">
        <f t="shared" ca="1" si="125"/>
        <v>0</v>
      </c>
      <c r="FK22" s="58">
        <f t="shared" ca="1" si="125"/>
        <v>0</v>
      </c>
      <c r="FL22" s="58">
        <f t="shared" ca="1" si="125"/>
        <v>0</v>
      </c>
      <c r="FM22" s="58">
        <f t="shared" ca="1" si="125"/>
        <v>0</v>
      </c>
      <c r="FN22" s="58">
        <f t="shared" ca="1" si="125"/>
        <v>0</v>
      </c>
      <c r="FO22" s="58">
        <f t="shared" ca="1" si="125"/>
        <v>0</v>
      </c>
      <c r="FP22" s="58">
        <f t="shared" ca="1" si="125"/>
        <v>0</v>
      </c>
      <c r="FQ22" s="58">
        <f t="shared" ref="FQ22:GE22" ca="1" si="126">FQ6-FP6</f>
        <v>0</v>
      </c>
      <c r="FR22" s="58">
        <f t="shared" ca="1" si="126"/>
        <v>0</v>
      </c>
      <c r="FS22" s="58">
        <f t="shared" ca="1" si="126"/>
        <v>0</v>
      </c>
      <c r="FT22" s="58">
        <f t="shared" ca="1" si="126"/>
        <v>0</v>
      </c>
      <c r="FU22" s="58">
        <f t="shared" ca="1" si="126"/>
        <v>0</v>
      </c>
      <c r="FV22" s="58">
        <f t="shared" ca="1" si="126"/>
        <v>0</v>
      </c>
      <c r="FW22" s="58">
        <f t="shared" ca="1" si="126"/>
        <v>0</v>
      </c>
      <c r="FX22" s="58">
        <f t="shared" ca="1" si="126"/>
        <v>0</v>
      </c>
      <c r="FY22" s="58">
        <f t="shared" ca="1" si="126"/>
        <v>0</v>
      </c>
      <c r="FZ22" s="58">
        <f t="shared" ca="1" si="126"/>
        <v>0</v>
      </c>
      <c r="GA22" s="58">
        <f t="shared" ca="1" si="126"/>
        <v>0</v>
      </c>
      <c r="GB22" s="58">
        <f t="shared" ca="1" si="126"/>
        <v>0</v>
      </c>
      <c r="GC22" s="58">
        <f t="shared" ca="1" si="126"/>
        <v>0</v>
      </c>
      <c r="GD22" s="58">
        <f t="shared" ca="1" si="126"/>
        <v>0</v>
      </c>
      <c r="GE22" s="58">
        <f t="shared" ca="1" si="126"/>
        <v>0</v>
      </c>
      <c r="GF22" s="58">
        <f t="shared" ref="GF22:GH22" ca="1" si="127">GF6-GE6</f>
        <v>0</v>
      </c>
      <c r="GG22" s="58">
        <f t="shared" ca="1" si="127"/>
        <v>0</v>
      </c>
      <c r="GH22" s="58">
        <f t="shared" ca="1" si="127"/>
        <v>0</v>
      </c>
      <c r="GI22" s="58">
        <f t="shared" ref="GI22" ca="1" si="128">GI6-GH6</f>
        <v>0</v>
      </c>
    </row>
    <row r="23" spans="2:191" x14ac:dyDescent="0.2">
      <c r="B23" s="55" t="str">
        <f t="shared" ref="B23:B28" si="129">B7</f>
        <v>Honda</v>
      </c>
      <c r="D23" s="58">
        <f t="shared" ref="D23:AH23" si="130">D7-C7</f>
        <v>1073</v>
      </c>
      <c r="E23" s="58">
        <f t="shared" si="130"/>
        <v>1178</v>
      </c>
      <c r="F23" s="58">
        <f t="shared" si="130"/>
        <v>2325</v>
      </c>
      <c r="G23" s="58">
        <f t="shared" si="130"/>
        <v>784</v>
      </c>
      <c r="H23" s="58">
        <f t="shared" si="130"/>
        <v>1019</v>
      </c>
      <c r="I23" s="58">
        <f t="shared" si="130"/>
        <v>1318</v>
      </c>
      <c r="J23" s="58">
        <f t="shared" si="130"/>
        <v>1111</v>
      </c>
      <c r="K23" s="58">
        <f t="shared" si="130"/>
        <v>977</v>
      </c>
      <c r="L23" s="58">
        <f t="shared" si="130"/>
        <v>1252</v>
      </c>
      <c r="M23" s="58">
        <f t="shared" si="130"/>
        <v>702</v>
      </c>
      <c r="N23" s="58">
        <f t="shared" si="130"/>
        <v>1065</v>
      </c>
      <c r="O23" s="58">
        <f t="shared" si="130"/>
        <v>875</v>
      </c>
      <c r="P23" s="58">
        <f t="shared" si="130"/>
        <v>897</v>
      </c>
      <c r="Q23" s="58">
        <f t="shared" si="130"/>
        <v>1168</v>
      </c>
      <c r="R23" s="58">
        <f t="shared" si="130"/>
        <v>1464</v>
      </c>
      <c r="S23" s="58">
        <f t="shared" si="130"/>
        <v>1153</v>
      </c>
      <c r="T23" s="58">
        <f t="shared" si="130"/>
        <v>1307</v>
      </c>
      <c r="U23" s="58">
        <f t="shared" si="130"/>
        <v>2165</v>
      </c>
      <c r="V23" s="58">
        <f t="shared" si="130"/>
        <v>1810</v>
      </c>
      <c r="W23" s="58">
        <f t="shared" si="130"/>
        <v>1348</v>
      </c>
      <c r="X23" s="58">
        <f t="shared" si="130"/>
        <v>4538</v>
      </c>
      <c r="Y23" s="58">
        <f t="shared" si="130"/>
        <v>1991</v>
      </c>
      <c r="Z23" s="58">
        <f t="shared" si="130"/>
        <v>2060</v>
      </c>
      <c r="AA23" s="58">
        <f t="shared" si="130"/>
        <v>2594</v>
      </c>
      <c r="AB23" s="58">
        <f t="shared" si="130"/>
        <v>964</v>
      </c>
      <c r="AC23" s="58">
        <f t="shared" si="130"/>
        <v>2498</v>
      </c>
      <c r="AD23" s="58">
        <f t="shared" si="130"/>
        <v>1547</v>
      </c>
      <c r="AE23" s="58">
        <f t="shared" si="130"/>
        <v>1932</v>
      </c>
      <c r="AF23" s="58">
        <f t="shared" si="130"/>
        <v>1040</v>
      </c>
      <c r="AG23" s="58">
        <f t="shared" si="130"/>
        <v>2382</v>
      </c>
      <c r="AH23" s="58">
        <f t="shared" si="130"/>
        <v>2542</v>
      </c>
      <c r="AI23" s="58"/>
      <c r="AJ23" s="58">
        <f t="shared" ref="AJ23:AJ28" si="131">AJ7</f>
        <v>308</v>
      </c>
      <c r="AK23" s="58">
        <f t="shared" si="75"/>
        <v>3020</v>
      </c>
      <c r="AL23" s="58">
        <f t="shared" si="75"/>
        <v>1659</v>
      </c>
      <c r="AM23" s="58">
        <f t="shared" si="75"/>
        <v>1607</v>
      </c>
      <c r="AN23" s="58">
        <f t="shared" si="75"/>
        <v>1614</v>
      </c>
      <c r="AO23" s="58">
        <f t="shared" si="75"/>
        <v>1911</v>
      </c>
      <c r="AP23" s="58">
        <f t="shared" si="75"/>
        <v>1555</v>
      </c>
      <c r="AQ23" s="58">
        <f t="shared" si="75"/>
        <v>1596</v>
      </c>
      <c r="AR23" s="58">
        <f t="shared" si="75"/>
        <v>1594</v>
      </c>
      <c r="AS23" s="58">
        <f t="shared" si="75"/>
        <v>-1489</v>
      </c>
      <c r="AT23" s="58">
        <f t="shared" si="75"/>
        <v>4479</v>
      </c>
      <c r="AU23" s="58">
        <f t="shared" si="75"/>
        <v>1332</v>
      </c>
      <c r="AV23" s="58">
        <f t="shared" si="75"/>
        <v>1350</v>
      </c>
      <c r="AW23" s="58">
        <f t="shared" si="75"/>
        <v>2034</v>
      </c>
      <c r="AX23" s="58">
        <f t="shared" si="75"/>
        <v>2004</v>
      </c>
      <c r="AY23" s="58">
        <f t="shared" si="75"/>
        <v>1257</v>
      </c>
      <c r="AZ23" s="58">
        <f t="shared" si="75"/>
        <v>1320</v>
      </c>
      <c r="BA23" s="58">
        <f t="shared" si="75"/>
        <v>936</v>
      </c>
      <c r="BB23" s="58">
        <f t="shared" si="75"/>
        <v>1313</v>
      </c>
      <c r="BC23" s="58">
        <f t="shared" si="75"/>
        <v>1003</v>
      </c>
      <c r="BD23" s="58">
        <f t="shared" si="75"/>
        <v>1169</v>
      </c>
      <c r="BE23" s="58">
        <f t="shared" si="75"/>
        <v>1015</v>
      </c>
      <c r="BF23" s="58">
        <f t="shared" si="75"/>
        <v>1217</v>
      </c>
      <c r="BG23" s="58">
        <f t="shared" si="75"/>
        <v>1155</v>
      </c>
      <c r="BH23" s="58">
        <f t="shared" si="75"/>
        <v>760</v>
      </c>
      <c r="BI23" s="58">
        <f t="shared" si="75"/>
        <v>1038</v>
      </c>
      <c r="BJ23" s="58">
        <f t="shared" si="75"/>
        <v>1306</v>
      </c>
      <c r="BK23" s="58">
        <f t="shared" si="75"/>
        <v>1240</v>
      </c>
      <c r="BL23" s="58">
        <f t="shared" si="75"/>
        <v>952</v>
      </c>
      <c r="BM23" s="58">
        <f t="shared" si="75"/>
        <v>1004</v>
      </c>
      <c r="BN23" s="58">
        <f t="shared" si="75"/>
        <v>1112</v>
      </c>
      <c r="BO23" s="58">
        <f t="shared" si="75"/>
        <v>1267</v>
      </c>
      <c r="BP23" s="58">
        <f t="shared" si="75"/>
        <v>1010</v>
      </c>
      <c r="BQ23" s="58">
        <f t="shared" si="75"/>
        <v>963</v>
      </c>
      <c r="BR23" s="58">
        <f t="shared" si="75"/>
        <v>1156</v>
      </c>
      <c r="BS23" s="58">
        <f t="shared" si="75"/>
        <v>1245</v>
      </c>
      <c r="BT23" s="58">
        <f t="shared" si="75"/>
        <v>1252</v>
      </c>
      <c r="BU23" s="58">
        <f t="shared" si="75"/>
        <v>1076</v>
      </c>
      <c r="BV23" s="58">
        <f t="shared" si="76"/>
        <v>684</v>
      </c>
      <c r="BW23" s="58">
        <f t="shared" si="76"/>
        <v>2250</v>
      </c>
      <c r="BX23" s="58">
        <f t="shared" si="76"/>
        <v>871</v>
      </c>
      <c r="BY23" s="58">
        <f t="shared" si="76"/>
        <v>635</v>
      </c>
      <c r="BZ23" s="58">
        <f t="shared" si="76"/>
        <v>1292</v>
      </c>
      <c r="CA23" s="58">
        <f t="shared" si="76"/>
        <v>1862</v>
      </c>
      <c r="CB23" s="58">
        <f t="shared" si="76"/>
        <v>1585</v>
      </c>
      <c r="CC23" s="58">
        <f t="shared" si="76"/>
        <v>1121</v>
      </c>
      <c r="CD23" s="58">
        <f t="shared" si="76"/>
        <v>1091</v>
      </c>
      <c r="CE23" s="58">
        <f t="shared" si="76"/>
        <v>1120</v>
      </c>
      <c r="CF23" s="58">
        <f t="shared" si="76"/>
        <v>1231</v>
      </c>
      <c r="CG23" s="58">
        <f t="shared" si="76"/>
        <v>2316</v>
      </c>
      <c r="CH23" s="58">
        <f t="shared" si="76"/>
        <v>1074</v>
      </c>
      <c r="CI23" s="58">
        <f t="shared" si="76"/>
        <v>1396</v>
      </c>
      <c r="CJ23" s="58"/>
      <c r="CK23" s="58">
        <f t="shared" ref="CK23:CK32" si="132">CK7</f>
        <v>1884</v>
      </c>
      <c r="CL23" s="58">
        <f t="shared" ref="CL23:CL28" si="133">CL7-CK7</f>
        <v>1576</v>
      </c>
      <c r="CM23" s="58">
        <f t="shared" si="78"/>
        <v>1415</v>
      </c>
      <c r="CN23" s="58">
        <f t="shared" si="79"/>
        <v>1461</v>
      </c>
      <c r="CO23" s="58">
        <f t="shared" si="80"/>
        <v>1892</v>
      </c>
      <c r="CP23" s="58">
        <f t="shared" si="81"/>
        <v>1394</v>
      </c>
      <c r="CQ23" s="58">
        <f t="shared" si="82"/>
        <v>1283</v>
      </c>
      <c r="CR23" s="58">
        <f t="shared" si="83"/>
        <v>1195</v>
      </c>
      <c r="CS23" s="58">
        <f t="shared" si="84"/>
        <v>1377</v>
      </c>
      <c r="CT23" s="58">
        <f t="shared" si="85"/>
        <v>1023</v>
      </c>
      <c r="CU23" s="58">
        <f t="shared" si="86"/>
        <v>849</v>
      </c>
      <c r="CV23" s="58">
        <f t="shared" si="87"/>
        <v>989</v>
      </c>
      <c r="CW23" s="58">
        <f t="shared" si="88"/>
        <v>1846</v>
      </c>
      <c r="CX23" s="58">
        <f t="shared" si="89"/>
        <v>1491</v>
      </c>
      <c r="CY23" s="58">
        <f t="shared" si="90"/>
        <v>975</v>
      </c>
      <c r="CZ23" s="58">
        <f t="shared" si="91"/>
        <v>963</v>
      </c>
      <c r="DA23" s="58">
        <f t="shared" si="92"/>
        <v>1016</v>
      </c>
      <c r="DB23" s="58">
        <f t="shared" si="93"/>
        <v>1170</v>
      </c>
      <c r="DC23" s="58">
        <f t="shared" si="94"/>
        <v>879</v>
      </c>
      <c r="DD23" s="58">
        <f t="shared" si="95"/>
        <v>999</v>
      </c>
      <c r="DE23" s="58">
        <f t="shared" si="96"/>
        <v>875</v>
      </c>
      <c r="DF23" s="58">
        <f t="shared" si="97"/>
        <v>1153</v>
      </c>
      <c r="DG23" s="58">
        <f t="shared" si="98"/>
        <v>948</v>
      </c>
      <c r="DH23" s="58">
        <f t="shared" si="99"/>
        <v>831</v>
      </c>
      <c r="DI23" s="58">
        <f t="shared" si="100"/>
        <v>912</v>
      </c>
      <c r="DJ23" s="58">
        <f t="shared" si="101"/>
        <v>1185</v>
      </c>
      <c r="DK23" s="58">
        <f t="shared" si="102"/>
        <v>2019</v>
      </c>
      <c r="DL23" s="58">
        <f t="shared" si="103"/>
        <v>920</v>
      </c>
      <c r="DM23" s="58">
        <f t="shared" si="104"/>
        <v>1002</v>
      </c>
      <c r="DN23" s="58">
        <f t="shared" si="105"/>
        <v>1199</v>
      </c>
      <c r="DO23" s="58">
        <f t="shared" si="106"/>
        <v>975</v>
      </c>
      <c r="DP23" s="58">
        <f t="shared" si="107"/>
        <v>737</v>
      </c>
      <c r="DQ23" s="58">
        <f t="shared" si="108"/>
        <v>807</v>
      </c>
      <c r="DR23" s="58">
        <f t="shared" si="109"/>
        <v>1230</v>
      </c>
      <c r="DS23" s="58">
        <f t="shared" si="110"/>
        <v>671</v>
      </c>
      <c r="DT23" s="58">
        <f t="shared" si="111"/>
        <v>353</v>
      </c>
      <c r="DU23" s="58">
        <f t="shared" si="112"/>
        <v>382</v>
      </c>
      <c r="DV23" s="58">
        <f t="shared" si="113"/>
        <v>1380</v>
      </c>
      <c r="DW23" s="58">
        <f t="shared" si="114"/>
        <v>1731</v>
      </c>
      <c r="DX23" s="58">
        <f t="shared" si="115"/>
        <v>1528</v>
      </c>
      <c r="DY23" s="58">
        <f t="shared" si="116"/>
        <v>3506</v>
      </c>
      <c r="DZ23" s="58">
        <f t="shared" si="117"/>
        <v>1709</v>
      </c>
      <c r="EA23" s="58">
        <f t="shared" si="118"/>
        <v>1412</v>
      </c>
      <c r="EB23" s="58">
        <f t="shared" si="119"/>
        <v>1184</v>
      </c>
      <c r="EC23" s="58">
        <f t="shared" si="120"/>
        <v>1233</v>
      </c>
      <c r="ED23" s="58">
        <f t="shared" si="121"/>
        <v>1381</v>
      </c>
      <c r="EE23" s="58">
        <f t="shared" si="122"/>
        <v>1254</v>
      </c>
      <c r="EF23" s="58">
        <f t="shared" si="123"/>
        <v>1190</v>
      </c>
      <c r="EG23" s="58">
        <f t="shared" si="124"/>
        <v>2590</v>
      </c>
      <c r="EH23" s="58"/>
      <c r="EI23" s="58">
        <v>1445</v>
      </c>
      <c r="EJ23" s="58">
        <f t="shared" ref="EJ23:EY28" si="134">EJ7-EI7</f>
        <v>1456</v>
      </c>
      <c r="EK23" s="58">
        <f t="shared" si="134"/>
        <v>932</v>
      </c>
      <c r="EL23" s="58">
        <f t="shared" si="134"/>
        <v>938</v>
      </c>
      <c r="EM23" s="58">
        <f t="shared" si="134"/>
        <v>1271</v>
      </c>
      <c r="EN23" s="58">
        <f t="shared" si="134"/>
        <v>1361</v>
      </c>
      <c r="EO23" s="58">
        <f t="shared" si="134"/>
        <v>1147</v>
      </c>
      <c r="EP23" s="58">
        <f t="shared" si="134"/>
        <v>1143</v>
      </c>
      <c r="EQ23" s="58">
        <f t="shared" ca="1" si="134"/>
        <v>4700.5217391304359</v>
      </c>
      <c r="ER23" s="58">
        <f t="shared" ca="1" si="134"/>
        <v>0</v>
      </c>
      <c r="ES23" s="58">
        <f t="shared" ca="1" si="134"/>
        <v>0</v>
      </c>
      <c r="ET23" s="58">
        <f t="shared" ca="1" si="134"/>
        <v>0</v>
      </c>
      <c r="EU23" s="58">
        <f t="shared" ca="1" si="134"/>
        <v>0</v>
      </c>
      <c r="EV23" s="58">
        <f t="shared" ca="1" si="134"/>
        <v>0</v>
      </c>
      <c r="EW23" s="58">
        <f t="shared" ca="1" si="134"/>
        <v>0</v>
      </c>
      <c r="EX23" s="58">
        <f t="shared" ca="1" si="134"/>
        <v>0</v>
      </c>
      <c r="EY23" s="58">
        <f t="shared" ca="1" si="134"/>
        <v>0</v>
      </c>
      <c r="EZ23" s="58">
        <f t="shared" ca="1" si="125"/>
        <v>0</v>
      </c>
      <c r="FA23" s="58">
        <f t="shared" ca="1" si="125"/>
        <v>0</v>
      </c>
      <c r="FB23" s="58">
        <f t="shared" ca="1" si="125"/>
        <v>0</v>
      </c>
      <c r="FC23" s="58">
        <f t="shared" ca="1" si="125"/>
        <v>0</v>
      </c>
      <c r="FD23" s="58">
        <f t="shared" ca="1" si="125"/>
        <v>0</v>
      </c>
      <c r="FE23" s="58">
        <f t="shared" ca="1" si="125"/>
        <v>0</v>
      </c>
      <c r="FF23" s="58">
        <f t="shared" ca="1" si="125"/>
        <v>0</v>
      </c>
      <c r="FG23" s="58">
        <f t="shared" ca="1" si="125"/>
        <v>0</v>
      </c>
      <c r="FH23" s="58">
        <f t="shared" ca="1" si="125"/>
        <v>0</v>
      </c>
      <c r="FI23" s="58">
        <f t="shared" ca="1" si="125"/>
        <v>0</v>
      </c>
      <c r="FJ23" s="58">
        <f t="shared" ca="1" si="125"/>
        <v>0</v>
      </c>
      <c r="FK23" s="58">
        <f t="shared" ca="1" si="125"/>
        <v>0</v>
      </c>
      <c r="FL23" s="58">
        <f t="shared" ca="1" si="125"/>
        <v>0</v>
      </c>
      <c r="FM23" s="58">
        <f t="shared" ca="1" si="125"/>
        <v>0</v>
      </c>
      <c r="FN23" s="58">
        <f t="shared" ca="1" si="125"/>
        <v>0</v>
      </c>
      <c r="FO23" s="58">
        <f t="shared" ca="1" si="125"/>
        <v>0</v>
      </c>
      <c r="FP23" s="58">
        <f t="shared" ca="1" si="125"/>
        <v>0</v>
      </c>
      <c r="FQ23" s="58">
        <f t="shared" ref="FQ23:GE23" ca="1" si="135">FQ7-FP7</f>
        <v>0</v>
      </c>
      <c r="FR23" s="58">
        <f t="shared" ca="1" si="135"/>
        <v>0</v>
      </c>
      <c r="FS23" s="58">
        <f t="shared" ca="1" si="135"/>
        <v>0</v>
      </c>
      <c r="FT23" s="58">
        <f t="shared" ca="1" si="135"/>
        <v>0</v>
      </c>
      <c r="FU23" s="58">
        <f t="shared" ca="1" si="135"/>
        <v>0</v>
      </c>
      <c r="FV23" s="58">
        <f t="shared" ca="1" si="135"/>
        <v>0</v>
      </c>
      <c r="FW23" s="58">
        <f t="shared" ca="1" si="135"/>
        <v>0</v>
      </c>
      <c r="FX23" s="58">
        <f t="shared" ca="1" si="135"/>
        <v>0</v>
      </c>
      <c r="FY23" s="58">
        <f t="shared" ca="1" si="135"/>
        <v>0</v>
      </c>
      <c r="FZ23" s="58">
        <f t="shared" ca="1" si="135"/>
        <v>0</v>
      </c>
      <c r="GA23" s="58">
        <f t="shared" ca="1" si="135"/>
        <v>0</v>
      </c>
      <c r="GB23" s="58">
        <f t="shared" ca="1" si="135"/>
        <v>0</v>
      </c>
      <c r="GC23" s="58">
        <f t="shared" ca="1" si="135"/>
        <v>0</v>
      </c>
      <c r="GD23" s="58">
        <f t="shared" ca="1" si="135"/>
        <v>0</v>
      </c>
      <c r="GE23" s="58">
        <f t="shared" ca="1" si="135"/>
        <v>0</v>
      </c>
      <c r="GF23" s="58">
        <f t="shared" ref="GF23:GH23" ca="1" si="136">GF7-GE7</f>
        <v>0</v>
      </c>
      <c r="GG23" s="58">
        <f t="shared" ca="1" si="136"/>
        <v>0</v>
      </c>
      <c r="GH23" s="58">
        <f t="shared" ca="1" si="136"/>
        <v>0</v>
      </c>
      <c r="GI23" s="58">
        <f t="shared" ref="GI23" ca="1" si="137">GI7-GH7</f>
        <v>0</v>
      </c>
    </row>
    <row r="24" spans="2:191" x14ac:dyDescent="0.2">
      <c r="B24" s="55" t="str">
        <f t="shared" si="129"/>
        <v>Hyundai</v>
      </c>
      <c r="D24" s="58">
        <f t="shared" ref="D24:AH24" si="138">D8-C8</f>
        <v>9904</v>
      </c>
      <c r="E24" s="58">
        <f t="shared" si="138"/>
        <v>10532</v>
      </c>
      <c r="F24" s="58">
        <f t="shared" si="138"/>
        <v>20476</v>
      </c>
      <c r="G24" s="58">
        <f t="shared" si="138"/>
        <v>7656</v>
      </c>
      <c r="H24" s="58">
        <f t="shared" si="138"/>
        <v>10061</v>
      </c>
      <c r="I24" s="58">
        <f t="shared" si="138"/>
        <v>11920</v>
      </c>
      <c r="J24" s="58">
        <f t="shared" si="138"/>
        <v>10565</v>
      </c>
      <c r="K24" s="58">
        <f t="shared" si="138"/>
        <v>8618</v>
      </c>
      <c r="L24" s="58">
        <f t="shared" si="138"/>
        <v>12093</v>
      </c>
      <c r="M24" s="58">
        <f t="shared" si="138"/>
        <v>6794</v>
      </c>
      <c r="N24" s="58">
        <f t="shared" si="138"/>
        <v>11283</v>
      </c>
      <c r="O24" s="58">
        <f t="shared" si="138"/>
        <v>9033</v>
      </c>
      <c r="P24" s="58">
        <f t="shared" si="138"/>
        <v>9032</v>
      </c>
      <c r="Q24" s="58">
        <f t="shared" si="138"/>
        <v>12510</v>
      </c>
      <c r="R24" s="58">
        <f t="shared" si="138"/>
        <v>13996</v>
      </c>
      <c r="S24" s="58">
        <f t="shared" si="138"/>
        <v>10526</v>
      </c>
      <c r="T24" s="58">
        <f t="shared" si="138"/>
        <v>10971</v>
      </c>
      <c r="U24" s="58">
        <f t="shared" si="138"/>
        <v>13279</v>
      </c>
      <c r="V24" s="58">
        <f t="shared" si="138"/>
        <v>10701</v>
      </c>
      <c r="W24" s="58">
        <f t="shared" si="138"/>
        <v>8453</v>
      </c>
      <c r="X24" s="58">
        <f t="shared" si="138"/>
        <v>29109</v>
      </c>
      <c r="Y24" s="58">
        <f t="shared" si="138"/>
        <v>10838</v>
      </c>
      <c r="Z24" s="58">
        <f t="shared" si="138"/>
        <v>12365</v>
      </c>
      <c r="AA24" s="58">
        <f t="shared" si="138"/>
        <v>16067</v>
      </c>
      <c r="AB24" s="58">
        <f t="shared" si="138"/>
        <v>4020</v>
      </c>
      <c r="AC24" s="58">
        <f t="shared" si="138"/>
        <v>16951</v>
      </c>
      <c r="AD24" s="58">
        <f t="shared" si="138"/>
        <v>7777</v>
      </c>
      <c r="AE24" s="58">
        <f t="shared" si="138"/>
        <v>11119</v>
      </c>
      <c r="AF24" s="58">
        <f t="shared" si="138"/>
        <v>4485</v>
      </c>
      <c r="AG24" s="58">
        <f t="shared" si="138"/>
        <v>12283</v>
      </c>
      <c r="AH24" s="58">
        <f t="shared" si="138"/>
        <v>11158</v>
      </c>
      <c r="AI24" s="58"/>
      <c r="AJ24" s="58">
        <f t="shared" si="131"/>
        <v>2141</v>
      </c>
      <c r="AK24" s="58">
        <f t="shared" si="75"/>
        <v>16435</v>
      </c>
      <c r="AL24" s="58">
        <f t="shared" si="75"/>
        <v>9504</v>
      </c>
      <c r="AM24" s="58">
        <f t="shared" si="75"/>
        <v>9425</v>
      </c>
      <c r="AN24" s="58">
        <f t="shared" si="75"/>
        <v>9108</v>
      </c>
      <c r="AO24" s="58">
        <f t="shared" si="75"/>
        <v>11823</v>
      </c>
      <c r="AP24" s="58">
        <f t="shared" si="75"/>
        <v>10180</v>
      </c>
      <c r="AQ24" s="58">
        <f t="shared" si="75"/>
        <v>11402</v>
      </c>
      <c r="AR24" s="58">
        <f t="shared" si="75"/>
        <v>12003</v>
      </c>
      <c r="AS24" s="58">
        <f t="shared" si="75"/>
        <v>-5213</v>
      </c>
      <c r="AT24" s="58">
        <f t="shared" si="75"/>
        <v>26793</v>
      </c>
      <c r="AU24" s="58">
        <f t="shared" si="75"/>
        <v>10155</v>
      </c>
      <c r="AV24" s="58">
        <f t="shared" si="75"/>
        <v>9464</v>
      </c>
      <c r="AW24" s="58">
        <f t="shared" si="75"/>
        <v>11433</v>
      </c>
      <c r="AX24" s="58">
        <f t="shared" si="75"/>
        <v>12876</v>
      </c>
      <c r="AY24" s="58">
        <f t="shared" si="75"/>
        <v>9670</v>
      </c>
      <c r="AZ24" s="58">
        <f t="shared" si="75"/>
        <v>11767</v>
      </c>
      <c r="BA24" s="58">
        <f t="shared" si="75"/>
        <v>7347</v>
      </c>
      <c r="BB24" s="58">
        <f t="shared" si="75"/>
        <v>14042</v>
      </c>
      <c r="BC24" s="58">
        <f t="shared" si="75"/>
        <v>9636</v>
      </c>
      <c r="BD24" s="58">
        <f t="shared" si="75"/>
        <v>10225</v>
      </c>
      <c r="BE24" s="58">
        <f t="shared" si="75"/>
        <v>9789</v>
      </c>
      <c r="BF24" s="58">
        <f t="shared" si="75"/>
        <v>10532</v>
      </c>
      <c r="BG24" s="58">
        <f t="shared" si="75"/>
        <v>10233</v>
      </c>
      <c r="BH24" s="58">
        <f t="shared" si="75"/>
        <v>6949</v>
      </c>
      <c r="BI24" s="58">
        <f t="shared" si="75"/>
        <v>9685</v>
      </c>
      <c r="BJ24" s="58">
        <f t="shared" si="75"/>
        <v>11334</v>
      </c>
      <c r="BK24" s="58">
        <f t="shared" si="75"/>
        <v>11557</v>
      </c>
      <c r="BL24" s="58">
        <f t="shared" si="75"/>
        <v>8714</v>
      </c>
      <c r="BM24" s="58">
        <f t="shared" si="75"/>
        <v>8781</v>
      </c>
      <c r="BN24" s="58">
        <f t="shared" si="75"/>
        <v>9729</v>
      </c>
      <c r="BO24" s="58">
        <f t="shared" si="75"/>
        <v>10218</v>
      </c>
      <c r="BP24" s="58">
        <f t="shared" si="75"/>
        <v>9126</v>
      </c>
      <c r="BQ24" s="58">
        <f t="shared" si="75"/>
        <v>8717</v>
      </c>
      <c r="BR24" s="58">
        <f t="shared" si="75"/>
        <v>9737</v>
      </c>
      <c r="BS24" s="58">
        <f t="shared" si="75"/>
        <v>11320</v>
      </c>
      <c r="BT24" s="58">
        <f t="shared" si="75"/>
        <v>11699</v>
      </c>
      <c r="BU24" s="58">
        <f t="shared" si="75"/>
        <v>9566</v>
      </c>
      <c r="BV24" s="58">
        <f t="shared" si="76"/>
        <v>6929</v>
      </c>
      <c r="BW24" s="58">
        <f t="shared" si="76"/>
        <v>21718</v>
      </c>
      <c r="BX24" s="58">
        <f t="shared" si="76"/>
        <v>8363</v>
      </c>
      <c r="BY24" s="58">
        <f t="shared" si="76"/>
        <v>6485</v>
      </c>
      <c r="BZ24" s="58">
        <f t="shared" si="76"/>
        <v>11621</v>
      </c>
      <c r="CA24" s="58">
        <f t="shared" si="76"/>
        <v>18103</v>
      </c>
      <c r="CB24" s="58">
        <f t="shared" si="76"/>
        <v>16155</v>
      </c>
      <c r="CC24" s="58">
        <f t="shared" si="76"/>
        <v>11164</v>
      </c>
      <c r="CD24" s="58">
        <f t="shared" si="76"/>
        <v>10313</v>
      </c>
      <c r="CE24" s="58">
        <f t="shared" si="76"/>
        <v>10227</v>
      </c>
      <c r="CF24" s="58">
        <f t="shared" si="76"/>
        <v>11412</v>
      </c>
      <c r="CG24" s="58">
        <f t="shared" si="76"/>
        <v>20999</v>
      </c>
      <c r="CH24" s="58">
        <f t="shared" si="76"/>
        <v>8008</v>
      </c>
      <c r="CI24" s="58">
        <f t="shared" si="76"/>
        <v>10255</v>
      </c>
      <c r="CJ24" s="58"/>
      <c r="CK24" s="58">
        <f t="shared" si="132"/>
        <v>16858</v>
      </c>
      <c r="CL24" s="58">
        <f t="shared" si="133"/>
        <v>13778</v>
      </c>
      <c r="CM24" s="58">
        <f t="shared" si="78"/>
        <v>10299</v>
      </c>
      <c r="CN24" s="58">
        <f t="shared" si="79"/>
        <v>10598</v>
      </c>
      <c r="CO24" s="58">
        <f t="shared" si="80"/>
        <v>11666</v>
      </c>
      <c r="CP24" s="58">
        <f t="shared" si="81"/>
        <v>9928</v>
      </c>
      <c r="CQ24" s="58">
        <f t="shared" si="82"/>
        <v>9548</v>
      </c>
      <c r="CR24" s="58">
        <f t="shared" si="83"/>
        <v>9018</v>
      </c>
      <c r="CS24" s="58">
        <f t="shared" si="84"/>
        <v>10425</v>
      </c>
      <c r="CT24" s="58">
        <f t="shared" si="85"/>
        <v>8664</v>
      </c>
      <c r="CU24" s="58">
        <f t="shared" si="86"/>
        <v>6768</v>
      </c>
      <c r="CV24" s="58">
        <f t="shared" si="87"/>
        <v>8599</v>
      </c>
      <c r="CW24" s="58">
        <f t="shared" si="88"/>
        <v>16564</v>
      </c>
      <c r="CX24" s="58">
        <f t="shared" si="89"/>
        <v>12754</v>
      </c>
      <c r="CY24" s="58">
        <f t="shared" si="90"/>
        <v>8602</v>
      </c>
      <c r="CZ24" s="58">
        <f t="shared" si="91"/>
        <v>8933</v>
      </c>
      <c r="DA24" s="58">
        <f t="shared" si="92"/>
        <v>9372</v>
      </c>
      <c r="DB24" s="58">
        <f t="shared" si="93"/>
        <v>11492</v>
      </c>
      <c r="DC24" s="58">
        <f t="shared" si="94"/>
        <v>8117</v>
      </c>
      <c r="DD24" s="58">
        <f t="shared" si="95"/>
        <v>8637</v>
      </c>
      <c r="DE24" s="58">
        <f t="shared" si="96"/>
        <v>8260</v>
      </c>
      <c r="DF24" s="58">
        <f t="shared" si="97"/>
        <v>10531</v>
      </c>
      <c r="DG24" s="58">
        <f t="shared" si="98"/>
        <v>8713</v>
      </c>
      <c r="DH24" s="58">
        <f t="shared" si="99"/>
        <v>8086</v>
      </c>
      <c r="DI24" s="58">
        <f t="shared" si="100"/>
        <v>8879</v>
      </c>
      <c r="DJ24" s="58">
        <f t="shared" si="101"/>
        <v>12004</v>
      </c>
      <c r="DK24" s="58">
        <f t="shared" si="102"/>
        <v>18767</v>
      </c>
      <c r="DL24" s="58">
        <f t="shared" si="103"/>
        <v>8682</v>
      </c>
      <c r="DM24" s="58">
        <f t="shared" si="104"/>
        <v>9964</v>
      </c>
      <c r="DN24" s="58">
        <f t="shared" si="105"/>
        <v>11873</v>
      </c>
      <c r="DO24" s="58">
        <f t="shared" si="106"/>
        <v>9917</v>
      </c>
      <c r="DP24" s="58">
        <f t="shared" si="107"/>
        <v>8276</v>
      </c>
      <c r="DQ24" s="58">
        <f t="shared" si="108"/>
        <v>7964</v>
      </c>
      <c r="DR24" s="58">
        <f t="shared" si="109"/>
        <v>13219</v>
      </c>
      <c r="DS24" s="58">
        <f t="shared" si="110"/>
        <v>6863</v>
      </c>
      <c r="DT24" s="58">
        <f t="shared" si="111"/>
        <v>3735</v>
      </c>
      <c r="DU24" s="58">
        <f t="shared" si="112"/>
        <v>4463</v>
      </c>
      <c r="DV24" s="58">
        <f t="shared" si="113"/>
        <v>14722</v>
      </c>
      <c r="DW24" s="58">
        <f t="shared" si="114"/>
        <v>16259</v>
      </c>
      <c r="DX24" s="58">
        <f t="shared" si="115"/>
        <v>12909</v>
      </c>
      <c r="DY24" s="58">
        <f t="shared" si="116"/>
        <v>32219</v>
      </c>
      <c r="DZ24" s="58">
        <f t="shared" si="117"/>
        <v>14754</v>
      </c>
      <c r="EA24" s="58">
        <f t="shared" si="118"/>
        <v>11787</v>
      </c>
      <c r="EB24" s="58">
        <f t="shared" si="119"/>
        <v>11532</v>
      </c>
      <c r="EC24" s="58">
        <f t="shared" si="120"/>
        <v>12369</v>
      </c>
      <c r="ED24" s="58">
        <f t="shared" si="121"/>
        <v>13496</v>
      </c>
      <c r="EE24" s="58">
        <f t="shared" si="122"/>
        <v>11481</v>
      </c>
      <c r="EF24" s="58">
        <f t="shared" si="123"/>
        <v>11784</v>
      </c>
      <c r="EG24" s="58">
        <f t="shared" si="124"/>
        <v>20686</v>
      </c>
      <c r="EH24" s="58"/>
      <c r="EI24" s="58">
        <v>14202</v>
      </c>
      <c r="EJ24" s="58">
        <f t="shared" si="134"/>
        <v>15580</v>
      </c>
      <c r="EK24" s="58">
        <f t="shared" si="125"/>
        <v>11726</v>
      </c>
      <c r="EL24" s="58">
        <f t="shared" si="125"/>
        <v>12353</v>
      </c>
      <c r="EM24" s="58">
        <f t="shared" si="125"/>
        <v>13748</v>
      </c>
      <c r="EN24" s="58">
        <f t="shared" si="125"/>
        <v>12245</v>
      </c>
      <c r="EO24" s="58">
        <f t="shared" si="125"/>
        <v>11001</v>
      </c>
      <c r="EP24" s="58">
        <f t="shared" si="125"/>
        <v>11278</v>
      </c>
      <c r="EQ24" s="58">
        <f t="shared" ca="1" si="125"/>
        <v>44578.043478260865</v>
      </c>
      <c r="ER24" s="58">
        <f t="shared" ca="1" si="125"/>
        <v>0</v>
      </c>
      <c r="ES24" s="58">
        <f t="shared" ca="1" si="125"/>
        <v>0</v>
      </c>
      <c r="ET24" s="58">
        <f t="shared" ca="1" si="125"/>
        <v>0</v>
      </c>
      <c r="EU24" s="58">
        <f t="shared" ca="1" si="125"/>
        <v>0</v>
      </c>
      <c r="EV24" s="58">
        <f t="shared" ca="1" si="125"/>
        <v>0</v>
      </c>
      <c r="EW24" s="58">
        <f t="shared" ca="1" si="125"/>
        <v>0</v>
      </c>
      <c r="EX24" s="58">
        <f t="shared" ca="1" si="125"/>
        <v>0</v>
      </c>
      <c r="EY24" s="58">
        <f t="shared" ca="1" si="125"/>
        <v>0</v>
      </c>
      <c r="EZ24" s="58">
        <f t="shared" ca="1" si="125"/>
        <v>0</v>
      </c>
      <c r="FA24" s="58">
        <f t="shared" ca="1" si="125"/>
        <v>0</v>
      </c>
      <c r="FB24" s="58">
        <f t="shared" ca="1" si="125"/>
        <v>0</v>
      </c>
      <c r="FC24" s="58">
        <f t="shared" ca="1" si="125"/>
        <v>0</v>
      </c>
      <c r="FD24" s="58">
        <f t="shared" ca="1" si="125"/>
        <v>0</v>
      </c>
      <c r="FE24" s="58">
        <f t="shared" ca="1" si="125"/>
        <v>0</v>
      </c>
      <c r="FF24" s="58">
        <f t="shared" ca="1" si="125"/>
        <v>0</v>
      </c>
      <c r="FG24" s="58">
        <f t="shared" ca="1" si="125"/>
        <v>0</v>
      </c>
      <c r="FH24" s="58">
        <f t="shared" ca="1" si="125"/>
        <v>0</v>
      </c>
      <c r="FI24" s="58">
        <f t="shared" ca="1" si="125"/>
        <v>0</v>
      </c>
      <c r="FJ24" s="58">
        <f t="shared" ca="1" si="125"/>
        <v>0</v>
      </c>
      <c r="FK24" s="58">
        <f t="shared" ca="1" si="125"/>
        <v>0</v>
      </c>
      <c r="FL24" s="58">
        <f t="shared" ca="1" si="125"/>
        <v>0</v>
      </c>
      <c r="FM24" s="58">
        <f t="shared" ca="1" si="125"/>
        <v>0</v>
      </c>
      <c r="FN24" s="58">
        <f t="shared" ca="1" si="125"/>
        <v>0</v>
      </c>
      <c r="FO24" s="58">
        <f t="shared" ca="1" si="125"/>
        <v>0</v>
      </c>
      <c r="FP24" s="58">
        <f t="shared" ca="1" si="125"/>
        <v>0</v>
      </c>
      <c r="FQ24" s="58">
        <f t="shared" ref="FQ24:GE24" ca="1" si="139">FQ8-FP8</f>
        <v>0</v>
      </c>
      <c r="FR24" s="58">
        <f t="shared" ca="1" si="139"/>
        <v>0</v>
      </c>
      <c r="FS24" s="58">
        <f t="shared" ca="1" si="139"/>
        <v>0</v>
      </c>
      <c r="FT24" s="58">
        <f t="shared" ca="1" si="139"/>
        <v>0</v>
      </c>
      <c r="FU24" s="58">
        <f t="shared" ca="1" si="139"/>
        <v>0</v>
      </c>
      <c r="FV24" s="58">
        <f t="shared" ca="1" si="139"/>
        <v>0</v>
      </c>
      <c r="FW24" s="58">
        <f t="shared" ca="1" si="139"/>
        <v>0</v>
      </c>
      <c r="FX24" s="58">
        <f t="shared" ca="1" si="139"/>
        <v>0</v>
      </c>
      <c r="FY24" s="58">
        <f t="shared" ca="1" si="139"/>
        <v>0</v>
      </c>
      <c r="FZ24" s="58">
        <f t="shared" ca="1" si="139"/>
        <v>0</v>
      </c>
      <c r="GA24" s="58">
        <f t="shared" ca="1" si="139"/>
        <v>0</v>
      </c>
      <c r="GB24" s="58">
        <f t="shared" ca="1" si="139"/>
        <v>0</v>
      </c>
      <c r="GC24" s="58">
        <f t="shared" ca="1" si="139"/>
        <v>0</v>
      </c>
      <c r="GD24" s="58">
        <f t="shared" ca="1" si="139"/>
        <v>0</v>
      </c>
      <c r="GE24" s="58">
        <f t="shared" ca="1" si="139"/>
        <v>0</v>
      </c>
      <c r="GF24" s="58">
        <f t="shared" ref="GF24:GH24" ca="1" si="140">GF8-GE8</f>
        <v>0</v>
      </c>
      <c r="GG24" s="58">
        <f t="shared" ca="1" si="140"/>
        <v>0</v>
      </c>
      <c r="GH24" s="58">
        <f t="shared" ca="1" si="140"/>
        <v>0</v>
      </c>
      <c r="GI24" s="58">
        <f t="shared" ref="GI24" ca="1" si="141">GI8-GH8</f>
        <v>0</v>
      </c>
    </row>
    <row r="25" spans="2:191" x14ac:dyDescent="0.2">
      <c r="B25" s="55" t="str">
        <f t="shared" si="129"/>
        <v>Kia</v>
      </c>
      <c r="D25" s="58">
        <f t="shared" ref="D25:AH25" si="142">D9-C9</f>
        <v>3873</v>
      </c>
      <c r="E25" s="58">
        <f t="shared" si="142"/>
        <v>3739</v>
      </c>
      <c r="F25" s="58">
        <f t="shared" si="142"/>
        <v>7759</v>
      </c>
      <c r="G25" s="58">
        <f t="shared" si="142"/>
        <v>2987</v>
      </c>
      <c r="H25" s="58">
        <f t="shared" si="142"/>
        <v>3974</v>
      </c>
      <c r="I25" s="58">
        <f t="shared" si="142"/>
        <v>4467</v>
      </c>
      <c r="J25" s="58">
        <f t="shared" si="142"/>
        <v>3868</v>
      </c>
      <c r="K25" s="58">
        <f t="shared" si="142"/>
        <v>3232</v>
      </c>
      <c r="L25" s="58">
        <f t="shared" si="142"/>
        <v>3878</v>
      </c>
      <c r="M25" s="58">
        <f t="shared" si="142"/>
        <v>2367</v>
      </c>
      <c r="N25" s="58">
        <f t="shared" si="142"/>
        <v>4101</v>
      </c>
      <c r="O25" s="58">
        <f t="shared" si="142"/>
        <v>3664</v>
      </c>
      <c r="P25" s="58">
        <f t="shared" si="142"/>
        <v>3648</v>
      </c>
      <c r="Q25" s="58">
        <f t="shared" si="142"/>
        <v>4730</v>
      </c>
      <c r="R25" s="58">
        <f t="shared" si="142"/>
        <v>5942</v>
      </c>
      <c r="S25" s="58">
        <f t="shared" si="142"/>
        <v>4468</v>
      </c>
      <c r="T25" s="58">
        <f t="shared" si="142"/>
        <v>4659</v>
      </c>
      <c r="U25" s="58">
        <f t="shared" si="142"/>
        <v>5265</v>
      </c>
      <c r="V25" s="58">
        <f t="shared" si="142"/>
        <v>4779</v>
      </c>
      <c r="W25" s="58">
        <f t="shared" si="142"/>
        <v>3611</v>
      </c>
      <c r="X25" s="58">
        <f t="shared" si="142"/>
        <v>12180</v>
      </c>
      <c r="Y25" s="58">
        <f t="shared" si="142"/>
        <v>4484</v>
      </c>
      <c r="Z25" s="58">
        <f t="shared" si="142"/>
        <v>5207</v>
      </c>
      <c r="AA25" s="58">
        <f t="shared" si="142"/>
        <v>6529</v>
      </c>
      <c r="AB25" s="58">
        <f t="shared" si="142"/>
        <v>1806</v>
      </c>
      <c r="AC25" s="58">
        <f t="shared" si="142"/>
        <v>6450</v>
      </c>
      <c r="AD25" s="58">
        <f t="shared" si="142"/>
        <v>3341</v>
      </c>
      <c r="AE25" s="58">
        <f t="shared" si="142"/>
        <v>4439</v>
      </c>
      <c r="AF25" s="58">
        <f t="shared" si="142"/>
        <v>2288</v>
      </c>
      <c r="AG25" s="58">
        <f t="shared" si="142"/>
        <v>4756</v>
      </c>
      <c r="AH25" s="58">
        <f t="shared" si="142"/>
        <v>4435</v>
      </c>
      <c r="AI25" s="58"/>
      <c r="AJ25" s="58">
        <f t="shared" si="131"/>
        <v>769</v>
      </c>
      <c r="AK25" s="58">
        <f t="shared" si="75"/>
        <v>5283</v>
      </c>
      <c r="AL25" s="58">
        <f t="shared" si="75"/>
        <v>3222</v>
      </c>
      <c r="AM25" s="58">
        <f t="shared" si="75"/>
        <v>3629</v>
      </c>
      <c r="AN25" s="58">
        <f t="shared" si="75"/>
        <v>3923</v>
      </c>
      <c r="AO25" s="58">
        <f t="shared" si="75"/>
        <v>4951</v>
      </c>
      <c r="AP25" s="58">
        <f t="shared" si="75"/>
        <v>4393</v>
      </c>
      <c r="AQ25" s="58">
        <f t="shared" si="75"/>
        <v>5109</v>
      </c>
      <c r="AR25" s="58">
        <f t="shared" si="75"/>
        <v>5188</v>
      </c>
      <c r="AS25" s="58">
        <f t="shared" si="75"/>
        <v>-2086</v>
      </c>
      <c r="AT25" s="58">
        <f t="shared" si="75"/>
        <v>11800</v>
      </c>
      <c r="AU25" s="58">
        <f t="shared" si="75"/>
        <v>4690</v>
      </c>
      <c r="AV25" s="58">
        <f t="shared" si="75"/>
        <v>3958</v>
      </c>
      <c r="AW25" s="58">
        <f t="shared" si="75"/>
        <v>5521</v>
      </c>
      <c r="AX25" s="58">
        <f t="shared" si="75"/>
        <v>5158</v>
      </c>
      <c r="AY25" s="58">
        <f t="shared" si="75"/>
        <v>3802</v>
      </c>
      <c r="AZ25" s="58">
        <f t="shared" si="75"/>
        <v>4524</v>
      </c>
      <c r="BA25" s="58">
        <f t="shared" si="75"/>
        <v>3647</v>
      </c>
      <c r="BB25" s="58">
        <f t="shared" si="75"/>
        <v>4966</v>
      </c>
      <c r="BC25" s="58">
        <f t="shared" si="75"/>
        <v>4053</v>
      </c>
      <c r="BD25" s="58">
        <f t="shared" si="75"/>
        <v>4621</v>
      </c>
      <c r="BE25" s="58">
        <f t="shared" si="75"/>
        <v>4176</v>
      </c>
      <c r="BF25" s="58">
        <f t="shared" si="75"/>
        <v>4491</v>
      </c>
      <c r="BG25" s="58">
        <f t="shared" si="75"/>
        <v>3952</v>
      </c>
      <c r="BH25" s="58">
        <f t="shared" si="75"/>
        <v>2838</v>
      </c>
      <c r="BI25" s="58">
        <f t="shared" si="75"/>
        <v>4027</v>
      </c>
      <c r="BJ25" s="58">
        <f t="shared" si="75"/>
        <v>5829</v>
      </c>
      <c r="BK25" s="58">
        <f t="shared" si="75"/>
        <v>5309</v>
      </c>
      <c r="BL25" s="58">
        <f t="shared" si="75"/>
        <v>3592</v>
      </c>
      <c r="BM25" s="58">
        <f t="shared" si="75"/>
        <v>3686</v>
      </c>
      <c r="BN25" s="58">
        <f t="shared" si="75"/>
        <v>4111</v>
      </c>
      <c r="BO25" s="58">
        <f t="shared" si="75"/>
        <v>4406</v>
      </c>
      <c r="BP25" s="58">
        <f t="shared" si="75"/>
        <v>3919</v>
      </c>
      <c r="BQ25" s="58">
        <f t="shared" si="75"/>
        <v>3583</v>
      </c>
      <c r="BR25" s="58">
        <f t="shared" si="75"/>
        <v>4425</v>
      </c>
      <c r="BS25" s="58">
        <f t="shared" si="75"/>
        <v>5597</v>
      </c>
      <c r="BT25" s="58">
        <f t="shared" si="75"/>
        <v>4961</v>
      </c>
      <c r="BU25" s="58">
        <f t="shared" ref="BU25:CI28" si="143">BU9-BT9</f>
        <v>3825</v>
      </c>
      <c r="BV25" s="58">
        <f t="shared" si="143"/>
        <v>2797</v>
      </c>
      <c r="BW25" s="58">
        <f t="shared" si="143"/>
        <v>8809</v>
      </c>
      <c r="BX25" s="58">
        <f t="shared" si="143"/>
        <v>3527</v>
      </c>
      <c r="BY25" s="58">
        <f t="shared" si="143"/>
        <v>2673</v>
      </c>
      <c r="BZ25" s="58">
        <f t="shared" si="143"/>
        <v>5263</v>
      </c>
      <c r="CA25" s="58">
        <f t="shared" si="143"/>
        <v>7904</v>
      </c>
      <c r="CB25" s="58">
        <f t="shared" si="143"/>
        <v>6272</v>
      </c>
      <c r="CC25" s="58">
        <f t="shared" si="143"/>
        <v>4855</v>
      </c>
      <c r="CD25" s="58">
        <f t="shared" si="143"/>
        <v>4507</v>
      </c>
      <c r="CE25" s="58">
        <f t="shared" si="143"/>
        <v>4431</v>
      </c>
      <c r="CF25" s="58">
        <f t="shared" si="143"/>
        <v>4913</v>
      </c>
      <c r="CG25" s="58">
        <f t="shared" si="143"/>
        <v>9348</v>
      </c>
      <c r="CH25" s="58">
        <f t="shared" si="143"/>
        <v>3604</v>
      </c>
      <c r="CI25" s="58">
        <f t="shared" si="143"/>
        <v>4642</v>
      </c>
      <c r="CJ25" s="58"/>
      <c r="CK25" s="58">
        <f t="shared" si="132"/>
        <v>6786</v>
      </c>
      <c r="CL25" s="58">
        <f t="shared" si="133"/>
        <v>4239</v>
      </c>
      <c r="CM25" s="58">
        <f t="shared" si="78"/>
        <v>3826</v>
      </c>
      <c r="CN25" s="58">
        <f t="shared" si="79"/>
        <v>3793</v>
      </c>
      <c r="CO25" s="58">
        <f t="shared" si="80"/>
        <v>4948</v>
      </c>
      <c r="CP25" s="58">
        <f t="shared" si="81"/>
        <v>4356</v>
      </c>
      <c r="CQ25" s="58">
        <f t="shared" si="82"/>
        <v>4729</v>
      </c>
      <c r="CR25" s="58">
        <f t="shared" si="83"/>
        <v>4919</v>
      </c>
      <c r="CS25" s="58">
        <f t="shared" si="84"/>
        <v>5360</v>
      </c>
      <c r="CT25" s="58">
        <f t="shared" si="85"/>
        <v>4053</v>
      </c>
      <c r="CU25" s="58">
        <f t="shared" si="86"/>
        <v>3531</v>
      </c>
      <c r="CV25" s="58">
        <f t="shared" si="87"/>
        <v>4691</v>
      </c>
      <c r="CW25" s="58">
        <f t="shared" si="88"/>
        <v>8913</v>
      </c>
      <c r="CX25" s="58">
        <f t="shared" si="89"/>
        <v>6366</v>
      </c>
      <c r="CY25" s="58">
        <f t="shared" si="90"/>
        <v>4270</v>
      </c>
      <c r="CZ25" s="58">
        <f t="shared" si="91"/>
        <v>4420</v>
      </c>
      <c r="DA25" s="58">
        <f t="shared" si="92"/>
        <v>4804</v>
      </c>
      <c r="DB25" s="58">
        <f t="shared" si="93"/>
        <v>5207</v>
      </c>
      <c r="DC25" s="58">
        <f t="shared" si="94"/>
        <v>3483</v>
      </c>
      <c r="DD25" s="58">
        <f t="shared" si="95"/>
        <v>3901</v>
      </c>
      <c r="DE25" s="58">
        <f t="shared" si="96"/>
        <v>3371</v>
      </c>
      <c r="DF25" s="58">
        <f t="shared" si="97"/>
        <v>4980</v>
      </c>
      <c r="DG25" s="58">
        <f t="shared" si="98"/>
        <v>4149</v>
      </c>
      <c r="DH25" s="58">
        <f t="shared" si="99"/>
        <v>3712</v>
      </c>
      <c r="DI25" s="58">
        <f t="shared" si="100"/>
        <v>4155</v>
      </c>
      <c r="DJ25" s="58">
        <f t="shared" si="101"/>
        <v>5804</v>
      </c>
      <c r="DK25" s="58">
        <f t="shared" si="102"/>
        <v>8592</v>
      </c>
      <c r="DL25" s="58">
        <f t="shared" si="103"/>
        <v>3981</v>
      </c>
      <c r="DM25" s="58">
        <f t="shared" si="104"/>
        <v>4428</v>
      </c>
      <c r="DN25" s="58">
        <f t="shared" si="105"/>
        <v>5311</v>
      </c>
      <c r="DO25" s="58">
        <f t="shared" si="106"/>
        <v>4063</v>
      </c>
      <c r="DP25" s="58">
        <f t="shared" si="107"/>
        <v>3619</v>
      </c>
      <c r="DQ25" s="58">
        <f t="shared" si="108"/>
        <v>3460</v>
      </c>
      <c r="DR25" s="58">
        <f t="shared" si="109"/>
        <v>5950</v>
      </c>
      <c r="DS25" s="58">
        <f t="shared" si="110"/>
        <v>3039</v>
      </c>
      <c r="DT25" s="58">
        <f t="shared" si="111"/>
        <v>1477</v>
      </c>
      <c r="DU25" s="58">
        <f t="shared" si="112"/>
        <v>2240</v>
      </c>
      <c r="DV25" s="58">
        <f t="shared" si="113"/>
        <v>6872</v>
      </c>
      <c r="DW25" s="58">
        <f t="shared" si="114"/>
        <v>8488</v>
      </c>
      <c r="DX25" s="58">
        <f t="shared" si="115"/>
        <v>6082</v>
      </c>
      <c r="DY25" s="58">
        <f t="shared" si="116"/>
        <v>16328</v>
      </c>
      <c r="DZ25" s="58">
        <f t="shared" si="117"/>
        <v>7961</v>
      </c>
      <c r="EA25" s="58">
        <f t="shared" si="118"/>
        <v>5717</v>
      </c>
      <c r="EB25" s="58">
        <f t="shared" si="119"/>
        <v>5657</v>
      </c>
      <c r="EC25" s="58">
        <f t="shared" si="120"/>
        <v>5853</v>
      </c>
      <c r="ED25" s="58">
        <f t="shared" si="121"/>
        <v>6264</v>
      </c>
      <c r="EE25" s="58">
        <f t="shared" si="122"/>
        <v>5085</v>
      </c>
      <c r="EF25" s="58">
        <f t="shared" si="123"/>
        <v>5000</v>
      </c>
      <c r="EG25" s="58">
        <f t="shared" si="124"/>
        <v>8646</v>
      </c>
      <c r="EH25" s="58"/>
      <c r="EI25" s="58">
        <v>6778</v>
      </c>
      <c r="EJ25" s="58">
        <f t="shared" si="134"/>
        <v>5961</v>
      </c>
      <c r="EK25" s="58">
        <f t="shared" si="125"/>
        <v>4975</v>
      </c>
      <c r="EL25" s="58">
        <f t="shared" si="125"/>
        <v>6085</v>
      </c>
      <c r="EM25" s="58">
        <f t="shared" si="125"/>
        <v>7071</v>
      </c>
      <c r="EN25" s="58">
        <f t="shared" si="125"/>
        <v>6498</v>
      </c>
      <c r="EO25" s="58">
        <f t="shared" si="125"/>
        <v>5997</v>
      </c>
      <c r="EP25" s="58">
        <f t="shared" si="125"/>
        <v>6698</v>
      </c>
      <c r="EQ25" s="58">
        <f t="shared" ca="1" si="125"/>
        <v>24608.391304347824</v>
      </c>
      <c r="ER25" s="58">
        <f t="shared" ca="1" si="125"/>
        <v>0</v>
      </c>
      <c r="ES25" s="58">
        <f t="shared" ca="1" si="125"/>
        <v>0</v>
      </c>
      <c r="ET25" s="58">
        <f t="shared" ca="1" si="125"/>
        <v>0</v>
      </c>
      <c r="EU25" s="58">
        <f t="shared" ca="1" si="125"/>
        <v>0</v>
      </c>
      <c r="EV25" s="58">
        <f t="shared" ca="1" si="125"/>
        <v>0</v>
      </c>
      <c r="EW25" s="58">
        <f t="shared" ca="1" si="125"/>
        <v>0</v>
      </c>
      <c r="EX25" s="58">
        <f t="shared" ca="1" si="125"/>
        <v>0</v>
      </c>
      <c r="EY25" s="58">
        <f t="shared" ca="1" si="125"/>
        <v>0</v>
      </c>
      <c r="EZ25" s="58">
        <f t="shared" ca="1" si="125"/>
        <v>0</v>
      </c>
      <c r="FA25" s="58">
        <f t="shared" ca="1" si="125"/>
        <v>0</v>
      </c>
      <c r="FB25" s="58">
        <f t="shared" ca="1" si="125"/>
        <v>0</v>
      </c>
      <c r="FC25" s="58">
        <f t="shared" ca="1" si="125"/>
        <v>0</v>
      </c>
      <c r="FD25" s="58">
        <f t="shared" ca="1" si="125"/>
        <v>0</v>
      </c>
      <c r="FE25" s="58">
        <f t="shared" ca="1" si="125"/>
        <v>0</v>
      </c>
      <c r="FF25" s="58">
        <f t="shared" ca="1" si="125"/>
        <v>0</v>
      </c>
      <c r="FG25" s="58">
        <f t="shared" ca="1" si="125"/>
        <v>0</v>
      </c>
      <c r="FH25" s="58">
        <f t="shared" ca="1" si="125"/>
        <v>0</v>
      </c>
      <c r="FI25" s="58">
        <f t="shared" ca="1" si="125"/>
        <v>0</v>
      </c>
      <c r="FJ25" s="58">
        <f t="shared" ca="1" si="125"/>
        <v>0</v>
      </c>
      <c r="FK25" s="58">
        <f t="shared" ca="1" si="125"/>
        <v>0</v>
      </c>
      <c r="FL25" s="58">
        <f t="shared" ca="1" si="125"/>
        <v>0</v>
      </c>
      <c r="FM25" s="58">
        <f t="shared" ca="1" si="125"/>
        <v>0</v>
      </c>
      <c r="FN25" s="58">
        <f t="shared" ca="1" si="125"/>
        <v>0</v>
      </c>
      <c r="FO25" s="58">
        <f t="shared" ca="1" si="125"/>
        <v>0</v>
      </c>
      <c r="FP25" s="58">
        <f t="shared" ca="1" si="125"/>
        <v>0</v>
      </c>
      <c r="FQ25" s="58">
        <f t="shared" ref="FQ25:GE25" ca="1" si="144">FQ9-FP9</f>
        <v>0</v>
      </c>
      <c r="FR25" s="58">
        <f t="shared" ca="1" si="144"/>
        <v>0</v>
      </c>
      <c r="FS25" s="58">
        <f t="shared" ca="1" si="144"/>
        <v>0</v>
      </c>
      <c r="FT25" s="58">
        <f t="shared" ca="1" si="144"/>
        <v>0</v>
      </c>
      <c r="FU25" s="58">
        <f t="shared" ca="1" si="144"/>
        <v>0</v>
      </c>
      <c r="FV25" s="58">
        <f t="shared" ca="1" si="144"/>
        <v>0</v>
      </c>
      <c r="FW25" s="58">
        <f t="shared" ca="1" si="144"/>
        <v>0</v>
      </c>
      <c r="FX25" s="58">
        <f t="shared" ca="1" si="144"/>
        <v>0</v>
      </c>
      <c r="FY25" s="58">
        <f t="shared" ca="1" si="144"/>
        <v>0</v>
      </c>
      <c r="FZ25" s="58">
        <f t="shared" ca="1" si="144"/>
        <v>0</v>
      </c>
      <c r="GA25" s="58">
        <f t="shared" ca="1" si="144"/>
        <v>0</v>
      </c>
      <c r="GB25" s="58">
        <f t="shared" ca="1" si="144"/>
        <v>0</v>
      </c>
      <c r="GC25" s="58">
        <f t="shared" ca="1" si="144"/>
        <v>0</v>
      </c>
      <c r="GD25" s="58">
        <f t="shared" ca="1" si="144"/>
        <v>0</v>
      </c>
      <c r="GE25" s="58">
        <f t="shared" ca="1" si="144"/>
        <v>0</v>
      </c>
      <c r="GF25" s="58">
        <f t="shared" ref="GF25:GH25" ca="1" si="145">GF9-GE9</f>
        <v>0</v>
      </c>
      <c r="GG25" s="58">
        <f t="shared" ca="1" si="145"/>
        <v>0</v>
      </c>
      <c r="GH25" s="58">
        <f t="shared" ca="1" si="145"/>
        <v>0</v>
      </c>
      <c r="GI25" s="58">
        <f t="shared" ref="GI25" ca="1" si="146">GI9-GH9</f>
        <v>0</v>
      </c>
    </row>
    <row r="26" spans="2:191" x14ac:dyDescent="0.2">
      <c r="B26" s="55" t="str">
        <f t="shared" si="129"/>
        <v>Mahindra</v>
      </c>
      <c r="D26" s="58">
        <f t="shared" ref="D26:AH26" si="147">D10-C10</f>
        <v>7175</v>
      </c>
      <c r="E26" s="58">
        <f t="shared" si="147"/>
        <v>7558</v>
      </c>
      <c r="F26" s="58">
        <f t="shared" si="147"/>
        <v>15159</v>
      </c>
      <c r="G26" s="58">
        <f t="shared" si="147"/>
        <v>5331</v>
      </c>
      <c r="H26" s="58">
        <f t="shared" si="147"/>
        <v>7144</v>
      </c>
      <c r="I26" s="58">
        <f t="shared" si="147"/>
        <v>7516</v>
      </c>
      <c r="J26" s="58">
        <f t="shared" si="147"/>
        <v>7206</v>
      </c>
      <c r="K26" s="58">
        <f t="shared" si="147"/>
        <v>6573</v>
      </c>
      <c r="L26" s="58">
        <f t="shared" si="147"/>
        <v>8327</v>
      </c>
      <c r="M26" s="58">
        <f t="shared" si="147"/>
        <v>4948</v>
      </c>
      <c r="N26" s="58">
        <f t="shared" si="147"/>
        <v>7710</v>
      </c>
      <c r="O26" s="58">
        <f t="shared" si="147"/>
        <v>6467</v>
      </c>
      <c r="P26" s="58">
        <f t="shared" si="147"/>
        <v>6155</v>
      </c>
      <c r="Q26" s="58">
        <f t="shared" si="147"/>
        <v>7794</v>
      </c>
      <c r="R26" s="58">
        <f t="shared" si="147"/>
        <v>8958</v>
      </c>
      <c r="S26" s="58">
        <f t="shared" si="147"/>
        <v>7148</v>
      </c>
      <c r="T26" s="58">
        <f t="shared" si="147"/>
        <v>7333</v>
      </c>
      <c r="U26" s="58">
        <f t="shared" si="147"/>
        <v>8811</v>
      </c>
      <c r="V26" s="58">
        <f t="shared" si="147"/>
        <v>7354</v>
      </c>
      <c r="W26" s="58">
        <f t="shared" si="147"/>
        <v>6035</v>
      </c>
      <c r="X26" s="58">
        <f t="shared" si="147"/>
        <v>20160</v>
      </c>
      <c r="Y26" s="58">
        <f t="shared" si="147"/>
        <v>7771</v>
      </c>
      <c r="Z26" s="58">
        <f t="shared" si="147"/>
        <v>9528</v>
      </c>
      <c r="AA26" s="58">
        <f t="shared" si="147"/>
        <v>12911</v>
      </c>
      <c r="AB26" s="58">
        <f t="shared" si="147"/>
        <v>2908</v>
      </c>
      <c r="AC26" s="58">
        <f t="shared" si="147"/>
        <v>13576</v>
      </c>
      <c r="AD26" s="58">
        <f t="shared" si="147"/>
        <v>6178</v>
      </c>
      <c r="AE26" s="58">
        <f t="shared" si="147"/>
        <v>9050</v>
      </c>
      <c r="AF26" s="58">
        <f t="shared" si="147"/>
        <v>4082</v>
      </c>
      <c r="AG26" s="58">
        <f t="shared" si="147"/>
        <v>9391</v>
      </c>
      <c r="AH26" s="58">
        <f t="shared" si="147"/>
        <v>11034</v>
      </c>
      <c r="AI26" s="58"/>
      <c r="AJ26" s="58">
        <f t="shared" si="131"/>
        <v>1838</v>
      </c>
      <c r="AK26" s="58">
        <f t="shared" si="75"/>
        <v>11587</v>
      </c>
      <c r="AL26" s="58">
        <f t="shared" si="75"/>
        <v>8247</v>
      </c>
      <c r="AM26" s="58">
        <f t="shared" si="75"/>
        <v>7658</v>
      </c>
      <c r="AN26" s="58">
        <f t="shared" si="75"/>
        <v>7451</v>
      </c>
      <c r="AO26" s="58">
        <f t="shared" si="75"/>
        <v>9300</v>
      </c>
      <c r="AP26" s="58">
        <f t="shared" si="75"/>
        <v>8201</v>
      </c>
      <c r="AQ26" s="58">
        <f t="shared" si="75"/>
        <v>9561</v>
      </c>
      <c r="AR26" s="58">
        <f t="shared" si="75"/>
        <v>9970</v>
      </c>
      <c r="AS26" s="58">
        <f t="shared" si="75"/>
        <v>613</v>
      </c>
      <c r="AT26" s="58">
        <f t="shared" si="75"/>
        <v>17922</v>
      </c>
      <c r="AU26" s="58">
        <f t="shared" si="75"/>
        <v>9581</v>
      </c>
      <c r="AV26" s="58">
        <f t="shared" si="75"/>
        <v>8165</v>
      </c>
      <c r="AW26" s="58">
        <f t="shared" si="75"/>
        <v>9734</v>
      </c>
      <c r="AX26" s="58">
        <f t="shared" si="75"/>
        <v>10316</v>
      </c>
      <c r="AY26" s="58">
        <f t="shared" si="75"/>
        <v>7979</v>
      </c>
      <c r="AZ26" s="58">
        <f t="shared" si="75"/>
        <v>8592</v>
      </c>
      <c r="BA26" s="58">
        <f t="shared" si="75"/>
        <v>4259</v>
      </c>
      <c r="BB26" s="58">
        <f t="shared" si="75"/>
        <v>11468</v>
      </c>
      <c r="BC26" s="58">
        <f t="shared" si="75"/>
        <v>6533</v>
      </c>
      <c r="BD26" s="58">
        <f t="shared" si="75"/>
        <v>7932</v>
      </c>
      <c r="BE26" s="58">
        <f t="shared" si="75"/>
        <v>7388</v>
      </c>
      <c r="BF26" s="58">
        <f t="shared" si="75"/>
        <v>9795</v>
      </c>
      <c r="BG26" s="58">
        <f t="shared" si="75"/>
        <v>9954</v>
      </c>
      <c r="BH26" s="58">
        <f t="shared" si="75"/>
        <v>6659</v>
      </c>
      <c r="BI26" s="58">
        <f t="shared" si="75"/>
        <v>8692</v>
      </c>
      <c r="BJ26" s="58">
        <f t="shared" si="75"/>
        <v>9690</v>
      </c>
      <c r="BK26" s="58">
        <f t="shared" si="75"/>
        <v>9548</v>
      </c>
      <c r="BL26" s="58">
        <f t="shared" si="75"/>
        <v>7832</v>
      </c>
      <c r="BM26" s="58">
        <f t="shared" si="75"/>
        <v>8307</v>
      </c>
      <c r="BN26" s="58">
        <f t="shared" si="75"/>
        <v>8817</v>
      </c>
      <c r="BO26" s="58">
        <f t="shared" si="75"/>
        <v>9262</v>
      </c>
      <c r="BP26" s="58">
        <f t="shared" si="75"/>
        <v>8731</v>
      </c>
      <c r="BQ26" s="58">
        <f t="shared" si="75"/>
        <v>7900</v>
      </c>
      <c r="BR26" s="58">
        <f t="shared" si="75"/>
        <v>8839</v>
      </c>
      <c r="BS26" s="58">
        <f t="shared" si="75"/>
        <v>10274</v>
      </c>
      <c r="BT26" s="58">
        <f t="shared" si="75"/>
        <v>9820</v>
      </c>
      <c r="BU26" s="58">
        <f t="shared" si="143"/>
        <v>9392</v>
      </c>
      <c r="BV26" s="58">
        <f t="shared" si="143"/>
        <v>7107</v>
      </c>
      <c r="BW26" s="58">
        <f t="shared" si="143"/>
        <v>18663</v>
      </c>
      <c r="BX26" s="58">
        <f t="shared" si="143"/>
        <v>6751</v>
      </c>
      <c r="BY26" s="58">
        <f t="shared" si="143"/>
        <v>5159</v>
      </c>
      <c r="BZ26" s="58">
        <f t="shared" si="143"/>
        <v>11504</v>
      </c>
      <c r="CA26" s="58">
        <f t="shared" si="143"/>
        <v>15200</v>
      </c>
      <c r="CB26" s="58">
        <f t="shared" si="143"/>
        <v>13939</v>
      </c>
      <c r="CC26" s="58">
        <f t="shared" si="143"/>
        <v>11752</v>
      </c>
      <c r="CD26" s="58">
        <f t="shared" si="143"/>
        <v>9853</v>
      </c>
      <c r="CE26" s="58">
        <f t="shared" si="143"/>
        <v>9660</v>
      </c>
      <c r="CF26" s="58">
        <f t="shared" si="143"/>
        <v>10687</v>
      </c>
      <c r="CG26" s="58">
        <f t="shared" si="143"/>
        <v>20736</v>
      </c>
      <c r="CH26" s="58">
        <f t="shared" si="143"/>
        <v>7609</v>
      </c>
      <c r="CI26" s="58">
        <f t="shared" si="143"/>
        <v>8692</v>
      </c>
      <c r="CJ26" s="58"/>
      <c r="CK26" s="58">
        <f t="shared" si="132"/>
        <v>12033</v>
      </c>
      <c r="CL26" s="58">
        <f t="shared" si="133"/>
        <v>11408</v>
      </c>
      <c r="CM26" s="58">
        <f t="shared" si="78"/>
        <v>9708</v>
      </c>
      <c r="CN26" s="58">
        <f t="shared" si="79"/>
        <v>10348</v>
      </c>
      <c r="CO26" s="58">
        <f t="shared" si="80"/>
        <v>11229</v>
      </c>
      <c r="CP26" s="58">
        <f t="shared" si="81"/>
        <v>10486</v>
      </c>
      <c r="CQ26" s="58">
        <f t="shared" si="82"/>
        <v>9828</v>
      </c>
      <c r="CR26" s="58">
        <f t="shared" si="83"/>
        <v>9750</v>
      </c>
      <c r="CS26" s="58">
        <f t="shared" si="84"/>
        <v>10706</v>
      </c>
      <c r="CT26" s="58">
        <f t="shared" si="85"/>
        <v>9943</v>
      </c>
      <c r="CU26" s="58">
        <f t="shared" si="86"/>
        <v>7917</v>
      </c>
      <c r="CV26" s="58">
        <f t="shared" si="87"/>
        <v>10038</v>
      </c>
      <c r="CW26" s="58">
        <f t="shared" si="88"/>
        <v>15147</v>
      </c>
      <c r="CX26" s="58">
        <f t="shared" si="89"/>
        <v>13499</v>
      </c>
      <c r="CY26" s="58">
        <f t="shared" si="90"/>
        <v>12149</v>
      </c>
      <c r="CZ26" s="58">
        <f t="shared" si="91"/>
        <v>10192</v>
      </c>
      <c r="DA26" s="58">
        <f t="shared" si="92"/>
        <v>11536</v>
      </c>
      <c r="DB26" s="58">
        <f t="shared" si="93"/>
        <v>12055</v>
      </c>
      <c r="DC26" s="58">
        <f t="shared" si="94"/>
        <v>9955</v>
      </c>
      <c r="DD26" s="58">
        <f t="shared" si="95"/>
        <v>10376</v>
      </c>
      <c r="DE26" s="58">
        <f t="shared" si="96"/>
        <v>9437</v>
      </c>
      <c r="DF26" s="58">
        <f t="shared" si="97"/>
        <v>11686</v>
      </c>
      <c r="DG26" s="58">
        <f t="shared" si="98"/>
        <v>9842</v>
      </c>
      <c r="DH26" s="58">
        <f t="shared" si="99"/>
        <v>9527</v>
      </c>
      <c r="DI26" s="58">
        <f t="shared" si="100"/>
        <v>9938</v>
      </c>
      <c r="DJ26" s="58">
        <f t="shared" si="101"/>
        <v>11394</v>
      </c>
      <c r="DK26" s="58">
        <f t="shared" si="102"/>
        <v>19140</v>
      </c>
      <c r="DL26" s="58">
        <f t="shared" si="103"/>
        <v>8558</v>
      </c>
      <c r="DM26" s="58">
        <f t="shared" si="104"/>
        <v>10109</v>
      </c>
      <c r="DN26" s="58">
        <f t="shared" si="105"/>
        <v>11089</v>
      </c>
      <c r="DO26" s="58">
        <f t="shared" si="106"/>
        <v>10176</v>
      </c>
      <c r="DP26" s="58">
        <f t="shared" si="107"/>
        <v>8626</v>
      </c>
      <c r="DQ26" s="58">
        <f t="shared" si="108"/>
        <v>8582</v>
      </c>
      <c r="DR26" s="58">
        <f t="shared" si="109"/>
        <v>13318</v>
      </c>
      <c r="DS26" s="58">
        <f t="shared" si="110"/>
        <v>7811</v>
      </c>
      <c r="DT26" s="58">
        <f t="shared" si="111"/>
        <v>6033</v>
      </c>
      <c r="DU26" s="58">
        <f t="shared" si="112"/>
        <v>6766</v>
      </c>
      <c r="DV26" s="58">
        <f t="shared" si="113"/>
        <v>11614</v>
      </c>
      <c r="DW26" s="58">
        <f t="shared" si="114"/>
        <v>15288</v>
      </c>
      <c r="DX26" s="58">
        <f t="shared" si="115"/>
        <v>13747</v>
      </c>
      <c r="DY26" s="58">
        <f t="shared" si="116"/>
        <v>32818</v>
      </c>
      <c r="DZ26" s="58">
        <f t="shared" si="117"/>
        <v>17212</v>
      </c>
      <c r="EA26" s="58">
        <f t="shared" si="118"/>
        <v>13531</v>
      </c>
      <c r="EB26" s="58">
        <f t="shared" si="119"/>
        <v>13789</v>
      </c>
      <c r="EC26" s="58">
        <f t="shared" si="120"/>
        <v>12837</v>
      </c>
      <c r="ED26" s="58">
        <f t="shared" si="121"/>
        <v>14243</v>
      </c>
      <c r="EE26" s="58">
        <f t="shared" si="122"/>
        <v>12935</v>
      </c>
      <c r="EF26" s="58">
        <f t="shared" si="123"/>
        <v>12007</v>
      </c>
      <c r="EG26" s="58">
        <f t="shared" si="124"/>
        <v>20474</v>
      </c>
      <c r="EH26" s="58"/>
      <c r="EI26" s="58">
        <v>11705</v>
      </c>
      <c r="EJ26" s="58">
        <f t="shared" si="134"/>
        <v>13993</v>
      </c>
      <c r="EK26" s="58">
        <f t="shared" si="125"/>
        <v>12299</v>
      </c>
      <c r="EL26" s="58">
        <f t="shared" si="125"/>
        <v>11757</v>
      </c>
      <c r="EM26" s="58">
        <f t="shared" si="125"/>
        <v>14663</v>
      </c>
      <c r="EN26" s="58">
        <f t="shared" si="125"/>
        <v>13516</v>
      </c>
      <c r="EO26" s="58">
        <f t="shared" si="125"/>
        <v>12604</v>
      </c>
      <c r="EP26" s="58">
        <f t="shared" si="125"/>
        <v>13973</v>
      </c>
      <c r="EQ26" s="58">
        <f t="shared" ca="1" si="125"/>
        <v>50964.347826086945</v>
      </c>
      <c r="ER26" s="58">
        <f t="shared" ca="1" si="125"/>
        <v>0</v>
      </c>
      <c r="ES26" s="58">
        <f t="shared" ca="1" si="125"/>
        <v>0</v>
      </c>
      <c r="ET26" s="58">
        <f t="shared" ca="1" si="125"/>
        <v>0</v>
      </c>
      <c r="EU26" s="58">
        <f t="shared" ca="1" si="125"/>
        <v>0</v>
      </c>
      <c r="EV26" s="58">
        <f t="shared" ca="1" si="125"/>
        <v>0</v>
      </c>
      <c r="EW26" s="58">
        <f t="shared" ca="1" si="125"/>
        <v>0</v>
      </c>
      <c r="EX26" s="58">
        <f t="shared" ca="1" si="125"/>
        <v>0</v>
      </c>
      <c r="EY26" s="58">
        <f t="shared" ca="1" si="125"/>
        <v>0</v>
      </c>
      <c r="EZ26" s="58">
        <f t="shared" ca="1" si="125"/>
        <v>0</v>
      </c>
      <c r="FA26" s="58">
        <f t="shared" ca="1" si="125"/>
        <v>0</v>
      </c>
      <c r="FB26" s="58">
        <f t="shared" ca="1" si="125"/>
        <v>0</v>
      </c>
      <c r="FC26" s="58">
        <f t="shared" ca="1" si="125"/>
        <v>0</v>
      </c>
      <c r="FD26" s="58">
        <f t="shared" ca="1" si="125"/>
        <v>0</v>
      </c>
      <c r="FE26" s="58">
        <f t="shared" ca="1" si="125"/>
        <v>0</v>
      </c>
      <c r="FF26" s="58">
        <f t="shared" ca="1" si="125"/>
        <v>0</v>
      </c>
      <c r="FG26" s="58">
        <f t="shared" ca="1" si="125"/>
        <v>0</v>
      </c>
      <c r="FH26" s="58">
        <f t="shared" ca="1" si="125"/>
        <v>0</v>
      </c>
      <c r="FI26" s="58">
        <f t="shared" ca="1" si="125"/>
        <v>0</v>
      </c>
      <c r="FJ26" s="58">
        <f t="shared" ca="1" si="125"/>
        <v>0</v>
      </c>
      <c r="FK26" s="58">
        <f t="shared" ca="1" si="125"/>
        <v>0</v>
      </c>
      <c r="FL26" s="58">
        <f t="shared" ca="1" si="125"/>
        <v>0</v>
      </c>
      <c r="FM26" s="58">
        <f t="shared" ca="1" si="125"/>
        <v>0</v>
      </c>
      <c r="FN26" s="58">
        <f t="shared" ca="1" si="125"/>
        <v>0</v>
      </c>
      <c r="FO26" s="58">
        <f t="shared" ca="1" si="125"/>
        <v>0</v>
      </c>
      <c r="FP26" s="58">
        <f t="shared" ca="1" si="125"/>
        <v>0</v>
      </c>
      <c r="FQ26" s="58">
        <f t="shared" ref="FQ26:GE26" ca="1" si="148">FQ10-FP10</f>
        <v>0</v>
      </c>
      <c r="FR26" s="58">
        <f t="shared" ca="1" si="148"/>
        <v>0</v>
      </c>
      <c r="FS26" s="58">
        <f t="shared" ca="1" si="148"/>
        <v>0</v>
      </c>
      <c r="FT26" s="58">
        <f t="shared" ca="1" si="148"/>
        <v>0</v>
      </c>
      <c r="FU26" s="58">
        <f t="shared" ca="1" si="148"/>
        <v>0</v>
      </c>
      <c r="FV26" s="58">
        <f t="shared" ca="1" si="148"/>
        <v>0</v>
      </c>
      <c r="FW26" s="58">
        <f t="shared" ca="1" si="148"/>
        <v>0</v>
      </c>
      <c r="FX26" s="58">
        <f t="shared" ca="1" si="148"/>
        <v>0</v>
      </c>
      <c r="FY26" s="58">
        <f t="shared" ca="1" si="148"/>
        <v>0</v>
      </c>
      <c r="FZ26" s="58">
        <f t="shared" ca="1" si="148"/>
        <v>0</v>
      </c>
      <c r="GA26" s="58">
        <f t="shared" ca="1" si="148"/>
        <v>0</v>
      </c>
      <c r="GB26" s="58">
        <f t="shared" ca="1" si="148"/>
        <v>0</v>
      </c>
      <c r="GC26" s="58">
        <f t="shared" ca="1" si="148"/>
        <v>0</v>
      </c>
      <c r="GD26" s="58">
        <f t="shared" ca="1" si="148"/>
        <v>0</v>
      </c>
      <c r="GE26" s="58">
        <f t="shared" ca="1" si="148"/>
        <v>0</v>
      </c>
      <c r="GF26" s="58">
        <f t="shared" ref="GF26:GH26" ca="1" si="149">GF10-GE10</f>
        <v>0</v>
      </c>
      <c r="GG26" s="58">
        <f t="shared" ca="1" si="149"/>
        <v>0</v>
      </c>
      <c r="GH26" s="58">
        <f t="shared" ca="1" si="149"/>
        <v>0</v>
      </c>
      <c r="GI26" s="58">
        <f t="shared" ref="GI26" ca="1" si="150">GI10-GH10</f>
        <v>0</v>
      </c>
    </row>
    <row r="27" spans="2:191" x14ac:dyDescent="0.2">
      <c r="B27" s="55" t="str">
        <f t="shared" si="129"/>
        <v>Tata Motors</v>
      </c>
      <c r="D27" s="58">
        <f t="shared" ref="D27:AH27" si="151">D11-C11</f>
        <v>8606</v>
      </c>
      <c r="E27" s="58">
        <f t="shared" si="151"/>
        <v>9293</v>
      </c>
      <c r="F27" s="58">
        <f t="shared" si="151"/>
        <v>18379</v>
      </c>
      <c r="G27" s="58">
        <f t="shared" si="151"/>
        <v>7273</v>
      </c>
      <c r="H27" s="58">
        <f t="shared" si="151"/>
        <v>8962</v>
      </c>
      <c r="I27" s="58">
        <f t="shared" si="151"/>
        <v>10407</v>
      </c>
      <c r="J27" s="58">
        <f t="shared" si="151"/>
        <v>9052</v>
      </c>
      <c r="K27" s="58">
        <f t="shared" si="151"/>
        <v>8915</v>
      </c>
      <c r="L27" s="58">
        <f t="shared" si="151"/>
        <v>11191</v>
      </c>
      <c r="M27" s="58">
        <f t="shared" si="151"/>
        <v>5967</v>
      </c>
      <c r="N27" s="58">
        <f t="shared" si="151"/>
        <v>8686</v>
      </c>
      <c r="O27" s="58">
        <f t="shared" si="151"/>
        <v>7682</v>
      </c>
      <c r="P27" s="58">
        <f t="shared" si="151"/>
        <v>7592</v>
      </c>
      <c r="Q27" s="58">
        <f t="shared" si="151"/>
        <v>10101</v>
      </c>
      <c r="R27" s="58">
        <f t="shared" si="151"/>
        <v>10903</v>
      </c>
      <c r="S27" s="58">
        <f t="shared" si="151"/>
        <v>7781</v>
      </c>
      <c r="T27" s="58">
        <f t="shared" si="151"/>
        <v>8914</v>
      </c>
      <c r="U27" s="58">
        <f t="shared" si="151"/>
        <v>10321</v>
      </c>
      <c r="V27" s="58">
        <f t="shared" si="151"/>
        <v>8386</v>
      </c>
      <c r="W27" s="58">
        <f t="shared" si="151"/>
        <v>5817</v>
      </c>
      <c r="X27" s="58">
        <f t="shared" si="151"/>
        <v>27827</v>
      </c>
      <c r="Y27" s="58">
        <f t="shared" si="151"/>
        <v>10875</v>
      </c>
      <c r="Z27" s="58">
        <f t="shared" si="151"/>
        <v>12244</v>
      </c>
      <c r="AA27" s="58">
        <f t="shared" si="151"/>
        <v>18384</v>
      </c>
      <c r="AB27" s="58">
        <f t="shared" si="151"/>
        <v>3342</v>
      </c>
      <c r="AC27" s="58">
        <f t="shared" si="151"/>
        <v>17799</v>
      </c>
      <c r="AD27" s="58">
        <f t="shared" si="151"/>
        <v>8494</v>
      </c>
      <c r="AE27" s="58">
        <f t="shared" si="151"/>
        <v>10739</v>
      </c>
      <c r="AF27" s="58">
        <f t="shared" si="151"/>
        <v>5072</v>
      </c>
      <c r="AG27" s="58">
        <f t="shared" si="151"/>
        <v>13188</v>
      </c>
      <c r="AH27" s="58">
        <f t="shared" si="151"/>
        <v>13811</v>
      </c>
      <c r="AI27" s="58"/>
      <c r="AJ27" s="58">
        <f t="shared" si="131"/>
        <v>1556</v>
      </c>
      <c r="AK27" s="58">
        <f t="shared" si="75"/>
        <v>14052</v>
      </c>
      <c r="AL27" s="58">
        <f t="shared" si="75"/>
        <v>10283</v>
      </c>
      <c r="AM27" s="58">
        <f t="shared" si="75"/>
        <v>10343</v>
      </c>
      <c r="AN27" s="58">
        <f t="shared" si="75"/>
        <v>9276</v>
      </c>
      <c r="AO27" s="58">
        <f t="shared" si="75"/>
        <v>12130</v>
      </c>
      <c r="AP27" s="58">
        <f t="shared" si="75"/>
        <v>9184</v>
      </c>
      <c r="AQ27" s="58">
        <f t="shared" si="75"/>
        <v>11311</v>
      </c>
      <c r="AR27" s="58">
        <f t="shared" si="75"/>
        <v>10954</v>
      </c>
      <c r="AS27" s="58">
        <f t="shared" si="75"/>
        <v>-7159</v>
      </c>
      <c r="AT27" s="58">
        <f t="shared" si="75"/>
        <v>27550</v>
      </c>
      <c r="AU27" s="58">
        <f t="shared" si="75"/>
        <v>10107</v>
      </c>
      <c r="AV27" s="58">
        <f t="shared" si="75"/>
        <v>9764</v>
      </c>
      <c r="AW27" s="58">
        <f t="shared" si="75"/>
        <v>14310</v>
      </c>
      <c r="AX27" s="58">
        <f t="shared" si="75"/>
        <v>9583</v>
      </c>
      <c r="AY27" s="58">
        <f t="shared" si="75"/>
        <v>9031</v>
      </c>
      <c r="AZ27" s="58">
        <f t="shared" si="75"/>
        <v>11337</v>
      </c>
      <c r="BA27" s="58">
        <f t="shared" si="75"/>
        <v>6527</v>
      </c>
      <c r="BB27" s="58">
        <f t="shared" si="75"/>
        <v>13583</v>
      </c>
      <c r="BC27" s="58">
        <f t="shared" si="75"/>
        <v>8697</v>
      </c>
      <c r="BD27" s="58">
        <f t="shared" si="75"/>
        <v>9004</v>
      </c>
      <c r="BE27" s="58">
        <f t="shared" si="75"/>
        <v>8704</v>
      </c>
      <c r="BF27" s="58">
        <f t="shared" si="75"/>
        <v>10838</v>
      </c>
      <c r="BG27" s="58">
        <f t="shared" si="75"/>
        <v>8342</v>
      </c>
      <c r="BH27" s="58">
        <f t="shared" si="75"/>
        <v>6055</v>
      </c>
      <c r="BI27" s="58">
        <f t="shared" si="75"/>
        <v>8412</v>
      </c>
      <c r="BJ27" s="58">
        <f t="shared" si="75"/>
        <v>13543</v>
      </c>
      <c r="BK27" s="58">
        <f t="shared" si="75"/>
        <v>8731</v>
      </c>
      <c r="BL27" s="58">
        <f t="shared" si="75"/>
        <v>8584</v>
      </c>
      <c r="BM27" s="58">
        <f t="shared" si="75"/>
        <v>8554</v>
      </c>
      <c r="BN27" s="58">
        <f t="shared" si="75"/>
        <v>9360</v>
      </c>
      <c r="BO27" s="58">
        <f t="shared" si="75"/>
        <v>10862</v>
      </c>
      <c r="BP27" s="58">
        <f t="shared" si="75"/>
        <v>7154</v>
      </c>
      <c r="BQ27" s="58">
        <f t="shared" si="75"/>
        <v>7309</v>
      </c>
      <c r="BR27" s="58">
        <f t="shared" si="75"/>
        <v>8521</v>
      </c>
      <c r="BS27" s="58">
        <f t="shared" si="75"/>
        <v>12595</v>
      </c>
      <c r="BT27" s="58">
        <f t="shared" si="75"/>
        <v>7612</v>
      </c>
      <c r="BU27" s="58">
        <f t="shared" si="143"/>
        <v>7166</v>
      </c>
      <c r="BV27" s="58">
        <f t="shared" si="143"/>
        <v>5703</v>
      </c>
      <c r="BW27" s="58">
        <f t="shared" si="143"/>
        <v>19558</v>
      </c>
      <c r="BX27" s="58">
        <f t="shared" si="143"/>
        <v>7191</v>
      </c>
      <c r="BY27" s="58">
        <f t="shared" si="143"/>
        <v>5523</v>
      </c>
      <c r="BZ27" s="58">
        <f t="shared" si="143"/>
        <v>11034</v>
      </c>
      <c r="CA27" s="58">
        <f t="shared" si="143"/>
        <v>19196</v>
      </c>
      <c r="CB27" s="58">
        <f t="shared" si="143"/>
        <v>16687</v>
      </c>
      <c r="CC27" s="58">
        <f t="shared" si="143"/>
        <v>9678</v>
      </c>
      <c r="CD27" s="58">
        <f t="shared" si="143"/>
        <v>9252</v>
      </c>
      <c r="CE27" s="58">
        <f t="shared" si="143"/>
        <v>9238</v>
      </c>
      <c r="CF27" s="58">
        <f t="shared" si="143"/>
        <v>12047</v>
      </c>
      <c r="CG27" s="58">
        <f t="shared" si="143"/>
        <v>17898</v>
      </c>
      <c r="CH27" s="58">
        <f t="shared" si="143"/>
        <v>7172</v>
      </c>
      <c r="CI27" s="58">
        <f t="shared" si="143"/>
        <v>11944</v>
      </c>
      <c r="CJ27" s="58"/>
      <c r="CK27" s="58">
        <f t="shared" si="132"/>
        <v>16244</v>
      </c>
      <c r="CL27" s="58">
        <f t="shared" si="133"/>
        <v>10480</v>
      </c>
      <c r="CM27" s="58">
        <f t="shared" si="78"/>
        <v>8246</v>
      </c>
      <c r="CN27" s="58">
        <f t="shared" si="79"/>
        <v>8717</v>
      </c>
      <c r="CO27" s="58">
        <f t="shared" si="80"/>
        <v>11563</v>
      </c>
      <c r="CP27" s="58">
        <f t="shared" si="81"/>
        <v>7812</v>
      </c>
      <c r="CQ27" s="58">
        <f t="shared" si="82"/>
        <v>9418</v>
      </c>
      <c r="CR27" s="58">
        <f t="shared" si="83"/>
        <v>8897</v>
      </c>
      <c r="CS27" s="58">
        <f t="shared" si="84"/>
        <v>12340</v>
      </c>
      <c r="CT27" s="58">
        <f t="shared" si="85"/>
        <v>7275</v>
      </c>
      <c r="CU27" s="58">
        <f t="shared" si="86"/>
        <v>6714</v>
      </c>
      <c r="CV27" s="58">
        <f t="shared" si="87"/>
        <v>10147</v>
      </c>
      <c r="CW27" s="58">
        <f t="shared" si="88"/>
        <v>21747</v>
      </c>
      <c r="CX27" s="58">
        <f t="shared" si="89"/>
        <v>9460</v>
      </c>
      <c r="CY27" s="58">
        <f t="shared" si="90"/>
        <v>7400</v>
      </c>
      <c r="CZ27" s="58">
        <f t="shared" si="91"/>
        <v>8166</v>
      </c>
      <c r="DA27" s="58">
        <f t="shared" si="92"/>
        <v>10811</v>
      </c>
      <c r="DB27" s="58">
        <f t="shared" si="93"/>
        <v>12486</v>
      </c>
      <c r="DC27" s="58">
        <f t="shared" si="94"/>
        <v>6888</v>
      </c>
      <c r="DD27" s="58">
        <f t="shared" si="95"/>
        <v>7483</v>
      </c>
      <c r="DE27" s="58">
        <f t="shared" si="96"/>
        <v>7569</v>
      </c>
      <c r="DF27" s="58">
        <f t="shared" si="97"/>
        <v>11543</v>
      </c>
      <c r="DG27" s="58">
        <f t="shared" si="98"/>
        <v>5627</v>
      </c>
      <c r="DH27" s="58">
        <f t="shared" si="99"/>
        <v>6702</v>
      </c>
      <c r="DI27" s="58">
        <f t="shared" si="100"/>
        <v>8003</v>
      </c>
      <c r="DJ27" s="58">
        <f t="shared" si="101"/>
        <v>13175</v>
      </c>
      <c r="DK27" s="58">
        <f t="shared" si="102"/>
        <v>13383</v>
      </c>
      <c r="DL27" s="58">
        <f t="shared" si="103"/>
        <v>7985</v>
      </c>
      <c r="DM27" s="58">
        <f t="shared" si="104"/>
        <v>9503</v>
      </c>
      <c r="DN27" s="58">
        <f t="shared" si="105"/>
        <v>12033</v>
      </c>
      <c r="DO27" s="58">
        <f t="shared" si="106"/>
        <v>7123</v>
      </c>
      <c r="DP27" s="58">
        <f t="shared" si="107"/>
        <v>7207</v>
      </c>
      <c r="DQ27" s="58">
        <f t="shared" si="108"/>
        <v>7850</v>
      </c>
      <c r="DR27" s="58">
        <f t="shared" si="109"/>
        <v>13440</v>
      </c>
      <c r="DS27" s="58">
        <f t="shared" si="110"/>
        <v>3925</v>
      </c>
      <c r="DT27" s="58">
        <f t="shared" si="111"/>
        <v>2365</v>
      </c>
      <c r="DU27" s="58">
        <f t="shared" si="112"/>
        <v>4527</v>
      </c>
      <c r="DV27" s="58">
        <f t="shared" si="113"/>
        <v>20776</v>
      </c>
      <c r="DW27" s="58">
        <f t="shared" si="114"/>
        <v>17473</v>
      </c>
      <c r="DX27" s="58">
        <f t="shared" si="115"/>
        <v>13649</v>
      </c>
      <c r="DY27" s="58">
        <f t="shared" si="116"/>
        <v>38500</v>
      </c>
      <c r="DZ27" s="58">
        <f t="shared" si="117"/>
        <v>17775</v>
      </c>
      <c r="EA27" s="58">
        <f t="shared" si="118"/>
        <v>11098</v>
      </c>
      <c r="EB27" s="58">
        <f t="shared" si="119"/>
        <v>13103</v>
      </c>
      <c r="EC27" s="58">
        <f t="shared" si="120"/>
        <v>11892</v>
      </c>
      <c r="ED27" s="58">
        <f t="shared" si="121"/>
        <v>15697</v>
      </c>
      <c r="EE27" s="58">
        <f t="shared" si="122"/>
        <v>9421</v>
      </c>
      <c r="EF27" s="58">
        <f t="shared" si="123"/>
        <v>11631</v>
      </c>
      <c r="EG27" s="58">
        <f t="shared" si="124"/>
        <v>23042</v>
      </c>
      <c r="EH27" s="58"/>
      <c r="EI27" s="58">
        <v>11656</v>
      </c>
      <c r="EJ27" s="58">
        <f t="shared" si="134"/>
        <v>12816</v>
      </c>
      <c r="EK27" s="58">
        <f t="shared" si="125"/>
        <v>9221</v>
      </c>
      <c r="EL27" s="58">
        <f t="shared" si="125"/>
        <v>12280</v>
      </c>
      <c r="EM27" s="58">
        <f t="shared" si="125"/>
        <v>18267</v>
      </c>
      <c r="EN27" s="58">
        <f t="shared" si="125"/>
        <v>12270</v>
      </c>
      <c r="EO27" s="58">
        <f t="shared" si="125"/>
        <v>13336</v>
      </c>
      <c r="EP27" s="58">
        <f t="shared" si="125"/>
        <v>14295</v>
      </c>
      <c r="EQ27" s="58">
        <f t="shared" ca="1" si="125"/>
        <v>51274.521739130432</v>
      </c>
      <c r="ER27" s="58">
        <f t="shared" ca="1" si="125"/>
        <v>0</v>
      </c>
      <c r="ES27" s="58">
        <f t="shared" ca="1" si="125"/>
        <v>0</v>
      </c>
      <c r="ET27" s="58">
        <f t="shared" ca="1" si="125"/>
        <v>0</v>
      </c>
      <c r="EU27" s="58">
        <f t="shared" ca="1" si="125"/>
        <v>0</v>
      </c>
      <c r="EV27" s="58">
        <f t="shared" ca="1" si="125"/>
        <v>0</v>
      </c>
      <c r="EW27" s="58">
        <f t="shared" ca="1" si="125"/>
        <v>0</v>
      </c>
      <c r="EX27" s="58">
        <f t="shared" ca="1" si="125"/>
        <v>0</v>
      </c>
      <c r="EY27" s="58">
        <f t="shared" ca="1" si="125"/>
        <v>0</v>
      </c>
      <c r="EZ27" s="58">
        <f t="shared" ca="1" si="125"/>
        <v>0</v>
      </c>
      <c r="FA27" s="58">
        <f t="shared" ca="1" si="125"/>
        <v>0</v>
      </c>
      <c r="FB27" s="58">
        <f t="shared" ca="1" si="125"/>
        <v>0</v>
      </c>
      <c r="FC27" s="58">
        <f t="shared" ca="1" si="125"/>
        <v>0</v>
      </c>
      <c r="FD27" s="58">
        <f t="shared" ca="1" si="125"/>
        <v>0</v>
      </c>
      <c r="FE27" s="58">
        <f t="shared" ca="1" si="125"/>
        <v>0</v>
      </c>
      <c r="FF27" s="58">
        <f t="shared" ca="1" si="125"/>
        <v>0</v>
      </c>
      <c r="FG27" s="58">
        <f t="shared" ca="1" si="125"/>
        <v>0</v>
      </c>
      <c r="FH27" s="58">
        <f t="shared" ca="1" si="125"/>
        <v>0</v>
      </c>
      <c r="FI27" s="58">
        <f t="shared" ca="1" si="125"/>
        <v>0</v>
      </c>
      <c r="FJ27" s="58">
        <f t="shared" ca="1" si="125"/>
        <v>0</v>
      </c>
      <c r="FK27" s="58">
        <f t="shared" ca="1" si="125"/>
        <v>0</v>
      </c>
      <c r="FL27" s="58">
        <f t="shared" ca="1" si="125"/>
        <v>0</v>
      </c>
      <c r="FM27" s="58">
        <f t="shared" ca="1" si="125"/>
        <v>0</v>
      </c>
      <c r="FN27" s="58">
        <f t="shared" ca="1" si="125"/>
        <v>0</v>
      </c>
      <c r="FO27" s="58">
        <f t="shared" ca="1" si="125"/>
        <v>0</v>
      </c>
      <c r="FP27" s="58">
        <f t="shared" ca="1" si="125"/>
        <v>0</v>
      </c>
      <c r="FQ27" s="58">
        <f t="shared" ref="FQ27:GE27" ca="1" si="152">FQ11-FP11</f>
        <v>0</v>
      </c>
      <c r="FR27" s="58">
        <f t="shared" ca="1" si="152"/>
        <v>0</v>
      </c>
      <c r="FS27" s="58">
        <f t="shared" ca="1" si="152"/>
        <v>0</v>
      </c>
      <c r="FT27" s="58">
        <f t="shared" ca="1" si="152"/>
        <v>0</v>
      </c>
      <c r="FU27" s="58">
        <f t="shared" ca="1" si="152"/>
        <v>0</v>
      </c>
      <c r="FV27" s="58">
        <f t="shared" ca="1" si="152"/>
        <v>0</v>
      </c>
      <c r="FW27" s="58">
        <f t="shared" ca="1" si="152"/>
        <v>0</v>
      </c>
      <c r="FX27" s="58">
        <f t="shared" ca="1" si="152"/>
        <v>0</v>
      </c>
      <c r="FY27" s="58">
        <f t="shared" ca="1" si="152"/>
        <v>0</v>
      </c>
      <c r="FZ27" s="58">
        <f t="shared" ca="1" si="152"/>
        <v>0</v>
      </c>
      <c r="GA27" s="58">
        <f t="shared" ca="1" si="152"/>
        <v>0</v>
      </c>
      <c r="GB27" s="58">
        <f t="shared" ca="1" si="152"/>
        <v>0</v>
      </c>
      <c r="GC27" s="58">
        <f t="shared" ca="1" si="152"/>
        <v>0</v>
      </c>
      <c r="GD27" s="58">
        <f t="shared" ca="1" si="152"/>
        <v>0</v>
      </c>
      <c r="GE27" s="58">
        <f t="shared" ca="1" si="152"/>
        <v>0</v>
      </c>
      <c r="GF27" s="58">
        <f t="shared" ref="GF27:GH27" ca="1" si="153">GF11-GE11</f>
        <v>0</v>
      </c>
      <c r="GG27" s="58">
        <f t="shared" ca="1" si="153"/>
        <v>0</v>
      </c>
      <c r="GH27" s="58">
        <f t="shared" ca="1" si="153"/>
        <v>0</v>
      </c>
      <c r="GI27" s="58">
        <f t="shared" ref="GI27" ca="1" si="154">GI11-GH11</f>
        <v>0</v>
      </c>
    </row>
    <row r="28" spans="2:191" x14ac:dyDescent="0.2">
      <c r="B28" s="55" t="str">
        <f t="shared" si="129"/>
        <v>Toyota</v>
      </c>
      <c r="D28" s="58">
        <f t="shared" ref="D28:AH28" si="155">D12-C12</f>
        <v>3004</v>
      </c>
      <c r="E28" s="58">
        <f t="shared" si="155"/>
        <v>3171</v>
      </c>
      <c r="F28" s="58">
        <f t="shared" si="155"/>
        <v>7069</v>
      </c>
      <c r="G28" s="58">
        <f t="shared" si="155"/>
        <v>2863</v>
      </c>
      <c r="H28" s="58">
        <f t="shared" si="155"/>
        <v>3423</v>
      </c>
      <c r="I28" s="58">
        <f t="shared" si="155"/>
        <v>3645</v>
      </c>
      <c r="J28" s="58">
        <f t="shared" si="155"/>
        <v>3477</v>
      </c>
      <c r="K28" s="58">
        <f t="shared" si="155"/>
        <v>3302</v>
      </c>
      <c r="L28" s="58">
        <f t="shared" si="155"/>
        <v>4310</v>
      </c>
      <c r="M28" s="58">
        <f t="shared" si="155"/>
        <v>2444</v>
      </c>
      <c r="N28" s="58">
        <f t="shared" si="155"/>
        <v>4215</v>
      </c>
      <c r="O28" s="58">
        <f t="shared" si="155"/>
        <v>3162</v>
      </c>
      <c r="P28" s="58">
        <f t="shared" si="155"/>
        <v>3172</v>
      </c>
      <c r="Q28" s="58">
        <f t="shared" si="155"/>
        <v>4102</v>
      </c>
      <c r="R28" s="58">
        <f t="shared" si="155"/>
        <v>4883</v>
      </c>
      <c r="S28" s="58">
        <f t="shared" si="155"/>
        <v>3526</v>
      </c>
      <c r="T28" s="58">
        <f t="shared" si="155"/>
        <v>3694</v>
      </c>
      <c r="U28" s="58">
        <f t="shared" si="155"/>
        <v>4274</v>
      </c>
      <c r="V28" s="58">
        <f t="shared" si="155"/>
        <v>4000</v>
      </c>
      <c r="W28" s="58">
        <f t="shared" si="155"/>
        <v>3252</v>
      </c>
      <c r="X28" s="58">
        <f t="shared" si="155"/>
        <v>9641</v>
      </c>
      <c r="Y28" s="58">
        <f t="shared" si="155"/>
        <v>3724</v>
      </c>
      <c r="Z28" s="58">
        <f t="shared" si="155"/>
        <v>4667</v>
      </c>
      <c r="AA28" s="58">
        <f t="shared" si="155"/>
        <v>4895</v>
      </c>
      <c r="AB28" s="58">
        <f t="shared" si="155"/>
        <v>1424</v>
      </c>
      <c r="AC28" s="58">
        <f t="shared" si="155"/>
        <v>5328</v>
      </c>
      <c r="AD28" s="58">
        <f t="shared" si="155"/>
        <v>3048</v>
      </c>
      <c r="AE28" s="58">
        <f t="shared" si="155"/>
        <v>3742</v>
      </c>
      <c r="AF28" s="58">
        <f t="shared" si="155"/>
        <v>2294</v>
      </c>
      <c r="AG28" s="58">
        <f t="shared" si="155"/>
        <v>3707</v>
      </c>
      <c r="AH28" s="58">
        <f t="shared" si="155"/>
        <v>5008</v>
      </c>
      <c r="AI28" s="58"/>
      <c r="AJ28" s="58">
        <f t="shared" si="131"/>
        <v>608</v>
      </c>
      <c r="AK28" s="58">
        <f t="shared" si="75"/>
        <v>5053</v>
      </c>
      <c r="AL28" s="58">
        <f t="shared" si="75"/>
        <v>3393</v>
      </c>
      <c r="AM28" s="58">
        <f t="shared" si="75"/>
        <v>3886</v>
      </c>
      <c r="AN28" s="58">
        <f t="shared" si="75"/>
        <v>3843</v>
      </c>
      <c r="AO28" s="58">
        <f t="shared" si="75"/>
        <v>4959</v>
      </c>
      <c r="AP28" s="58">
        <f t="shared" si="75"/>
        <v>4140</v>
      </c>
      <c r="AQ28" s="58">
        <f t="shared" si="75"/>
        <v>4776</v>
      </c>
      <c r="AR28" s="58">
        <f t="shared" si="75"/>
        <v>4752</v>
      </c>
      <c r="AS28" s="58">
        <f t="shared" si="75"/>
        <v>-3574</v>
      </c>
      <c r="AT28" s="58">
        <f t="shared" si="75"/>
        <v>12168</v>
      </c>
      <c r="AU28" s="58">
        <f t="shared" si="75"/>
        <v>4628</v>
      </c>
      <c r="AV28" s="58">
        <f t="shared" si="75"/>
        <v>3918</v>
      </c>
      <c r="AW28" s="58">
        <f t="shared" si="75"/>
        <v>4653</v>
      </c>
      <c r="AX28" s="58">
        <f t="shared" si="75"/>
        <v>5334</v>
      </c>
      <c r="AY28" s="58">
        <f t="shared" si="75"/>
        <v>3703</v>
      </c>
      <c r="AZ28" s="58">
        <f t="shared" si="75"/>
        <v>4244</v>
      </c>
      <c r="BA28" s="58">
        <f t="shared" si="75"/>
        <v>3223</v>
      </c>
      <c r="BB28" s="58">
        <f t="shared" si="75"/>
        <v>4990</v>
      </c>
      <c r="BC28" s="58">
        <f t="shared" si="75"/>
        <v>3595</v>
      </c>
      <c r="BD28" s="58">
        <f t="shared" si="75"/>
        <v>4305</v>
      </c>
      <c r="BE28" s="58">
        <f t="shared" si="75"/>
        <v>3921</v>
      </c>
      <c r="BF28" s="58">
        <f t="shared" si="75"/>
        <v>4709</v>
      </c>
      <c r="BG28" s="58">
        <f t="shared" si="75"/>
        <v>5030</v>
      </c>
      <c r="BH28" s="58">
        <f t="shared" si="75"/>
        <v>3324</v>
      </c>
      <c r="BI28" s="58">
        <f t="shared" si="75"/>
        <v>4687</v>
      </c>
      <c r="BJ28" s="58">
        <f t="shared" si="75"/>
        <v>5271</v>
      </c>
      <c r="BK28" s="58">
        <f t="shared" si="75"/>
        <v>5316</v>
      </c>
      <c r="BL28" s="58">
        <f t="shared" si="75"/>
        <v>4468</v>
      </c>
      <c r="BM28" s="58">
        <f t="shared" si="75"/>
        <v>4281</v>
      </c>
      <c r="BN28" s="58">
        <f t="shared" si="75"/>
        <v>4817</v>
      </c>
      <c r="BO28" s="58">
        <f t="shared" si="75"/>
        <v>5195</v>
      </c>
      <c r="BP28" s="58">
        <f t="shared" si="75"/>
        <v>4713</v>
      </c>
      <c r="BQ28" s="58">
        <f t="shared" si="75"/>
        <v>4208</v>
      </c>
      <c r="BR28" s="58">
        <f t="shared" si="75"/>
        <v>4953</v>
      </c>
      <c r="BS28" s="58">
        <f t="shared" si="75"/>
        <v>5990</v>
      </c>
      <c r="BT28" s="58">
        <f t="shared" si="75"/>
        <v>5865</v>
      </c>
      <c r="BU28" s="58">
        <f t="shared" si="143"/>
        <v>4897</v>
      </c>
      <c r="BV28" s="58">
        <f t="shared" si="143"/>
        <v>3723</v>
      </c>
      <c r="BW28" s="58">
        <f t="shared" si="143"/>
        <v>10404</v>
      </c>
      <c r="BX28" s="58">
        <f t="shared" si="143"/>
        <v>3595</v>
      </c>
      <c r="BY28" s="58">
        <f t="shared" si="143"/>
        <v>2355</v>
      </c>
      <c r="BZ28" s="58">
        <f t="shared" si="143"/>
        <v>5302</v>
      </c>
      <c r="CA28" s="58">
        <f t="shared" si="143"/>
        <v>7164</v>
      </c>
      <c r="CB28" s="58">
        <f t="shared" si="143"/>
        <v>5976</v>
      </c>
      <c r="CC28" s="58">
        <f t="shared" si="143"/>
        <v>5240</v>
      </c>
      <c r="CD28" s="58">
        <f t="shared" si="143"/>
        <v>4925</v>
      </c>
      <c r="CE28" s="58">
        <f t="shared" si="143"/>
        <v>4852</v>
      </c>
      <c r="CF28" s="58">
        <f t="shared" si="143"/>
        <v>5387</v>
      </c>
      <c r="CG28" s="58">
        <f t="shared" si="143"/>
        <v>10948</v>
      </c>
      <c r="CH28" s="58">
        <f t="shared" si="143"/>
        <v>3973</v>
      </c>
      <c r="CI28" s="58">
        <f t="shared" si="143"/>
        <v>5037</v>
      </c>
      <c r="CJ28" s="58"/>
      <c r="CK28" s="58">
        <f t="shared" si="132"/>
        <v>6515</v>
      </c>
      <c r="CL28" s="58">
        <f t="shared" si="133"/>
        <v>6255</v>
      </c>
      <c r="CM28" s="58">
        <f t="shared" si="78"/>
        <v>5117</v>
      </c>
      <c r="CN28" s="58">
        <f t="shared" si="79"/>
        <v>5379</v>
      </c>
      <c r="CO28" s="58">
        <f t="shared" si="80"/>
        <v>6207</v>
      </c>
      <c r="CP28" s="58">
        <f t="shared" si="81"/>
        <v>5638</v>
      </c>
      <c r="CQ28" s="58">
        <f t="shared" si="82"/>
        <v>5405</v>
      </c>
      <c r="CR28" s="58">
        <f t="shared" si="83"/>
        <v>5019</v>
      </c>
      <c r="CS28" s="58">
        <f t="shared" si="84"/>
        <v>5518</v>
      </c>
      <c r="CT28" s="58">
        <f t="shared" si="85"/>
        <v>5141</v>
      </c>
      <c r="CU28" s="58">
        <f t="shared" si="86"/>
        <v>4128</v>
      </c>
      <c r="CV28" s="58">
        <f t="shared" si="87"/>
        <v>5208</v>
      </c>
      <c r="CW28" s="58">
        <f t="shared" si="88"/>
        <v>7599</v>
      </c>
      <c r="CX28" s="58">
        <f t="shared" si="89"/>
        <v>6465</v>
      </c>
      <c r="CY28" s="58">
        <f t="shared" si="90"/>
        <v>4285</v>
      </c>
      <c r="CZ28" s="58">
        <f t="shared" si="91"/>
        <v>5000</v>
      </c>
      <c r="DA28" s="58">
        <f t="shared" si="92"/>
        <v>5741</v>
      </c>
      <c r="DB28" s="58">
        <f t="shared" si="93"/>
        <v>6012</v>
      </c>
      <c r="DC28" s="58">
        <f t="shared" si="94"/>
        <v>4814</v>
      </c>
      <c r="DD28" s="58">
        <f t="shared" si="95"/>
        <v>5292</v>
      </c>
      <c r="DE28" s="58">
        <f t="shared" si="96"/>
        <v>4983</v>
      </c>
      <c r="DF28" s="58">
        <f t="shared" si="97"/>
        <v>6110</v>
      </c>
      <c r="DG28" s="58">
        <f t="shared" si="98"/>
        <v>5500</v>
      </c>
      <c r="DH28" s="58">
        <f t="shared" si="99"/>
        <v>5180</v>
      </c>
      <c r="DI28" s="58">
        <f t="shared" si="100"/>
        <v>5519</v>
      </c>
      <c r="DJ28" s="58">
        <f t="shared" si="101"/>
        <v>6463</v>
      </c>
      <c r="DK28" s="58">
        <f t="shared" si="102"/>
        <v>11398</v>
      </c>
      <c r="DL28" s="58">
        <f t="shared" si="103"/>
        <v>5184</v>
      </c>
      <c r="DM28" s="58">
        <f t="shared" si="104"/>
        <v>5968</v>
      </c>
      <c r="DN28" s="58">
        <f t="shared" si="105"/>
        <v>6994</v>
      </c>
      <c r="DO28" s="58">
        <f t="shared" si="106"/>
        <v>5730</v>
      </c>
      <c r="DP28" s="58">
        <f t="shared" si="107"/>
        <v>4816</v>
      </c>
      <c r="DQ28" s="58">
        <f t="shared" si="108"/>
        <v>4723</v>
      </c>
      <c r="DR28" s="58">
        <f t="shared" si="109"/>
        <v>7945</v>
      </c>
      <c r="DS28" s="58">
        <f t="shared" si="110"/>
        <v>4953</v>
      </c>
      <c r="DT28" s="58">
        <f t="shared" si="111"/>
        <v>3622</v>
      </c>
      <c r="DU28" s="58">
        <f t="shared" si="112"/>
        <v>3136</v>
      </c>
      <c r="DV28" s="58">
        <f t="shared" si="113"/>
        <v>5728</v>
      </c>
      <c r="DW28" s="58">
        <f t="shared" si="114"/>
        <v>8073</v>
      </c>
      <c r="DX28" s="58">
        <f t="shared" si="115"/>
        <v>7700</v>
      </c>
      <c r="DY28" s="58">
        <f t="shared" si="116"/>
        <v>16224</v>
      </c>
      <c r="DZ28" s="58">
        <f t="shared" si="117"/>
        <v>8775</v>
      </c>
      <c r="EA28" s="58">
        <f t="shared" si="118"/>
        <v>7165</v>
      </c>
      <c r="EB28" s="58">
        <f t="shared" si="119"/>
        <v>6766</v>
      </c>
      <c r="EC28" s="58">
        <f t="shared" si="120"/>
        <v>6791</v>
      </c>
      <c r="ED28" s="58">
        <f t="shared" si="121"/>
        <v>7258</v>
      </c>
      <c r="EE28" s="58">
        <f t="shared" si="122"/>
        <v>6877</v>
      </c>
      <c r="EF28" s="58">
        <f t="shared" si="123"/>
        <v>6149</v>
      </c>
      <c r="EG28" s="58">
        <f t="shared" si="124"/>
        <v>11312</v>
      </c>
      <c r="EH28" s="58"/>
      <c r="EI28" s="58">
        <v>6615</v>
      </c>
      <c r="EJ28" s="58">
        <f t="shared" si="134"/>
        <v>8232</v>
      </c>
      <c r="EK28" s="58">
        <f t="shared" si="125"/>
        <v>6108</v>
      </c>
      <c r="EL28" s="58">
        <f t="shared" si="125"/>
        <v>6648</v>
      </c>
      <c r="EM28" s="58">
        <f t="shared" si="125"/>
        <v>7348</v>
      </c>
      <c r="EN28" s="58">
        <f t="shared" si="125"/>
        <v>7297</v>
      </c>
      <c r="EO28" s="58">
        <f t="shared" si="125"/>
        <v>6547</v>
      </c>
      <c r="EP28" s="58">
        <f t="shared" si="125"/>
        <v>6695</v>
      </c>
      <c r="EQ28" s="58">
        <f t="shared" ca="1" si="125"/>
        <v>25381.304347826081</v>
      </c>
      <c r="ER28" s="58">
        <f t="shared" ca="1" si="125"/>
        <v>0</v>
      </c>
      <c r="ES28" s="58">
        <f t="shared" ca="1" si="125"/>
        <v>0</v>
      </c>
      <c r="ET28" s="58">
        <f t="shared" ca="1" si="125"/>
        <v>0</v>
      </c>
      <c r="EU28" s="58">
        <f t="shared" ca="1" si="125"/>
        <v>0</v>
      </c>
      <c r="EV28" s="58">
        <f t="shared" ca="1" si="125"/>
        <v>0</v>
      </c>
      <c r="EW28" s="58">
        <f t="shared" ca="1" si="125"/>
        <v>0</v>
      </c>
      <c r="EX28" s="58">
        <f t="shared" ca="1" si="125"/>
        <v>0</v>
      </c>
      <c r="EY28" s="58">
        <f t="shared" ca="1" si="125"/>
        <v>0</v>
      </c>
      <c r="EZ28" s="58">
        <f t="shared" ca="1" si="125"/>
        <v>0</v>
      </c>
      <c r="FA28" s="58">
        <f t="shared" ca="1" si="125"/>
        <v>0</v>
      </c>
      <c r="FB28" s="58">
        <f t="shared" ca="1" si="125"/>
        <v>0</v>
      </c>
      <c r="FC28" s="58">
        <f t="shared" ca="1" si="125"/>
        <v>0</v>
      </c>
      <c r="FD28" s="58">
        <f t="shared" ca="1" si="125"/>
        <v>0</v>
      </c>
      <c r="FE28" s="58">
        <f t="shared" ca="1" si="125"/>
        <v>0</v>
      </c>
      <c r="FF28" s="58">
        <f t="shared" ca="1" si="125"/>
        <v>0</v>
      </c>
      <c r="FG28" s="58">
        <f t="shared" ca="1" si="125"/>
        <v>0</v>
      </c>
      <c r="FH28" s="58">
        <f t="shared" ca="1" si="125"/>
        <v>0</v>
      </c>
      <c r="FI28" s="58">
        <f t="shared" ca="1" si="125"/>
        <v>0</v>
      </c>
      <c r="FJ28" s="58">
        <f t="shared" ca="1" si="125"/>
        <v>0</v>
      </c>
      <c r="FK28" s="58">
        <f t="shared" ca="1" si="125"/>
        <v>0</v>
      </c>
      <c r="FL28" s="58">
        <f t="shared" ca="1" si="125"/>
        <v>0</v>
      </c>
      <c r="FM28" s="58">
        <f t="shared" ca="1" si="125"/>
        <v>0</v>
      </c>
      <c r="FN28" s="58">
        <f t="shared" ca="1" si="125"/>
        <v>0</v>
      </c>
      <c r="FO28" s="58">
        <f t="shared" ca="1" si="125"/>
        <v>0</v>
      </c>
      <c r="FP28" s="58">
        <f t="shared" ca="1" si="125"/>
        <v>0</v>
      </c>
      <c r="FQ28" s="58">
        <f t="shared" ref="FQ28:GE28" ca="1" si="156">FQ12-FP12</f>
        <v>0</v>
      </c>
      <c r="FR28" s="58">
        <f t="shared" ca="1" si="156"/>
        <v>0</v>
      </c>
      <c r="FS28" s="58">
        <f t="shared" ca="1" si="156"/>
        <v>0</v>
      </c>
      <c r="FT28" s="58">
        <f t="shared" ca="1" si="156"/>
        <v>0</v>
      </c>
      <c r="FU28" s="58">
        <f t="shared" ca="1" si="156"/>
        <v>0</v>
      </c>
      <c r="FV28" s="58">
        <f t="shared" ca="1" si="156"/>
        <v>0</v>
      </c>
      <c r="FW28" s="58">
        <f t="shared" ca="1" si="156"/>
        <v>0</v>
      </c>
      <c r="FX28" s="58">
        <f t="shared" ca="1" si="156"/>
        <v>0</v>
      </c>
      <c r="FY28" s="58">
        <f t="shared" ca="1" si="156"/>
        <v>0</v>
      </c>
      <c r="FZ28" s="58">
        <f t="shared" ca="1" si="156"/>
        <v>0</v>
      </c>
      <c r="GA28" s="58">
        <f t="shared" ca="1" si="156"/>
        <v>0</v>
      </c>
      <c r="GB28" s="58">
        <f t="shared" ca="1" si="156"/>
        <v>0</v>
      </c>
      <c r="GC28" s="58">
        <f t="shared" ca="1" si="156"/>
        <v>0</v>
      </c>
      <c r="GD28" s="58">
        <f t="shared" ca="1" si="156"/>
        <v>0</v>
      </c>
      <c r="GE28" s="58">
        <f t="shared" ca="1" si="156"/>
        <v>0</v>
      </c>
      <c r="GF28" s="58">
        <f t="shared" ref="GF28:GH28" ca="1" si="157">GF12-GE12</f>
        <v>0</v>
      </c>
      <c r="GG28" s="58">
        <f t="shared" ca="1" si="157"/>
        <v>0</v>
      </c>
      <c r="GH28" s="58">
        <f t="shared" ca="1" si="157"/>
        <v>0</v>
      </c>
      <c r="GI28" s="58">
        <f t="shared" ref="GI28" ca="1" si="158">GI12-GH12</f>
        <v>0</v>
      </c>
    </row>
    <row r="29" spans="2:191" x14ac:dyDescent="0.2"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</row>
    <row r="30" spans="2:191" x14ac:dyDescent="0.2">
      <c r="B30" s="55" t="s">
        <v>13</v>
      </c>
      <c r="D30" s="58">
        <f t="shared" ref="D30:AH30" si="159">D14-C14</f>
        <v>4696</v>
      </c>
      <c r="E30" s="58">
        <f t="shared" si="159"/>
        <v>4935</v>
      </c>
      <c r="F30" s="58">
        <f t="shared" si="159"/>
        <v>10680</v>
      </c>
      <c r="G30" s="58">
        <f t="shared" si="159"/>
        <v>3992</v>
      </c>
      <c r="H30" s="58">
        <f t="shared" si="159"/>
        <v>5195</v>
      </c>
      <c r="I30" s="58">
        <f t="shared" si="159"/>
        <v>5836</v>
      </c>
      <c r="J30" s="58">
        <f t="shared" si="159"/>
        <v>5866</v>
      </c>
      <c r="K30" s="58">
        <f t="shared" si="159"/>
        <v>4891</v>
      </c>
      <c r="L30" s="58">
        <f t="shared" si="159"/>
        <v>6059</v>
      </c>
      <c r="M30" s="58">
        <f t="shared" si="159"/>
        <v>3325</v>
      </c>
      <c r="N30" s="58">
        <f t="shared" si="159"/>
        <v>5712</v>
      </c>
      <c r="O30" s="58">
        <f t="shared" si="159"/>
        <v>4540</v>
      </c>
      <c r="P30" s="58">
        <f t="shared" si="159"/>
        <v>4160</v>
      </c>
      <c r="Q30" s="58">
        <f t="shared" si="159"/>
        <v>5210</v>
      </c>
      <c r="R30" s="58">
        <f t="shared" si="159"/>
        <v>6451</v>
      </c>
      <c r="S30" s="58">
        <f t="shared" si="159"/>
        <v>4730</v>
      </c>
      <c r="T30" s="58">
        <f t="shared" si="159"/>
        <v>4834</v>
      </c>
      <c r="U30" s="58">
        <f t="shared" si="159"/>
        <v>5560</v>
      </c>
      <c r="V30" s="58">
        <f t="shared" si="159"/>
        <v>4966</v>
      </c>
      <c r="W30" s="58">
        <f t="shared" si="159"/>
        <v>4244</v>
      </c>
      <c r="X30" s="58">
        <f t="shared" si="159"/>
        <v>12438</v>
      </c>
      <c r="Y30" s="58">
        <f t="shared" si="159"/>
        <v>4893</v>
      </c>
      <c r="Z30" s="58">
        <f t="shared" si="159"/>
        <v>6665</v>
      </c>
      <c r="AA30" s="58">
        <f t="shared" si="159"/>
        <v>7318</v>
      </c>
      <c r="AB30" s="58">
        <f t="shared" si="159"/>
        <v>1453</v>
      </c>
      <c r="AC30" s="58">
        <f t="shared" si="159"/>
        <v>7733</v>
      </c>
      <c r="AD30" s="58">
        <f t="shared" si="159"/>
        <v>4020</v>
      </c>
      <c r="AE30" s="58">
        <f t="shared" si="159"/>
        <v>4878</v>
      </c>
      <c r="AF30" s="58">
        <f t="shared" si="159"/>
        <v>3124</v>
      </c>
      <c r="AG30" s="58">
        <f t="shared" si="159"/>
        <v>5389</v>
      </c>
      <c r="AH30" s="58">
        <f t="shared" si="159"/>
        <v>7493</v>
      </c>
      <c r="AI30" s="58"/>
      <c r="AJ30" s="58">
        <f>AJ14</f>
        <v>774</v>
      </c>
      <c r="AK30" s="58">
        <f t="shared" ref="AK30:CI30" si="160">AK14-AJ14</f>
        <v>7618</v>
      </c>
      <c r="AL30" s="58">
        <f t="shared" si="160"/>
        <v>5040</v>
      </c>
      <c r="AM30" s="58">
        <f t="shared" si="160"/>
        <v>4682</v>
      </c>
      <c r="AN30" s="58">
        <f t="shared" si="160"/>
        <v>4168</v>
      </c>
      <c r="AO30" s="58">
        <f t="shared" si="160"/>
        <v>5212</v>
      </c>
      <c r="AP30" s="58">
        <f t="shared" si="160"/>
        <v>4454</v>
      </c>
      <c r="AQ30" s="58">
        <f t="shared" si="160"/>
        <v>4911</v>
      </c>
      <c r="AR30" s="58">
        <f t="shared" si="160"/>
        <v>4797</v>
      </c>
      <c r="AS30" s="58">
        <f t="shared" si="160"/>
        <v>-4418</v>
      </c>
      <c r="AT30" s="58">
        <f t="shared" si="160"/>
        <v>13927</v>
      </c>
      <c r="AU30" s="58">
        <f t="shared" si="160"/>
        <v>4678</v>
      </c>
      <c r="AV30" s="58">
        <f t="shared" si="160"/>
        <v>4302</v>
      </c>
      <c r="AW30" s="58">
        <f t="shared" si="160"/>
        <v>5308</v>
      </c>
      <c r="AX30" s="58">
        <f t="shared" si="160"/>
        <v>6053</v>
      </c>
      <c r="AY30" s="58">
        <f t="shared" si="160"/>
        <v>4331</v>
      </c>
      <c r="AZ30" s="58">
        <f t="shared" si="160"/>
        <v>4846</v>
      </c>
      <c r="BA30" s="58">
        <f t="shared" si="160"/>
        <v>3650</v>
      </c>
      <c r="BB30" s="58">
        <f t="shared" si="160"/>
        <v>5860</v>
      </c>
      <c r="BC30" s="58">
        <f t="shared" si="160"/>
        <v>4372</v>
      </c>
      <c r="BD30" s="58">
        <f t="shared" si="160"/>
        <v>4659</v>
      </c>
      <c r="BE30" s="58">
        <f t="shared" si="160"/>
        <v>4120</v>
      </c>
      <c r="BF30" s="58">
        <f t="shared" si="160"/>
        <v>5461</v>
      </c>
      <c r="BG30" s="58">
        <f t="shared" si="160"/>
        <v>5365</v>
      </c>
      <c r="BH30" s="58">
        <f t="shared" si="160"/>
        <v>3233</v>
      </c>
      <c r="BI30" s="58">
        <f t="shared" si="160"/>
        <v>4315</v>
      </c>
      <c r="BJ30" s="58">
        <f t="shared" si="160"/>
        <v>5136</v>
      </c>
      <c r="BK30" s="58">
        <f t="shared" si="160"/>
        <v>5514</v>
      </c>
      <c r="BL30" s="58">
        <f t="shared" si="160"/>
        <v>4089</v>
      </c>
      <c r="BM30" s="58">
        <f t="shared" si="160"/>
        <v>3766</v>
      </c>
      <c r="BN30" s="58">
        <f t="shared" si="160"/>
        <v>4357</v>
      </c>
      <c r="BO30" s="58">
        <f t="shared" si="160"/>
        <v>4767</v>
      </c>
      <c r="BP30" s="58">
        <f t="shared" si="160"/>
        <v>4168</v>
      </c>
      <c r="BQ30" s="58">
        <f t="shared" si="160"/>
        <v>3758</v>
      </c>
      <c r="BR30" s="58">
        <f t="shared" si="160"/>
        <v>4250</v>
      </c>
      <c r="BS30" s="58">
        <f t="shared" si="160"/>
        <v>5416</v>
      </c>
      <c r="BT30" s="58">
        <f t="shared" si="160"/>
        <v>5521</v>
      </c>
      <c r="BU30" s="58">
        <f t="shared" si="160"/>
        <v>4424</v>
      </c>
      <c r="BV30" s="58">
        <f t="shared" si="160"/>
        <v>3285</v>
      </c>
      <c r="BW30" s="58">
        <f t="shared" si="160"/>
        <v>9434</v>
      </c>
      <c r="BX30" s="58">
        <f t="shared" si="160"/>
        <v>3337</v>
      </c>
      <c r="BY30" s="58">
        <f t="shared" si="160"/>
        <v>2031</v>
      </c>
      <c r="BZ30" s="58">
        <f t="shared" si="160"/>
        <v>4821</v>
      </c>
      <c r="CA30" s="58">
        <f t="shared" si="160"/>
        <v>7271</v>
      </c>
      <c r="CB30" s="58">
        <f t="shared" si="160"/>
        <v>6181</v>
      </c>
      <c r="CC30" s="58">
        <f t="shared" si="160"/>
        <v>5302</v>
      </c>
      <c r="CD30" s="58">
        <f t="shared" si="160"/>
        <v>4828</v>
      </c>
      <c r="CE30" s="58">
        <f t="shared" si="160"/>
        <v>4885</v>
      </c>
      <c r="CF30" s="58">
        <f t="shared" si="160"/>
        <v>5780</v>
      </c>
      <c r="CG30" s="58">
        <f t="shared" si="160"/>
        <v>10544</v>
      </c>
      <c r="CH30" s="58">
        <f t="shared" si="160"/>
        <v>4171</v>
      </c>
      <c r="CI30" s="58">
        <f t="shared" si="160"/>
        <v>5867</v>
      </c>
      <c r="CJ30" s="58"/>
      <c r="CK30" s="58">
        <f t="shared" si="132"/>
        <v>6975</v>
      </c>
      <c r="CL30" s="58">
        <f t="shared" ref="CL30" si="161">CL14-CK14</f>
        <v>6330</v>
      </c>
      <c r="CM30" s="58">
        <f t="shared" ref="CM30" si="162">CM14-CL14</f>
        <v>5045</v>
      </c>
      <c r="CN30" s="58">
        <f t="shared" ref="CN30" si="163">CN14-CM14</f>
        <v>5246</v>
      </c>
      <c r="CO30" s="58">
        <f t="shared" ref="CO30" si="164">CO14-CN14</f>
        <v>5778</v>
      </c>
      <c r="CP30" s="58">
        <f t="shared" ref="CP30" si="165">CP14-CO14</f>
        <v>5132</v>
      </c>
      <c r="CQ30" s="58">
        <f t="shared" ref="CQ30" si="166">CQ14-CP14</f>
        <v>4698</v>
      </c>
      <c r="CR30" s="58">
        <f t="shared" ref="CR30" si="167">CR14-CQ14</f>
        <v>4743</v>
      </c>
      <c r="CS30" s="58">
        <f t="shared" ref="CS30" si="168">CS14-CR14</f>
        <v>5761</v>
      </c>
      <c r="CT30" s="58">
        <f t="shared" ref="CT30" si="169">CT14-CS14</f>
        <v>5143</v>
      </c>
      <c r="CU30" s="58">
        <f t="shared" ref="CU30" si="170">CU14-CT14</f>
        <v>4042</v>
      </c>
      <c r="CV30" s="58">
        <f t="shared" ref="CV30" si="171">CV14-CU14</f>
        <v>5356</v>
      </c>
      <c r="CW30" s="58">
        <f t="shared" ref="CW30" si="172">CW14-CV14</f>
        <v>9706</v>
      </c>
      <c r="CX30" s="58">
        <f t="shared" ref="CX30" si="173">CX14-CW14</f>
        <v>7487</v>
      </c>
      <c r="CY30" s="58">
        <f t="shared" ref="CY30" si="174">CY14-CX14</f>
        <v>5032</v>
      </c>
      <c r="CZ30" s="58">
        <f t="shared" ref="CZ30" si="175">CZ14-CY14</f>
        <v>1872</v>
      </c>
      <c r="DA30" s="58">
        <f t="shared" ref="DA30" si="176">DA14-CZ14</f>
        <v>5415</v>
      </c>
      <c r="DB30" s="58">
        <f t="shared" ref="DB30" si="177">DB14-DA14</f>
        <v>6395</v>
      </c>
      <c r="DC30" s="58">
        <f t="shared" ref="DC30" si="178">DC14-DB14</f>
        <v>4872</v>
      </c>
      <c r="DD30" s="58">
        <f t="shared" ref="DD30" si="179">DD14-DC14</f>
        <v>4889</v>
      </c>
      <c r="DE30" s="58">
        <f t="shared" ref="DE30" si="180">DE14-DD14</f>
        <v>4854</v>
      </c>
      <c r="DF30" s="58">
        <f t="shared" ref="DF30" si="181">DF14-DE14</f>
        <v>5937</v>
      </c>
      <c r="DG30" s="58">
        <f t="shared" ref="DG30" si="182">DG14-DF14</f>
        <v>5366</v>
      </c>
      <c r="DH30" s="58">
        <f t="shared" ref="DH30" si="183">DH14-DG14</f>
        <v>4776</v>
      </c>
      <c r="DI30" s="58">
        <f t="shared" ref="DI30" si="184">DI14-DH14</f>
        <v>5060</v>
      </c>
      <c r="DJ30" s="58">
        <f t="shared" ref="DJ30" si="185">DJ14-DI14</f>
        <v>6089</v>
      </c>
      <c r="DK30" s="58">
        <f t="shared" ref="DK30" si="186">DK14-DJ14</f>
        <v>10402</v>
      </c>
      <c r="DL30" s="58">
        <f t="shared" ref="DL30" si="187">DL14-DK14</f>
        <v>4715</v>
      </c>
      <c r="DM30" s="58">
        <f t="shared" ref="DM30" si="188">DM14-DL14</f>
        <v>5116</v>
      </c>
      <c r="DN30" s="58">
        <f t="shared" ref="DN30" si="189">DN14-DM14</f>
        <v>6237</v>
      </c>
      <c r="DO30" s="58">
        <f t="shared" ref="DO30" si="190">DO14-DN14</f>
        <v>5088</v>
      </c>
      <c r="DP30" s="58">
        <f t="shared" ref="DP30" si="191">DP14-DO14</f>
        <v>4220</v>
      </c>
      <c r="DQ30" s="58">
        <f t="shared" ref="DQ30" si="192">DQ14-DP14</f>
        <v>4564</v>
      </c>
      <c r="DR30" s="58">
        <f t="shared" ref="DR30" si="193">DR14-DQ14</f>
        <v>7215</v>
      </c>
      <c r="DS30" s="58">
        <f t="shared" ref="DS30" si="194">DS14-DR14</f>
        <v>4363</v>
      </c>
      <c r="DT30" s="58">
        <f t="shared" ref="DT30" si="195">DT14-DS14</f>
        <v>2745</v>
      </c>
      <c r="DU30" s="58">
        <f t="shared" ref="DU30" si="196">DU14-DT14</f>
        <v>2681</v>
      </c>
      <c r="DV30" s="58">
        <f t="shared" ref="DV30" si="197">DV14-DU14</f>
        <v>6992</v>
      </c>
      <c r="DW30" s="58">
        <f t="shared" ref="DW30" si="198">DW14-DV14</f>
        <v>8553</v>
      </c>
      <c r="DX30" s="58">
        <f t="shared" ref="DX30" si="199">DX14-DW14</f>
        <v>6502</v>
      </c>
      <c r="DY30" s="58">
        <f t="shared" ref="DY30" si="200">DY14-DX14</f>
        <v>15289</v>
      </c>
      <c r="DZ30" s="58">
        <f t="shared" ref="DZ30" si="201">DZ14-DY14</f>
        <v>8079</v>
      </c>
      <c r="EA30" s="58">
        <f t="shared" ref="EA30" si="202">EA14-DZ14</f>
        <v>6601</v>
      </c>
      <c r="EB30" s="58">
        <f t="shared" ref="EB30" si="203">EB14-EA14</f>
        <v>5970</v>
      </c>
      <c r="EC30" s="58">
        <f t="shared" ref="EC30" si="204">EC14-EB14</f>
        <v>5941</v>
      </c>
      <c r="ED30" s="58">
        <f t="shared" ref="ED30" si="205">ED14-EC14</f>
        <v>6608</v>
      </c>
      <c r="EE30" s="58">
        <f t="shared" ref="EE30" si="206">EE14-ED14</f>
        <v>5994</v>
      </c>
      <c r="EF30" s="58">
        <f t="shared" ref="EF30" si="207">EF14-EE14</f>
        <v>5412</v>
      </c>
      <c r="EG30" s="58">
        <f t="shared" ref="EG30" si="208">EG14-EF14</f>
        <v>10752</v>
      </c>
      <c r="EH30" s="58"/>
      <c r="EI30" s="58">
        <v>5875</v>
      </c>
      <c r="EJ30" s="58">
        <f>EJ14-EI14</f>
        <v>7419</v>
      </c>
      <c r="EK30" s="58">
        <f t="shared" ref="EK30:FP30" si="209">EK14-EJ14</f>
        <v>5230</v>
      </c>
      <c r="EL30" s="58">
        <f t="shared" si="209"/>
        <v>5595</v>
      </c>
      <c r="EM30" s="58">
        <f t="shared" si="209"/>
        <v>6729</v>
      </c>
      <c r="EN30" s="58">
        <f t="shared" si="209"/>
        <v>6312</v>
      </c>
      <c r="EO30" s="58">
        <f t="shared" si="209"/>
        <v>5328</v>
      </c>
      <c r="EP30" s="58">
        <f t="shared" si="209"/>
        <v>5584</v>
      </c>
      <c r="EQ30" s="58">
        <f t="shared" ca="1" si="209"/>
        <v>21834.478260869626</v>
      </c>
      <c r="ER30" s="58">
        <f t="shared" ca="1" si="209"/>
        <v>0</v>
      </c>
      <c r="ES30" s="58">
        <f t="shared" ca="1" si="209"/>
        <v>0</v>
      </c>
      <c r="ET30" s="58">
        <f t="shared" ca="1" si="209"/>
        <v>0</v>
      </c>
      <c r="EU30" s="58">
        <f t="shared" ca="1" si="209"/>
        <v>0</v>
      </c>
      <c r="EV30" s="58">
        <f t="shared" ca="1" si="209"/>
        <v>0</v>
      </c>
      <c r="EW30" s="58">
        <f t="shared" ca="1" si="209"/>
        <v>0</v>
      </c>
      <c r="EX30" s="58">
        <f t="shared" ca="1" si="209"/>
        <v>0</v>
      </c>
      <c r="EY30" s="58">
        <f t="shared" ca="1" si="209"/>
        <v>0</v>
      </c>
      <c r="EZ30" s="58">
        <f t="shared" ca="1" si="209"/>
        <v>0</v>
      </c>
      <c r="FA30" s="58">
        <f t="shared" ca="1" si="209"/>
        <v>0</v>
      </c>
      <c r="FB30" s="58">
        <f t="shared" ca="1" si="209"/>
        <v>0</v>
      </c>
      <c r="FC30" s="58">
        <f t="shared" ca="1" si="209"/>
        <v>0</v>
      </c>
      <c r="FD30" s="58">
        <f t="shared" ca="1" si="209"/>
        <v>0</v>
      </c>
      <c r="FE30" s="58">
        <f t="shared" ca="1" si="209"/>
        <v>0</v>
      </c>
      <c r="FF30" s="58">
        <f t="shared" ca="1" si="209"/>
        <v>0</v>
      </c>
      <c r="FG30" s="58">
        <f t="shared" ca="1" si="209"/>
        <v>0</v>
      </c>
      <c r="FH30" s="58">
        <f t="shared" ca="1" si="209"/>
        <v>0</v>
      </c>
      <c r="FI30" s="58">
        <f t="shared" ca="1" si="209"/>
        <v>0</v>
      </c>
      <c r="FJ30" s="58">
        <f t="shared" ca="1" si="209"/>
        <v>0</v>
      </c>
      <c r="FK30" s="58">
        <f t="shared" ca="1" si="209"/>
        <v>0</v>
      </c>
      <c r="FL30" s="58">
        <f t="shared" ca="1" si="209"/>
        <v>0</v>
      </c>
      <c r="FM30" s="58">
        <f t="shared" ca="1" si="209"/>
        <v>0</v>
      </c>
      <c r="FN30" s="58">
        <f t="shared" ca="1" si="209"/>
        <v>0</v>
      </c>
      <c r="FO30" s="58">
        <f t="shared" ca="1" si="209"/>
        <v>0</v>
      </c>
      <c r="FP30" s="58">
        <f t="shared" ca="1" si="209"/>
        <v>0</v>
      </c>
      <c r="FQ30" s="58">
        <f t="shared" ref="FQ30:GE30" ca="1" si="210">FQ14-FP14</f>
        <v>0</v>
      </c>
      <c r="FR30" s="58">
        <f t="shared" ca="1" si="210"/>
        <v>0</v>
      </c>
      <c r="FS30" s="58">
        <f t="shared" ca="1" si="210"/>
        <v>0</v>
      </c>
      <c r="FT30" s="58">
        <f t="shared" ca="1" si="210"/>
        <v>0</v>
      </c>
      <c r="FU30" s="58">
        <f t="shared" ca="1" si="210"/>
        <v>0</v>
      </c>
      <c r="FV30" s="58">
        <f t="shared" ca="1" si="210"/>
        <v>0</v>
      </c>
      <c r="FW30" s="58">
        <f t="shared" ca="1" si="210"/>
        <v>0</v>
      </c>
      <c r="FX30" s="58">
        <f t="shared" ca="1" si="210"/>
        <v>0</v>
      </c>
      <c r="FY30" s="58">
        <f t="shared" ca="1" si="210"/>
        <v>0</v>
      </c>
      <c r="FZ30" s="58">
        <f t="shared" ca="1" si="210"/>
        <v>0</v>
      </c>
      <c r="GA30" s="58">
        <f t="shared" ca="1" si="210"/>
        <v>0</v>
      </c>
      <c r="GB30" s="58">
        <f t="shared" ca="1" si="210"/>
        <v>0</v>
      </c>
      <c r="GC30" s="58">
        <f t="shared" ca="1" si="210"/>
        <v>0</v>
      </c>
      <c r="GD30" s="58">
        <f t="shared" ca="1" si="210"/>
        <v>0</v>
      </c>
      <c r="GE30" s="58">
        <f t="shared" ca="1" si="210"/>
        <v>0</v>
      </c>
      <c r="GF30" s="58">
        <f t="shared" ref="GF30:GH30" ca="1" si="211">GF14-GE14</f>
        <v>0</v>
      </c>
      <c r="GG30" s="58">
        <f t="shared" ca="1" si="211"/>
        <v>0</v>
      </c>
      <c r="GH30" s="58">
        <f t="shared" ca="1" si="211"/>
        <v>0</v>
      </c>
      <c r="GI30" s="58">
        <f t="shared" ref="GI30" ca="1" si="212">GI14-GH14</f>
        <v>0</v>
      </c>
    </row>
    <row r="31" spans="2:191" x14ac:dyDescent="0.2"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</row>
    <row r="32" spans="2:191" ht="15" x14ac:dyDescent="0.25">
      <c r="B32" s="6" t="s">
        <v>82</v>
      </c>
      <c r="C32" s="6"/>
      <c r="D32" s="7">
        <f t="shared" ref="D32:AH32" si="213">D16-C16</f>
        <v>63510</v>
      </c>
      <c r="E32" s="7">
        <f t="shared" si="213"/>
        <v>68500</v>
      </c>
      <c r="F32" s="7">
        <f t="shared" si="213"/>
        <v>140916</v>
      </c>
      <c r="G32" s="7">
        <f t="shared" si="213"/>
        <v>53141</v>
      </c>
      <c r="H32" s="7">
        <f t="shared" si="213"/>
        <v>67088</v>
      </c>
      <c r="I32" s="7">
        <f t="shared" si="213"/>
        <v>75017</v>
      </c>
      <c r="J32" s="7">
        <f t="shared" si="213"/>
        <v>70155</v>
      </c>
      <c r="K32" s="7">
        <f t="shared" si="213"/>
        <v>62380</v>
      </c>
      <c r="L32" s="7">
        <f t="shared" si="213"/>
        <v>81469</v>
      </c>
      <c r="M32" s="7">
        <f t="shared" si="213"/>
        <v>45771</v>
      </c>
      <c r="N32" s="7">
        <f t="shared" si="213"/>
        <v>74371</v>
      </c>
      <c r="O32" s="7">
        <f t="shared" si="213"/>
        <v>62624</v>
      </c>
      <c r="P32" s="7">
        <f t="shared" si="213"/>
        <v>60611</v>
      </c>
      <c r="Q32" s="7">
        <f t="shared" si="213"/>
        <v>79847</v>
      </c>
      <c r="R32" s="7">
        <f t="shared" si="213"/>
        <v>89924</v>
      </c>
      <c r="S32" s="7">
        <f t="shared" si="213"/>
        <v>70629</v>
      </c>
      <c r="T32" s="7">
        <f t="shared" si="213"/>
        <v>71477</v>
      </c>
      <c r="U32" s="7">
        <f t="shared" si="213"/>
        <v>86367</v>
      </c>
      <c r="V32" s="7">
        <f t="shared" si="213"/>
        <v>71243</v>
      </c>
      <c r="W32" s="7">
        <f t="shared" si="213"/>
        <v>55770</v>
      </c>
      <c r="X32" s="7">
        <f t="shared" si="213"/>
        <v>200527</v>
      </c>
      <c r="Y32" s="7">
        <f t="shared" si="213"/>
        <v>74915</v>
      </c>
      <c r="Z32" s="7">
        <f t="shared" si="213"/>
        <v>88910</v>
      </c>
      <c r="AA32" s="7">
        <f t="shared" si="213"/>
        <v>119024</v>
      </c>
      <c r="AB32" s="7">
        <f t="shared" si="213"/>
        <v>23408</v>
      </c>
      <c r="AC32" s="7">
        <f t="shared" si="213"/>
        <v>123305</v>
      </c>
      <c r="AD32" s="7">
        <f t="shared" si="213"/>
        <v>55197</v>
      </c>
      <c r="AE32" s="7">
        <f t="shared" si="213"/>
        <v>79209</v>
      </c>
      <c r="AF32" s="7">
        <f t="shared" si="213"/>
        <v>32811</v>
      </c>
      <c r="AG32" s="7">
        <f t="shared" si="213"/>
        <v>93952</v>
      </c>
      <c r="AH32" s="7">
        <f t="shared" si="213"/>
        <v>84561</v>
      </c>
      <c r="AI32" s="7"/>
      <c r="AJ32" s="7">
        <f>AJ16</f>
        <v>15270</v>
      </c>
      <c r="AK32" s="7">
        <f t="shared" ref="AK32:CI32" si="214">AK16-AJ16</f>
        <v>117825</v>
      </c>
      <c r="AL32" s="7">
        <f t="shared" si="214"/>
        <v>77448</v>
      </c>
      <c r="AM32" s="7">
        <f t="shared" si="214"/>
        <v>73757</v>
      </c>
      <c r="AN32" s="7">
        <f t="shared" si="214"/>
        <v>66504</v>
      </c>
      <c r="AO32" s="7">
        <f t="shared" si="214"/>
        <v>84604</v>
      </c>
      <c r="AP32" s="7">
        <f t="shared" si="214"/>
        <v>72631</v>
      </c>
      <c r="AQ32" s="7">
        <f t="shared" si="214"/>
        <v>80610</v>
      </c>
      <c r="AR32" s="7">
        <f t="shared" si="214"/>
        <v>81499</v>
      </c>
      <c r="AS32" s="7">
        <f t="shared" si="214"/>
        <v>-41575</v>
      </c>
      <c r="AT32" s="7">
        <f t="shared" si="214"/>
        <v>193962</v>
      </c>
      <c r="AU32" s="7">
        <f t="shared" si="214"/>
        <v>75205</v>
      </c>
      <c r="AV32" s="7">
        <f t="shared" si="214"/>
        <v>68478</v>
      </c>
      <c r="AW32" s="7">
        <f t="shared" si="214"/>
        <v>85329</v>
      </c>
      <c r="AX32" s="7">
        <f t="shared" si="214"/>
        <v>90320</v>
      </c>
      <c r="AY32" s="7">
        <f t="shared" si="214"/>
        <v>69049</v>
      </c>
      <c r="AZ32" s="7">
        <f t="shared" si="214"/>
        <v>78178</v>
      </c>
      <c r="BA32" s="7">
        <f t="shared" si="214"/>
        <v>42439</v>
      </c>
      <c r="BB32" s="7">
        <f t="shared" si="214"/>
        <v>99596</v>
      </c>
      <c r="BC32" s="7">
        <f t="shared" si="214"/>
        <v>64515</v>
      </c>
      <c r="BD32" s="7">
        <f t="shared" si="214"/>
        <v>68678</v>
      </c>
      <c r="BE32" s="7">
        <f t="shared" si="214"/>
        <v>65142</v>
      </c>
      <c r="BF32" s="7">
        <f t="shared" si="214"/>
        <v>77468</v>
      </c>
      <c r="BG32" s="7">
        <f t="shared" si="214"/>
        <v>76212</v>
      </c>
      <c r="BH32" s="7">
        <f t="shared" si="214"/>
        <v>50932</v>
      </c>
      <c r="BI32" s="7">
        <f t="shared" si="214"/>
        <v>68329</v>
      </c>
      <c r="BJ32" s="7">
        <f t="shared" si="214"/>
        <v>83721</v>
      </c>
      <c r="BK32" s="7">
        <f t="shared" si="214"/>
        <v>80968</v>
      </c>
      <c r="BL32" s="7">
        <f t="shared" si="214"/>
        <v>64161</v>
      </c>
      <c r="BM32" s="7">
        <f t="shared" si="214"/>
        <v>64792</v>
      </c>
      <c r="BN32" s="7">
        <f t="shared" si="214"/>
        <v>71085</v>
      </c>
      <c r="BO32" s="7">
        <f t="shared" si="214"/>
        <v>77311</v>
      </c>
      <c r="BP32" s="7">
        <f t="shared" si="214"/>
        <v>66541</v>
      </c>
      <c r="BQ32" s="7">
        <f t="shared" si="214"/>
        <v>60802</v>
      </c>
      <c r="BR32" s="7">
        <f t="shared" si="214"/>
        <v>69747</v>
      </c>
      <c r="BS32" s="7">
        <f t="shared" si="214"/>
        <v>85419</v>
      </c>
      <c r="BT32" s="7">
        <f t="shared" si="214"/>
        <v>80998</v>
      </c>
      <c r="BU32" s="7">
        <f t="shared" si="214"/>
        <v>69084</v>
      </c>
      <c r="BV32" s="7">
        <f t="shared" si="214"/>
        <v>51668</v>
      </c>
      <c r="BW32" s="7">
        <f t="shared" si="214"/>
        <v>155935</v>
      </c>
      <c r="BX32" s="7">
        <f t="shared" si="214"/>
        <v>57877</v>
      </c>
      <c r="BY32" s="7">
        <f t="shared" si="214"/>
        <v>42779</v>
      </c>
      <c r="BZ32" s="7">
        <f t="shared" si="214"/>
        <v>84265</v>
      </c>
      <c r="CA32" s="7">
        <f t="shared" si="214"/>
        <v>127569</v>
      </c>
      <c r="CB32" s="7">
        <f t="shared" si="214"/>
        <v>115221</v>
      </c>
      <c r="CC32" s="7">
        <f t="shared" si="214"/>
        <v>83323</v>
      </c>
      <c r="CD32" s="7">
        <f t="shared" si="214"/>
        <v>74320</v>
      </c>
      <c r="CE32" s="7">
        <f t="shared" si="214"/>
        <v>72777</v>
      </c>
      <c r="CF32" s="7">
        <f t="shared" si="214"/>
        <v>84191</v>
      </c>
      <c r="CG32" s="7">
        <f t="shared" si="214"/>
        <v>152984</v>
      </c>
      <c r="CH32" s="7">
        <f t="shared" si="214"/>
        <v>59407</v>
      </c>
      <c r="CI32" s="7">
        <f t="shared" si="214"/>
        <v>78062</v>
      </c>
      <c r="CJ32" s="7"/>
      <c r="CK32" s="7">
        <f t="shared" si="132"/>
        <v>127242</v>
      </c>
      <c r="CL32" s="7">
        <f t="shared" ref="CL32" si="215">CL16-CK16</f>
        <v>103379</v>
      </c>
      <c r="CM32" s="7">
        <f t="shared" ref="CM32" si="216">CM16-CL16</f>
        <v>81451</v>
      </c>
      <c r="CN32" s="7">
        <f t="shared" ref="CN32" si="217">CN16-CM16</f>
        <v>80543</v>
      </c>
      <c r="CO32" s="7">
        <f t="shared" ref="CO32" si="218">CO16-CN16</f>
        <v>94048</v>
      </c>
      <c r="CP32" s="7">
        <f t="shared" ref="CP32" si="219">CP16-CO16</f>
        <v>76272</v>
      </c>
      <c r="CQ32" s="7">
        <f t="shared" ref="CQ32" si="220">CQ16-CP16</f>
        <v>72882</v>
      </c>
      <c r="CR32" s="7">
        <f t="shared" ref="CR32" si="221">CR16-CQ16</f>
        <v>70443</v>
      </c>
      <c r="CS32" s="7">
        <f t="shared" ref="CS32" si="222">CS16-CR16</f>
        <v>82572</v>
      </c>
      <c r="CT32" s="7">
        <f t="shared" ref="CT32" si="223">CT16-CS16</f>
        <v>66661</v>
      </c>
      <c r="CU32" s="7">
        <f t="shared" ref="CU32" si="224">CU16-CT16</f>
        <v>55381</v>
      </c>
      <c r="CV32" s="7">
        <f t="shared" ref="CV32" si="225">CV16-CU16</f>
        <v>71947</v>
      </c>
      <c r="CW32" s="7">
        <f t="shared" ref="CW32" si="226">CW16-CV16</f>
        <v>133381</v>
      </c>
      <c r="CX32" s="7">
        <f t="shared" ref="CX32" si="227">CX16-CW16</f>
        <v>98515</v>
      </c>
      <c r="CY32" s="7">
        <f t="shared" ref="CY32" si="228">CY16-CX16</f>
        <v>68170</v>
      </c>
      <c r="CZ32" s="7">
        <f t="shared" ref="CZ32" si="229">CZ16-CY16</f>
        <v>68805</v>
      </c>
      <c r="DA32" s="7">
        <f t="shared" ref="DA32" si="230">DA16-CZ16</f>
        <v>76990</v>
      </c>
      <c r="DB32" s="7">
        <f t="shared" ref="DB32" si="231">DB16-DA16</f>
        <v>86575</v>
      </c>
      <c r="DC32" s="7">
        <f t="shared" ref="DC32" si="232">DC16-DB16</f>
        <v>62459</v>
      </c>
      <c r="DD32" s="7">
        <f t="shared" ref="DD32" si="233">DD16-DC16</f>
        <v>67403</v>
      </c>
      <c r="DE32" s="7">
        <f t="shared" ref="DE32" si="234">DE16-DD16</f>
        <v>64558</v>
      </c>
      <c r="DF32" s="7">
        <f t="shared" ref="DF32" si="235">DF16-DE16</f>
        <v>85691</v>
      </c>
      <c r="DG32" s="7">
        <f t="shared" ref="DG32" si="236">DG16-DF16</f>
        <v>64886</v>
      </c>
      <c r="DH32" s="7">
        <f t="shared" ref="DH32" si="237">DH16-DG16</f>
        <v>62806</v>
      </c>
      <c r="DI32" s="7">
        <f t="shared" ref="DI32" si="238">DI16-DH16</f>
        <v>68933</v>
      </c>
      <c r="DJ32" s="7">
        <f t="shared" ref="DJ32" si="239">DJ16-DI16</f>
        <v>95082</v>
      </c>
      <c r="DK32" s="7">
        <f t="shared" ref="DK32" si="240">DK16-DJ16</f>
        <v>135017</v>
      </c>
      <c r="DL32" s="7">
        <f t="shared" ref="DL32" si="241">DL16-DK16</f>
        <v>65036</v>
      </c>
      <c r="DM32" s="7">
        <f t="shared" ref="DM32" si="242">DM16-DL16</f>
        <v>76568</v>
      </c>
      <c r="DN32" s="7">
        <f t="shared" ref="DN32" si="243">DN16-DM16</f>
        <v>92310</v>
      </c>
      <c r="DO32" s="7">
        <f t="shared" ref="DO32" si="244">DO16-DN16</f>
        <v>70994</v>
      </c>
      <c r="DP32" s="7">
        <f t="shared" ref="DP32" si="245">DP16-DO16</f>
        <v>61105</v>
      </c>
      <c r="DQ32" s="7">
        <f t="shared" ref="DQ32" si="246">DQ16-DP16</f>
        <v>63125</v>
      </c>
      <c r="DR32" s="7">
        <f t="shared" ref="DR32" si="247">DR16-DQ16</f>
        <v>105936</v>
      </c>
      <c r="DS32" s="7">
        <f t="shared" ref="DS32" si="248">DS16-DR16</f>
        <v>50175</v>
      </c>
      <c r="DT32" s="7">
        <f t="shared" ref="DT32" si="249">DT16-DS16</f>
        <v>30467</v>
      </c>
      <c r="DU32" s="7">
        <f t="shared" ref="DU32" si="250">DU16-DT16</f>
        <v>35738</v>
      </c>
      <c r="DV32" s="7">
        <f t="shared" ref="DV32" si="251">DV16-DU16</f>
        <v>122756</v>
      </c>
      <c r="DW32" s="7">
        <f t="shared" ref="DW32" si="252">DW16-DV16</f>
        <v>140481</v>
      </c>
      <c r="DX32" s="7">
        <f t="shared" ref="DX32" si="253">DX16-DW16</f>
        <v>110133</v>
      </c>
      <c r="DY32" s="7">
        <f t="shared" ref="DY32" si="254">DY16-DX16</f>
        <v>270934</v>
      </c>
      <c r="DZ32" s="7">
        <f t="shared" ref="DZ32" si="255">DZ16-DY16</f>
        <v>126477</v>
      </c>
      <c r="EA32" s="7">
        <f t="shared" ref="EA32" si="256">EA16-DZ16</f>
        <v>92246</v>
      </c>
      <c r="EB32" s="7">
        <f t="shared" ref="EB32" si="257">EB16-EA16</f>
        <v>93762</v>
      </c>
      <c r="EC32" s="7">
        <f t="shared" ref="EC32" si="258">EC16-EB16</f>
        <v>94904</v>
      </c>
      <c r="ED32" s="7">
        <f t="shared" ref="ED32" si="259">ED16-EC16</f>
        <v>108620</v>
      </c>
      <c r="EE32" s="7">
        <f t="shared" ref="EE32" si="260">EE16-ED16</f>
        <v>83061</v>
      </c>
      <c r="EF32" s="7">
        <f t="shared" ref="EF32" si="261">EF16-EE16</f>
        <v>88018</v>
      </c>
      <c r="EG32" s="7">
        <f t="shared" ref="EG32" si="262">EG16-EF16</f>
        <v>164298</v>
      </c>
      <c r="EH32" s="7"/>
      <c r="EI32" s="7">
        <f t="shared" ref="EI32" si="263">EI16</f>
        <v>108950</v>
      </c>
      <c r="EJ32" s="7">
        <f>EJ16-EI16</f>
        <v>114965</v>
      </c>
      <c r="EK32" s="7">
        <f t="shared" ref="EK32:FP32" si="264">EK16-EJ16</f>
        <v>87003</v>
      </c>
      <c r="EL32" s="7">
        <f t="shared" si="264"/>
        <v>91992</v>
      </c>
      <c r="EM32" s="7">
        <f t="shared" si="264"/>
        <v>118454</v>
      </c>
      <c r="EN32" s="7">
        <f t="shared" si="264"/>
        <v>97384</v>
      </c>
      <c r="EO32" s="7">
        <f t="shared" si="264"/>
        <v>92556</v>
      </c>
      <c r="EP32" s="7">
        <f t="shared" si="264"/>
        <v>98637</v>
      </c>
      <c r="EQ32" s="7">
        <f t="shared" ca="1" si="264"/>
        <v>372215</v>
      </c>
      <c r="ER32" s="7">
        <f t="shared" ca="1" si="264"/>
        <v>0</v>
      </c>
      <c r="ES32" s="7">
        <f t="shared" ca="1" si="264"/>
        <v>0</v>
      </c>
      <c r="ET32" s="7">
        <f t="shared" ca="1" si="264"/>
        <v>0</v>
      </c>
      <c r="EU32" s="7">
        <f t="shared" ca="1" si="264"/>
        <v>0</v>
      </c>
      <c r="EV32" s="7">
        <f t="shared" ca="1" si="264"/>
        <v>0</v>
      </c>
      <c r="EW32" s="7">
        <f t="shared" ca="1" si="264"/>
        <v>0</v>
      </c>
      <c r="EX32" s="7">
        <f t="shared" ca="1" si="264"/>
        <v>0</v>
      </c>
      <c r="EY32" s="7">
        <f t="shared" ca="1" si="264"/>
        <v>0</v>
      </c>
      <c r="EZ32" s="7">
        <f t="shared" ca="1" si="264"/>
        <v>0</v>
      </c>
      <c r="FA32" s="7">
        <f t="shared" ca="1" si="264"/>
        <v>0</v>
      </c>
      <c r="FB32" s="7">
        <f t="shared" ca="1" si="264"/>
        <v>0</v>
      </c>
      <c r="FC32" s="7">
        <f t="shared" ca="1" si="264"/>
        <v>0</v>
      </c>
      <c r="FD32" s="7">
        <f t="shared" ca="1" si="264"/>
        <v>0</v>
      </c>
      <c r="FE32" s="7">
        <f t="shared" ca="1" si="264"/>
        <v>0</v>
      </c>
      <c r="FF32" s="7">
        <f t="shared" ca="1" si="264"/>
        <v>0</v>
      </c>
      <c r="FG32" s="7">
        <f t="shared" ca="1" si="264"/>
        <v>0</v>
      </c>
      <c r="FH32" s="7">
        <f t="shared" ca="1" si="264"/>
        <v>0</v>
      </c>
      <c r="FI32" s="7">
        <f t="shared" ca="1" si="264"/>
        <v>0</v>
      </c>
      <c r="FJ32" s="7">
        <f t="shared" ca="1" si="264"/>
        <v>0</v>
      </c>
      <c r="FK32" s="7">
        <f t="shared" ca="1" si="264"/>
        <v>0</v>
      </c>
      <c r="FL32" s="7">
        <f t="shared" ca="1" si="264"/>
        <v>0</v>
      </c>
      <c r="FM32" s="7">
        <f t="shared" ca="1" si="264"/>
        <v>0</v>
      </c>
      <c r="FN32" s="7">
        <f t="shared" ca="1" si="264"/>
        <v>0</v>
      </c>
      <c r="FO32" s="7">
        <f t="shared" ca="1" si="264"/>
        <v>0</v>
      </c>
      <c r="FP32" s="7">
        <f t="shared" ca="1" si="264"/>
        <v>0</v>
      </c>
      <c r="FQ32" s="7">
        <f t="shared" ref="FQ32:GE32" ca="1" si="265">FQ16-FP16</f>
        <v>0</v>
      </c>
      <c r="FR32" s="7">
        <f t="shared" ca="1" si="265"/>
        <v>0</v>
      </c>
      <c r="FS32" s="7">
        <f t="shared" ca="1" si="265"/>
        <v>0</v>
      </c>
      <c r="FT32" s="7">
        <f t="shared" ca="1" si="265"/>
        <v>0</v>
      </c>
      <c r="FU32" s="7">
        <f t="shared" ca="1" si="265"/>
        <v>0</v>
      </c>
      <c r="FV32" s="7">
        <f t="shared" ca="1" si="265"/>
        <v>0</v>
      </c>
      <c r="FW32" s="7">
        <f t="shared" ca="1" si="265"/>
        <v>0</v>
      </c>
      <c r="FX32" s="7">
        <f t="shared" ca="1" si="265"/>
        <v>0</v>
      </c>
      <c r="FY32" s="7">
        <f t="shared" ca="1" si="265"/>
        <v>0</v>
      </c>
      <c r="FZ32" s="7">
        <f t="shared" ca="1" si="265"/>
        <v>0</v>
      </c>
      <c r="GA32" s="7">
        <f t="shared" ca="1" si="265"/>
        <v>0</v>
      </c>
      <c r="GB32" s="7">
        <f t="shared" ca="1" si="265"/>
        <v>0</v>
      </c>
      <c r="GC32" s="7">
        <f t="shared" ca="1" si="265"/>
        <v>0</v>
      </c>
      <c r="GD32" s="7">
        <f t="shared" ca="1" si="265"/>
        <v>0</v>
      </c>
      <c r="GE32" s="7">
        <f t="shared" ca="1" si="265"/>
        <v>0</v>
      </c>
      <c r="GF32" s="7">
        <f t="shared" ref="GF32:GH32" ca="1" si="266">GF16-GE16</f>
        <v>0</v>
      </c>
      <c r="GG32" s="7">
        <f t="shared" ca="1" si="266"/>
        <v>0</v>
      </c>
      <c r="GH32" s="7">
        <f t="shared" ca="1" si="266"/>
        <v>0</v>
      </c>
      <c r="GI32" s="7">
        <f t="shared" ref="GI32" ca="1" si="267">GI16-GH16</f>
        <v>0</v>
      </c>
    </row>
    <row r="34" spans="2:191" x14ac:dyDescent="0.2">
      <c r="BV34" s="58"/>
      <c r="BW34" s="58"/>
      <c r="BX34" s="58"/>
      <c r="BY34" s="58"/>
      <c r="BZ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>
        <f>DY32/2</f>
        <v>135467</v>
      </c>
      <c r="DZ34" s="58"/>
      <c r="EA34" s="58"/>
      <c r="EB34" s="58"/>
      <c r="EC34" s="58"/>
      <c r="ED34" s="58"/>
      <c r="EE34" s="58"/>
      <c r="EF34" s="58"/>
      <c r="EG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</row>
    <row r="36" spans="2:191" ht="15" x14ac:dyDescent="0.25">
      <c r="B36" s="3" t="s">
        <v>213</v>
      </c>
    </row>
    <row r="38" spans="2:191" x14ac:dyDescent="0.2">
      <c r="B38" s="55" t="str">
        <f>B22</f>
        <v>Maruti Suzuki</v>
      </c>
      <c r="C38" s="59">
        <f>C6/C$16</f>
        <v>0.41355875871536435</v>
      </c>
      <c r="D38" s="59">
        <f t="shared" ref="D38:AL44" si="268">D6/D$16</f>
        <v>0.41280845008151651</v>
      </c>
      <c r="E38" s="59">
        <f t="shared" si="268"/>
        <v>0.41268749257944937</v>
      </c>
      <c r="F38" s="59">
        <f t="shared" si="268"/>
        <v>0.41323953998126706</v>
      </c>
      <c r="G38" s="59">
        <f t="shared" si="268"/>
        <v>0.41341206478854958</v>
      </c>
      <c r="H38" s="59">
        <f t="shared" si="268"/>
        <v>0.41317293165391722</v>
      </c>
      <c r="I38" s="59">
        <f t="shared" si="268"/>
        <v>0.41258607229586952</v>
      </c>
      <c r="J38" s="59">
        <f t="shared" si="268"/>
        <v>0.41261989713776226</v>
      </c>
      <c r="K38" s="59">
        <f t="shared" si="268"/>
        <v>0.41268679238818656</v>
      </c>
      <c r="L38" s="59">
        <f t="shared" si="268"/>
        <v>0.41304387806561332</v>
      </c>
      <c r="M38" s="59">
        <f t="shared" si="268"/>
        <v>0.41319471571219085</v>
      </c>
      <c r="N38" s="59">
        <f t="shared" si="268"/>
        <v>0.4135923138282302</v>
      </c>
      <c r="O38" s="59">
        <f t="shared" si="268"/>
        <v>0.41417043724477454</v>
      </c>
      <c r="P38" s="59">
        <f t="shared" si="268"/>
        <v>0.4145392086865145</v>
      </c>
      <c r="Q38" s="59">
        <f t="shared" si="268"/>
        <v>0.41501307832346357</v>
      </c>
      <c r="R38" s="59">
        <f t="shared" si="268"/>
        <v>0.41501604840576695</v>
      </c>
      <c r="S38" s="59">
        <f t="shared" si="268"/>
        <v>0.41579441279088691</v>
      </c>
      <c r="T38" s="59">
        <f t="shared" si="268"/>
        <v>0.4158116788989426</v>
      </c>
      <c r="U38" s="59">
        <f t="shared" si="268"/>
        <v>0.41609958022000504</v>
      </c>
      <c r="V38" s="59">
        <f t="shared" si="268"/>
        <v>0.41595666207283677</v>
      </c>
      <c r="W38" s="59">
        <f t="shared" si="268"/>
        <v>0.41589037906633836</v>
      </c>
      <c r="X38" s="59">
        <f t="shared" si="268"/>
        <v>0.4162978229794092</v>
      </c>
      <c r="Y38" s="59">
        <f t="shared" si="268"/>
        <v>0.41602519626711487</v>
      </c>
      <c r="Z38" s="59">
        <f t="shared" si="268"/>
        <v>0.41577050848771507</v>
      </c>
      <c r="AA38" s="59">
        <f t="shared" si="268"/>
        <v>0.41602345342525365</v>
      </c>
      <c r="AB38" s="59">
        <f t="shared" si="268"/>
        <v>0.41535094701889252</v>
      </c>
      <c r="AC38" s="59">
        <f t="shared" si="268"/>
        <v>0.41585749169756897</v>
      </c>
      <c r="AD38" s="59">
        <f t="shared" si="268"/>
        <v>0.41524328820452333</v>
      </c>
      <c r="AE38" s="59">
        <f t="shared" si="268"/>
        <v>0.41535969639004766</v>
      </c>
      <c r="AF38" s="59">
        <f t="shared" si="268"/>
        <v>0.4144780277112885</v>
      </c>
      <c r="AG38" s="59">
        <f t="shared" si="268"/>
        <v>0.41552870843059719</v>
      </c>
      <c r="AH38" s="59">
        <f t="shared" si="268"/>
        <v>0.41393909064500056</v>
      </c>
      <c r="AI38" s="59"/>
      <c r="AJ38" s="59">
        <f t="shared" si="268"/>
        <v>0.47648984937786509</v>
      </c>
      <c r="AK38" s="59">
        <f t="shared" si="268"/>
        <v>0.46623088771178484</v>
      </c>
      <c r="AL38" s="59">
        <f t="shared" si="268"/>
        <v>0.46618980445799668</v>
      </c>
      <c r="AM38" s="59">
        <f t="shared" ref="AM38:AN38" si="269">AM6/AM$16</f>
        <v>0.45965529370383396</v>
      </c>
      <c r="AN38" s="59">
        <f t="shared" si="269"/>
        <v>0.44982668384625035</v>
      </c>
      <c r="AO38" s="59">
        <f t="shared" ref="AO38:AP38" si="270">AO6/AO$16</f>
        <v>0.44123902179105573</v>
      </c>
      <c r="AP38" s="59">
        <f t="shared" si="270"/>
        <v>0.43823997763951195</v>
      </c>
      <c r="AQ38" s="59">
        <f t="shared" ref="AQ38:AR38" si="271">AQ6/AQ$16</f>
        <v>0.43249372716168716</v>
      </c>
      <c r="AR38" s="59">
        <f t="shared" si="271"/>
        <v>0.42800694771901132</v>
      </c>
      <c r="AS38" s="59">
        <f t="shared" ref="AS38:AT38" si="272">AS6/AS$16</f>
        <v>0.42728370451801145</v>
      </c>
      <c r="AT38" s="59">
        <f t="shared" si="272"/>
        <v>0.42296315658300254</v>
      </c>
      <c r="AU38" s="59">
        <f t="shared" ref="AU38:AV38" si="273">AU6/AU$16</f>
        <v>0.42098603159043824</v>
      </c>
      <c r="AV38" s="59">
        <f t="shared" si="273"/>
        <v>0.41967030214713452</v>
      </c>
      <c r="AW38" s="59">
        <f t="shared" ref="AW38:AX38" si="274">AW6/AW$16</f>
        <v>0.41636655327817018</v>
      </c>
      <c r="AX38" s="59">
        <f t="shared" si="274"/>
        <v>0.41758365904260303</v>
      </c>
      <c r="AY38" s="59">
        <f t="shared" ref="AY38:AZ38" si="275">AY6/AY$16</f>
        <v>0.41794889158290088</v>
      </c>
      <c r="AZ38" s="59">
        <f t="shared" si="275"/>
        <v>0.41707509304984741</v>
      </c>
      <c r="BA38" s="59">
        <f t="shared" ref="BA38:BB38" si="276">BA6/BA$16</f>
        <v>0.41343248721586323</v>
      </c>
      <c r="BB38" s="59">
        <f t="shared" si="276"/>
        <v>0.4149681824629366</v>
      </c>
      <c r="BC38" s="59">
        <f t="shared" ref="BC38:BD38" si="277">BC6/BC$16</f>
        <v>0.41487078475893996</v>
      </c>
      <c r="BD38" s="59">
        <f t="shared" si="277"/>
        <v>0.41376519667945599</v>
      </c>
      <c r="BE38" s="59">
        <f t="shared" ref="BE38:BF38" si="278">BE6/BE$16</f>
        <v>0.41319783683468919</v>
      </c>
      <c r="BF38" s="59">
        <f t="shared" si="278"/>
        <v>0.41226949872636987</v>
      </c>
      <c r="BG38" s="59">
        <f t="shared" ref="BG38:BH38" si="279">BG6/BG$16</f>
        <v>0.41269633860193006</v>
      </c>
      <c r="BH38" s="59">
        <f t="shared" si="279"/>
        <v>0.4127478904909066</v>
      </c>
      <c r="BI38" s="59">
        <f t="shared" ref="BI38:BJ38" si="280">BI6/BI$16</f>
        <v>0.41236434933676058</v>
      </c>
      <c r="BJ38" s="59">
        <f t="shared" si="280"/>
        <v>0.41089840221617357</v>
      </c>
      <c r="BK38" s="59">
        <f t="shared" ref="BK38:BL38" si="281">BK6/BK$16</f>
        <v>0.41113224652579899</v>
      </c>
      <c r="BL38" s="59">
        <f t="shared" si="281"/>
        <v>0.41092173390795567</v>
      </c>
      <c r="BM38" s="59">
        <f t="shared" ref="BM38:BN38" si="282">BM6/BM$16</f>
        <v>0.41082545136784415</v>
      </c>
      <c r="BN38" s="59">
        <f t="shared" si="282"/>
        <v>0.41063952165114337</v>
      </c>
      <c r="BO38" s="59">
        <f t="shared" ref="BO38:BP38" si="283">BO6/BO$16</f>
        <v>0.41046338085421569</v>
      </c>
      <c r="BP38" s="59">
        <f t="shared" si="283"/>
        <v>0.41063233932701337</v>
      </c>
      <c r="BQ38" s="59">
        <f t="shared" ref="BQ38:BR38" si="284">BQ6/BQ$16</f>
        <v>0.41038827794962834</v>
      </c>
      <c r="BR38" s="59">
        <f t="shared" si="284"/>
        <v>0.41009028802695069</v>
      </c>
      <c r="BS38" s="59">
        <f t="shared" ref="BS38:BT38" si="285">BS6/BS$16</f>
        <v>0.409310866738334</v>
      </c>
      <c r="BT38" s="59">
        <f t="shared" si="285"/>
        <v>0.40972248379770676</v>
      </c>
      <c r="BU38" s="59">
        <f t="shared" ref="BU38:BV38" si="286">BU6/BU$16</f>
        <v>0.40987830901602212</v>
      </c>
      <c r="BV38" s="59">
        <f t="shared" si="286"/>
        <v>0.40997107507259511</v>
      </c>
      <c r="BW38" s="59">
        <f t="shared" ref="BW38:BX38" si="287">BW6/BW$16</f>
        <v>0.41036313628759546</v>
      </c>
      <c r="BX38" s="59">
        <f t="shared" si="287"/>
        <v>0.41052465165320523</v>
      </c>
      <c r="BY38" s="59">
        <f t="shared" ref="BY38:BZ38" si="288">BY6/BY$16</f>
        <v>0.41064009155694453</v>
      </c>
      <c r="BZ38" s="59">
        <f t="shared" si="288"/>
        <v>0.41026950760957837</v>
      </c>
      <c r="CA38" s="59">
        <f t="shared" ref="CA38:CB38" si="289">CA6/CA$16</f>
        <v>0.40982406804469468</v>
      </c>
      <c r="CB38" s="59">
        <f t="shared" si="289"/>
        <v>0.41017739105155748</v>
      </c>
      <c r="CC38" s="59">
        <f t="shared" ref="CC38:CD38" si="290">CC6/CC$16</f>
        <v>0.41018705707716774</v>
      </c>
      <c r="CD38" s="59">
        <f t="shared" si="290"/>
        <v>0.4099254031732853</v>
      </c>
      <c r="CE38" s="59">
        <f t="shared" ref="CE38:CF38" si="291">CE6/CE$16</f>
        <v>0.40952209967804704</v>
      </c>
      <c r="CF38" s="59">
        <f t="shared" si="291"/>
        <v>0.40905413770315158</v>
      </c>
      <c r="CG38" s="59">
        <f t="shared" ref="CG38:CH38" si="292">CG6/CG$16</f>
        <v>0.40843976316146913</v>
      </c>
      <c r="CH38" s="59">
        <f t="shared" si="292"/>
        <v>0.40832091588713876</v>
      </c>
      <c r="CI38" s="59">
        <f t="shared" ref="CI38:CK38" si="293">CI6/CI$16</f>
        <v>0.40791136184190219</v>
      </c>
      <c r="CJ38" s="59"/>
      <c r="CK38" s="59">
        <f t="shared" si="293"/>
        <v>0.47112588610678863</v>
      </c>
      <c r="CL38" s="59">
        <f t="shared" ref="CL38:CM38" si="294">CL6/CL$16</f>
        <v>0.47376431461141871</v>
      </c>
      <c r="CM38" s="59">
        <f t="shared" si="294"/>
        <v>0.4712213848086339</v>
      </c>
      <c r="CN38" s="59">
        <f t="shared" ref="CN38:CO38" si="295">CN6/CN$16</f>
        <v>0.46370108121187426</v>
      </c>
      <c r="CO38" s="59">
        <f t="shared" si="295"/>
        <v>0.45785481945411916</v>
      </c>
      <c r="CP38" s="59">
        <f t="shared" ref="CP38:CQ38" si="296">CP6/CP$16</f>
        <v>0.45182303463099649</v>
      </c>
      <c r="CQ38" s="59">
        <f t="shared" si="296"/>
        <v>0.44402713359347107</v>
      </c>
      <c r="CR38" s="59">
        <f t="shared" ref="CR38:CS38" si="297">CR6/CR$16</f>
        <v>0.43783026081046639</v>
      </c>
      <c r="CS38" s="59">
        <f t="shared" si="297"/>
        <v>0.43140618027666222</v>
      </c>
      <c r="CT38" s="59">
        <f t="shared" ref="CT38:CV38" si="298">CT6/CT$16</f>
        <v>0.42750320575387524</v>
      </c>
      <c r="CU38" s="59">
        <f t="shared" ref="CU38" si="299">CU6/CU$16</f>
        <v>0.42504012629628246</v>
      </c>
      <c r="CV38" s="59">
        <f t="shared" si="298"/>
        <v>0.42131476637149595</v>
      </c>
      <c r="CW38" s="59">
        <f t="shared" ref="CW38:CX38" si="300">CW6/CW$16</f>
        <v>0.41742982005049267</v>
      </c>
      <c r="CX38" s="59">
        <f t="shared" si="300"/>
        <v>0.41732271796640696</v>
      </c>
      <c r="CY38" s="59">
        <f t="shared" ref="CY38" si="301">CY6/CY$16</f>
        <v>0.41726122409845917</v>
      </c>
      <c r="CZ38" s="59">
        <v>0.41551255759448158</v>
      </c>
      <c r="DA38" s="59">
        <v>0.41292603952454082</v>
      </c>
      <c r="DB38" s="59">
        <v>0.41029211546292149</v>
      </c>
      <c r="DC38" s="59">
        <v>0.40891326449120119</v>
      </c>
      <c r="DD38" s="59">
        <v>0.40785803337023036</v>
      </c>
      <c r="DE38" s="59">
        <v>0.40720206214390203</v>
      </c>
      <c r="DF38" s="59">
        <v>0.40656567344410727</v>
      </c>
      <c r="DG38" s="59">
        <v>0.4056843850355919</v>
      </c>
      <c r="DH38" s="59">
        <v>0.40491092321612432</v>
      </c>
      <c r="DI38" s="59">
        <v>0.40418565727891614</v>
      </c>
      <c r="DJ38" s="59">
        <v>0.40444306026376625</v>
      </c>
      <c r="DK38" s="59">
        <v>0.40296216358278597</v>
      </c>
      <c r="DL38" s="59">
        <v>0.40243921634469082</v>
      </c>
      <c r="DM38" s="59">
        <v>0.40229708050443036</v>
      </c>
      <c r="DN38" s="59">
        <v>0.40247540111872693</v>
      </c>
      <c r="DO38" s="59">
        <v>0.40221764938662447</v>
      </c>
      <c r="DP38" s="59">
        <v>0.40184150179378347</v>
      </c>
      <c r="DQ38" s="59">
        <v>0.40176936742568542</v>
      </c>
      <c r="DR38" s="59">
        <v>0.40215279022010281</v>
      </c>
      <c r="DS38" s="59">
        <v>0.40157287625550298</v>
      </c>
      <c r="DT38" s="59">
        <v>0.40083367162260447</v>
      </c>
      <c r="DU38" s="59">
        <v>0.39986553199426772</v>
      </c>
      <c r="DV38" s="59">
        <v>0.40172986568109625</v>
      </c>
      <c r="DW38" s="59">
        <f t="shared" ref="DW38:DX38" si="302">DW6/DW$16</f>
        <v>0.40433781998946056</v>
      </c>
      <c r="DX38" s="59">
        <f t="shared" si="302"/>
        <v>0.40541116554909334</v>
      </c>
      <c r="DY38" s="59">
        <f t="shared" ref="DY38:DZ38" si="303">DY6/DY$16</f>
        <v>0.40717654249044161</v>
      </c>
      <c r="DZ38" s="59">
        <f t="shared" si="303"/>
        <v>0.40682353696581014</v>
      </c>
      <c r="EA38" s="59">
        <f t="shared" ref="EA38:EB38" si="304">EA6/EA$16</f>
        <v>0.40612962733499386</v>
      </c>
      <c r="EB38" s="59">
        <f t="shared" si="304"/>
        <v>0.40552432097975766</v>
      </c>
      <c r="EC38" s="59">
        <f t="shared" ref="EC38:ED38" si="305">EC6/EC$16</f>
        <v>0.40539748025534239</v>
      </c>
      <c r="ED38" s="59">
        <f t="shared" si="305"/>
        <v>0.40530791978599151</v>
      </c>
      <c r="EE38" s="59">
        <f t="shared" ref="EE38:EF38" si="306">EE6/EE$16</f>
        <v>0.40442102348357511</v>
      </c>
      <c r="EF38" s="59">
        <f t="shared" si="306"/>
        <v>0.40424234554706873</v>
      </c>
      <c r="EG38" s="59">
        <f t="shared" ref="EG38" si="307">EG6/EG$16</f>
        <v>0.40432926946495912</v>
      </c>
      <c r="EH38" s="59"/>
      <c r="EI38" s="59">
        <f t="shared" ref="EI38:EJ44" si="308">EI6/EI$16</f>
        <v>0.46511243689765946</v>
      </c>
      <c r="EJ38" s="59">
        <f t="shared" si="308"/>
        <v>0.44741084786637786</v>
      </c>
      <c r="EK38" s="59">
        <f t="shared" ref="EK38:FP38" si="309">EK6/EK$16</f>
        <v>0.43964646627084952</v>
      </c>
      <c r="EL38" s="59">
        <f t="shared" si="309"/>
        <v>0.42945074582412945</v>
      </c>
      <c r="EM38" s="59">
        <f t="shared" si="309"/>
        <v>0.42654843832715722</v>
      </c>
      <c r="EN38" s="59">
        <f t="shared" si="309"/>
        <v>0.42064297581567939</v>
      </c>
      <c r="EO38" s="59">
        <f t="shared" si="309"/>
        <v>0.41735741680069283</v>
      </c>
      <c r="EP38" s="59">
        <f t="shared" si="309"/>
        <v>0.41464625201094896</v>
      </c>
      <c r="EQ38" s="59">
        <f t="shared" ca="1" si="309"/>
        <v>0.41002405038281564</v>
      </c>
      <c r="ER38" s="59">
        <f t="shared" ca="1" si="309"/>
        <v>0.41002405038281564</v>
      </c>
      <c r="ES38" s="59">
        <f t="shared" ca="1" si="309"/>
        <v>0.41002405038281564</v>
      </c>
      <c r="ET38" s="59">
        <f t="shared" ca="1" si="309"/>
        <v>0.41002405038281564</v>
      </c>
      <c r="EU38" s="59">
        <f t="shared" ca="1" si="309"/>
        <v>0.41002405038281564</v>
      </c>
      <c r="EV38" s="59">
        <f t="shared" ca="1" si="309"/>
        <v>0.41002405038281564</v>
      </c>
      <c r="EW38" s="59">
        <f t="shared" ca="1" si="309"/>
        <v>0.41002405038281564</v>
      </c>
      <c r="EX38" s="59">
        <f t="shared" ca="1" si="309"/>
        <v>0.41002405038281564</v>
      </c>
      <c r="EY38" s="59">
        <f t="shared" ca="1" si="309"/>
        <v>0.41002405038281564</v>
      </c>
      <c r="EZ38" s="59">
        <f t="shared" ca="1" si="309"/>
        <v>0.41002405038281564</v>
      </c>
      <c r="FA38" s="59">
        <f t="shared" ca="1" si="309"/>
        <v>0.41002405038281564</v>
      </c>
      <c r="FB38" s="59">
        <f t="shared" ca="1" si="309"/>
        <v>0.41002405038281564</v>
      </c>
      <c r="FC38" s="59">
        <f t="shared" ca="1" si="309"/>
        <v>0.41002405038281564</v>
      </c>
      <c r="FD38" s="59">
        <f t="shared" ca="1" si="309"/>
        <v>0.41002405038281564</v>
      </c>
      <c r="FE38" s="59">
        <f t="shared" ca="1" si="309"/>
        <v>0.41002405038281564</v>
      </c>
      <c r="FF38" s="59">
        <f t="shared" ca="1" si="309"/>
        <v>0.41002405038281564</v>
      </c>
      <c r="FG38" s="59">
        <f t="shared" ca="1" si="309"/>
        <v>0.41002405038281564</v>
      </c>
      <c r="FH38" s="59">
        <f t="shared" ca="1" si="309"/>
        <v>0.41002405038281564</v>
      </c>
      <c r="FI38" s="59">
        <f t="shared" ca="1" si="309"/>
        <v>0.41002405038281564</v>
      </c>
      <c r="FJ38" s="59">
        <f t="shared" ca="1" si="309"/>
        <v>0.41002405038281564</v>
      </c>
      <c r="FK38" s="59">
        <f t="shared" ca="1" si="309"/>
        <v>0.41002405038281564</v>
      </c>
      <c r="FL38" s="59">
        <f t="shared" ca="1" si="309"/>
        <v>0.41002405038281564</v>
      </c>
      <c r="FM38" s="59">
        <f t="shared" ca="1" si="309"/>
        <v>0.41002405038281564</v>
      </c>
      <c r="FN38" s="59">
        <f t="shared" ca="1" si="309"/>
        <v>0.41002405038281564</v>
      </c>
      <c r="FO38" s="59">
        <f t="shared" ca="1" si="309"/>
        <v>0.41002405038281564</v>
      </c>
      <c r="FP38" s="59">
        <f t="shared" ca="1" si="309"/>
        <v>0.41002405038281564</v>
      </c>
      <c r="FQ38" s="59">
        <f t="shared" ref="FQ38:GE38" ca="1" si="310">FQ6/FQ$16</f>
        <v>0.41002405038281564</v>
      </c>
      <c r="FR38" s="59">
        <f t="shared" ca="1" si="310"/>
        <v>0.41002405038281564</v>
      </c>
      <c r="FS38" s="59">
        <f t="shared" ca="1" si="310"/>
        <v>0.41002405038281564</v>
      </c>
      <c r="FT38" s="59">
        <f t="shared" ca="1" si="310"/>
        <v>0.41002405038281564</v>
      </c>
      <c r="FU38" s="59">
        <f t="shared" ca="1" si="310"/>
        <v>0.41002405038281564</v>
      </c>
      <c r="FV38" s="59">
        <f t="shared" ca="1" si="310"/>
        <v>0.41002405038281564</v>
      </c>
      <c r="FW38" s="59">
        <f t="shared" ca="1" si="310"/>
        <v>0.41002405038281564</v>
      </c>
      <c r="FX38" s="59">
        <f t="shared" ca="1" si="310"/>
        <v>0.41002405038281564</v>
      </c>
      <c r="FY38" s="59">
        <f t="shared" ca="1" si="310"/>
        <v>0.41002405038281564</v>
      </c>
      <c r="FZ38" s="59">
        <f t="shared" ca="1" si="310"/>
        <v>0.41002405038281564</v>
      </c>
      <c r="GA38" s="59">
        <f t="shared" ca="1" si="310"/>
        <v>0.41002405038281564</v>
      </c>
      <c r="GB38" s="59">
        <f t="shared" ca="1" si="310"/>
        <v>0.41002405038281564</v>
      </c>
      <c r="GC38" s="59">
        <f t="shared" ca="1" si="310"/>
        <v>0.41002405038281564</v>
      </c>
      <c r="GD38" s="59">
        <f t="shared" ca="1" si="310"/>
        <v>0.41002405038281564</v>
      </c>
      <c r="GE38" s="59">
        <f t="shared" ca="1" si="310"/>
        <v>0.41002405038281564</v>
      </c>
      <c r="GF38" s="59">
        <f t="shared" ref="GF38:GH38" ca="1" si="311">GF6/GF$16</f>
        <v>0.41002405038281564</v>
      </c>
      <c r="GG38" s="59">
        <f t="shared" ca="1" si="311"/>
        <v>0.41002405038281564</v>
      </c>
      <c r="GH38" s="59">
        <f t="shared" ca="1" si="311"/>
        <v>0.41002405038281564</v>
      </c>
      <c r="GI38" s="59">
        <f t="shared" ref="GI38" ca="1" si="312">GI6/GI$16</f>
        <v>0.41002405038281564</v>
      </c>
    </row>
    <row r="39" spans="2:191" x14ac:dyDescent="0.2">
      <c r="B39" s="55" t="str">
        <f t="shared" ref="B39:B44" si="313">B23</f>
        <v>Honda</v>
      </c>
      <c r="C39" s="59">
        <f t="shared" ref="C39:AE44" si="314">C7/C$16</f>
        <v>2.0096094794263213E-2</v>
      </c>
      <c r="D39" s="59">
        <f t="shared" si="314"/>
        <v>1.9955649506756195E-2</v>
      </c>
      <c r="E39" s="59">
        <f t="shared" si="314"/>
        <v>1.9831009326807647E-2</v>
      </c>
      <c r="F39" s="59">
        <f t="shared" si="314"/>
        <v>1.9547657902106004E-2</v>
      </c>
      <c r="G39" s="59">
        <f t="shared" si="314"/>
        <v>1.9398672722392679E-2</v>
      </c>
      <c r="H39" s="59">
        <f t="shared" si="314"/>
        <v>1.9239761310597257E-2</v>
      </c>
      <c r="I39" s="59">
        <f t="shared" si="314"/>
        <v>1.9172107879077131E-2</v>
      </c>
      <c r="J39" s="59">
        <f t="shared" si="314"/>
        <v>1.9050373573965981E-2</v>
      </c>
      <c r="K39" s="59">
        <f t="shared" si="314"/>
        <v>1.8943880787421333E-2</v>
      </c>
      <c r="L39" s="59">
        <f t="shared" si="314"/>
        <v>1.8802880227041959E-2</v>
      </c>
      <c r="M39" s="59">
        <f t="shared" si="314"/>
        <v>1.8727772814071231E-2</v>
      </c>
      <c r="N39" s="59">
        <f t="shared" si="314"/>
        <v>1.8577842339441486E-2</v>
      </c>
      <c r="O39" s="59">
        <f t="shared" si="314"/>
        <v>1.8449598753574936E-2</v>
      </c>
      <c r="P39" s="59">
        <f t="shared" si="314"/>
        <v>1.8353803662361022E-2</v>
      </c>
      <c r="Q39" s="59">
        <f t="shared" si="314"/>
        <v>1.822929962962188E-2</v>
      </c>
      <c r="R39" s="59">
        <f t="shared" si="314"/>
        <v>1.8158615844160664E-2</v>
      </c>
      <c r="S39" s="59">
        <f t="shared" si="314"/>
        <v>1.8107821833935098E-2</v>
      </c>
      <c r="T39" s="59">
        <f t="shared" si="314"/>
        <v>1.8112669179242261E-2</v>
      </c>
      <c r="U39" s="59">
        <f t="shared" si="314"/>
        <v>1.8334492310680774E-2</v>
      </c>
      <c r="V39" s="59">
        <f t="shared" si="314"/>
        <v>1.8515773148764524E-2</v>
      </c>
      <c r="W39" s="59">
        <f t="shared" si="314"/>
        <v>1.8627022145714427E-2</v>
      </c>
      <c r="X39" s="59">
        <f t="shared" si="314"/>
        <v>1.8891495549002484E-2</v>
      </c>
      <c r="Y39" s="59">
        <f t="shared" si="314"/>
        <v>1.9076604136833014E-2</v>
      </c>
      <c r="Z39" s="59">
        <f t="shared" si="314"/>
        <v>1.919035062384112E-2</v>
      </c>
      <c r="AA39" s="59">
        <f t="shared" si="314"/>
        <v>1.9283739914822212E-2</v>
      </c>
      <c r="AB39" s="59">
        <f t="shared" si="314"/>
        <v>1.9437139324236814E-2</v>
      </c>
      <c r="AC39" s="59">
        <f t="shared" si="314"/>
        <v>1.9466375984177546E-2</v>
      </c>
      <c r="AD39" s="59">
        <f t="shared" si="314"/>
        <v>1.9600607474803602E-2</v>
      </c>
      <c r="AE39" s="59">
        <f t="shared" si="314"/>
        <v>1.970603066382727E-2</v>
      </c>
      <c r="AF39" s="59">
        <f t="shared" si="268"/>
        <v>1.9814347692258559E-2</v>
      </c>
      <c r="AG39" s="59">
        <f t="shared" si="268"/>
        <v>1.9954011118273763E-2</v>
      </c>
      <c r="AH39" s="59">
        <f t="shared" si="268"/>
        <v>2.0178293684668794E-2</v>
      </c>
      <c r="AI39" s="59"/>
      <c r="AJ39" s="59">
        <f t="shared" si="268"/>
        <v>2.0170268500327441E-2</v>
      </c>
      <c r="AK39" s="59">
        <f t="shared" si="268"/>
        <v>2.5004695893910366E-2</v>
      </c>
      <c r="AL39" s="59">
        <f t="shared" si="268"/>
        <v>2.3686372854951246E-2</v>
      </c>
      <c r="AM39" s="59">
        <f t="shared" ref="AM39:AN39" si="315">AM7/AM$16</f>
        <v>2.3193809356313752E-2</v>
      </c>
      <c r="AN39" s="59">
        <f t="shared" si="315"/>
        <v>2.3397680756205744E-2</v>
      </c>
      <c r="AO39" s="59">
        <f t="shared" ref="AO39:AP39" si="316">AO7/AO$16</f>
        <v>2.3240271193914672E-2</v>
      </c>
      <c r="AP39" s="59">
        <f t="shared" si="316"/>
        <v>2.2978550859284425E-2</v>
      </c>
      <c r="AQ39" s="59">
        <f t="shared" ref="AQ39:AR39" si="317">AQ7/AQ$16</f>
        <v>2.2543145405836077E-2</v>
      </c>
      <c r="AR39" s="59">
        <f t="shared" si="317"/>
        <v>2.2180175125494667E-2</v>
      </c>
      <c r="AS39" s="59">
        <f t="shared" ref="AS39:AT39" si="318">AS7/AS$16</f>
        <v>2.1278355895019353E-2</v>
      </c>
      <c r="AT39" s="59">
        <f t="shared" si="318"/>
        <v>2.1706067219024114E-2</v>
      </c>
      <c r="AU39" s="59">
        <f t="shared" ref="AU39:AV39" si="319">AU7/AU$16</f>
        <v>2.137144384788469E-2</v>
      </c>
      <c r="AV39" s="59">
        <f t="shared" si="319"/>
        <v>2.1254002719883092E-2</v>
      </c>
      <c r="AW39" s="59">
        <f t="shared" ref="AW39:AX39" si="320">AW7/AW$16</f>
        <v>2.1463615035752087E-2</v>
      </c>
      <c r="AX39" s="59">
        <f t="shared" si="320"/>
        <v>2.1520895165549052E-2</v>
      </c>
      <c r="AY39" s="59">
        <f t="shared" ref="AY39:AZ39" si="321">AY7/AY$16</f>
        <v>2.1331785194018411E-2</v>
      </c>
      <c r="AZ39" s="59">
        <f t="shared" si="321"/>
        <v>2.1062079258766235E-2</v>
      </c>
      <c r="BA39" s="59">
        <f t="shared" ref="BA39:BB39" si="322">BA7/BA$16</f>
        <v>2.1093731811378313E-2</v>
      </c>
      <c r="BB39" s="59">
        <f t="shared" si="322"/>
        <v>2.0543221470601183E-2</v>
      </c>
      <c r="BC39" s="59">
        <f t="shared" ref="BC39:BD39" si="323">BC7/BC$16</f>
        <v>2.0327698302537237E-2</v>
      </c>
      <c r="BD39" s="59">
        <f t="shared" si="323"/>
        <v>2.0182545537299864E-2</v>
      </c>
      <c r="BE39" s="59">
        <f t="shared" ref="BE39:BF39" si="324">BE7/BE$16</f>
        <v>1.9998600766877941E-2</v>
      </c>
      <c r="BF39" s="59">
        <f t="shared" si="324"/>
        <v>1.9803952354282419E-2</v>
      </c>
      <c r="BG39" s="59">
        <f t="shared" ref="BG39:BH39" si="325">BG7/BG$16</f>
        <v>1.9605259025631133E-2</v>
      </c>
      <c r="BH39" s="59">
        <f t="shared" si="325"/>
        <v>1.9475201681936845E-2</v>
      </c>
      <c r="BI39" s="59">
        <f t="shared" ref="BI39:BJ39" si="326">BI7/BI$16</f>
        <v>1.9321332734091846E-2</v>
      </c>
      <c r="BJ39" s="59">
        <f t="shared" si="326"/>
        <v>1.916444374626786E-2</v>
      </c>
      <c r="BK39" s="59">
        <f t="shared" ref="BK39:BL39" si="327">BK7/BK$16</f>
        <v>1.9013649113199495E-2</v>
      </c>
      <c r="BL39" s="59">
        <f t="shared" si="327"/>
        <v>1.8887932227724977E-2</v>
      </c>
      <c r="BM39" s="59">
        <f t="shared" ref="BM39:BN39" si="328">BM7/BM$16</f>
        <v>1.8787849258235366E-2</v>
      </c>
      <c r="BN39" s="59">
        <f t="shared" si="328"/>
        <v>1.8689251441909867E-2</v>
      </c>
      <c r="BO39" s="59">
        <f t="shared" ref="BO39:BP39" si="329">BO7/BO$16</f>
        <v>1.8613376396866974E-2</v>
      </c>
      <c r="BP39" s="59">
        <f t="shared" si="329"/>
        <v>1.8518579965690358E-2</v>
      </c>
      <c r="BQ39" s="59">
        <f t="shared" ref="BQ39:BR39" si="330">BQ7/BQ$16</f>
        <v>1.8452649218014826E-2</v>
      </c>
      <c r="BR39" s="59">
        <f t="shared" si="330"/>
        <v>1.8401098864346835E-2</v>
      </c>
      <c r="BS39" s="59">
        <f t="shared" ref="BS39:BT39" si="331">BS7/BS$16</f>
        <v>1.8276694815893096E-2</v>
      </c>
      <c r="BT39" s="59">
        <f t="shared" si="331"/>
        <v>1.8192359533964808E-2</v>
      </c>
      <c r="BU39" s="59">
        <f t="shared" ref="BU39:BV39" si="332">BU7/BU$16</f>
        <v>1.8127253753465029E-2</v>
      </c>
      <c r="BV39" s="59">
        <f t="shared" si="332"/>
        <v>1.8037955217622782E-2</v>
      </c>
      <c r="BW39" s="59">
        <f t="shared" ref="BW39:BX39" si="333">BW7/BW$16</f>
        <v>1.7849406812285716E-2</v>
      </c>
      <c r="BX39" s="59">
        <f t="shared" si="333"/>
        <v>1.7796138325082481E-2</v>
      </c>
      <c r="BY39" s="59">
        <f t="shared" ref="BY39:BZ39" si="334">BY7/BY$16</f>
        <v>1.7755201856031178E-2</v>
      </c>
      <c r="BZ39" s="59">
        <f t="shared" si="334"/>
        <v>1.7690794741727394E-2</v>
      </c>
      <c r="CA39" s="59">
        <f t="shared" ref="CA39:CB39" si="335">CA7/CA$16</f>
        <v>1.7571055042769054E-2</v>
      </c>
      <c r="CB39" s="59">
        <f t="shared" si="335"/>
        <v>1.7442242115985825E-2</v>
      </c>
      <c r="CC39" s="59">
        <f t="shared" ref="CC39:CD39" si="336">CC7/CC$16</f>
        <v>1.7347170257155205E-2</v>
      </c>
      <c r="CD39" s="59">
        <f t="shared" si="336"/>
        <v>1.7291640231025793E-2</v>
      </c>
      <c r="CE39" s="59">
        <f t="shared" ref="CE39:CF39" si="337">CE7/CE$16</f>
        <v>1.7253637892942948E-2</v>
      </c>
      <c r="CF39" s="59">
        <f t="shared" si="337"/>
        <v>1.7194178953940733E-2</v>
      </c>
      <c r="CG39" s="59">
        <f t="shared" ref="CG39:CH39" si="338">CG7/CG$16</f>
        <v>1.7113138002285085E-2</v>
      </c>
      <c r="CH39" s="59">
        <f t="shared" si="338"/>
        <v>1.712769873202432E-2</v>
      </c>
      <c r="CI39" s="59">
        <f t="shared" ref="CI39:CK39" si="339">CI7/CI$16</f>
        <v>1.714237922324123E-2</v>
      </c>
      <c r="CJ39" s="59"/>
      <c r="CK39" s="59">
        <f t="shared" si="339"/>
        <v>1.4806431838543877E-2</v>
      </c>
      <c r="CL39" s="59">
        <f t="shared" ref="CL39:CM39" si="340">CL7/CL$16</f>
        <v>1.5002970241218275E-2</v>
      </c>
      <c r="CM39" s="59">
        <f t="shared" si="340"/>
        <v>1.5621395062677844E-2</v>
      </c>
      <c r="CN39" s="59">
        <f t="shared" ref="CN39:CO39" si="341">CN7/CN$16</f>
        <v>1.6137946843599964E-2</v>
      </c>
      <c r="CO39" s="59">
        <f t="shared" si="341"/>
        <v>1.6906976696399768E-2</v>
      </c>
      <c r="CP39" s="59">
        <f t="shared" ref="CP39:CQ39" si="342">CP7/CP$16</f>
        <v>1.7092559531739899E-2</v>
      </c>
      <c r="CQ39" s="59">
        <f t="shared" si="342"/>
        <v>1.7151161419087568E-2</v>
      </c>
      <c r="CR39" s="59">
        <f t="shared" ref="CR39:CS39" si="343">CR7/CR$16</f>
        <v>1.7132500778750035E-2</v>
      </c>
      <c r="CS39" s="59">
        <f t="shared" si="343"/>
        <v>1.7084753154030262E-2</v>
      </c>
      <c r="CT39" s="59">
        <f t="shared" ref="CT39:CV39" si="344">CT7/CT$16</f>
        <v>1.6949291227397537E-2</v>
      </c>
      <c r="CU39" s="59">
        <f t="shared" ref="CU39" si="345">CU7/CU$16</f>
        <v>1.6850848745271027E-2</v>
      </c>
      <c r="CV39" s="59">
        <f t="shared" si="344"/>
        <v>1.6623576419307281E-2</v>
      </c>
      <c r="CW39" s="59">
        <f t="shared" ref="CW39:CX39" si="346">CW7/CW$16</f>
        <v>1.629095808823134E-2</v>
      </c>
      <c r="CX39" s="59">
        <f t="shared" si="346"/>
        <v>1.6197188316290956E-2</v>
      </c>
      <c r="CY39" s="59">
        <f t="shared" ref="CY39" si="347">CY7/CY$16</f>
        <v>1.609650733073139E-2</v>
      </c>
      <c r="CZ39" s="59">
        <v>1.5989589344318083E-2</v>
      </c>
      <c r="DA39" s="59">
        <v>1.583907405566809E-2</v>
      </c>
      <c r="DB39" s="59">
        <v>1.5706246531116505E-2</v>
      </c>
      <c r="DC39" s="59">
        <v>1.564159836117527E-2</v>
      </c>
      <c r="DD39" s="59">
        <v>1.5607989452434749E-2</v>
      </c>
      <c r="DE39" s="59">
        <v>1.5530418903687655E-2</v>
      </c>
      <c r="DF39" s="59">
        <v>1.5431376742818186E-2</v>
      </c>
      <c r="DG39" s="59">
        <v>1.5402735325391048E-2</v>
      </c>
      <c r="DH39" s="59">
        <v>1.5331814919971296E-2</v>
      </c>
      <c r="DI39" s="59">
        <v>1.5259089765877691E-2</v>
      </c>
      <c r="DJ39" s="59">
        <v>1.5131703460584789E-2</v>
      </c>
      <c r="DK39" s="59">
        <v>1.5120886083924518E-2</v>
      </c>
      <c r="DL39" s="59">
        <v>1.5093164877523251E-2</v>
      </c>
      <c r="DM39" s="59">
        <v>1.5028159289519465E-2</v>
      </c>
      <c r="DN39" s="59">
        <v>1.4951510704778409E-2</v>
      </c>
      <c r="DO39" s="59">
        <v>1.4917293233082708E-2</v>
      </c>
      <c r="DP39" s="59">
        <v>1.484986119187591E-2</v>
      </c>
      <c r="DQ39" s="59">
        <v>1.4800677421423264E-2</v>
      </c>
      <c r="DR39" s="59">
        <v>1.4678115137064653E-2</v>
      </c>
      <c r="DS39" s="59">
        <v>1.4654792559934827E-2</v>
      </c>
      <c r="DT39" s="59">
        <v>1.4621848976393048E-2</v>
      </c>
      <c r="DU39" s="59">
        <v>1.4572935321028444E-2</v>
      </c>
      <c r="DV39" s="59">
        <v>1.4436462012173672E-2</v>
      </c>
      <c r="DW39" s="59">
        <f t="shared" ref="DW39:DX39" si="348">DW7/DW$16</f>
        <v>1.4341763520141495E-2</v>
      </c>
      <c r="DX39" s="59">
        <f t="shared" si="348"/>
        <v>1.4325901871191002E-2</v>
      </c>
      <c r="DY39" s="59">
        <f t="shared" ref="DY39:DZ39" si="349">DY7/DY$16</f>
        <v>1.4219196384155095E-2</v>
      </c>
      <c r="DZ39" s="59">
        <f t="shared" si="349"/>
        <v>1.4194664748799985E-2</v>
      </c>
      <c r="EA39" s="59">
        <f t="shared" ref="EA39:EB39" si="350">EA7/EA$16</f>
        <v>1.4222122784701382E-2</v>
      </c>
      <c r="EB39" s="59">
        <f t="shared" si="350"/>
        <v>1.4183093645856041E-2</v>
      </c>
      <c r="EC39" s="59">
        <f t="shared" ref="EC39:ED39" si="351">EC7/EC$16</f>
        <v>1.4154297356160988E-2</v>
      </c>
      <c r="ED39" s="59">
        <f t="shared" si="351"/>
        <v>1.4115515688575133E-2</v>
      </c>
      <c r="EE39" s="59">
        <f t="shared" ref="EE39:EF39" si="352">EE7/EE$16</f>
        <v>1.4135324465862829E-2</v>
      </c>
      <c r="EF39" s="59">
        <f t="shared" si="352"/>
        <v>1.4122443660287025E-2</v>
      </c>
      <c r="EG39" s="59">
        <f t="shared" ref="EG39" si="353">EG7/EG$16</f>
        <v>1.4184173159792696E-2</v>
      </c>
      <c r="EH39" s="59"/>
      <c r="EI39" s="59">
        <f t="shared" si="308"/>
        <v>1.3262964662689307E-2</v>
      </c>
      <c r="EJ39" s="59">
        <f t="shared" si="308"/>
        <v>1.2955809123997946E-2</v>
      </c>
      <c r="EK39" s="59">
        <f t="shared" ref="EK39:FP39" si="354">EK7/EK$16</f>
        <v>1.232800931435298E-2</v>
      </c>
      <c r="EL39" s="59">
        <f t="shared" si="354"/>
        <v>1.1841354148569159E-2</v>
      </c>
      <c r="EM39" s="59">
        <f t="shared" si="354"/>
        <v>1.158883237047437E-2</v>
      </c>
      <c r="EN39" s="59">
        <f t="shared" si="354"/>
        <v>1.1964483117521189E-2</v>
      </c>
      <c r="EO39" s="59">
        <f t="shared" si="354"/>
        <v>1.2020177026981431E-2</v>
      </c>
      <c r="EP39" s="59">
        <f t="shared" si="354"/>
        <v>1.1967538376252097E-2</v>
      </c>
      <c r="EQ39" s="59">
        <f t="shared" ca="1" si="354"/>
        <v>1.2175653415564812E-2</v>
      </c>
      <c r="ER39" s="59">
        <f t="shared" ca="1" si="354"/>
        <v>1.2175653415564812E-2</v>
      </c>
      <c r="ES39" s="59">
        <f t="shared" ca="1" si="354"/>
        <v>1.2175653415564812E-2</v>
      </c>
      <c r="ET39" s="59">
        <f t="shared" ca="1" si="354"/>
        <v>1.2175653415564812E-2</v>
      </c>
      <c r="EU39" s="59">
        <f t="shared" ca="1" si="354"/>
        <v>1.2175653415564812E-2</v>
      </c>
      <c r="EV39" s="59">
        <f t="shared" ca="1" si="354"/>
        <v>1.2175653415564812E-2</v>
      </c>
      <c r="EW39" s="59">
        <f t="shared" ca="1" si="354"/>
        <v>1.2175653415564812E-2</v>
      </c>
      <c r="EX39" s="59">
        <f t="shared" ca="1" si="354"/>
        <v>1.2175653415564812E-2</v>
      </c>
      <c r="EY39" s="59">
        <f t="shared" ca="1" si="354"/>
        <v>1.2175653415564812E-2</v>
      </c>
      <c r="EZ39" s="59">
        <f t="shared" ca="1" si="354"/>
        <v>1.2175653415564812E-2</v>
      </c>
      <c r="FA39" s="59">
        <f t="shared" ca="1" si="354"/>
        <v>1.2175653415564812E-2</v>
      </c>
      <c r="FB39" s="59">
        <f t="shared" ca="1" si="354"/>
        <v>1.2175653415564812E-2</v>
      </c>
      <c r="FC39" s="59">
        <f t="shared" ca="1" si="354"/>
        <v>1.2175653415564812E-2</v>
      </c>
      <c r="FD39" s="59">
        <f t="shared" ca="1" si="354"/>
        <v>1.2175653415564812E-2</v>
      </c>
      <c r="FE39" s="59">
        <f t="shared" ca="1" si="354"/>
        <v>1.2175653415564812E-2</v>
      </c>
      <c r="FF39" s="59">
        <f t="shared" ca="1" si="354"/>
        <v>1.2175653415564812E-2</v>
      </c>
      <c r="FG39" s="59">
        <f t="shared" ca="1" si="354"/>
        <v>1.2175653415564812E-2</v>
      </c>
      <c r="FH39" s="59">
        <f t="shared" ca="1" si="354"/>
        <v>1.2175653415564812E-2</v>
      </c>
      <c r="FI39" s="59">
        <f t="shared" ca="1" si="354"/>
        <v>1.2175653415564812E-2</v>
      </c>
      <c r="FJ39" s="59">
        <f t="shared" ca="1" si="354"/>
        <v>1.2175653415564812E-2</v>
      </c>
      <c r="FK39" s="59">
        <f t="shared" ca="1" si="354"/>
        <v>1.2175653415564812E-2</v>
      </c>
      <c r="FL39" s="59">
        <f t="shared" ca="1" si="354"/>
        <v>1.2175653415564812E-2</v>
      </c>
      <c r="FM39" s="59">
        <f t="shared" ca="1" si="354"/>
        <v>1.2175653415564812E-2</v>
      </c>
      <c r="FN39" s="59">
        <f t="shared" ca="1" si="354"/>
        <v>1.2175653415564812E-2</v>
      </c>
      <c r="FO39" s="59">
        <f t="shared" ca="1" si="354"/>
        <v>1.2175653415564812E-2</v>
      </c>
      <c r="FP39" s="59">
        <f t="shared" ca="1" si="354"/>
        <v>1.2175653415564812E-2</v>
      </c>
      <c r="FQ39" s="59">
        <f t="shared" ref="FQ39:GE39" ca="1" si="355">FQ7/FQ$16</f>
        <v>1.2175653415564812E-2</v>
      </c>
      <c r="FR39" s="59">
        <f t="shared" ca="1" si="355"/>
        <v>1.2175653415564812E-2</v>
      </c>
      <c r="FS39" s="59">
        <f t="shared" ca="1" si="355"/>
        <v>1.2175653415564812E-2</v>
      </c>
      <c r="FT39" s="59">
        <f t="shared" ca="1" si="355"/>
        <v>1.2175653415564812E-2</v>
      </c>
      <c r="FU39" s="59">
        <f t="shared" ca="1" si="355"/>
        <v>1.2175653415564812E-2</v>
      </c>
      <c r="FV39" s="59">
        <f t="shared" ca="1" si="355"/>
        <v>1.2175653415564812E-2</v>
      </c>
      <c r="FW39" s="59">
        <f t="shared" ca="1" si="355"/>
        <v>1.2175653415564812E-2</v>
      </c>
      <c r="FX39" s="59">
        <f t="shared" ca="1" si="355"/>
        <v>1.2175653415564812E-2</v>
      </c>
      <c r="FY39" s="59">
        <f t="shared" ca="1" si="355"/>
        <v>1.2175653415564812E-2</v>
      </c>
      <c r="FZ39" s="59">
        <f t="shared" ca="1" si="355"/>
        <v>1.2175653415564812E-2</v>
      </c>
      <c r="GA39" s="59">
        <f t="shared" ca="1" si="355"/>
        <v>1.2175653415564812E-2</v>
      </c>
      <c r="GB39" s="59">
        <f t="shared" ca="1" si="355"/>
        <v>1.2175653415564812E-2</v>
      </c>
      <c r="GC39" s="59">
        <f t="shared" ca="1" si="355"/>
        <v>1.2175653415564812E-2</v>
      </c>
      <c r="GD39" s="59">
        <f t="shared" ca="1" si="355"/>
        <v>1.2175653415564812E-2</v>
      </c>
      <c r="GE39" s="59">
        <f t="shared" ca="1" si="355"/>
        <v>1.2175653415564812E-2</v>
      </c>
      <c r="GF39" s="59">
        <f t="shared" ref="GF39:GH39" ca="1" si="356">GF7/GF$16</f>
        <v>1.2175653415564812E-2</v>
      </c>
      <c r="GG39" s="59">
        <f t="shared" ca="1" si="356"/>
        <v>1.2175653415564812E-2</v>
      </c>
      <c r="GH39" s="59">
        <f t="shared" ca="1" si="356"/>
        <v>1.2175653415564812E-2</v>
      </c>
      <c r="GI39" s="59">
        <f t="shared" ref="GI39" ca="1" si="357">GI7/GI$16</f>
        <v>1.2175653415564812E-2</v>
      </c>
    </row>
    <row r="40" spans="2:191" x14ac:dyDescent="0.2">
      <c r="B40" s="55" t="str">
        <f t="shared" si="313"/>
        <v>Hyundai</v>
      </c>
      <c r="C40" s="59">
        <f t="shared" si="314"/>
        <v>0.14168057512373108</v>
      </c>
      <c r="D40" s="59">
        <f t="shared" si="314"/>
        <v>0.14230636381220813</v>
      </c>
      <c r="E40" s="59">
        <f t="shared" si="314"/>
        <v>0.14282350302758465</v>
      </c>
      <c r="F40" s="59">
        <f t="shared" si="314"/>
        <v>0.1430346607313564</v>
      </c>
      <c r="G40" s="59">
        <f t="shared" si="314"/>
        <v>0.14306681940475419</v>
      </c>
      <c r="H40" s="59">
        <f t="shared" si="314"/>
        <v>0.14332730326552087</v>
      </c>
      <c r="I40" s="59">
        <f t="shared" si="314"/>
        <v>0.14395790569380992</v>
      </c>
      <c r="J40" s="59">
        <f t="shared" si="314"/>
        <v>0.14420012307679503</v>
      </c>
      <c r="K40" s="59">
        <f t="shared" si="314"/>
        <v>0.14401007276961361</v>
      </c>
      <c r="L40" s="59">
        <f t="shared" si="314"/>
        <v>0.14418461484852094</v>
      </c>
      <c r="M40" s="59">
        <f t="shared" si="314"/>
        <v>0.144276720090038</v>
      </c>
      <c r="N40" s="59">
        <f t="shared" si="314"/>
        <v>0.14452964917159417</v>
      </c>
      <c r="O40" s="59">
        <f t="shared" si="314"/>
        <v>0.14452163458118125</v>
      </c>
      <c r="P40" s="59">
        <f t="shared" si="314"/>
        <v>0.14463957658523999</v>
      </c>
      <c r="Q40" s="59">
        <f t="shared" si="314"/>
        <v>0.14504174600849568</v>
      </c>
      <c r="R40" s="59">
        <f t="shared" si="314"/>
        <v>0.14542622452280293</v>
      </c>
      <c r="S40" s="59">
        <f t="shared" si="314"/>
        <v>0.14552610330262356</v>
      </c>
      <c r="T40" s="59">
        <f t="shared" si="314"/>
        <v>0.14574324427422677</v>
      </c>
      <c r="U40" s="59">
        <f t="shared" si="314"/>
        <v>0.14599864763407977</v>
      </c>
      <c r="V40" s="59">
        <f t="shared" si="314"/>
        <v>0.14610645930862259</v>
      </c>
      <c r="W40" s="59">
        <f t="shared" si="314"/>
        <v>0.14621392238064668</v>
      </c>
      <c r="X40" s="59">
        <f t="shared" si="314"/>
        <v>0.14614446197470043</v>
      </c>
      <c r="Y40" s="59">
        <f t="shared" si="314"/>
        <v>0.14610896305246243</v>
      </c>
      <c r="Z40" s="59">
        <f t="shared" si="314"/>
        <v>0.14591343118242867</v>
      </c>
      <c r="AA40" s="59">
        <f t="shared" si="314"/>
        <v>0.14552159641448045</v>
      </c>
      <c r="AB40" s="59">
        <f t="shared" si="314"/>
        <v>0.14570522772623296</v>
      </c>
      <c r="AC40" s="59">
        <f t="shared" si="314"/>
        <v>0.14541224127685573</v>
      </c>
      <c r="AD40" s="59">
        <f t="shared" si="314"/>
        <v>0.14534141481631727</v>
      </c>
      <c r="AE40" s="59">
        <f t="shared" si="314"/>
        <v>0.1452321318680708</v>
      </c>
      <c r="AF40" s="59">
        <f t="shared" si="268"/>
        <v>0.14515498465653828</v>
      </c>
      <c r="AG40" s="59">
        <f t="shared" si="268"/>
        <v>0.14479144246102779</v>
      </c>
      <c r="AH40" s="59">
        <f t="shared" si="268"/>
        <v>0.14450653020104817</v>
      </c>
      <c r="AI40" s="59"/>
      <c r="AJ40" s="59">
        <f t="shared" si="268"/>
        <v>0.14020956123117223</v>
      </c>
      <c r="AK40" s="59">
        <f t="shared" si="268"/>
        <v>0.13956948044629774</v>
      </c>
      <c r="AL40" s="59">
        <f t="shared" si="268"/>
        <v>0.13336943047263505</v>
      </c>
      <c r="AM40" s="59">
        <f t="shared" ref="AM40:AN40" si="358">AM8/AM$16</f>
        <v>0.13192050650721068</v>
      </c>
      <c r="AN40" s="59">
        <f t="shared" si="358"/>
        <v>0.13287476767653733</v>
      </c>
      <c r="AO40" s="59">
        <f t="shared" ref="AO40:AP40" si="359">AO8/AO$16</f>
        <v>0.13420975269172822</v>
      </c>
      <c r="AP40" s="59">
        <f t="shared" si="359"/>
        <v>0.13506049732402434</v>
      </c>
      <c r="AQ40" s="59">
        <f t="shared" ref="AQ40:AR40" si="360">AQ8/AQ$16</f>
        <v>0.13593499691666849</v>
      </c>
      <c r="AR40" s="59">
        <f t="shared" si="360"/>
        <v>0.13731444397357001</v>
      </c>
      <c r="AS40" s="59">
        <f t="shared" ref="AS40:AT40" si="361">AS8/AS$16</f>
        <v>0.13810329110540859</v>
      </c>
      <c r="AT40" s="59">
        <f t="shared" si="361"/>
        <v>0.13811084026819528</v>
      </c>
      <c r="AU40" s="59">
        <f t="shared" ref="AU40:AV40" si="362">AU8/AU$16</f>
        <v>0.13785283044088489</v>
      </c>
      <c r="AV40" s="59">
        <f t="shared" si="362"/>
        <v>0.13787778741443443</v>
      </c>
      <c r="AW40" s="59">
        <f t="shared" ref="AW40:AX40" si="363">AW8/AW$16</f>
        <v>0.13756208709643983</v>
      </c>
      <c r="AX40" s="59">
        <f t="shared" si="363"/>
        <v>0.13795739784055411</v>
      </c>
      <c r="AY40" s="59">
        <f t="shared" ref="AY40:AZ40" si="364">AY8/AY$16</f>
        <v>0.13807646442858135</v>
      </c>
      <c r="AZ40" s="59">
        <f t="shared" si="364"/>
        <v>0.13883083778219432</v>
      </c>
      <c r="BA40" s="59">
        <f t="shared" ref="BA40:BB40" si="365">BA8/BA$16</f>
        <v>0.13992368195155508</v>
      </c>
      <c r="BB40" s="59">
        <f t="shared" si="365"/>
        <v>0.13999786182796939</v>
      </c>
      <c r="BC40" s="59">
        <f t="shared" ref="BC40:BD40" si="366">BC8/BC$16</f>
        <v>0.14040172661408731</v>
      </c>
      <c r="BD40" s="59">
        <f t="shared" si="366"/>
        <v>0.140774086153618</v>
      </c>
      <c r="BE40" s="59">
        <f t="shared" ref="BE40:BF40" si="367">BE8/BE$16</f>
        <v>0.14115377817490904</v>
      </c>
      <c r="BF40" s="59">
        <f t="shared" si="367"/>
        <v>0.14091774013258876</v>
      </c>
      <c r="BG40" s="59">
        <f t="shared" ref="BG40:BH40" si="368">BG8/BG$16</f>
        <v>0.14063362241075314</v>
      </c>
      <c r="BH40" s="59">
        <f t="shared" si="368"/>
        <v>0.14051707780920747</v>
      </c>
      <c r="BI40" s="59">
        <f t="shared" ref="BI40:BJ40" si="369">BI8/BI$16</f>
        <v>0.14056102670041343</v>
      </c>
      <c r="BJ40" s="59">
        <f t="shared" si="369"/>
        <v>0.1403425563131443</v>
      </c>
      <c r="BK40" s="59">
        <f t="shared" ref="BK40:BL40" si="370">BK8/BK$16</f>
        <v>0.14043628398128</v>
      </c>
      <c r="BL40" s="59">
        <f t="shared" si="370"/>
        <v>0.14029714886299388</v>
      </c>
      <c r="BM40" s="59">
        <f t="shared" ref="BM40:BN40" si="371">BM8/BM$16</f>
        <v>0.14015638098820291</v>
      </c>
      <c r="BN40" s="59">
        <f t="shared" si="371"/>
        <v>0.14005315967486676</v>
      </c>
      <c r="BO40" s="59">
        <f t="shared" ref="BO40:BP40" si="372">BO8/BO$16</f>
        <v>0.13979311930381758</v>
      </c>
      <c r="BP40" s="59">
        <f t="shared" si="372"/>
        <v>0.13972013086772869</v>
      </c>
      <c r="BQ40" s="59">
        <f t="shared" ref="BQ40:BR40" si="373">BQ8/BQ$16</f>
        <v>0.13980983790667961</v>
      </c>
      <c r="BR40" s="59">
        <f t="shared" si="373"/>
        <v>0.13980420478506475</v>
      </c>
      <c r="BS40" s="59">
        <f t="shared" ref="BS40:BT40" si="374">BS8/BS$16</f>
        <v>0.13956745307870111</v>
      </c>
      <c r="BT40" s="59">
        <f t="shared" si="374"/>
        <v>0.13971306708026368</v>
      </c>
      <c r="BU40" s="59">
        <f t="shared" ref="BU40:BV40" si="375">BU8/BU$16</f>
        <v>0.13968212128479521</v>
      </c>
      <c r="BV40" s="59">
        <f t="shared" si="375"/>
        <v>0.13958027392068872</v>
      </c>
      <c r="BW40" s="59">
        <f t="shared" ref="BW40:BX40" si="376">BW8/BW$16</f>
        <v>0.13956437583531933</v>
      </c>
      <c r="BX40" s="59">
        <f t="shared" si="376"/>
        <v>0.13965819056214696</v>
      </c>
      <c r="BY40" s="59">
        <f t="shared" ref="BY40:BZ40" si="377">BY8/BY$16</f>
        <v>0.13982367314870905</v>
      </c>
      <c r="BZ40" s="59">
        <f t="shared" si="377"/>
        <v>0.13977280112873783</v>
      </c>
      <c r="CA40" s="59">
        <f t="shared" ref="CA40:CB40" si="378">CA8/CA$16</f>
        <v>0.13985539531840901</v>
      </c>
      <c r="CB40" s="59">
        <f t="shared" si="378"/>
        <v>0.13986732888908165</v>
      </c>
      <c r="CC40" s="59">
        <f t="shared" ref="CC40:CD40" si="379">CC8/CC$16</f>
        <v>0.13972710818609646</v>
      </c>
      <c r="CD40" s="59">
        <f t="shared" si="379"/>
        <v>0.13970707489178544</v>
      </c>
      <c r="CE40" s="59">
        <f t="shared" ref="CE40:CF40" si="380">CE8/CE$16</f>
        <v>0.13972341911425598</v>
      </c>
      <c r="CF40" s="59">
        <f t="shared" si="380"/>
        <v>0.13962911853873358</v>
      </c>
      <c r="CG40" s="59">
        <f t="shared" ref="CG40:CH40" si="381">CG8/CG$16</f>
        <v>0.13953581276838345</v>
      </c>
      <c r="CH40" s="59">
        <f t="shared" si="381"/>
        <v>0.13946437864114639</v>
      </c>
      <c r="CI40" s="59">
        <f t="shared" ref="CI40:CK40" si="382">CI8/CI$16</f>
        <v>0.13930709621019702</v>
      </c>
      <c r="CJ40" s="59"/>
      <c r="CK40" s="59">
        <f t="shared" si="382"/>
        <v>0.13248770060200249</v>
      </c>
      <c r="CL40" s="59">
        <f t="shared" ref="CL40:CM40" si="383">CL8/CL$16</f>
        <v>0.13284132841328414</v>
      </c>
      <c r="CM40" s="59">
        <f t="shared" si="383"/>
        <v>0.1311716526955318</v>
      </c>
      <c r="CN40" s="59">
        <f t="shared" ref="CN40:CO40" si="384">CN8/CN$16</f>
        <v>0.13125581039950079</v>
      </c>
      <c r="CO40" s="59">
        <f t="shared" si="384"/>
        <v>0.12986193731596607</v>
      </c>
      <c r="CP40" s="59">
        <f t="shared" ref="CP40:CQ40" si="385">CP8/CP$16</f>
        <v>0.12990309716041817</v>
      </c>
      <c r="CQ40" s="59">
        <f t="shared" si="385"/>
        <v>0.13002955252847911</v>
      </c>
      <c r="CR40" s="59">
        <f t="shared" ref="CR40:CS40" si="386">CR8/CR$16</f>
        <v>0.12982895817404355</v>
      </c>
      <c r="CS40" s="59">
        <f t="shared" si="386"/>
        <v>0.12945468743661515</v>
      </c>
      <c r="CT40" s="59">
        <f t="shared" ref="CT40:CV40" si="387">CT8/CT$16</f>
        <v>0.12949492281058991</v>
      </c>
      <c r="CU40" s="59">
        <f t="shared" ref="CU40" si="388">CU8/CU$16</f>
        <v>0.12905187764718282</v>
      </c>
      <c r="CV40" s="59">
        <f t="shared" si="387"/>
        <v>0.12835399325004249</v>
      </c>
      <c r="CW40" s="59">
        <f t="shared" ref="CW40:CX40" si="389">CW8/CW$16</f>
        <v>0.12785588988373073</v>
      </c>
      <c r="CX40" s="59">
        <f t="shared" si="389"/>
        <v>0.127986189375797</v>
      </c>
      <c r="CY40" s="59">
        <f t="shared" ref="CY40" si="390">CY8/CY$16</f>
        <v>0.12789045332909291</v>
      </c>
      <c r="CZ40" s="59">
        <v>0.12798921647831016</v>
      </c>
      <c r="DA40" s="59">
        <v>0.12765191974141202</v>
      </c>
      <c r="DB40" s="59">
        <v>0.12794265263252372</v>
      </c>
      <c r="DC40" s="59">
        <v>0.12802240707453053</v>
      </c>
      <c r="DD40" s="59">
        <v>0.12802721262109307</v>
      </c>
      <c r="DE40" s="59">
        <v>0.12802418234555415</v>
      </c>
      <c r="DF40" s="59">
        <v>0.12777937447921539</v>
      </c>
      <c r="DG40" s="59">
        <v>0.12800617550076496</v>
      </c>
      <c r="DH40" s="59">
        <v>0.12803032666687467</v>
      </c>
      <c r="DI40" s="59">
        <v>0.12805717690775018</v>
      </c>
      <c r="DJ40" s="59">
        <v>0.12797479726411365</v>
      </c>
      <c r="DK40" s="59">
        <v>0.12864453856996019</v>
      </c>
      <c r="DL40" s="59">
        <v>0.12878247304042451</v>
      </c>
      <c r="DM40" s="59">
        <v>0.12882621115405704</v>
      </c>
      <c r="DN40" s="59">
        <v>0.12881849637175152</v>
      </c>
      <c r="DO40" s="59">
        <v>0.12912386228729719</v>
      </c>
      <c r="DP40" s="59">
        <v>0.12927296226389579</v>
      </c>
      <c r="DQ40" s="59">
        <v>0.12919890013314575</v>
      </c>
      <c r="DR40" s="59">
        <v>0.12902922783756945</v>
      </c>
      <c r="DS40" s="59">
        <v>0.12916777833544268</v>
      </c>
      <c r="DT40" s="59">
        <v>0.12909717641221674</v>
      </c>
      <c r="DU40" s="59">
        <v>0.1290447412360895</v>
      </c>
      <c r="DV40" s="59">
        <v>0.12867127545888232</v>
      </c>
      <c r="DW40" s="59">
        <f t="shared" ref="DW40:DX40" si="391">DW8/DW$16</f>
        <v>0.12809206119773028</v>
      </c>
      <c r="DX40" s="59">
        <f t="shared" si="391"/>
        <v>0.12772304549917521</v>
      </c>
      <c r="DY40" s="59">
        <f t="shared" ref="DY40:DZ40" si="392">DY8/DY$16</f>
        <v>0.12704492801000611</v>
      </c>
      <c r="DZ40" s="59">
        <f t="shared" si="392"/>
        <v>0.12668429589331584</v>
      </c>
      <c r="EA40" s="59">
        <f t="shared" ref="EA40:EB40" si="393">EA8/EA$16</f>
        <v>0.12671129401191947</v>
      </c>
      <c r="EB40" s="59">
        <f t="shared" si="393"/>
        <v>0.12662025645276456</v>
      </c>
      <c r="EC40" s="59">
        <f t="shared" ref="EC40:ED40" si="394">EC8/EC$16</f>
        <v>0.12670999141708314</v>
      </c>
      <c r="ED40" s="59">
        <f t="shared" si="394"/>
        <v>0.12664374238167472</v>
      </c>
      <c r="EE40" s="59">
        <f t="shared" ref="EE40:EF40" si="395">EE8/EE$16</f>
        <v>0.1268773743478134</v>
      </c>
      <c r="EF40" s="59">
        <f t="shared" si="395"/>
        <v>0.12702398941435047</v>
      </c>
      <c r="EG40" s="59">
        <f t="shared" ref="EG40" si="396">EG8/EG$16</f>
        <v>0.12698192544417378</v>
      </c>
      <c r="EH40" s="59"/>
      <c r="EI40" s="59">
        <f t="shared" si="308"/>
        <v>0.13035337310692979</v>
      </c>
      <c r="EJ40" s="59">
        <f t="shared" si="308"/>
        <v>0.13300582810441461</v>
      </c>
      <c r="EK40" s="59">
        <f t="shared" ref="EK40:FP40" si="397">EK8/EK$16</f>
        <v>0.13350143767810163</v>
      </c>
      <c r="EL40" s="59">
        <f t="shared" si="397"/>
        <v>0.13367997815889404</v>
      </c>
      <c r="EM40" s="59">
        <f t="shared" si="397"/>
        <v>0.12967715454078149</v>
      </c>
      <c r="EN40" s="59">
        <f t="shared" si="397"/>
        <v>0.12905738685215953</v>
      </c>
      <c r="EO40" s="59">
        <f t="shared" si="397"/>
        <v>0.12773019693408164</v>
      </c>
      <c r="EP40" s="59">
        <f t="shared" si="397"/>
        <v>0.12609930846814768</v>
      </c>
      <c r="EQ40" s="59">
        <f t="shared" ca="1" si="397"/>
        <v>0.12410463887867665</v>
      </c>
      <c r="ER40" s="59">
        <f t="shared" ca="1" si="397"/>
        <v>0.12410463887867665</v>
      </c>
      <c r="ES40" s="59">
        <f t="shared" ca="1" si="397"/>
        <v>0.12410463887867665</v>
      </c>
      <c r="ET40" s="59">
        <f t="shared" ca="1" si="397"/>
        <v>0.12410463887867665</v>
      </c>
      <c r="EU40" s="59">
        <f t="shared" ca="1" si="397"/>
        <v>0.12410463887867665</v>
      </c>
      <c r="EV40" s="59">
        <f t="shared" ca="1" si="397"/>
        <v>0.12410463887867665</v>
      </c>
      <c r="EW40" s="59">
        <f t="shared" ca="1" si="397"/>
        <v>0.12410463887867665</v>
      </c>
      <c r="EX40" s="59">
        <f t="shared" ca="1" si="397"/>
        <v>0.12410463887867665</v>
      </c>
      <c r="EY40" s="59">
        <f t="shared" ca="1" si="397"/>
        <v>0.12410463887867665</v>
      </c>
      <c r="EZ40" s="59">
        <f t="shared" ca="1" si="397"/>
        <v>0.12410463887867665</v>
      </c>
      <c r="FA40" s="59">
        <f t="shared" ca="1" si="397"/>
        <v>0.12410463887867665</v>
      </c>
      <c r="FB40" s="59">
        <f t="shared" ca="1" si="397"/>
        <v>0.12410463887867665</v>
      </c>
      <c r="FC40" s="59">
        <f t="shared" ca="1" si="397"/>
        <v>0.12410463887867665</v>
      </c>
      <c r="FD40" s="59">
        <f t="shared" ca="1" si="397"/>
        <v>0.12410463887867665</v>
      </c>
      <c r="FE40" s="59">
        <f t="shared" ca="1" si="397"/>
        <v>0.12410463887867665</v>
      </c>
      <c r="FF40" s="59">
        <f t="shared" ca="1" si="397"/>
        <v>0.12410463887867665</v>
      </c>
      <c r="FG40" s="59">
        <f t="shared" ca="1" si="397"/>
        <v>0.12410463887867665</v>
      </c>
      <c r="FH40" s="59">
        <f t="shared" ca="1" si="397"/>
        <v>0.12410463887867665</v>
      </c>
      <c r="FI40" s="59">
        <f t="shared" ca="1" si="397"/>
        <v>0.12410463887867665</v>
      </c>
      <c r="FJ40" s="59">
        <f t="shared" ca="1" si="397"/>
        <v>0.12410463887867665</v>
      </c>
      <c r="FK40" s="59">
        <f t="shared" ca="1" si="397"/>
        <v>0.12410463887867665</v>
      </c>
      <c r="FL40" s="59">
        <f t="shared" ca="1" si="397"/>
        <v>0.12410463887867665</v>
      </c>
      <c r="FM40" s="59">
        <f t="shared" ca="1" si="397"/>
        <v>0.12410463887867665</v>
      </c>
      <c r="FN40" s="59">
        <f t="shared" ca="1" si="397"/>
        <v>0.12410463887867665</v>
      </c>
      <c r="FO40" s="59">
        <f t="shared" ca="1" si="397"/>
        <v>0.12410463887867665</v>
      </c>
      <c r="FP40" s="59">
        <f t="shared" ca="1" si="397"/>
        <v>0.12410463887867665</v>
      </c>
      <c r="FQ40" s="59">
        <f t="shared" ref="FQ40:GE40" ca="1" si="398">FQ8/FQ$16</f>
        <v>0.12410463887867665</v>
      </c>
      <c r="FR40" s="59">
        <f t="shared" ca="1" si="398"/>
        <v>0.12410463887867665</v>
      </c>
      <c r="FS40" s="59">
        <f t="shared" ca="1" si="398"/>
        <v>0.12410463887867665</v>
      </c>
      <c r="FT40" s="59">
        <f t="shared" ca="1" si="398"/>
        <v>0.12410463887867665</v>
      </c>
      <c r="FU40" s="59">
        <f t="shared" ca="1" si="398"/>
        <v>0.12410463887867665</v>
      </c>
      <c r="FV40" s="59">
        <f t="shared" ca="1" si="398"/>
        <v>0.12410463887867665</v>
      </c>
      <c r="FW40" s="59">
        <f t="shared" ca="1" si="398"/>
        <v>0.12410463887867665</v>
      </c>
      <c r="FX40" s="59">
        <f t="shared" ca="1" si="398"/>
        <v>0.12410463887867665</v>
      </c>
      <c r="FY40" s="59">
        <f t="shared" ca="1" si="398"/>
        <v>0.12410463887867665</v>
      </c>
      <c r="FZ40" s="59">
        <f t="shared" ca="1" si="398"/>
        <v>0.12410463887867665</v>
      </c>
      <c r="GA40" s="59">
        <f t="shared" ca="1" si="398"/>
        <v>0.12410463887867665</v>
      </c>
      <c r="GB40" s="59">
        <f t="shared" ca="1" si="398"/>
        <v>0.12410463887867665</v>
      </c>
      <c r="GC40" s="59">
        <f t="shared" ca="1" si="398"/>
        <v>0.12410463887867665</v>
      </c>
      <c r="GD40" s="59">
        <f t="shared" ca="1" si="398"/>
        <v>0.12410463887867665</v>
      </c>
      <c r="GE40" s="59">
        <f t="shared" ca="1" si="398"/>
        <v>0.12410463887867665</v>
      </c>
      <c r="GF40" s="59">
        <f t="shared" ref="GF40:GH40" ca="1" si="399">GF8/GF$16</f>
        <v>0.12410463887867665</v>
      </c>
      <c r="GG40" s="59">
        <f t="shared" ca="1" si="399"/>
        <v>0.12410463887867665</v>
      </c>
      <c r="GH40" s="59">
        <f t="shared" ca="1" si="399"/>
        <v>0.12410463887867665</v>
      </c>
      <c r="GI40" s="59">
        <f t="shared" ref="GI40" ca="1" si="400">GI8/GI$16</f>
        <v>0.12410463887867665</v>
      </c>
    </row>
    <row r="41" spans="2:191" x14ac:dyDescent="0.2">
      <c r="B41" s="55" t="str">
        <f t="shared" si="313"/>
        <v>Kia</v>
      </c>
      <c r="C41" s="59">
        <f t="shared" si="314"/>
        <v>6.214081861204436E-2</v>
      </c>
      <c r="D41" s="59">
        <f t="shared" si="314"/>
        <v>6.2089999723672941E-2</v>
      </c>
      <c r="E41" s="59">
        <f t="shared" si="314"/>
        <v>6.1750854187828975E-2</v>
      </c>
      <c r="F41" s="59">
        <f t="shared" si="314"/>
        <v>6.1181936250132775E-2</v>
      </c>
      <c r="G41" s="59">
        <f t="shared" si="314"/>
        <v>6.1027403388189232E-2</v>
      </c>
      <c r="H41" s="59">
        <f t="shared" si="314"/>
        <v>6.0959765474438793E-2</v>
      </c>
      <c r="I41" s="59">
        <f t="shared" si="314"/>
        <v>6.0902526802942628E-2</v>
      </c>
      <c r="J41" s="59">
        <f t="shared" si="314"/>
        <v>6.0692049478328132E-2</v>
      </c>
      <c r="K41" s="59">
        <f t="shared" si="314"/>
        <v>6.0412937200876482E-2</v>
      </c>
      <c r="L41" s="59">
        <f t="shared" si="314"/>
        <v>5.9907773883399011E-2</v>
      </c>
      <c r="M41" s="59">
        <f t="shared" si="314"/>
        <v>5.9730198480395569E-2</v>
      </c>
      <c r="N41" s="59">
        <f t="shared" si="314"/>
        <v>5.9574143053685379E-2</v>
      </c>
      <c r="O41" s="59">
        <f t="shared" si="314"/>
        <v>5.9544453693032254E-2</v>
      </c>
      <c r="P41" s="59">
        <f t="shared" si="314"/>
        <v>5.9561318546953741E-2</v>
      </c>
      <c r="Q41" s="59">
        <f t="shared" si="314"/>
        <v>5.9550524179204423E-2</v>
      </c>
      <c r="R41" s="59">
        <f t="shared" si="314"/>
        <v>5.9787268883193904E-2</v>
      </c>
      <c r="S41" s="59">
        <f t="shared" si="314"/>
        <v>5.9883458960636515E-2</v>
      </c>
      <c r="T41" s="59">
        <f t="shared" si="314"/>
        <v>6.0027923157910799E-2</v>
      </c>
      <c r="U41" s="59">
        <f t="shared" si="314"/>
        <v>6.0057676818520395E-2</v>
      </c>
      <c r="V41" s="59">
        <f t="shared" si="314"/>
        <v>6.0237703708767978E-2</v>
      </c>
      <c r="W41" s="59">
        <f t="shared" si="314"/>
        <v>6.0326435873376466E-2</v>
      </c>
      <c r="X41" s="59">
        <f t="shared" si="314"/>
        <v>6.0353753903538497E-2</v>
      </c>
      <c r="Y41" s="59">
        <f t="shared" si="314"/>
        <v>6.0341728873916423E-2</v>
      </c>
      <c r="Z41" s="59">
        <f t="shared" si="314"/>
        <v>6.0292346990446395E-2</v>
      </c>
      <c r="AA41" s="59">
        <f t="shared" si="314"/>
        <v>6.0097292657906191E-2</v>
      </c>
      <c r="AB41" s="59">
        <f t="shared" si="314"/>
        <v>6.0216767555131549E-2</v>
      </c>
      <c r="AC41" s="59">
        <f t="shared" si="314"/>
        <v>5.9935369900105312E-2</v>
      </c>
      <c r="AD41" s="59">
        <f t="shared" si="314"/>
        <v>5.9944672749368919E-2</v>
      </c>
      <c r="AE41" s="59">
        <f t="shared" si="314"/>
        <v>5.9858780253684338E-2</v>
      </c>
      <c r="AF41" s="59">
        <f t="shared" si="268"/>
        <v>5.9947975946033301E-2</v>
      </c>
      <c r="AG41" s="59">
        <f t="shared" si="268"/>
        <v>5.9712816394971925E-2</v>
      </c>
      <c r="AH41" s="59">
        <f t="shared" si="268"/>
        <v>5.9551591724204531E-2</v>
      </c>
      <c r="AI41" s="59"/>
      <c r="AJ41" s="59">
        <f t="shared" si="268"/>
        <v>5.0360183366077275E-2</v>
      </c>
      <c r="AK41" s="59">
        <f t="shared" si="268"/>
        <v>4.5471279912844206E-2</v>
      </c>
      <c r="AL41" s="59">
        <f t="shared" si="268"/>
        <v>4.4048009195271277E-2</v>
      </c>
      <c r="AM41" s="59">
        <f t="shared" ref="AM41:AN41" si="401">AM9/AM$16</f>
        <v>4.538515652479775E-2</v>
      </c>
      <c r="AN41" s="59">
        <f t="shared" si="401"/>
        <v>4.7964105312368159E-2</v>
      </c>
      <c r="AO41" s="59">
        <f t="shared" ref="AO41:AP41" si="402">AO9/AO$16</f>
        <v>5.0015158196450228E-2</v>
      </c>
      <c r="AP41" s="59">
        <f t="shared" si="402"/>
        <v>5.1511793385940842E-2</v>
      </c>
      <c r="AQ41" s="59">
        <f t="shared" ref="AQ41:AR41" si="403">AQ9/AQ$16</f>
        <v>5.3136928797976386E-2</v>
      </c>
      <c r="AR41" s="59">
        <f t="shared" si="403"/>
        <v>5.4416337883571989E-2</v>
      </c>
      <c r="AS41" s="59">
        <f t="shared" ref="AS41:AT41" si="404">AS9/AS$16</f>
        <v>5.4696908712273673E-2</v>
      </c>
      <c r="AT41" s="59">
        <f t="shared" si="404"/>
        <v>5.6144723324843319E-2</v>
      </c>
      <c r="AU41" s="59">
        <f t="shared" ref="AU41:AV41" si="405">AU9/AU$16</f>
        <v>5.666562701895872E-2</v>
      </c>
      <c r="AV41" s="59">
        <f t="shared" si="405"/>
        <v>5.6745993140264413E-2</v>
      </c>
      <c r="AW41" s="59">
        <f t="shared" ref="AW41:AX41" si="406">AW9/AW$16</f>
        <v>5.7391633469545345E-2</v>
      </c>
      <c r="AX41" s="59">
        <f t="shared" si="406"/>
        <v>5.7369203243460051E-2</v>
      </c>
      <c r="AY41" s="59">
        <f t="shared" ref="AY41:AZ41" si="407">AY9/AY$16</f>
        <v>5.7237661406736716E-2</v>
      </c>
      <c r="AZ41" s="59">
        <f t="shared" si="407"/>
        <v>5.7275885234125676E-2</v>
      </c>
      <c r="BA41" s="59">
        <f t="shared" ref="BA41:BB41" si="408">BA9/BA$16</f>
        <v>5.8189320129504861E-2</v>
      </c>
      <c r="BB41" s="59">
        <f t="shared" si="408"/>
        <v>5.7609761244444072E-2</v>
      </c>
      <c r="BC41" s="59">
        <f t="shared" ref="BC41:BD41" si="409">BC9/BC$16</f>
        <v>5.78346183984959E-2</v>
      </c>
      <c r="BD41" s="59">
        <f t="shared" si="409"/>
        <v>5.8249516403911725E-2</v>
      </c>
      <c r="BE41" s="59">
        <f t="shared" ref="BE41:BF41" si="410">BE9/BE$16</f>
        <v>5.8483648610831537E-2</v>
      </c>
      <c r="BF41" s="59">
        <f t="shared" si="410"/>
        <v>5.8460442478083484E-2</v>
      </c>
      <c r="BG41" s="59">
        <f t="shared" ref="BG41:BH41" si="411">BG9/BG$16</f>
        <v>5.8178139286563506E-2</v>
      </c>
      <c r="BH41" s="59">
        <f t="shared" si="411"/>
        <v>5.8109914747262383E-2</v>
      </c>
      <c r="BI41" s="59">
        <f t="shared" ref="BI41:BJ41" si="412">BI9/BI$16</f>
        <v>5.8139565444792249E-2</v>
      </c>
      <c r="BJ41" s="59">
        <f t="shared" si="412"/>
        <v>5.8623672415546647E-2</v>
      </c>
      <c r="BK41" s="59">
        <f t="shared" ref="BK41:BL41" si="413">BK9/BK$16</f>
        <v>5.8895725109743439E-2</v>
      </c>
      <c r="BL41" s="59">
        <f t="shared" si="413"/>
        <v>5.8808073177540936E-2</v>
      </c>
      <c r="BM41" s="59">
        <f t="shared" ref="BM41:BN41" si="414">BM9/BM$16</f>
        <v>5.8751474809054634E-2</v>
      </c>
      <c r="BN41" s="59">
        <f t="shared" si="414"/>
        <v>5.872265046763929E-2</v>
      </c>
      <c r="BO41" s="59">
        <f t="shared" ref="BO41:BP41" si="415">BO9/BO$16</f>
        <v>5.8665533774973418E-2</v>
      </c>
      <c r="BP41" s="59">
        <f t="shared" si="415"/>
        <v>5.8671894960729727E-2</v>
      </c>
      <c r="BQ41" s="59">
        <f t="shared" ref="BQ41:BR41" si="416">BQ9/BQ$16</f>
        <v>5.8678218907300225E-2</v>
      </c>
      <c r="BR41" s="59">
        <f t="shared" si="416"/>
        <v>5.8808994414001316E-2</v>
      </c>
      <c r="BS41" s="59">
        <f t="shared" ref="BS41:BT41" si="417">BS9/BS$16</f>
        <v>5.9027344237732551E-2</v>
      </c>
      <c r="BT41" s="59">
        <f t="shared" si="417"/>
        <v>5.9093779427242012E-2</v>
      </c>
      <c r="BU41" s="59">
        <f t="shared" ref="BU41:BV41" si="418">BU9/BU$16</f>
        <v>5.9001078128679732E-2</v>
      </c>
      <c r="BV41" s="59">
        <f t="shared" si="418"/>
        <v>5.8912179508481273E-2</v>
      </c>
      <c r="BW41" s="59">
        <f t="shared" ref="BW41:BX41" si="419">BW9/BW$16</f>
        <v>5.8785708278762207E-2</v>
      </c>
      <c r="BX41" s="59">
        <f t="shared" si="419"/>
        <v>5.8826680830392233E-2</v>
      </c>
      <c r="BY41" s="59">
        <f t="shared" ref="BY41:BZ41" si="420">BY9/BY$16</f>
        <v>5.8877390251104188E-2</v>
      </c>
      <c r="BZ41" s="59">
        <f t="shared" si="420"/>
        <v>5.897257598693572E-2</v>
      </c>
      <c r="CA41" s="59">
        <f t="shared" ref="CA41:CB41" si="421">CA9/CA$16</f>
        <v>5.9088109132587247E-2</v>
      </c>
      <c r="CB41" s="59">
        <f t="shared" si="421"/>
        <v>5.8930976559248942E-2</v>
      </c>
      <c r="CC41" s="59">
        <f t="shared" ref="CC41:CD41" si="422">CC9/CC$16</f>
        <v>5.8915155344996709E-2</v>
      </c>
      <c r="CD41" s="59">
        <f t="shared" si="422"/>
        <v>5.8951129008448483E-2</v>
      </c>
      <c r="CE41" s="59">
        <f t="shared" ref="CE41:CF41" si="423">CE9/CE$16</f>
        <v>5.8989757239549703E-2</v>
      </c>
      <c r="CF41" s="59">
        <f t="shared" si="423"/>
        <v>5.8975427419512796E-2</v>
      </c>
      <c r="CG41" s="59">
        <f t="shared" ref="CG41:CH41" si="424">CG9/CG$16</f>
        <v>5.9059372779445472E-2</v>
      </c>
      <c r="CH41" s="59">
        <f t="shared" si="424"/>
        <v>5.9083605163288359E-2</v>
      </c>
      <c r="CI41" s="59">
        <f t="shared" ref="CI41:CK41" si="425">CI9/CI$16</f>
        <v>5.9091026760511492E-2</v>
      </c>
      <c r="CJ41" s="59"/>
      <c r="CK41" s="59">
        <f t="shared" si="425"/>
        <v>5.3331447163672371E-2</v>
      </c>
      <c r="CL41" s="59">
        <f t="shared" ref="CL41:CM41" si="426">CL9/CL$16</f>
        <v>4.7805707199257655E-2</v>
      </c>
      <c r="CM41" s="59">
        <f t="shared" si="426"/>
        <v>4.7588377041195624E-2</v>
      </c>
      <c r="CN41" s="59">
        <f t="shared" ref="CN41:CO41" si="427">CN9/CN$16</f>
        <v>4.7486723635113276E-2</v>
      </c>
      <c r="CO41" s="59">
        <f t="shared" si="427"/>
        <v>4.8477077567022762E-2</v>
      </c>
      <c r="CP41" s="59">
        <f t="shared" ref="CP41:CQ41" si="428">CP9/CP$16</f>
        <v>4.9646939699965358E-2</v>
      </c>
      <c r="CQ41" s="59">
        <f t="shared" si="428"/>
        <v>5.1393718632877068E-2</v>
      </c>
      <c r="CR41" s="59">
        <f t="shared" ref="CR41:CS41" si="429">CR9/CR$16</f>
        <v>5.3232520601478206E-2</v>
      </c>
      <c r="CS41" s="59">
        <f t="shared" si="429"/>
        <v>5.4455194515435477E-2</v>
      </c>
      <c r="CT41" s="59">
        <f t="shared" ref="CT41:CV41" si="430">CT9/CT$16</f>
        <v>5.4949602159222809E-2</v>
      </c>
      <c r="CU41" s="59">
        <f t="shared" ref="CU41" si="431">CU9/CU$16</f>
        <v>5.5485171384845766E-2</v>
      </c>
      <c r="CV41" s="59">
        <f t="shared" si="430"/>
        <v>5.6196397919865367E-2</v>
      </c>
      <c r="CW41" s="59">
        <f t="shared" ref="CW41:CX41" si="432">CW9/CW$16</f>
        <v>5.746630090252481E-2</v>
      </c>
      <c r="CX41" s="59">
        <f t="shared" si="432"/>
        <v>5.8046442093096583E-2</v>
      </c>
      <c r="CY41" s="59">
        <f t="shared" ref="CY41" si="433">CY9/CY$16</f>
        <v>5.8290402818019046E-2</v>
      </c>
      <c r="CZ41" s="59">
        <v>5.8593229818627322E-2</v>
      </c>
      <c r="DA41" s="59">
        <v>5.8798249015526195E-2</v>
      </c>
      <c r="DB41" s="59">
        <v>5.8875161111283429E-2</v>
      </c>
      <c r="DC41" s="59">
        <v>5.8752018741015495E-2</v>
      </c>
      <c r="DD41" s="59">
        <v>5.8716117192738032E-2</v>
      </c>
      <c r="DE41" s="59">
        <v>5.8470693587151255E-2</v>
      </c>
      <c r="DF41" s="59">
        <v>5.8453754327803545E-2</v>
      </c>
      <c r="DG41" s="59">
        <v>5.8645217266029261E-2</v>
      </c>
      <c r="DH41" s="59">
        <v>5.8660156209374641E-2</v>
      </c>
      <c r="DI41" s="59">
        <v>5.8716069785385794E-2</v>
      </c>
      <c r="DJ41" s="59">
        <v>5.8822035624019262E-2</v>
      </c>
      <c r="DK41" s="59">
        <v>5.9114564113457051E-2</v>
      </c>
      <c r="DL41" s="59">
        <v>5.9174213249105427E-2</v>
      </c>
      <c r="DM41" s="59">
        <v>5.91307003946362E-2</v>
      </c>
      <c r="DN41" s="59">
        <v>5.907070259600343E-2</v>
      </c>
      <c r="DO41" s="59">
        <v>5.9018994855559954E-2</v>
      </c>
      <c r="DP41" s="59">
        <v>5.9023880406706836E-2</v>
      </c>
      <c r="DQ41" s="59">
        <v>5.8923593954504139E-2</v>
      </c>
      <c r="DR41" s="59">
        <v>5.881764101254694E-2</v>
      </c>
      <c r="DS41" s="59">
        <v>5.8848925014809386E-2</v>
      </c>
      <c r="DT41" s="59">
        <v>5.873758901236447E-2</v>
      </c>
      <c r="DU41" s="59">
        <v>5.8786600249308693E-2</v>
      </c>
      <c r="DV41" s="59">
        <v>5.867165592787376E-2</v>
      </c>
      <c r="DW41" s="59">
        <f t="shared" ref="DW41:DX41" si="434">DW9/DW$16</f>
        <v>5.874999960150256E-2</v>
      </c>
      <c r="DX41" s="59">
        <f t="shared" si="434"/>
        <v>5.8630404975059412E-2</v>
      </c>
      <c r="DY41" s="59">
        <f t="shared" ref="DY41:DZ41" si="435">DY9/DY$16</f>
        <v>5.8756342652472392E-2</v>
      </c>
      <c r="DZ41" s="59">
        <f t="shared" si="435"/>
        <v>5.8901684728071876E-2</v>
      </c>
      <c r="EA41" s="59">
        <f t="shared" ref="EA41:EB41" si="436">EA9/EA$16</f>
        <v>5.8977571159455469E-2</v>
      </c>
      <c r="EB41" s="59">
        <f t="shared" si="436"/>
        <v>5.9010765376918732E-2</v>
      </c>
      <c r="EC41" s="59">
        <f t="shared" ref="EC41:ED41" si="437">EC9/EC$16</f>
        <v>5.907512892845506E-2</v>
      </c>
      <c r="ED41" s="59">
        <f t="shared" si="437"/>
        <v>5.9037264316873742E-2</v>
      </c>
      <c r="EE41" s="59">
        <f t="shared" ref="EE41:EF41" si="438">EE9/EE$16</f>
        <v>5.9081303498732064E-2</v>
      </c>
      <c r="EF41" s="59">
        <f t="shared" si="438"/>
        <v>5.9033688487202425E-2</v>
      </c>
      <c r="EG41" s="59">
        <f t="shared" ref="EG41" si="439">EG9/EG$16</f>
        <v>5.8792658487662373E-2</v>
      </c>
      <c r="EH41" s="59"/>
      <c r="EI41" s="59">
        <f t="shared" si="308"/>
        <v>6.2212023864157869E-2</v>
      </c>
      <c r="EJ41" s="59">
        <f t="shared" si="308"/>
        <v>5.6892124243574572E-2</v>
      </c>
      <c r="EK41" s="59">
        <f t="shared" ref="EK41:FP41" si="440">EK9/EK$16</f>
        <v>5.6973221235180983E-2</v>
      </c>
      <c r="EL41" s="59">
        <f t="shared" si="440"/>
        <v>5.9067781886773724E-2</v>
      </c>
      <c r="EM41" s="59">
        <f t="shared" si="440"/>
        <v>5.9210072041798054E-2</v>
      </c>
      <c r="EN41" s="59">
        <f t="shared" si="440"/>
        <v>6.0392922482173678E-2</v>
      </c>
      <c r="EO41" s="59">
        <f t="shared" si="440"/>
        <v>6.0965494359654947E-2</v>
      </c>
      <c r="EP41" s="59">
        <f t="shared" si="440"/>
        <v>6.1810675098556561E-2</v>
      </c>
      <c r="EQ41" s="59">
        <f t="shared" ca="1" si="440"/>
        <v>6.316542935479566E-2</v>
      </c>
      <c r="ER41" s="59">
        <f t="shared" ca="1" si="440"/>
        <v>6.316542935479566E-2</v>
      </c>
      <c r="ES41" s="59">
        <f t="shared" ca="1" si="440"/>
        <v>6.316542935479566E-2</v>
      </c>
      <c r="ET41" s="59">
        <f t="shared" ca="1" si="440"/>
        <v>6.316542935479566E-2</v>
      </c>
      <c r="EU41" s="59">
        <f t="shared" ca="1" si="440"/>
        <v>6.316542935479566E-2</v>
      </c>
      <c r="EV41" s="59">
        <f t="shared" ca="1" si="440"/>
        <v>6.316542935479566E-2</v>
      </c>
      <c r="EW41" s="59">
        <f t="shared" ca="1" si="440"/>
        <v>6.316542935479566E-2</v>
      </c>
      <c r="EX41" s="59">
        <f t="shared" ca="1" si="440"/>
        <v>6.316542935479566E-2</v>
      </c>
      <c r="EY41" s="59">
        <f t="shared" ca="1" si="440"/>
        <v>6.316542935479566E-2</v>
      </c>
      <c r="EZ41" s="59">
        <f t="shared" ca="1" si="440"/>
        <v>6.316542935479566E-2</v>
      </c>
      <c r="FA41" s="59">
        <f t="shared" ca="1" si="440"/>
        <v>6.316542935479566E-2</v>
      </c>
      <c r="FB41" s="59">
        <f t="shared" ca="1" si="440"/>
        <v>6.316542935479566E-2</v>
      </c>
      <c r="FC41" s="59">
        <f t="shared" ca="1" si="440"/>
        <v>6.316542935479566E-2</v>
      </c>
      <c r="FD41" s="59">
        <f t="shared" ca="1" si="440"/>
        <v>6.316542935479566E-2</v>
      </c>
      <c r="FE41" s="59">
        <f t="shared" ca="1" si="440"/>
        <v>6.316542935479566E-2</v>
      </c>
      <c r="FF41" s="59">
        <f t="shared" ca="1" si="440"/>
        <v>6.316542935479566E-2</v>
      </c>
      <c r="FG41" s="59">
        <f t="shared" ca="1" si="440"/>
        <v>6.316542935479566E-2</v>
      </c>
      <c r="FH41" s="59">
        <f t="shared" ca="1" si="440"/>
        <v>6.316542935479566E-2</v>
      </c>
      <c r="FI41" s="59">
        <f t="shared" ca="1" si="440"/>
        <v>6.316542935479566E-2</v>
      </c>
      <c r="FJ41" s="59">
        <f t="shared" ca="1" si="440"/>
        <v>6.316542935479566E-2</v>
      </c>
      <c r="FK41" s="59">
        <f t="shared" ca="1" si="440"/>
        <v>6.316542935479566E-2</v>
      </c>
      <c r="FL41" s="59">
        <f t="shared" ca="1" si="440"/>
        <v>6.316542935479566E-2</v>
      </c>
      <c r="FM41" s="59">
        <f t="shared" ca="1" si="440"/>
        <v>6.316542935479566E-2</v>
      </c>
      <c r="FN41" s="59">
        <f t="shared" ca="1" si="440"/>
        <v>6.316542935479566E-2</v>
      </c>
      <c r="FO41" s="59">
        <f t="shared" ca="1" si="440"/>
        <v>6.316542935479566E-2</v>
      </c>
      <c r="FP41" s="59">
        <f t="shared" ca="1" si="440"/>
        <v>6.316542935479566E-2</v>
      </c>
      <c r="FQ41" s="59">
        <f t="shared" ref="FQ41:GE41" ca="1" si="441">FQ9/FQ$16</f>
        <v>6.316542935479566E-2</v>
      </c>
      <c r="FR41" s="59">
        <f t="shared" ca="1" si="441"/>
        <v>6.316542935479566E-2</v>
      </c>
      <c r="FS41" s="59">
        <f t="shared" ca="1" si="441"/>
        <v>6.316542935479566E-2</v>
      </c>
      <c r="FT41" s="59">
        <f t="shared" ca="1" si="441"/>
        <v>6.316542935479566E-2</v>
      </c>
      <c r="FU41" s="59">
        <f t="shared" ca="1" si="441"/>
        <v>6.316542935479566E-2</v>
      </c>
      <c r="FV41" s="59">
        <f t="shared" ca="1" si="441"/>
        <v>6.316542935479566E-2</v>
      </c>
      <c r="FW41" s="59">
        <f t="shared" ca="1" si="441"/>
        <v>6.316542935479566E-2</v>
      </c>
      <c r="FX41" s="59">
        <f t="shared" ca="1" si="441"/>
        <v>6.316542935479566E-2</v>
      </c>
      <c r="FY41" s="59">
        <f t="shared" ca="1" si="441"/>
        <v>6.316542935479566E-2</v>
      </c>
      <c r="FZ41" s="59">
        <f t="shared" ca="1" si="441"/>
        <v>6.316542935479566E-2</v>
      </c>
      <c r="GA41" s="59">
        <f t="shared" ca="1" si="441"/>
        <v>6.316542935479566E-2</v>
      </c>
      <c r="GB41" s="59">
        <f t="shared" ca="1" si="441"/>
        <v>6.316542935479566E-2</v>
      </c>
      <c r="GC41" s="59">
        <f t="shared" ca="1" si="441"/>
        <v>6.316542935479566E-2</v>
      </c>
      <c r="GD41" s="59">
        <f t="shared" ca="1" si="441"/>
        <v>6.316542935479566E-2</v>
      </c>
      <c r="GE41" s="59">
        <f t="shared" ca="1" si="441"/>
        <v>6.316542935479566E-2</v>
      </c>
      <c r="GF41" s="59">
        <f t="shared" ref="GF41:GH41" ca="1" si="442">GF9/GF$16</f>
        <v>6.316542935479566E-2</v>
      </c>
      <c r="GG41" s="59">
        <f t="shared" ca="1" si="442"/>
        <v>6.316542935479566E-2</v>
      </c>
      <c r="GH41" s="59">
        <f t="shared" ca="1" si="442"/>
        <v>6.316542935479566E-2</v>
      </c>
      <c r="GI41" s="59">
        <f t="shared" ref="GI41" ca="1" si="443">GI9/GI$16</f>
        <v>6.316542935479566E-2</v>
      </c>
    </row>
    <row r="42" spans="2:191" x14ac:dyDescent="0.2">
      <c r="B42" s="55" t="str">
        <f t="shared" si="313"/>
        <v>Mahindra</v>
      </c>
      <c r="C42" s="59">
        <f t="shared" si="314"/>
        <v>0.1025454282721</v>
      </c>
      <c r="D42" s="59">
        <f t="shared" si="314"/>
        <v>0.10300298433225566</v>
      </c>
      <c r="E42" s="59">
        <f t="shared" si="314"/>
        <v>0.10333430075326834</v>
      </c>
      <c r="F42" s="59">
        <f t="shared" si="314"/>
        <v>0.10369492376473768</v>
      </c>
      <c r="G42" s="59">
        <f t="shared" si="314"/>
        <v>0.1035899882873511</v>
      </c>
      <c r="H42" s="59">
        <f t="shared" si="314"/>
        <v>0.10369934813372683</v>
      </c>
      <c r="I42" s="59">
        <f t="shared" si="314"/>
        <v>0.10355724097867318</v>
      </c>
      <c r="J42" s="59">
        <f t="shared" si="314"/>
        <v>0.1035265195120416</v>
      </c>
      <c r="K42" s="59">
        <f t="shared" si="314"/>
        <v>0.10358446903071761</v>
      </c>
      <c r="L42" s="59">
        <f t="shared" si="314"/>
        <v>0.10353030113840403</v>
      </c>
      <c r="M42" s="59">
        <f t="shared" si="314"/>
        <v>0.1036294085645008</v>
      </c>
      <c r="N42" s="59">
        <f t="shared" si="314"/>
        <v>0.1036307703003337</v>
      </c>
      <c r="O42" s="59">
        <f t="shared" si="314"/>
        <v>0.10362064427085557</v>
      </c>
      <c r="P42" s="59">
        <f t="shared" si="314"/>
        <v>0.10356628390247155</v>
      </c>
      <c r="Q42" s="59">
        <f t="shared" si="314"/>
        <v>0.10336730209880934</v>
      </c>
      <c r="R42" s="59">
        <f t="shared" si="314"/>
        <v>0.10323129951350624</v>
      </c>
      <c r="S42" s="59">
        <f t="shared" si="314"/>
        <v>0.1031751727350909</v>
      </c>
      <c r="T42" s="59">
        <f t="shared" si="314"/>
        <v>0.10315928406854144</v>
      </c>
      <c r="U42" s="59">
        <f t="shared" si="314"/>
        <v>0.10312288692824964</v>
      </c>
      <c r="V42" s="59">
        <f t="shared" si="314"/>
        <v>0.1031254835215844</v>
      </c>
      <c r="W42" s="59">
        <f t="shared" si="314"/>
        <v>0.10322555611211841</v>
      </c>
      <c r="X42" s="59">
        <f t="shared" si="314"/>
        <v>0.10304781564920718</v>
      </c>
      <c r="Y42" s="59">
        <f t="shared" si="314"/>
        <v>0.10306426835722061</v>
      </c>
      <c r="Z42" s="59">
        <f t="shared" si="314"/>
        <v>0.10317822013670866</v>
      </c>
      <c r="AA42" s="59">
        <f t="shared" si="314"/>
        <v>0.10336817513883882</v>
      </c>
      <c r="AB42" s="59">
        <f t="shared" si="314"/>
        <v>0.10351431810210783</v>
      </c>
      <c r="AC42" s="59">
        <f t="shared" si="314"/>
        <v>0.10374871318452306</v>
      </c>
      <c r="AD42" s="59">
        <f t="shared" si="314"/>
        <v>0.10387694146776867</v>
      </c>
      <c r="AE42" s="59">
        <f t="shared" si="314"/>
        <v>0.10410531886963081</v>
      </c>
      <c r="AF42" s="59">
        <f t="shared" si="268"/>
        <v>0.10428873570205767</v>
      </c>
      <c r="AG42" s="59">
        <f t="shared" si="268"/>
        <v>0.10417947043008299</v>
      </c>
      <c r="AH42" s="59">
        <f t="shared" si="268"/>
        <v>0.10476321936326834</v>
      </c>
      <c r="AI42" s="59"/>
      <c r="AJ42" s="59">
        <f t="shared" si="268"/>
        <v>0.1203667321545514</v>
      </c>
      <c r="AK42" s="59">
        <f t="shared" si="268"/>
        <v>0.10086780119463541</v>
      </c>
      <c r="AL42" s="59">
        <f t="shared" si="268"/>
        <v>0.10293384249298243</v>
      </c>
      <c r="AM42" s="59">
        <f t="shared" ref="AM42:AN42" si="444">AM10/AM$16</f>
        <v>0.10316567006683081</v>
      </c>
      <c r="AN42" s="59">
        <f t="shared" si="444"/>
        <v>0.10484772123464955</v>
      </c>
      <c r="AO42" s="59">
        <f t="shared" ref="AO42:AP42" si="445">AO10/AO$16</f>
        <v>0.10583406827619153</v>
      </c>
      <c r="AP42" s="59">
        <f t="shared" si="445"/>
        <v>0.10684612795474363</v>
      </c>
      <c r="AQ42" s="59">
        <f t="shared" ref="AQ42:AR42" si="446">AQ10/AQ$16</f>
        <v>0.10845682231686454</v>
      </c>
      <c r="AR42" s="59">
        <f t="shared" si="446"/>
        <v>0.11014432632791563</v>
      </c>
      <c r="AS42" s="59">
        <f t="shared" ref="AS42:AT42" si="447">AS10/AS$16</f>
        <v>0.11840470398824003</v>
      </c>
      <c r="AT42" s="59">
        <f t="shared" si="447"/>
        <v>0.11227242609736972</v>
      </c>
      <c r="AU42" s="59">
        <f t="shared" ref="AU42:AV42" si="448">AU10/AU$16</f>
        <v>0.11353955488225989</v>
      </c>
      <c r="AV42" s="59">
        <f t="shared" si="448"/>
        <v>0.11394323020270787</v>
      </c>
      <c r="AW42" s="59">
        <f t="shared" ref="AW42:AX42" si="449">AW10/AW$16</f>
        <v>0.11395401251679668</v>
      </c>
      <c r="AX42" s="59">
        <f t="shared" si="449"/>
        <v>0.11397474486958639</v>
      </c>
      <c r="AY42" s="59">
        <f t="shared" ref="AY42:AZ42" si="450">AY10/AY$16</f>
        <v>0.11406488971984845</v>
      </c>
      <c r="AZ42" s="59">
        <f t="shared" si="450"/>
        <v>0.11381249156384252</v>
      </c>
      <c r="BA42" s="59">
        <f t="shared" ref="BA42:BB42" si="451">BA10/BA$16</f>
        <v>0.11338359620077008</v>
      </c>
      <c r="BB42" s="59">
        <f t="shared" si="451"/>
        <v>0.11350618986827882</v>
      </c>
      <c r="BC42" s="59">
        <f t="shared" ref="BC42:BD42" si="452">BC10/BC$16</f>
        <v>0.11297808836862248</v>
      </c>
      <c r="BD42" s="59">
        <f t="shared" si="452"/>
        <v>0.11308860963407789</v>
      </c>
      <c r="BE42" s="59">
        <f t="shared" ref="BE42:BF42" si="453">BE10/BE$16</f>
        <v>0.11310160887261086</v>
      </c>
      <c r="BF42" s="59">
        <f t="shared" si="453"/>
        <v>0.11370693150049328</v>
      </c>
      <c r="BG42" s="59">
        <f t="shared" ref="BG42:BH42" si="454">BG10/BG$16</f>
        <v>0.11442934502205095</v>
      </c>
      <c r="BH42" s="59">
        <f t="shared" si="454"/>
        <v>0.11488237128668605</v>
      </c>
      <c r="BI42" s="59">
        <f t="shared" ref="BI42:BJ42" si="455">BI10/BI$16</f>
        <v>0.11532507536512993</v>
      </c>
      <c r="BJ42" s="59">
        <f t="shared" si="455"/>
        <v>0.11534263183705364</v>
      </c>
      <c r="BK42" s="59">
        <f t="shared" ref="BK42:BL42" si="456">BK10/BK$16</f>
        <v>0.11544370986515369</v>
      </c>
      <c r="BL42" s="59">
        <f t="shared" si="456"/>
        <v>0.11564313045599893</v>
      </c>
      <c r="BM42" s="59">
        <f t="shared" ref="BM42:BN42" si="457">BM10/BM$16</f>
        <v>0.1160139104490933</v>
      </c>
      <c r="BN42" s="59">
        <f t="shared" si="457"/>
        <v>0.11626539610397631</v>
      </c>
      <c r="BO42" s="59">
        <f t="shared" ref="BO42:BP42" si="458">BO10/BO$16</f>
        <v>0.11638201483252099</v>
      </c>
      <c r="BP42" s="59">
        <f t="shared" si="458"/>
        <v>0.11679131839945849</v>
      </c>
      <c r="BQ42" s="59">
        <f t="shared" ref="BQ42:BR42" si="459">BQ10/BQ$16</f>
        <v>0.11711450748568039</v>
      </c>
      <c r="BR42" s="59">
        <f t="shared" si="459"/>
        <v>0.11737836966901473</v>
      </c>
      <c r="BS42" s="59">
        <f t="shared" ref="BS42:BT42" si="460">BS10/BS$16</f>
        <v>0.11747264510352683</v>
      </c>
      <c r="BT42" s="59">
        <f t="shared" si="460"/>
        <v>0.11758525822116361</v>
      </c>
      <c r="BU42" s="59">
        <f t="shared" ref="BU42:BV42" si="461">BU10/BU$16</f>
        <v>0.11804212695991478</v>
      </c>
      <c r="BV42" s="59">
        <f t="shared" si="461"/>
        <v>0.11839847392903176</v>
      </c>
      <c r="BW42" s="59">
        <f t="shared" ref="BW42:BX42" si="462">BW10/BW$16</f>
        <v>0.11846566265847405</v>
      </c>
      <c r="BX42" s="59">
        <f t="shared" si="462"/>
        <v>0.11843100804137631</v>
      </c>
      <c r="BY42" s="59">
        <f t="shared" ref="BY42:BZ42" si="463">BY10/BY$16</f>
        <v>0.11846103433288184</v>
      </c>
      <c r="BZ42" s="59">
        <f t="shared" si="463"/>
        <v>0.11894118990723627</v>
      </c>
      <c r="CA42" s="59">
        <f t="shared" ref="CA42:CB42" si="464">CA10/CA$16</f>
        <v>0.11894931557079845</v>
      </c>
      <c r="CB42" s="59">
        <f t="shared" si="464"/>
        <v>0.11901775551614313</v>
      </c>
      <c r="CC42" s="59">
        <f t="shared" ref="CC42:CD42" si="465">CC10/CC$16</f>
        <v>0.11954271440304308</v>
      </c>
      <c r="CD42" s="59">
        <f t="shared" si="465"/>
        <v>0.11981402754236635</v>
      </c>
      <c r="CE42" s="59">
        <f t="shared" ref="CE42:CF42" si="466">CE10/CE$16</f>
        <v>0.12007215392251168</v>
      </c>
      <c r="CF42" s="59">
        <f t="shared" si="466"/>
        <v>0.12022724156611328</v>
      </c>
      <c r="CG42" s="59">
        <f t="shared" ref="CG42:CH42" si="467">CG10/CG$16</f>
        <v>0.12083115654018628</v>
      </c>
      <c r="CH42" s="59">
        <f t="shared" si="467"/>
        <v>0.12094051049030931</v>
      </c>
      <c r="CI42" s="59">
        <f t="shared" ref="CI42:CK42" si="468">CI10/CI$16</f>
        <v>0.1207541073706157</v>
      </c>
      <c r="CJ42" s="59"/>
      <c r="CK42" s="59">
        <f t="shared" si="468"/>
        <v>9.4567831376432307E-2</v>
      </c>
      <c r="CL42" s="59">
        <f t="shared" ref="CL42:CM42" si="469">CL10/CL$16</f>
        <v>0.1016429553249704</v>
      </c>
      <c r="CM42" s="59">
        <f t="shared" si="469"/>
        <v>0.10622228203747854</v>
      </c>
      <c r="CN42" s="59">
        <f t="shared" ref="CN42:CO42" si="470">CN10/CN$16</f>
        <v>0.11078792201011169</v>
      </c>
      <c r="CO42" s="59">
        <f t="shared" si="470"/>
        <v>0.11245153216907798</v>
      </c>
      <c r="CP42" s="59">
        <f t="shared" ref="CP42:CQ42" si="471">CP10/CP$16</f>
        <v>0.11584285929991918</v>
      </c>
      <c r="CQ42" s="59">
        <f t="shared" si="471"/>
        <v>0.11802138036573416</v>
      </c>
      <c r="CR42" s="59">
        <f t="shared" ref="CR42:CS42" si="472">CR10/CR$16</f>
        <v>0.12005493727522443</v>
      </c>
      <c r="CS42" s="59">
        <f t="shared" si="472"/>
        <v>0.12105999756602166</v>
      </c>
      <c r="CT42" s="59">
        <f t="shared" ref="CT42:CV42" si="473">CT10/CT$16</f>
        <v>0.12324940122245302</v>
      </c>
      <c r="CU42" s="59">
        <f t="shared" ref="CU42" si="474">CU10/CU$16</f>
        <v>0.1244475086565211</v>
      </c>
      <c r="CV42" s="59">
        <f t="shared" si="473"/>
        <v>0.12555083784331023</v>
      </c>
      <c r="CW42" s="59">
        <f t="shared" ref="CW42:CX42" si="475">CW10/CW$16</f>
        <v>0.12411821516177179</v>
      </c>
      <c r="CX42" s="59">
        <f t="shared" si="475"/>
        <v>0.12516495611735079</v>
      </c>
      <c r="CY42" s="59">
        <f t="shared" ref="CY42" si="476">CY10/CY$16</f>
        <v>0.12798399235474364</v>
      </c>
      <c r="CZ42" s="59">
        <v>0.12900941930558144</v>
      </c>
      <c r="DA42" s="59">
        <v>0.13013182779652854</v>
      </c>
      <c r="DB42" s="59">
        <v>0.13065242397824264</v>
      </c>
      <c r="DC42" s="59">
        <v>0.13178987853327215</v>
      </c>
      <c r="DD42" s="59">
        <v>0.13269739149569118</v>
      </c>
      <c r="DE42" s="59">
        <v>0.13320644776761925</v>
      </c>
      <c r="DF42" s="59">
        <v>0.13335761804822188</v>
      </c>
      <c r="DG42" s="59">
        <v>0.1339967552818056</v>
      </c>
      <c r="DH42" s="59">
        <v>0.13457458425634145</v>
      </c>
      <c r="DI42" s="59">
        <v>0.13490659856736445</v>
      </c>
      <c r="DJ42" s="59">
        <v>0.13421990105770037</v>
      </c>
      <c r="DK42" s="59">
        <v>0.134678042133269</v>
      </c>
      <c r="DL42" s="59">
        <v>0.13459019346534168</v>
      </c>
      <c r="DM42" s="59">
        <v>0.13450714474280956</v>
      </c>
      <c r="DN42" s="59">
        <v>0.13396669226378111</v>
      </c>
      <c r="DO42" s="59">
        <v>0.13422991689750693</v>
      </c>
      <c r="DP42" s="59">
        <v>0.13439369731908096</v>
      </c>
      <c r="DQ42" s="59">
        <v>0.13443081135925589</v>
      </c>
      <c r="DR42" s="59">
        <v>0.13409602468621765</v>
      </c>
      <c r="DS42" s="59">
        <v>0.13448170350520297</v>
      </c>
      <c r="DT42" s="59">
        <v>0.13516383067494347</v>
      </c>
      <c r="DU42" s="59">
        <v>0.13583739393766447</v>
      </c>
      <c r="DV42" s="59">
        <v>0.13414836021202134</v>
      </c>
      <c r="DW42" s="59">
        <f t="shared" ref="DW42:DX42" si="477">DW10/DW$16</f>
        <v>0.13301430159497804</v>
      </c>
      <c r="DX42" s="59">
        <f t="shared" si="477"/>
        <v>0.13273641818882903</v>
      </c>
      <c r="DY42" s="59">
        <f t="shared" ref="DY42:DZ42" si="478">DY10/DY$16</f>
        <v>0.13184246059382862</v>
      </c>
      <c r="DZ42" s="59">
        <f t="shared" si="478"/>
        <v>0.13198980223234633</v>
      </c>
      <c r="EA42" s="59">
        <f t="shared" ref="EA42:EB42" si="479">EA10/EA$16</f>
        <v>0.1323525594174127</v>
      </c>
      <c r="EB42" s="59">
        <f t="shared" si="479"/>
        <v>0.13271267395671657</v>
      </c>
      <c r="EC42" s="59">
        <f t="shared" ref="EC42:ED42" si="480">EC10/EC$16</f>
        <v>0.13277433552453749</v>
      </c>
      <c r="ED42" s="59">
        <f t="shared" si="480"/>
        <v>0.1327299739529815</v>
      </c>
      <c r="EE42" s="59">
        <f t="shared" ref="EE42:EF42" si="481">EE10/EE$16</f>
        <v>0.13319398968160664</v>
      </c>
      <c r="EF42" s="59">
        <f t="shared" si="481"/>
        <v>0.1332614178853529</v>
      </c>
      <c r="EG42" s="59">
        <f t="shared" ref="EG42" si="482">EG10/EG$16</f>
        <v>0.13293628451289882</v>
      </c>
      <c r="EH42" s="59"/>
      <c r="EI42" s="59">
        <f t="shared" si="308"/>
        <v>0.10743460302891235</v>
      </c>
      <c r="EJ42" s="59">
        <f t="shared" si="308"/>
        <v>0.11476676417390527</v>
      </c>
      <c r="EK42" s="59">
        <f t="shared" ref="EK42:FP42" si="483">EK10/EK$16</f>
        <v>0.12220907120205328</v>
      </c>
      <c r="EL42" s="59">
        <f t="shared" si="483"/>
        <v>0.12348663473232235</v>
      </c>
      <c r="EM42" s="59">
        <f t="shared" si="483"/>
        <v>0.12355475253373842</v>
      </c>
      <c r="EN42" s="59">
        <f t="shared" si="483"/>
        <v>0.12595273035225973</v>
      </c>
      <c r="EO42" s="59">
        <f t="shared" si="483"/>
        <v>0.12728313070079741</v>
      </c>
      <c r="EP42" s="59">
        <f t="shared" si="483"/>
        <v>0.12903409013742975</v>
      </c>
      <c r="EQ42" s="59">
        <f t="shared" ca="1" si="483"/>
        <v>0.13151762358443975</v>
      </c>
      <c r="ER42" s="59">
        <f t="shared" ca="1" si="483"/>
        <v>0.13151762358443975</v>
      </c>
      <c r="ES42" s="59">
        <f t="shared" ca="1" si="483"/>
        <v>0.13151762358443975</v>
      </c>
      <c r="ET42" s="59">
        <f t="shared" ca="1" si="483"/>
        <v>0.13151762358443975</v>
      </c>
      <c r="EU42" s="59">
        <f t="shared" ca="1" si="483"/>
        <v>0.13151762358443975</v>
      </c>
      <c r="EV42" s="59">
        <f t="shared" ca="1" si="483"/>
        <v>0.13151762358443975</v>
      </c>
      <c r="EW42" s="59">
        <f t="shared" ca="1" si="483"/>
        <v>0.13151762358443975</v>
      </c>
      <c r="EX42" s="59">
        <f t="shared" ca="1" si="483"/>
        <v>0.13151762358443975</v>
      </c>
      <c r="EY42" s="59">
        <f t="shared" ca="1" si="483"/>
        <v>0.13151762358443975</v>
      </c>
      <c r="EZ42" s="59">
        <f t="shared" ca="1" si="483"/>
        <v>0.13151762358443975</v>
      </c>
      <c r="FA42" s="59">
        <f t="shared" ca="1" si="483"/>
        <v>0.13151762358443975</v>
      </c>
      <c r="FB42" s="59">
        <f t="shared" ca="1" si="483"/>
        <v>0.13151762358443975</v>
      </c>
      <c r="FC42" s="59">
        <f t="shared" ca="1" si="483"/>
        <v>0.13151762358443975</v>
      </c>
      <c r="FD42" s="59">
        <f t="shared" ca="1" si="483"/>
        <v>0.13151762358443975</v>
      </c>
      <c r="FE42" s="59">
        <f t="shared" ca="1" si="483"/>
        <v>0.13151762358443975</v>
      </c>
      <c r="FF42" s="59">
        <f t="shared" ca="1" si="483"/>
        <v>0.13151762358443975</v>
      </c>
      <c r="FG42" s="59">
        <f t="shared" ca="1" si="483"/>
        <v>0.13151762358443975</v>
      </c>
      <c r="FH42" s="59">
        <f t="shared" ca="1" si="483"/>
        <v>0.13151762358443975</v>
      </c>
      <c r="FI42" s="59">
        <f t="shared" ca="1" si="483"/>
        <v>0.13151762358443975</v>
      </c>
      <c r="FJ42" s="59">
        <f t="shared" ca="1" si="483"/>
        <v>0.13151762358443975</v>
      </c>
      <c r="FK42" s="59">
        <f t="shared" ca="1" si="483"/>
        <v>0.13151762358443975</v>
      </c>
      <c r="FL42" s="59">
        <f t="shared" ca="1" si="483"/>
        <v>0.13151762358443975</v>
      </c>
      <c r="FM42" s="59">
        <f t="shared" ca="1" si="483"/>
        <v>0.13151762358443975</v>
      </c>
      <c r="FN42" s="59">
        <f t="shared" ca="1" si="483"/>
        <v>0.13151762358443975</v>
      </c>
      <c r="FO42" s="59">
        <f t="shared" ca="1" si="483"/>
        <v>0.13151762358443975</v>
      </c>
      <c r="FP42" s="59">
        <f t="shared" ca="1" si="483"/>
        <v>0.13151762358443975</v>
      </c>
      <c r="FQ42" s="59">
        <f t="shared" ref="FQ42:GE42" ca="1" si="484">FQ10/FQ$16</f>
        <v>0.13151762358443975</v>
      </c>
      <c r="FR42" s="59">
        <f t="shared" ca="1" si="484"/>
        <v>0.13151762358443975</v>
      </c>
      <c r="FS42" s="59">
        <f t="shared" ca="1" si="484"/>
        <v>0.13151762358443975</v>
      </c>
      <c r="FT42" s="59">
        <f t="shared" ca="1" si="484"/>
        <v>0.13151762358443975</v>
      </c>
      <c r="FU42" s="59">
        <f t="shared" ca="1" si="484"/>
        <v>0.13151762358443975</v>
      </c>
      <c r="FV42" s="59">
        <f t="shared" ca="1" si="484"/>
        <v>0.13151762358443975</v>
      </c>
      <c r="FW42" s="59">
        <f t="shared" ca="1" si="484"/>
        <v>0.13151762358443975</v>
      </c>
      <c r="FX42" s="59">
        <f t="shared" ca="1" si="484"/>
        <v>0.13151762358443975</v>
      </c>
      <c r="FY42" s="59">
        <f t="shared" ca="1" si="484"/>
        <v>0.13151762358443975</v>
      </c>
      <c r="FZ42" s="59">
        <f t="shared" ca="1" si="484"/>
        <v>0.13151762358443975</v>
      </c>
      <c r="GA42" s="59">
        <f t="shared" ca="1" si="484"/>
        <v>0.13151762358443975</v>
      </c>
      <c r="GB42" s="59">
        <f t="shared" ca="1" si="484"/>
        <v>0.13151762358443975</v>
      </c>
      <c r="GC42" s="59">
        <f t="shared" ca="1" si="484"/>
        <v>0.13151762358443975</v>
      </c>
      <c r="GD42" s="59">
        <f t="shared" ca="1" si="484"/>
        <v>0.13151762358443975</v>
      </c>
      <c r="GE42" s="59">
        <f t="shared" ca="1" si="484"/>
        <v>0.13151762358443975</v>
      </c>
      <c r="GF42" s="59">
        <f t="shared" ref="GF42:GH42" ca="1" si="485">GF10/GF$16</f>
        <v>0.13151762358443975</v>
      </c>
      <c r="GG42" s="59">
        <f t="shared" ca="1" si="485"/>
        <v>0.13151762358443975</v>
      </c>
      <c r="GH42" s="59">
        <f t="shared" ca="1" si="485"/>
        <v>0.13151762358443975</v>
      </c>
      <c r="GI42" s="59">
        <f t="shared" ref="GI42" ca="1" si="486">GI10/GI$16</f>
        <v>0.13151762358443975</v>
      </c>
    </row>
    <row r="43" spans="2:191" x14ac:dyDescent="0.2">
      <c r="B43" s="55" t="str">
        <f t="shared" si="313"/>
        <v>Tata Motors</v>
      </c>
      <c r="C43" s="59">
        <f t="shared" si="314"/>
        <v>0.1384632058090387</v>
      </c>
      <c r="D43" s="59">
        <f t="shared" si="314"/>
        <v>0.13833347149686367</v>
      </c>
      <c r="E43" s="59">
        <f t="shared" si="314"/>
        <v>0.13821286756460827</v>
      </c>
      <c r="F43" s="59">
        <f t="shared" si="314"/>
        <v>0.13755057405780169</v>
      </c>
      <c r="G43" s="59">
        <f t="shared" si="314"/>
        <v>0.13752918659951335</v>
      </c>
      <c r="H43" s="59">
        <f t="shared" si="314"/>
        <v>0.13738032472337181</v>
      </c>
      <c r="I43" s="59">
        <f t="shared" si="314"/>
        <v>0.13743492950629027</v>
      </c>
      <c r="J43" s="59">
        <f t="shared" si="314"/>
        <v>0.13712814916116869</v>
      </c>
      <c r="K43" s="59">
        <f t="shared" si="314"/>
        <v>0.13731000822770748</v>
      </c>
      <c r="L43" s="59">
        <f t="shared" si="314"/>
        <v>0.13731218172649071</v>
      </c>
      <c r="M43" s="59">
        <f t="shared" si="314"/>
        <v>0.13716165316522702</v>
      </c>
      <c r="N43" s="59">
        <f t="shared" si="314"/>
        <v>0.1364687920789181</v>
      </c>
      <c r="O43" s="59">
        <f t="shared" si="314"/>
        <v>0.13608452142115224</v>
      </c>
      <c r="P43" s="59">
        <f t="shared" si="314"/>
        <v>0.13580039513284317</v>
      </c>
      <c r="Q43" s="59">
        <f t="shared" si="314"/>
        <v>0.13548975705706334</v>
      </c>
      <c r="R43" s="59">
        <f t="shared" si="314"/>
        <v>0.13497318274693532</v>
      </c>
      <c r="S43" s="59">
        <f t="shared" si="314"/>
        <v>0.13428611652613742</v>
      </c>
      <c r="T43" s="59">
        <f t="shared" si="314"/>
        <v>0.13402505454933855</v>
      </c>
      <c r="U43" s="59">
        <f t="shared" si="314"/>
        <v>0.13356182974887429</v>
      </c>
      <c r="V43" s="59">
        <f t="shared" si="314"/>
        <v>0.13315545736194223</v>
      </c>
      <c r="W43" s="59">
        <f t="shared" si="314"/>
        <v>0.13258785266291809</v>
      </c>
      <c r="X43" s="59">
        <f t="shared" si="314"/>
        <v>0.13299622091021673</v>
      </c>
      <c r="Y43" s="59">
        <f t="shared" si="314"/>
        <v>0.1332893075977831</v>
      </c>
      <c r="Z43" s="59">
        <f t="shared" si="314"/>
        <v>0.13341222776108616</v>
      </c>
      <c r="AA43" s="59">
        <f t="shared" si="314"/>
        <v>0.13416706949113927</v>
      </c>
      <c r="AB43" s="59">
        <f t="shared" si="314"/>
        <v>0.13422734438497938</v>
      </c>
      <c r="AC43" s="59">
        <f t="shared" si="314"/>
        <v>0.13458755092787802</v>
      </c>
      <c r="AD43" s="59">
        <f t="shared" si="314"/>
        <v>0.13489014376108263</v>
      </c>
      <c r="AE43" s="59">
        <f t="shared" si="314"/>
        <v>0.13490528164073842</v>
      </c>
      <c r="AF43" s="59">
        <f t="shared" si="268"/>
        <v>0.13508303309925812</v>
      </c>
      <c r="AG43" s="59">
        <f t="shared" si="268"/>
        <v>0.13521632970292405</v>
      </c>
      <c r="AH43" s="59">
        <f t="shared" si="268"/>
        <v>0.1358400956889835</v>
      </c>
      <c r="AI43" s="59"/>
      <c r="AJ43" s="59">
        <f t="shared" si="268"/>
        <v>0.10189914865749836</v>
      </c>
      <c r="AK43" s="59">
        <f t="shared" si="268"/>
        <v>0.1172696194447575</v>
      </c>
      <c r="AL43" s="59">
        <f t="shared" si="268"/>
        <v>0.12297250442902399</v>
      </c>
      <c r="AM43" s="59">
        <f t="shared" ref="AM43:AN43" si="487">AM11/AM$16</f>
        <v>0.12744987689060852</v>
      </c>
      <c r="AN43" s="59">
        <f t="shared" si="487"/>
        <v>0.12973056179519046</v>
      </c>
      <c r="AO43" s="59">
        <f t="shared" ref="AO43:AP43" si="488">AO11/AO$16</f>
        <v>0.1323815823319737</v>
      </c>
      <c r="AP43" s="59">
        <f t="shared" si="488"/>
        <v>0.13153320906465843</v>
      </c>
      <c r="AQ43" s="59">
        <f t="shared" ref="AQ43:AR43" si="489">AQ11/AQ$16</f>
        <v>0.13273614666804837</v>
      </c>
      <c r="AR43" s="59">
        <f t="shared" si="489"/>
        <v>0.13293929102228164</v>
      </c>
      <c r="AS43" s="59">
        <f t="shared" ref="AS43:AT43" si="490">AS11/AS$16</f>
        <v>0.13034285596104192</v>
      </c>
      <c r="AT43" s="59">
        <f t="shared" si="490"/>
        <v>0.1331007191183354</v>
      </c>
      <c r="AU43" s="59">
        <f t="shared" ref="AU43:AV43" si="491">AU11/AU$16</f>
        <v>0.13320894691113239</v>
      </c>
      <c r="AV43" s="59">
        <f t="shared" si="491"/>
        <v>0.13387351508665746</v>
      </c>
      <c r="AW43" s="59">
        <f t="shared" ref="AW43:AX43" si="492">AW11/AW$16</f>
        <v>0.13661871509309617</v>
      </c>
      <c r="AX43" s="59">
        <f t="shared" si="492"/>
        <v>0.1342047716590461</v>
      </c>
      <c r="AY43" s="59">
        <f t="shared" ref="AY43:AZ43" si="493">AY11/AY$16</f>
        <v>0.13401012126357237</v>
      </c>
      <c r="AZ43" s="59">
        <f t="shared" si="493"/>
        <v>0.13467753321324899</v>
      </c>
      <c r="BA43" s="59">
        <f t="shared" ref="BA43:BB43" si="494">BA11/BA$16</f>
        <v>0.13528692116530344</v>
      </c>
      <c r="BB43" s="59">
        <f t="shared" si="494"/>
        <v>0.1353630595145511</v>
      </c>
      <c r="BC43" s="59">
        <f t="shared" ref="BC43:BD43" si="495">BC11/BC$16</f>
        <v>0.13533902452722707</v>
      </c>
      <c r="BD43" s="59">
        <f t="shared" si="495"/>
        <v>0.13515312064907353</v>
      </c>
      <c r="BE43" s="59">
        <f t="shared" ref="BE43:BF43" si="496">BE11/BE$16</f>
        <v>0.13509166204346951</v>
      </c>
      <c r="BF43" s="59">
        <f t="shared" si="496"/>
        <v>0.1353100182081067</v>
      </c>
      <c r="BG43" s="59">
        <f t="shared" ref="BG43:BH43" si="497">BG11/BG$16</f>
        <v>0.13420508943753282</v>
      </c>
      <c r="BH43" s="59">
        <f t="shared" si="497"/>
        <v>0.13377962527179899</v>
      </c>
      <c r="BI43" s="59">
        <f t="shared" ref="BI43:BJ43" si="498">BI11/BI$16</f>
        <v>0.13339641138453695</v>
      </c>
      <c r="BJ43" s="59">
        <f t="shared" si="498"/>
        <v>0.1345921658545329</v>
      </c>
      <c r="BK43" s="59">
        <f t="shared" ref="BK43:BL43" si="499">BK11/BK$16</f>
        <v>0.13354399945043621</v>
      </c>
      <c r="BL43" s="59">
        <f t="shared" si="499"/>
        <v>0.13355135823728273</v>
      </c>
      <c r="BM43" s="59">
        <f t="shared" ref="BM43:BN43" si="500">BM11/BM$16</f>
        <v>0.13350625009391875</v>
      </c>
      <c r="BN43" s="59">
        <f t="shared" si="500"/>
        <v>0.13344878022100168</v>
      </c>
      <c r="BO43" s="59">
        <f t="shared" ref="BO43:BP43" si="501">BO11/BO$16</f>
        <v>0.13368121980359515</v>
      </c>
      <c r="BP43" s="59">
        <f t="shared" si="501"/>
        <v>0.13295899101777531</v>
      </c>
      <c r="BQ43" s="59">
        <f t="shared" ref="BQ43:BR43" si="502">BQ11/BQ$16</f>
        <v>0.13264538273135296</v>
      </c>
      <c r="BR43" s="59">
        <f t="shared" si="502"/>
        <v>0.13235791154393825</v>
      </c>
      <c r="BS43" s="59">
        <f t="shared" ref="BS43:BT43" si="503">BS11/BS$16</f>
        <v>0.13284863979242864</v>
      </c>
      <c r="BT43" s="59">
        <f t="shared" si="503"/>
        <v>0.13168596170534907</v>
      </c>
      <c r="BU43" s="59">
        <f t="shared" ref="BU43:BV43" si="504">BU11/BU$16</f>
        <v>0.13099047400932073</v>
      </c>
      <c r="BV43" s="59">
        <f t="shared" si="504"/>
        <v>0.1306139706480216</v>
      </c>
      <c r="BW43" s="59">
        <f t="shared" ref="BW43:BX43" si="505">BW11/BW$16</f>
        <v>0.13034281890896615</v>
      </c>
      <c r="BX43" s="59">
        <f t="shared" si="505"/>
        <v>0.13022684529964365</v>
      </c>
      <c r="BY43" s="59">
        <f t="shared" ref="BY43:BZ43" si="506">BY11/BY$16</f>
        <v>0.13021129597739989</v>
      </c>
      <c r="BZ43" s="59">
        <f t="shared" si="506"/>
        <v>0.13023077665718691</v>
      </c>
      <c r="CA43" s="59">
        <f t="shared" ref="CA43:CB43" si="507">CA11/CA$16</f>
        <v>0.13101406163608501</v>
      </c>
      <c r="CB43" s="59">
        <f t="shared" si="507"/>
        <v>0.13148043517249705</v>
      </c>
      <c r="CC43" s="59">
        <f t="shared" ref="CC43:CD43" si="508">CC11/CC$16</f>
        <v>0.13111502770140554</v>
      </c>
      <c r="CD43" s="59">
        <f t="shared" si="508"/>
        <v>0.13097708089460169</v>
      </c>
      <c r="CE43" s="59">
        <f t="shared" ref="CE43:CF43" si="509">CE11/CE$16</f>
        <v>0.13089634036534856</v>
      </c>
      <c r="CF43" s="59">
        <f t="shared" si="509"/>
        <v>0.13117182131598443</v>
      </c>
      <c r="CG43" s="59">
        <f t="shared" ref="CG43:CH43" si="510">CG11/CG$16</f>
        <v>0.13061274353772723</v>
      </c>
      <c r="CH43" s="59">
        <f t="shared" si="510"/>
        <v>0.13046365517153846</v>
      </c>
      <c r="CI43" s="59">
        <f t="shared" ref="CI43:CK43" si="511">CI11/CI$16</f>
        <v>0.13090168496534585</v>
      </c>
      <c r="CJ43" s="59"/>
      <c r="CK43" s="59">
        <f t="shared" si="511"/>
        <v>0.12766224988604391</v>
      </c>
      <c r="CL43" s="59">
        <f t="shared" ref="CL43:CM43" si="512">CL11/CL$16</f>
        <v>0.11587843257986047</v>
      </c>
      <c r="CM43" s="59">
        <f t="shared" si="512"/>
        <v>0.11205747391627573</v>
      </c>
      <c r="CN43" s="59">
        <f t="shared" ref="CN43:CO43" si="513">CN11/CN$16</f>
        <v>0.11127185665346459</v>
      </c>
      <c r="CO43" s="59">
        <f t="shared" si="513"/>
        <v>0.11352825261012241</v>
      </c>
      <c r="CP43" s="59">
        <f t="shared" ref="CP43:CQ43" si="514">CP11/CP$16</f>
        <v>0.1120235906454564</v>
      </c>
      <c r="CQ43" s="59">
        <f t="shared" si="514"/>
        <v>0.11399506461764942</v>
      </c>
      <c r="CR43" s="59">
        <f t="shared" ref="CR43:CS43" si="515">CR11/CR$16</f>
        <v>0.11522243932829269</v>
      </c>
      <c r="CS43" s="59">
        <f t="shared" si="515"/>
        <v>0.11880476451259583</v>
      </c>
      <c r="CT43" s="59">
        <f t="shared" ref="CT43:CV43" si="516">CT11/CT$16</f>
        <v>0.11805122894050565</v>
      </c>
      <c r="CU43" s="59">
        <f t="shared" ref="CU43" si="517">CU11/CU$16</f>
        <v>0.11824467489466162</v>
      </c>
      <c r="CV43" s="59">
        <f t="shared" si="516"/>
        <v>0.1199129851722745</v>
      </c>
      <c r="CW43" s="59">
        <f t="shared" ref="CW43:CX43" si="518">CW11/CW$16</f>
        <v>0.12506696816526042</v>
      </c>
      <c r="CX43" s="59">
        <f t="shared" si="518"/>
        <v>0.12271170980565843</v>
      </c>
      <c r="CY43" s="59">
        <f t="shared" ref="CY43" si="519">CY11/CY$16</f>
        <v>0.1219592996109556</v>
      </c>
      <c r="CZ43" s="59">
        <v>0.12179253853688563</v>
      </c>
      <c r="DA43" s="59">
        <v>0.12279639555898374</v>
      </c>
      <c r="DB43" s="59">
        <v>0.12402054568960909</v>
      </c>
      <c r="DC43" s="59">
        <v>0.12347659528077297</v>
      </c>
      <c r="DD43" s="59">
        <v>0.12296618056201405</v>
      </c>
      <c r="DE43" s="59">
        <v>0.12275008671228542</v>
      </c>
      <c r="DF43" s="59">
        <v>0.12332067854612536</v>
      </c>
      <c r="DG43" s="59">
        <v>0.12204408645271023</v>
      </c>
      <c r="DH43" s="59">
        <v>0.12154326958077231</v>
      </c>
      <c r="DI43" s="59">
        <v>0.12135484411842813</v>
      </c>
      <c r="DJ43" s="59">
        <v>0.12213887857408096</v>
      </c>
      <c r="DK43" s="59">
        <v>0.12074027538013728</v>
      </c>
      <c r="DL43" s="59">
        <v>0.12079822379858057</v>
      </c>
      <c r="DM43" s="59">
        <v>0.12090556484421008</v>
      </c>
      <c r="DN43" s="59">
        <v>0.12126069724585363</v>
      </c>
      <c r="DO43" s="59">
        <v>0.12067273446774832</v>
      </c>
      <c r="DP43" s="59">
        <v>0.12060832153254988</v>
      </c>
      <c r="DQ43" s="59">
        <v>0.12069756301791998</v>
      </c>
      <c r="DR43" s="59">
        <v>0.12093468438244197</v>
      </c>
      <c r="DS43" s="59">
        <v>0.12017136500339645</v>
      </c>
      <c r="DT43" s="59">
        <v>0.11971458252284863</v>
      </c>
      <c r="DU43" s="59">
        <v>0.11980110984825021</v>
      </c>
      <c r="DV43" s="59">
        <v>0.12182683854965221</v>
      </c>
      <c r="DW43" s="59">
        <f t="shared" ref="DW43:DX43" si="520">DW11/DW$16</f>
        <v>0.12194117348888973</v>
      </c>
      <c r="DX43" s="59">
        <f t="shared" si="520"/>
        <v>0.12200869994788902</v>
      </c>
      <c r="DY43" s="59">
        <f t="shared" ref="DY43:DZ43" si="521">DY11/DY$16</f>
        <v>0.12355614935258752</v>
      </c>
      <c r="DZ43" s="59">
        <f t="shared" si="521"/>
        <v>0.1241455555442747</v>
      </c>
      <c r="EA43" s="59">
        <f t="shared" ref="EA43:EB43" si="522">EA11/EA$16</f>
        <v>0.1240508348157523</v>
      </c>
      <c r="EB43" s="59">
        <f t="shared" si="522"/>
        <v>0.12443506899527065</v>
      </c>
      <c r="EC43" s="59">
        <f t="shared" ref="EC43:ED43" si="523">EC11/EC$16</f>
        <v>0.12445611592058471</v>
      </c>
      <c r="ED43" s="59">
        <f t="shared" si="523"/>
        <v>0.12499618851328219</v>
      </c>
      <c r="EE43" s="59">
        <f t="shared" ref="EE43:EF43" si="524">EE11/EE$16</f>
        <v>0.12476268666867464</v>
      </c>
      <c r="EF43" s="59">
        <f t="shared" si="524"/>
        <v>0.1249171807051614</v>
      </c>
      <c r="EG43" s="59">
        <f t="shared" ref="EG43" si="525">EG11/EG$16</f>
        <v>0.12549356454995794</v>
      </c>
      <c r="EH43" s="59"/>
      <c r="EI43" s="59">
        <f t="shared" si="308"/>
        <v>0.10698485543827443</v>
      </c>
      <c r="EJ43" s="59">
        <f t="shared" si="308"/>
        <v>0.109291472210437</v>
      </c>
      <c r="EK43" s="59">
        <f t="shared" ref="EK43:FP43" si="526">EK11/EK$16</f>
        <v>0.10836619301552178</v>
      </c>
      <c r="EL43" s="59">
        <f t="shared" si="526"/>
        <v>0.11410240500359882</v>
      </c>
      <c r="EM43" s="59">
        <f t="shared" si="526"/>
        <v>0.12321525843748321</v>
      </c>
      <c r="EN43" s="59">
        <f t="shared" si="526"/>
        <v>0.12365292493874727</v>
      </c>
      <c r="EO43" s="59">
        <f t="shared" si="526"/>
        <v>0.12631167545803201</v>
      </c>
      <c r="EP43" s="59">
        <f t="shared" si="526"/>
        <v>0.12857850139701535</v>
      </c>
      <c r="EQ43" s="59">
        <f t="shared" ca="1" si="526"/>
        <v>0.13146786188889659</v>
      </c>
      <c r="ER43" s="59">
        <f t="shared" ca="1" si="526"/>
        <v>0.13146786188889659</v>
      </c>
      <c r="ES43" s="59">
        <f t="shared" ca="1" si="526"/>
        <v>0.13146786188889659</v>
      </c>
      <c r="ET43" s="59">
        <f t="shared" ca="1" si="526"/>
        <v>0.13146786188889659</v>
      </c>
      <c r="EU43" s="59">
        <f t="shared" ca="1" si="526"/>
        <v>0.13146786188889659</v>
      </c>
      <c r="EV43" s="59">
        <f t="shared" ca="1" si="526"/>
        <v>0.13146786188889659</v>
      </c>
      <c r="EW43" s="59">
        <f t="shared" ca="1" si="526"/>
        <v>0.13146786188889659</v>
      </c>
      <c r="EX43" s="59">
        <f t="shared" ca="1" si="526"/>
        <v>0.13146786188889659</v>
      </c>
      <c r="EY43" s="59">
        <f t="shared" ca="1" si="526"/>
        <v>0.13146786188889659</v>
      </c>
      <c r="EZ43" s="59">
        <f t="shared" ca="1" si="526"/>
        <v>0.13146786188889659</v>
      </c>
      <c r="FA43" s="59">
        <f t="shared" ca="1" si="526"/>
        <v>0.13146786188889659</v>
      </c>
      <c r="FB43" s="59">
        <f t="shared" ca="1" si="526"/>
        <v>0.13146786188889659</v>
      </c>
      <c r="FC43" s="59">
        <f t="shared" ca="1" si="526"/>
        <v>0.13146786188889659</v>
      </c>
      <c r="FD43" s="59">
        <f t="shared" ca="1" si="526"/>
        <v>0.13146786188889659</v>
      </c>
      <c r="FE43" s="59">
        <f t="shared" ca="1" si="526"/>
        <v>0.13146786188889659</v>
      </c>
      <c r="FF43" s="59">
        <f t="shared" ca="1" si="526"/>
        <v>0.13146786188889659</v>
      </c>
      <c r="FG43" s="59">
        <f t="shared" ca="1" si="526"/>
        <v>0.13146786188889659</v>
      </c>
      <c r="FH43" s="59">
        <f t="shared" ca="1" si="526"/>
        <v>0.13146786188889659</v>
      </c>
      <c r="FI43" s="59">
        <f t="shared" ca="1" si="526"/>
        <v>0.13146786188889659</v>
      </c>
      <c r="FJ43" s="59">
        <f t="shared" ca="1" si="526"/>
        <v>0.13146786188889659</v>
      </c>
      <c r="FK43" s="59">
        <f t="shared" ca="1" si="526"/>
        <v>0.13146786188889659</v>
      </c>
      <c r="FL43" s="59">
        <f t="shared" ca="1" si="526"/>
        <v>0.13146786188889659</v>
      </c>
      <c r="FM43" s="59">
        <f t="shared" ca="1" si="526"/>
        <v>0.13146786188889659</v>
      </c>
      <c r="FN43" s="59">
        <f t="shared" ca="1" si="526"/>
        <v>0.13146786188889659</v>
      </c>
      <c r="FO43" s="59">
        <f t="shared" ca="1" si="526"/>
        <v>0.13146786188889659</v>
      </c>
      <c r="FP43" s="59">
        <f t="shared" ca="1" si="526"/>
        <v>0.13146786188889659</v>
      </c>
      <c r="FQ43" s="59">
        <f t="shared" ref="FQ43:GE43" ca="1" si="527">FQ11/FQ$16</f>
        <v>0.13146786188889659</v>
      </c>
      <c r="FR43" s="59">
        <f t="shared" ca="1" si="527"/>
        <v>0.13146786188889659</v>
      </c>
      <c r="FS43" s="59">
        <f t="shared" ca="1" si="527"/>
        <v>0.13146786188889659</v>
      </c>
      <c r="FT43" s="59">
        <f t="shared" ca="1" si="527"/>
        <v>0.13146786188889659</v>
      </c>
      <c r="FU43" s="59">
        <f t="shared" ca="1" si="527"/>
        <v>0.13146786188889659</v>
      </c>
      <c r="FV43" s="59">
        <f t="shared" ca="1" si="527"/>
        <v>0.13146786188889659</v>
      </c>
      <c r="FW43" s="59">
        <f t="shared" ca="1" si="527"/>
        <v>0.13146786188889659</v>
      </c>
      <c r="FX43" s="59">
        <f t="shared" ca="1" si="527"/>
        <v>0.13146786188889659</v>
      </c>
      <c r="FY43" s="59">
        <f t="shared" ca="1" si="527"/>
        <v>0.13146786188889659</v>
      </c>
      <c r="FZ43" s="59">
        <f t="shared" ca="1" si="527"/>
        <v>0.13146786188889659</v>
      </c>
      <c r="GA43" s="59">
        <f t="shared" ca="1" si="527"/>
        <v>0.13146786188889659</v>
      </c>
      <c r="GB43" s="59">
        <f t="shared" ca="1" si="527"/>
        <v>0.13146786188889659</v>
      </c>
      <c r="GC43" s="59">
        <f t="shared" ca="1" si="527"/>
        <v>0.13146786188889659</v>
      </c>
      <c r="GD43" s="59">
        <f t="shared" ca="1" si="527"/>
        <v>0.13146786188889659</v>
      </c>
      <c r="GE43" s="59">
        <f t="shared" ca="1" si="527"/>
        <v>0.13146786188889659</v>
      </c>
      <c r="GF43" s="59">
        <f t="shared" ref="GF43:GH43" ca="1" si="528">GF11/GF$16</f>
        <v>0.13146786188889659</v>
      </c>
      <c r="GG43" s="59">
        <f t="shared" ca="1" si="528"/>
        <v>0.13146786188889659</v>
      </c>
      <c r="GH43" s="59">
        <f t="shared" ca="1" si="528"/>
        <v>0.13146786188889659</v>
      </c>
      <c r="GI43" s="59">
        <f t="shared" ref="GI43" ca="1" si="529">GI11/GI$16</f>
        <v>0.13146786188889659</v>
      </c>
    </row>
    <row r="44" spans="2:191" x14ac:dyDescent="0.2">
      <c r="B44" s="55" t="str">
        <f t="shared" si="313"/>
        <v>Toyota</v>
      </c>
      <c r="C44" s="59">
        <f t="shared" si="314"/>
        <v>4.317329576243633E-2</v>
      </c>
      <c r="D44" s="59">
        <f t="shared" si="314"/>
        <v>4.3354334189947219E-2</v>
      </c>
      <c r="E44" s="59">
        <f t="shared" si="314"/>
        <v>4.348706515573262E-2</v>
      </c>
      <c r="F44" s="59">
        <f t="shared" si="314"/>
        <v>4.4054953119417539E-2</v>
      </c>
      <c r="G44" s="59">
        <f t="shared" si="314"/>
        <v>4.4360122728444897E-2</v>
      </c>
      <c r="H44" s="59">
        <f t="shared" si="314"/>
        <v>4.461162330738435E-2</v>
      </c>
      <c r="I44" s="59">
        <f t="shared" si="314"/>
        <v>4.4772710830559191E-2</v>
      </c>
      <c r="J44" s="59">
        <f t="shared" si="314"/>
        <v>4.4947479084487589E-2</v>
      </c>
      <c r="K44" s="59">
        <f t="shared" si="314"/>
        <v>4.5198480216973667E-2</v>
      </c>
      <c r="L44" s="59">
        <f t="shared" si="314"/>
        <v>4.5502282906129336E-2</v>
      </c>
      <c r="M44" s="59">
        <f t="shared" si="314"/>
        <v>4.5673360331477744E-2</v>
      </c>
      <c r="N44" s="59">
        <f t="shared" si="314"/>
        <v>4.6047600403957611E-2</v>
      </c>
      <c r="O44" s="59">
        <f t="shared" si="314"/>
        <v>4.6171351432108251E-2</v>
      </c>
      <c r="P44" s="59">
        <f t="shared" si="314"/>
        <v>4.6333071094902457E-2</v>
      </c>
      <c r="Q44" s="59">
        <f t="shared" si="314"/>
        <v>4.6501496160204228E-2</v>
      </c>
      <c r="R44" s="59">
        <f t="shared" si="314"/>
        <v>4.6784389930684116E-2</v>
      </c>
      <c r="S44" s="59">
        <f t="shared" si="314"/>
        <v>4.6871317406293245E-2</v>
      </c>
      <c r="T44" s="59">
        <f t="shared" si="314"/>
        <v>4.7002456627553903E-2</v>
      </c>
      <c r="U44" s="59">
        <f t="shared" si="314"/>
        <v>4.7081685191223875E-2</v>
      </c>
      <c r="V44" s="59">
        <f t="shared" si="314"/>
        <v>4.7314048843326413E-2</v>
      </c>
      <c r="W44" s="59">
        <f t="shared" si="314"/>
        <v>4.7530389507771109E-2</v>
      </c>
      <c r="X44" s="59">
        <f t="shared" si="314"/>
        <v>4.7566587061221521E-2</v>
      </c>
      <c r="Y44" s="59">
        <f t="shared" si="314"/>
        <v>4.7618205563318292E-2</v>
      </c>
      <c r="Z44" s="59">
        <f t="shared" si="314"/>
        <v>4.7753634332454366E-2</v>
      </c>
      <c r="AA44" s="59">
        <f t="shared" si="314"/>
        <v>4.7515909055293237E-2</v>
      </c>
      <c r="AB44" s="59">
        <f t="shared" si="314"/>
        <v>4.7609200740713252E-2</v>
      </c>
      <c r="AC44" s="59">
        <f t="shared" si="314"/>
        <v>4.7452646489169102E-2</v>
      </c>
      <c r="AD44" s="59">
        <f t="shared" si="314"/>
        <v>4.7574447196224244E-2</v>
      </c>
      <c r="AE44" s="59">
        <f t="shared" si="314"/>
        <v>4.7567133555873206E-2</v>
      </c>
      <c r="AF44" s="59">
        <f t="shared" si="268"/>
        <v>4.7769017164964379E-2</v>
      </c>
      <c r="AG44" s="59">
        <f t="shared" si="268"/>
        <v>4.7559417066233546E-2</v>
      </c>
      <c r="AH44" s="59">
        <f t="shared" si="268"/>
        <v>4.78182497135025E-2</v>
      </c>
      <c r="AI44" s="59"/>
      <c r="AJ44" s="59">
        <f t="shared" si="268"/>
        <v>3.9816633922724297E-2</v>
      </c>
      <c r="AK44" s="59">
        <f t="shared" si="268"/>
        <v>4.2533528682520007E-2</v>
      </c>
      <c r="AL44" s="59">
        <f t="shared" si="268"/>
        <v>4.300309200495861E-2</v>
      </c>
      <c r="AM44" s="59">
        <f t="shared" ref="AM44:AN44" si="530">AM12/AM$16</f>
        <v>4.5515300738656346E-2</v>
      </c>
      <c r="AN44" s="59">
        <f t="shared" si="530"/>
        <v>4.7841529743104412E-2</v>
      </c>
      <c r="AO44" s="59">
        <f t="shared" ref="AO44:AP44" si="531">AO12/AO$16</f>
        <v>4.993477382133539E-2</v>
      </c>
      <c r="AP44" s="59">
        <f t="shared" si="531"/>
        <v>5.0944907772828465E-2</v>
      </c>
      <c r="AQ44" s="59">
        <f t="shared" ref="AQ44:AR44" si="532">AQ12/AQ$16</f>
        <v>5.2081970749971548E-2</v>
      </c>
      <c r="AR44" s="59">
        <f t="shared" si="532"/>
        <v>5.2839074353724848E-2</v>
      </c>
      <c r="AS44" s="59">
        <f t="shared" ref="AS44:AT44" si="533">AS12/AS$16</f>
        <v>5.0648055198043822E-2</v>
      </c>
      <c r="AT44" s="59">
        <f t="shared" si="533"/>
        <v>5.3498027439561842E-2</v>
      </c>
      <c r="AU44" s="59">
        <f t="shared" ref="AU44:AV44" si="534">AU12/AU$16</f>
        <v>5.417158642814178E-2</v>
      </c>
      <c r="AV44" s="59">
        <f t="shared" si="534"/>
        <v>5.4387312180067024E-2</v>
      </c>
      <c r="AW44" s="59">
        <f t="shared" ref="AW44:AX44" si="535">AW12/AW$16</f>
        <v>5.439889990651868E-2</v>
      </c>
      <c r="AX44" s="59">
        <f t="shared" si="535"/>
        <v>5.4767324040365474E-2</v>
      </c>
      <c r="AY44" s="59">
        <f t="shared" ref="AY44:AZ44" si="536">AY12/AY$16</f>
        <v>5.4702390586960616E-2</v>
      </c>
      <c r="AZ44" s="59">
        <f t="shared" si="536"/>
        <v>5.4677160858711625E-2</v>
      </c>
      <c r="BA44" s="59">
        <f t="shared" ref="BA44:BB44" si="537">BA12/BA$16</f>
        <v>5.5354993079405466E-2</v>
      </c>
      <c r="BB44" s="59">
        <f t="shared" si="537"/>
        <v>5.4989452383398002E-2</v>
      </c>
      <c r="BC44" s="59">
        <f t="shared" ref="BC44:BD44" si="538">BC12/BC$16</f>
        <v>5.5021114650277737E-2</v>
      </c>
      <c r="BD44" s="59">
        <f t="shared" si="538"/>
        <v>5.5357528692941735E-2</v>
      </c>
      <c r="BE44" s="59">
        <f t="shared" ref="BE44:BF44" si="539">BE12/BE$16</f>
        <v>5.5550782343150876E-2</v>
      </c>
      <c r="BF44" s="59">
        <f t="shared" si="539"/>
        <v>5.5788396960160101E-2</v>
      </c>
      <c r="BG44" s="59">
        <f t="shared" ref="BG44:BH44" si="540">BG12/BG$16</f>
        <v>5.6224847796924979E-2</v>
      </c>
      <c r="BH44" s="59">
        <f t="shared" si="540"/>
        <v>5.6475849419544227E-2</v>
      </c>
      <c r="BI44" s="59">
        <f t="shared" ref="BI44:BJ44" si="541">BI12/BI$16</f>
        <v>5.6911120397601982E-2</v>
      </c>
      <c r="BJ44" s="59">
        <f t="shared" si="541"/>
        <v>5.7166060964913605E-2</v>
      </c>
      <c r="BK44" s="59">
        <f t="shared" ref="BK44:BL44" si="542">BK12/BK$16</f>
        <v>5.7498594645429765E-2</v>
      </c>
      <c r="BL44" s="59">
        <f t="shared" si="542"/>
        <v>5.7864028471487458E-2</v>
      </c>
      <c r="BM44" s="59">
        <f t="shared" ref="BM44:BN44" si="543">BM12/BM$16</f>
        <v>5.8106224502481048E-2</v>
      </c>
      <c r="BN44" s="59">
        <f t="shared" si="543"/>
        <v>5.8409038379767915E-2</v>
      </c>
      <c r="BO44" s="59">
        <f t="shared" ref="BO44:BP44" si="544">BO12/BO$16</f>
        <v>5.8698803937651714E-2</v>
      </c>
      <c r="BP44" s="59">
        <f t="shared" si="544"/>
        <v>5.9033573014171808E-2</v>
      </c>
      <c r="BQ44" s="59">
        <f t="shared" ref="BQ44:BR44" si="545">BQ12/BQ$16</f>
        <v>5.928385386113523E-2</v>
      </c>
      <c r="BR44" s="59">
        <f t="shared" si="545"/>
        <v>5.960575762738473E-2</v>
      </c>
      <c r="BS44" s="59">
        <f t="shared" ref="BS44:BT44" si="546">BS12/BS$16</f>
        <v>5.9947802624486478E-2</v>
      </c>
      <c r="BT44" s="59">
        <f t="shared" si="546"/>
        <v>6.0320537676101849E-2</v>
      </c>
      <c r="BU44" s="59">
        <f t="shared" ref="BU44:BV44" si="547">BU12/BU$16</f>
        <v>6.058334179559919E-2</v>
      </c>
      <c r="BV44" s="59">
        <f t="shared" si="547"/>
        <v>6.0792900772156273E-2</v>
      </c>
      <c r="BW44" s="59">
        <f t="shared" ref="BW44:BX44" si="548">BW12/BW$16</f>
        <v>6.1102572942706268E-2</v>
      </c>
      <c r="BX44" s="59">
        <f t="shared" si="548"/>
        <v>6.1121822282494014E-2</v>
      </c>
      <c r="BY44" s="59">
        <f t="shared" ref="BY44:BZ44" si="549">BY12/BY$16</f>
        <v>6.103763888875384E-2</v>
      </c>
      <c r="BZ44" s="59">
        <f t="shared" si="549"/>
        <v>6.108769740134113E-2</v>
      </c>
      <c r="CA44" s="59">
        <f t="shared" ref="CA44:CB44" si="550">CA12/CA$16</f>
        <v>6.0896956653474374E-2</v>
      </c>
      <c r="CB44" s="59">
        <f t="shared" si="550"/>
        <v>6.0592002925844608E-2</v>
      </c>
      <c r="CC44" s="59">
        <f t="shared" ref="CC44:CD44" si="551">CC12/CC$16</f>
        <v>6.0646725621490122E-2</v>
      </c>
      <c r="CD44" s="59">
        <f t="shared" si="551"/>
        <v>6.0763738620069348E-2</v>
      </c>
      <c r="CE44" s="59">
        <f t="shared" ref="CE44:CF44" si="552">CE12/CE$16</f>
        <v>6.0881725105743766E-2</v>
      </c>
      <c r="CF44" s="59">
        <f t="shared" si="552"/>
        <v>6.0951837677849424E-2</v>
      </c>
      <c r="CG44" s="59">
        <f t="shared" ref="CG44:CH44" si="553">CG12/CG$16</f>
        <v>6.1370231469895307E-2</v>
      </c>
      <c r="CH44" s="59">
        <f t="shared" si="553"/>
        <v>6.1453285440491452E-2</v>
      </c>
      <c r="CI44" s="59">
        <f t="shared" ref="CI44:CK44" si="554">CI12/CI$16</f>
        <v>6.1512983980731871E-2</v>
      </c>
      <c r="CJ44" s="59"/>
      <c r="CK44" s="59">
        <f t="shared" si="554"/>
        <v>5.1201647254837238E-2</v>
      </c>
      <c r="CL44" s="59">
        <f t="shared" ref="CL44:CM44" si="555">CL12/CL$16</f>
        <v>5.5372234098369187E-2</v>
      </c>
      <c r="CM44" s="59">
        <f t="shared" si="555"/>
        <v>5.7316901227921761E-2</v>
      </c>
      <c r="CN44" s="59">
        <f t="shared" ref="CN44:CO44" si="556">CN12/CN$16</f>
        <v>5.9259070590782316E-2</v>
      </c>
      <c r="CO44" s="59">
        <f t="shared" si="556"/>
        <v>6.0561415188744576E-2</v>
      </c>
      <c r="CP44" s="59">
        <f t="shared" ref="CP44:CQ44" si="557">CP12/CP$16</f>
        <v>6.2371321733415051E-2</v>
      </c>
      <c r="CQ44" s="59">
        <f t="shared" si="557"/>
        <v>6.3722737831797507E-2</v>
      </c>
      <c r="CR44" s="59">
        <f t="shared" ref="CR44:CS44" si="558">CR12/CR$16</f>
        <v>6.4473423385155604E-2</v>
      </c>
      <c r="CS44" s="59">
        <f t="shared" si="558"/>
        <v>6.4719737536002603E-2</v>
      </c>
      <c r="CT44" s="59">
        <f t="shared" ref="CT44:CV44" si="559">CT12/CT$16</f>
        <v>6.5686101464301871E-2</v>
      </c>
      <c r="CU44" s="59">
        <f t="shared" ref="CU44" si="560">CU12/CU$16</f>
        <v>6.6224307642989047E-2</v>
      </c>
      <c r="CV44" s="59">
        <f t="shared" si="559"/>
        <v>6.6675416988444494E-2</v>
      </c>
      <c r="CW44" s="59">
        <f t="shared" ref="CW44:CX44" si="561">CW12/CW$16</f>
        <v>6.5515919161585445E-2</v>
      </c>
      <c r="CX44" s="59">
        <f t="shared" si="561"/>
        <v>6.5524727158671525E-2</v>
      </c>
      <c r="CY44" s="59">
        <f t="shared" ref="CY44" si="562">CY12/CY$16</f>
        <v>6.5382999437986353E-2</v>
      </c>
      <c r="CZ44" s="59">
        <v>6.575388476072952E-2</v>
      </c>
      <c r="DA44" s="59">
        <v>6.6228873885161285E-2</v>
      </c>
      <c r="DB44" s="59">
        <v>6.6412496362003276E-2</v>
      </c>
      <c r="DC44" s="59">
        <v>6.6834588734601158E-2</v>
      </c>
      <c r="DD44" s="59">
        <v>6.7313063675028983E-2</v>
      </c>
      <c r="DE44" s="59">
        <v>6.7685884526726386E-2</v>
      </c>
      <c r="DF44" s="59">
        <v>6.7858511458375112E-2</v>
      </c>
      <c r="DG44" s="59">
        <v>6.8448179657186595E-2</v>
      </c>
      <c r="DH44" s="59">
        <v>6.8906326375672108E-2</v>
      </c>
      <c r="DI44" s="59">
        <v>6.9292412172131126E-2</v>
      </c>
      <c r="DJ44" s="59">
        <v>6.9232298791370703E-2</v>
      </c>
      <c r="DK44" s="59">
        <v>7.0155061086579679E-2</v>
      </c>
      <c r="DL44" s="59">
        <v>7.0426753552927518E-2</v>
      </c>
      <c r="DM44" s="59">
        <v>7.0670255396633075E-2</v>
      </c>
      <c r="DN44" s="59">
        <v>7.0861797568898446E-2</v>
      </c>
      <c r="DO44" s="59">
        <v>7.1138504155124654E-2</v>
      </c>
      <c r="DP44" s="59">
        <v>7.1319749391929615E-2</v>
      </c>
      <c r="DQ44" s="59">
        <v>7.1403084606013065E-2</v>
      </c>
      <c r="DR44" s="59">
        <v>7.154121297012947E-2</v>
      </c>
      <c r="DS44" s="59">
        <v>7.2026875253130992E-2</v>
      </c>
      <c r="DT44" s="59">
        <v>7.252992450511099E-2</v>
      </c>
      <c r="DU44" s="59">
        <v>7.2719211733516712E-2</v>
      </c>
      <c r="DV44" s="59">
        <v>7.1651655941223552E-2</v>
      </c>
      <c r="DW44" s="59">
        <f t="shared" ref="DW44:DX44" si="563">DW12/DW$16</f>
        <v>7.1016388446379614E-2</v>
      </c>
      <c r="DX44" s="59">
        <f t="shared" si="563"/>
        <v>7.0979045962383996E-2</v>
      </c>
      <c r="DY44" s="59">
        <f t="shared" ref="DY44:DZ44" si="564">DY12/DY$16</f>
        <v>7.0124365734752767E-2</v>
      </c>
      <c r="DZ44" s="59">
        <f t="shared" si="564"/>
        <v>7.0098539455981865E-2</v>
      </c>
      <c r="EA44" s="59">
        <f t="shared" ref="EA44:EB44" si="565">EA12/EA$16</f>
        <v>7.0285526336565624E-2</v>
      </c>
      <c r="EB44" s="59">
        <f t="shared" si="565"/>
        <v>7.0331446205096945E-2</v>
      </c>
      <c r="EC44" s="59">
        <f t="shared" ref="EC44:ED44" si="566">EC12/EC$16</f>
        <v>7.0361065912164844E-2</v>
      </c>
      <c r="ED44" s="59">
        <f t="shared" si="566"/>
        <v>7.0265718261347254E-2</v>
      </c>
      <c r="EE44" s="59">
        <f t="shared" ref="EE44:EF44" si="567">EE12/EE$16</f>
        <v>7.0518494408441268E-2</v>
      </c>
      <c r="EF44" s="59">
        <f t="shared" si="567"/>
        <v>7.0504725634480223E-2</v>
      </c>
      <c r="EG44" s="59">
        <f t="shared" ref="EG44" si="568">EG12/EG$16</f>
        <v>7.0442521301206887E-2</v>
      </c>
      <c r="EH44" s="59"/>
      <c r="EI44" s="59">
        <f t="shared" si="308"/>
        <v>6.0715924736117484E-2</v>
      </c>
      <c r="EJ44" s="59">
        <f t="shared" si="308"/>
        <v>6.630641091485609E-2</v>
      </c>
      <c r="EK44" s="59">
        <f t="shared" ref="EK44:FP44" si="569">EK12/EK$16</f>
        <v>6.7397191542464568E-2</v>
      </c>
      <c r="EL44" s="59">
        <f t="shared" si="569"/>
        <v>6.8509096324241139E-2</v>
      </c>
      <c r="EM44" s="59">
        <f t="shared" si="569"/>
        <v>6.7037616713083378E-2</v>
      </c>
      <c r="EN44" s="59">
        <f t="shared" si="569"/>
        <v>6.8279816662033657E-2</v>
      </c>
      <c r="EO44" s="59">
        <f t="shared" si="569"/>
        <v>6.8599361173281748E-2</v>
      </c>
      <c r="EP44" s="59">
        <f t="shared" si="569"/>
        <v>6.8511163158797989E-2</v>
      </c>
      <c r="EQ44" s="59">
        <f t="shared" ca="1" si="569"/>
        <v>6.8410010479011296E-2</v>
      </c>
      <c r="ER44" s="59">
        <f t="shared" ca="1" si="569"/>
        <v>6.8410010479011296E-2</v>
      </c>
      <c r="ES44" s="59">
        <f t="shared" ca="1" si="569"/>
        <v>6.8410010479011296E-2</v>
      </c>
      <c r="ET44" s="59">
        <f t="shared" ca="1" si="569"/>
        <v>6.8410010479011296E-2</v>
      </c>
      <c r="EU44" s="59">
        <f t="shared" ca="1" si="569"/>
        <v>6.8410010479011296E-2</v>
      </c>
      <c r="EV44" s="59">
        <f t="shared" ca="1" si="569"/>
        <v>6.8410010479011296E-2</v>
      </c>
      <c r="EW44" s="59">
        <f t="shared" ca="1" si="569"/>
        <v>6.8410010479011296E-2</v>
      </c>
      <c r="EX44" s="59">
        <f t="shared" ca="1" si="569"/>
        <v>6.8410010479011296E-2</v>
      </c>
      <c r="EY44" s="59">
        <f t="shared" ca="1" si="569"/>
        <v>6.8410010479011296E-2</v>
      </c>
      <c r="EZ44" s="59">
        <f t="shared" ca="1" si="569"/>
        <v>6.8410010479011296E-2</v>
      </c>
      <c r="FA44" s="59">
        <f t="shared" ca="1" si="569"/>
        <v>6.8410010479011296E-2</v>
      </c>
      <c r="FB44" s="59">
        <f t="shared" ca="1" si="569"/>
        <v>6.8410010479011296E-2</v>
      </c>
      <c r="FC44" s="59">
        <f t="shared" ca="1" si="569"/>
        <v>6.8410010479011296E-2</v>
      </c>
      <c r="FD44" s="59">
        <f t="shared" ca="1" si="569"/>
        <v>6.8410010479011296E-2</v>
      </c>
      <c r="FE44" s="59">
        <f t="shared" ca="1" si="569"/>
        <v>6.8410010479011296E-2</v>
      </c>
      <c r="FF44" s="59">
        <f t="shared" ca="1" si="569"/>
        <v>6.8410010479011296E-2</v>
      </c>
      <c r="FG44" s="59">
        <f t="shared" ca="1" si="569"/>
        <v>6.8410010479011296E-2</v>
      </c>
      <c r="FH44" s="59">
        <f t="shared" ca="1" si="569"/>
        <v>6.8410010479011296E-2</v>
      </c>
      <c r="FI44" s="59">
        <f t="shared" ca="1" si="569"/>
        <v>6.8410010479011296E-2</v>
      </c>
      <c r="FJ44" s="59">
        <f t="shared" ca="1" si="569"/>
        <v>6.8410010479011296E-2</v>
      </c>
      <c r="FK44" s="59">
        <f t="shared" ca="1" si="569"/>
        <v>6.8410010479011296E-2</v>
      </c>
      <c r="FL44" s="59">
        <f t="shared" ca="1" si="569"/>
        <v>6.8410010479011296E-2</v>
      </c>
      <c r="FM44" s="59">
        <f t="shared" ca="1" si="569"/>
        <v>6.8410010479011296E-2</v>
      </c>
      <c r="FN44" s="59">
        <f t="shared" ca="1" si="569"/>
        <v>6.8410010479011296E-2</v>
      </c>
      <c r="FO44" s="59">
        <f t="shared" ca="1" si="569"/>
        <v>6.8410010479011296E-2</v>
      </c>
      <c r="FP44" s="59">
        <f t="shared" ca="1" si="569"/>
        <v>6.8410010479011296E-2</v>
      </c>
      <c r="FQ44" s="59">
        <f t="shared" ref="FQ44:GE44" ca="1" si="570">FQ12/FQ$16</f>
        <v>6.8410010479011296E-2</v>
      </c>
      <c r="FR44" s="59">
        <f t="shared" ca="1" si="570"/>
        <v>6.8410010479011296E-2</v>
      </c>
      <c r="FS44" s="59">
        <f t="shared" ca="1" si="570"/>
        <v>6.8410010479011296E-2</v>
      </c>
      <c r="FT44" s="59">
        <f t="shared" ca="1" si="570"/>
        <v>6.8410010479011296E-2</v>
      </c>
      <c r="FU44" s="59">
        <f t="shared" ca="1" si="570"/>
        <v>6.8410010479011296E-2</v>
      </c>
      <c r="FV44" s="59">
        <f t="shared" ca="1" si="570"/>
        <v>6.8410010479011296E-2</v>
      </c>
      <c r="FW44" s="59">
        <f t="shared" ca="1" si="570"/>
        <v>6.8410010479011296E-2</v>
      </c>
      <c r="FX44" s="59">
        <f t="shared" ca="1" si="570"/>
        <v>6.8410010479011296E-2</v>
      </c>
      <c r="FY44" s="59">
        <f t="shared" ca="1" si="570"/>
        <v>6.8410010479011296E-2</v>
      </c>
      <c r="FZ44" s="59">
        <f t="shared" ca="1" si="570"/>
        <v>6.8410010479011296E-2</v>
      </c>
      <c r="GA44" s="59">
        <f t="shared" ca="1" si="570"/>
        <v>6.8410010479011296E-2</v>
      </c>
      <c r="GB44" s="59">
        <f t="shared" ca="1" si="570"/>
        <v>6.8410010479011296E-2</v>
      </c>
      <c r="GC44" s="59">
        <f t="shared" ca="1" si="570"/>
        <v>6.8410010479011296E-2</v>
      </c>
      <c r="GD44" s="59">
        <f t="shared" ca="1" si="570"/>
        <v>6.8410010479011296E-2</v>
      </c>
      <c r="GE44" s="59">
        <f t="shared" ca="1" si="570"/>
        <v>6.8410010479011296E-2</v>
      </c>
      <c r="GF44" s="59">
        <f t="shared" ref="GF44:GH44" ca="1" si="571">GF12/GF$16</f>
        <v>6.8410010479011296E-2</v>
      </c>
      <c r="GG44" s="59">
        <f t="shared" ca="1" si="571"/>
        <v>6.8410010479011296E-2</v>
      </c>
      <c r="GH44" s="59">
        <f t="shared" ca="1" si="571"/>
        <v>6.8410010479011296E-2</v>
      </c>
      <c r="GI44" s="59">
        <f t="shared" ref="GI44" ca="1" si="572">GI12/GI$16</f>
        <v>6.8410010479011296E-2</v>
      </c>
    </row>
    <row r="45" spans="2:191" x14ac:dyDescent="0.2">
      <c r="B45" s="55" t="str">
        <f>B30</f>
        <v>Others</v>
      </c>
      <c r="C45" s="59">
        <f>1-SUM(C38:C44)</f>
        <v>7.8341822911021985E-2</v>
      </c>
      <c r="D45" s="59">
        <f t="shared" ref="D45:AL45" si="573">1-SUM(D38:D44)</f>
        <v>7.8148746856779638E-2</v>
      </c>
      <c r="E45" s="59">
        <f t="shared" si="573"/>
        <v>7.7872907404720082E-2</v>
      </c>
      <c r="F45" s="59">
        <f t="shared" si="573"/>
        <v>7.7695754193180866E-2</v>
      </c>
      <c r="G45" s="59">
        <f t="shared" si="573"/>
        <v>7.7615742080805017E-2</v>
      </c>
      <c r="H45" s="59">
        <f t="shared" si="573"/>
        <v>7.7608942131042857E-2</v>
      </c>
      <c r="I45" s="59">
        <f t="shared" si="573"/>
        <v>7.7616506012778141E-2</v>
      </c>
      <c r="J45" s="59">
        <f t="shared" si="573"/>
        <v>7.7835408975450715E-2</v>
      </c>
      <c r="K45" s="59">
        <f t="shared" si="573"/>
        <v>7.785335937850324E-2</v>
      </c>
      <c r="L45" s="59">
        <f t="shared" si="573"/>
        <v>7.7716087204400708E-2</v>
      </c>
      <c r="M45" s="59">
        <f t="shared" si="573"/>
        <v>7.7606170842098865E-2</v>
      </c>
      <c r="N45" s="59">
        <f t="shared" si="573"/>
        <v>7.7578888823839343E-2</v>
      </c>
      <c r="O45" s="59">
        <f t="shared" si="573"/>
        <v>7.7437358603320905E-2</v>
      </c>
      <c r="P45" s="59">
        <f t="shared" si="573"/>
        <v>7.7206342388713489E-2</v>
      </c>
      <c r="Q45" s="59">
        <f t="shared" si="573"/>
        <v>7.6806796543137601E-2</v>
      </c>
      <c r="R45" s="59">
        <f t="shared" si="573"/>
        <v>7.6622970152949943E-2</v>
      </c>
      <c r="S45" s="59">
        <f t="shared" si="573"/>
        <v>7.6355596444396268E-2</v>
      </c>
      <c r="T45" s="59">
        <f t="shared" si="573"/>
        <v>7.6117689244243669E-2</v>
      </c>
      <c r="U45" s="59">
        <f t="shared" si="573"/>
        <v>7.5743201148366079E-2</v>
      </c>
      <c r="V45" s="59">
        <f t="shared" si="573"/>
        <v>7.5588412034154895E-2</v>
      </c>
      <c r="W45" s="59">
        <f t="shared" si="573"/>
        <v>7.559844225111656E-2</v>
      </c>
      <c r="X45" s="59">
        <f t="shared" si="573"/>
        <v>7.4701841972704019E-2</v>
      </c>
      <c r="Y45" s="59">
        <f t="shared" si="573"/>
        <v>7.4475726151351229E-2</v>
      </c>
      <c r="Z45" s="59">
        <f t="shared" si="573"/>
        <v>7.4489280485319553E-2</v>
      </c>
      <c r="AA45" s="59">
        <f t="shared" si="573"/>
        <v>7.4022763902266142E-2</v>
      </c>
      <c r="AB45" s="59">
        <f t="shared" si="573"/>
        <v>7.3939055147705712E-2</v>
      </c>
      <c r="AC45" s="59">
        <f t="shared" si="573"/>
        <v>7.3539610539722244E-2</v>
      </c>
      <c r="AD45" s="59">
        <f t="shared" si="573"/>
        <v>7.3528484329911326E-2</v>
      </c>
      <c r="AE45" s="59">
        <f t="shared" si="573"/>
        <v>7.3265626758127533E-2</v>
      </c>
      <c r="AF45" s="59">
        <f t="shared" si="573"/>
        <v>7.3463878027601237E-2</v>
      </c>
      <c r="AG45" s="59">
        <f t="shared" si="573"/>
        <v>7.3057804395888604E-2</v>
      </c>
      <c r="AH45" s="59">
        <f t="shared" si="573"/>
        <v>7.3402928979323656E-2</v>
      </c>
      <c r="AI45" s="59"/>
      <c r="AJ45" s="59">
        <f t="shared" si="573"/>
        <v>5.0687622789783893E-2</v>
      </c>
      <c r="AK45" s="59">
        <f t="shared" si="573"/>
        <v>6.3052706713249917E-2</v>
      </c>
      <c r="AL45" s="59">
        <f t="shared" si="573"/>
        <v>6.3796944092180619E-2</v>
      </c>
      <c r="AM45" s="59">
        <f t="shared" ref="AM45:AN45" si="574">1-SUM(AM38:AM44)</f>
        <v>6.3714386211748186E-2</v>
      </c>
      <c r="AN45" s="59">
        <f t="shared" si="574"/>
        <v>6.3516949635693876E-2</v>
      </c>
      <c r="AO45" s="59">
        <f t="shared" ref="AO45:AP45" si="575">1-SUM(AO38:AO44)</f>
        <v>6.3145371697350461E-2</v>
      </c>
      <c r="AP45" s="59">
        <f t="shared" si="575"/>
        <v>6.2884935999008129E-2</v>
      </c>
      <c r="AQ45" s="59">
        <f t="shared" ref="AQ45:AR45" si="576">1-SUM(AQ38:AQ44)</f>
        <v>6.2616261982947563E-2</v>
      </c>
      <c r="AR45" s="59">
        <f t="shared" si="576"/>
        <v>6.2159403594429841E-2</v>
      </c>
      <c r="AS45" s="59">
        <f t="shared" ref="AS45:AT45" si="577">1-SUM(AS38:AS44)</f>
        <v>5.9242124621961101E-2</v>
      </c>
      <c r="AT45" s="59">
        <f t="shared" si="577"/>
        <v>6.2204039949667611E-2</v>
      </c>
      <c r="AU45" s="59">
        <f t="shared" ref="AU45:AV45" si="578">1-SUM(AU38:AU44)</f>
        <v>6.2203978880299382E-2</v>
      </c>
      <c r="AV45" s="59">
        <f t="shared" si="578"/>
        <v>6.2247857108851168E-2</v>
      </c>
      <c r="AW45" s="59">
        <f t="shared" ref="AW45:AX45" si="579">1-SUM(AW38:AW44)</f>
        <v>6.2244483603680956E-2</v>
      </c>
      <c r="AX45" s="59">
        <f t="shared" si="579"/>
        <v>6.2622004138835896E-2</v>
      </c>
      <c r="AY45" s="59">
        <f t="shared" ref="AY45:AZ45" si="580">1-SUM(AY38:AY44)</f>
        <v>6.2627795817381315E-2</v>
      </c>
      <c r="AZ45" s="59">
        <f t="shared" si="580"/>
        <v>6.2588919039263113E-2</v>
      </c>
      <c r="BA45" s="59">
        <f t="shared" ref="BA45:BB45" si="581">1-SUM(BA38:BA44)</f>
        <v>6.3335268446219395E-2</v>
      </c>
      <c r="BB45" s="59">
        <f t="shared" si="581"/>
        <v>6.3022271227820892E-2</v>
      </c>
      <c r="BC45" s="59">
        <f t="shared" ref="BC45:BD45" si="582">1-SUM(BC38:BC44)</f>
        <v>6.3226944379812355E-2</v>
      </c>
      <c r="BD45" s="59">
        <f t="shared" si="582"/>
        <v>6.3429396249621295E-2</v>
      </c>
      <c r="BE45" s="59">
        <f t="shared" ref="BE45:BF45" si="583">1-SUM(BE38:BE44)</f>
        <v>6.3422082353461029E-2</v>
      </c>
      <c r="BF45" s="59">
        <f t="shared" si="583"/>
        <v>6.3743019639915355E-2</v>
      </c>
      <c r="BG45" s="59">
        <f t="shared" ref="BG45:BH45" si="584">1-SUM(BG38:BG44)</f>
        <v>6.4027358418613511E-2</v>
      </c>
      <c r="BH45" s="59">
        <f t="shared" si="584"/>
        <v>6.401206929265757E-2</v>
      </c>
      <c r="BI45" s="59">
        <f t="shared" ref="BI45:BJ45" si="585">1-SUM(BI38:BI44)</f>
        <v>6.3981118636672996E-2</v>
      </c>
      <c r="BJ45" s="59">
        <f t="shared" si="585"/>
        <v>6.3870066652367385E-2</v>
      </c>
      <c r="BK45" s="59">
        <f t="shared" ref="BK45:BL45" si="586">1-SUM(BK38:BK44)</f>
        <v>6.4035791308958534E-2</v>
      </c>
      <c r="BL45" s="59">
        <f t="shared" si="586"/>
        <v>6.4026594659015501E-2</v>
      </c>
      <c r="BM45" s="59">
        <f t="shared" ref="BM45:BN45" si="587">1-SUM(BM38:BM44)</f>
        <v>6.3852458531169942E-2</v>
      </c>
      <c r="BN45" s="59">
        <f t="shared" si="587"/>
        <v>6.3772202059694805E-2</v>
      </c>
      <c r="BO45" s="59">
        <f t="shared" ref="BO45:BP45" si="588">1-SUM(BO38:BO44)</f>
        <v>6.3702551096358473E-2</v>
      </c>
      <c r="BP45" s="59">
        <f t="shared" si="588"/>
        <v>6.3673172447432314E-2</v>
      </c>
      <c r="BQ45" s="59">
        <f t="shared" ref="BQ45:BR45" si="589">1-SUM(BQ38:BQ44)</f>
        <v>6.3627271940208452E-2</v>
      </c>
      <c r="BR45" s="59">
        <f t="shared" si="589"/>
        <v>6.3553375069298701E-2</v>
      </c>
      <c r="BS45" s="59">
        <f t="shared" ref="BS45:BT45" si="590">1-SUM(BS38:BS44)</f>
        <v>6.3548553608897107E-2</v>
      </c>
      <c r="BT45" s="59">
        <f t="shared" si="590"/>
        <v>6.3686552558208209E-2</v>
      </c>
      <c r="BU45" s="59">
        <f t="shared" ref="BU45:BV45" si="591">1-SUM(BU38:BU44)</f>
        <v>6.3695295052203171E-2</v>
      </c>
      <c r="BV45" s="59">
        <f t="shared" si="591"/>
        <v>6.3693170931402476E-2</v>
      </c>
      <c r="BW45" s="59">
        <f t="shared" ref="BW45:BX45" si="592">1-SUM(BW38:BW44)</f>
        <v>6.3526318275890947E-2</v>
      </c>
      <c r="BX45" s="59">
        <f t="shared" si="592"/>
        <v>6.3414663005659122E-2</v>
      </c>
      <c r="BY45" s="59">
        <f t="shared" ref="BY45:BZ45" si="593">1-SUM(BY38:BY44)</f>
        <v>6.3193673988175547E-2</v>
      </c>
      <c r="BZ45" s="59">
        <f t="shared" si="593"/>
        <v>6.3034656567256486E-2</v>
      </c>
      <c r="CA45" s="59">
        <f t="shared" ref="CA45:CB45" si="594">1-SUM(CA38:CA44)</f>
        <v>6.2801038601182246E-2</v>
      </c>
      <c r="CB45" s="59">
        <f t="shared" si="594"/>
        <v>6.2491867769641218E-2</v>
      </c>
      <c r="CC45" s="59">
        <f t="shared" ref="CC45:CD45" si="595">1-SUM(CC38:CC44)</f>
        <v>6.251904140864506E-2</v>
      </c>
      <c r="CD45" s="59">
        <f t="shared" si="595"/>
        <v>6.2569905638417578E-2</v>
      </c>
      <c r="CE45" s="59">
        <f t="shared" ref="CE45:CF45" si="596">1-SUM(CE38:CE44)</f>
        <v>6.2660866681600313E-2</v>
      </c>
      <c r="CF45" s="59">
        <f t="shared" si="596"/>
        <v>6.2796236824714247E-2</v>
      </c>
      <c r="CG45" s="59">
        <f t="shared" ref="CG45:CH45" si="597">1-SUM(CG38:CG44)</f>
        <v>6.3037781740608034E-2</v>
      </c>
      <c r="CH45" s="59">
        <f t="shared" si="597"/>
        <v>6.3145950474063017E-2</v>
      </c>
      <c r="CI45" s="59">
        <f t="shared" ref="CI45:CK45" si="598">1-SUM(CI38:CI44)</f>
        <v>6.3379359647454558E-2</v>
      </c>
      <c r="CJ45" s="59"/>
      <c r="CK45" s="59">
        <f t="shared" si="598"/>
        <v>5.4816805771679245E-2</v>
      </c>
      <c r="CL45" s="59">
        <f t="shared" ref="CL45:CM45" si="599">1-SUM(CL38:CL44)</f>
        <v>5.769205753162121E-2</v>
      </c>
      <c r="CM45" s="59">
        <f t="shared" si="599"/>
        <v>5.8800533210284778E-2</v>
      </c>
      <c r="CN45" s="59">
        <f t="shared" ref="CN45:CO45" si="600">1-SUM(CN38:CN44)</f>
        <v>6.0099588655553093E-2</v>
      </c>
      <c r="CO45" s="59">
        <f t="shared" si="600"/>
        <v>6.0357988998547163E-2</v>
      </c>
      <c r="CP45" s="59">
        <f t="shared" ref="CP45:CQ45" si="601">1-SUM(CP38:CP44)</f>
        <v>6.1296597298089339E-2</v>
      </c>
      <c r="CQ45" s="59">
        <f t="shared" si="601"/>
        <v>6.1659251010904081E-2</v>
      </c>
      <c r="CR45" s="59">
        <f t="shared" ref="CR45:CS45" si="602">1-SUM(CR38:CR44)</f>
        <v>6.222495964658914E-2</v>
      </c>
      <c r="CS45" s="59">
        <f t="shared" si="602"/>
        <v>6.301468500263685E-2</v>
      </c>
      <c r="CT45" s="59">
        <f t="shared" ref="CT45:CV45" si="603">1-SUM(CT38:CT44)</f>
        <v>6.4116246421653922E-2</v>
      </c>
      <c r="CU45" s="59">
        <f t="shared" ref="CU45" si="604">1-SUM(CU38:CU44)</f>
        <v>6.4655484732246138E-2</v>
      </c>
      <c r="CV45" s="59">
        <f t="shared" si="603"/>
        <v>6.5372026035259712E-2</v>
      </c>
      <c r="CW45" s="59">
        <f t="shared" ref="CW45:CX45" si="605">1-SUM(CW38:CW44)</f>
        <v>6.6255928586402835E-2</v>
      </c>
      <c r="CX45" s="59">
        <f t="shared" si="605"/>
        <v>6.7046069166727729E-2</v>
      </c>
      <c r="CY45" s="59">
        <f t="shared" ref="CY45" si="606">1-SUM(CY38:CY44)</f>
        <v>6.5135121020011955E-2</v>
      </c>
      <c r="CZ45" s="59">
        <v>6.5359564161066253E-2</v>
      </c>
      <c r="DA45" s="59">
        <v>6.5627620422179289E-2</v>
      </c>
      <c r="DB45" s="59">
        <v>6.6098358232299814E-2</v>
      </c>
      <c r="DC45" s="59">
        <v>6.656964878343119E-2</v>
      </c>
      <c r="DD45" s="59">
        <v>6.681401163076961E-2</v>
      </c>
      <c r="DE45" s="59">
        <v>6.713022401307378E-2</v>
      </c>
      <c r="DF45" s="59">
        <v>6.7233012953333282E-2</v>
      </c>
      <c r="DG45" s="59">
        <v>6.7772465480520294E-2</v>
      </c>
      <c r="DH45" s="59">
        <v>6.804259877486929E-2</v>
      </c>
      <c r="DI45" s="59">
        <v>6.8228151404146509E-2</v>
      </c>
      <c r="DJ45" s="59">
        <v>6.803732496436421E-2</v>
      </c>
      <c r="DK45" s="59">
        <v>6.8584469049886243E-2</v>
      </c>
      <c r="DL45" s="59">
        <v>6.8695761671406341E-2</v>
      </c>
      <c r="DM45" s="59">
        <v>6.8634883673704183E-2</v>
      </c>
      <c r="DN45" s="59">
        <v>6.8594702130206575E-2</v>
      </c>
      <c r="DO45" s="59">
        <v>6.8681044717055717E-2</v>
      </c>
      <c r="DP45" s="59">
        <v>6.8690026100177493E-2</v>
      </c>
      <c r="DQ45" s="59">
        <v>6.8776002082052479E-2</v>
      </c>
      <c r="DR45" s="59">
        <v>6.87503037539271E-2</v>
      </c>
      <c r="DS45" s="59">
        <v>6.9075684072579691E-2</v>
      </c>
      <c r="DT45" s="59">
        <v>6.9301376273518289E-2</v>
      </c>
      <c r="DU45" s="59">
        <v>6.9372475679874257E-2</v>
      </c>
      <c r="DV45" s="59">
        <v>6.8863886217076842E-2</v>
      </c>
      <c r="DW45" s="59">
        <f t="shared" ref="DW45:DX45" si="607">1-SUM(DW38:DW44)</f>
        <v>6.8506492160917754E-2</v>
      </c>
      <c r="DX45" s="59">
        <f t="shared" si="607"/>
        <v>6.8185318006379059E-2</v>
      </c>
      <c r="DY45" s="59">
        <f t="shared" ref="DY45:DZ45" si="608">1-SUM(DY38:DY44)</f>
        <v>6.7280014781755826E-2</v>
      </c>
      <c r="DZ45" s="59">
        <f t="shared" si="608"/>
        <v>6.7161920431399125E-2</v>
      </c>
      <c r="EA45" s="59">
        <f t="shared" ref="EA45:EB45" si="609">1-SUM(EA38:EA44)</f>
        <v>6.7270464139199238E-2</v>
      </c>
      <c r="EB45" s="59">
        <f t="shared" si="609"/>
        <v>6.7182374387618871E-2</v>
      </c>
      <c r="EC45" s="59">
        <f t="shared" ref="EC45:ED45" si="610">1-SUM(EC38:EC44)</f>
        <v>6.7071584685671537E-2</v>
      </c>
      <c r="ED45" s="59">
        <f t="shared" si="610"/>
        <v>6.6903677099273917E-2</v>
      </c>
      <c r="EE45" s="59">
        <f t="shared" ref="EE45:EF45" si="611">1-SUM(EE38:EE44)</f>
        <v>6.7009803445293947E-2</v>
      </c>
      <c r="EF45" s="59">
        <f t="shared" si="611"/>
        <v>6.6894208666096855E-2</v>
      </c>
      <c r="EG45" s="59">
        <f t="shared" ref="EG45" si="612">1-SUM(EG38:EG44)</f>
        <v>6.6839603079348331E-2</v>
      </c>
      <c r="EH45" s="59"/>
      <c r="EI45" s="59">
        <f>1-SUM(EI38:EI44)</f>
        <v>5.3923818265259271E-2</v>
      </c>
      <c r="EJ45" s="59">
        <f>1-SUM(EJ38:EJ44)</f>
        <v>5.9370743362436529E-2</v>
      </c>
      <c r="EK45" s="59">
        <f t="shared" ref="EK45:FP45" si="613">1-SUM(EK38:EK44)</f>
        <v>5.9578409741475324E-2</v>
      </c>
      <c r="EL45" s="59">
        <f t="shared" si="613"/>
        <v>5.986200392147123E-2</v>
      </c>
      <c r="EM45" s="59">
        <f t="shared" si="613"/>
        <v>5.916787503548393E-2</v>
      </c>
      <c r="EN45" s="59">
        <f t="shared" si="613"/>
        <v>6.0056759779425595E-2</v>
      </c>
      <c r="EO45" s="59">
        <f t="shared" si="613"/>
        <v>5.9732547546478054E-2</v>
      </c>
      <c r="EP45" s="59">
        <f t="shared" si="613"/>
        <v>5.935247135285171E-2</v>
      </c>
      <c r="EQ45" s="59">
        <f t="shared" ca="1" si="613"/>
        <v>5.9134732015799663E-2</v>
      </c>
      <c r="ER45" s="59">
        <f t="shared" ca="1" si="613"/>
        <v>5.9134732015799663E-2</v>
      </c>
      <c r="ES45" s="59">
        <f t="shared" ca="1" si="613"/>
        <v>5.9134732015799663E-2</v>
      </c>
      <c r="ET45" s="59">
        <f t="shared" ca="1" si="613"/>
        <v>5.9134732015799663E-2</v>
      </c>
      <c r="EU45" s="59">
        <f t="shared" ca="1" si="613"/>
        <v>5.9134732015799663E-2</v>
      </c>
      <c r="EV45" s="59">
        <f t="shared" ca="1" si="613"/>
        <v>5.9134732015799663E-2</v>
      </c>
      <c r="EW45" s="59">
        <f t="shared" ca="1" si="613"/>
        <v>5.9134732015799663E-2</v>
      </c>
      <c r="EX45" s="59">
        <f t="shared" ca="1" si="613"/>
        <v>5.9134732015799663E-2</v>
      </c>
      <c r="EY45" s="59">
        <f t="shared" ca="1" si="613"/>
        <v>5.9134732015799663E-2</v>
      </c>
      <c r="EZ45" s="59">
        <f t="shared" ca="1" si="613"/>
        <v>5.9134732015799663E-2</v>
      </c>
      <c r="FA45" s="59">
        <f t="shared" ca="1" si="613"/>
        <v>5.9134732015799663E-2</v>
      </c>
      <c r="FB45" s="59">
        <f t="shared" ca="1" si="613"/>
        <v>5.9134732015799663E-2</v>
      </c>
      <c r="FC45" s="59">
        <f t="shared" ca="1" si="613"/>
        <v>5.9134732015799663E-2</v>
      </c>
      <c r="FD45" s="59">
        <f t="shared" ca="1" si="613"/>
        <v>5.9134732015799663E-2</v>
      </c>
      <c r="FE45" s="59">
        <f t="shared" ca="1" si="613"/>
        <v>5.9134732015799663E-2</v>
      </c>
      <c r="FF45" s="59">
        <f t="shared" ca="1" si="613"/>
        <v>5.9134732015799663E-2</v>
      </c>
      <c r="FG45" s="59">
        <f t="shared" ca="1" si="613"/>
        <v>5.9134732015799663E-2</v>
      </c>
      <c r="FH45" s="59">
        <f t="shared" ca="1" si="613"/>
        <v>5.9134732015799663E-2</v>
      </c>
      <c r="FI45" s="59">
        <f t="shared" ca="1" si="613"/>
        <v>5.9134732015799663E-2</v>
      </c>
      <c r="FJ45" s="59">
        <f t="shared" ca="1" si="613"/>
        <v>5.9134732015799663E-2</v>
      </c>
      <c r="FK45" s="59">
        <f t="shared" ca="1" si="613"/>
        <v>5.9134732015799663E-2</v>
      </c>
      <c r="FL45" s="59">
        <f t="shared" ca="1" si="613"/>
        <v>5.9134732015799663E-2</v>
      </c>
      <c r="FM45" s="59">
        <f t="shared" ca="1" si="613"/>
        <v>5.9134732015799663E-2</v>
      </c>
      <c r="FN45" s="59">
        <f t="shared" ca="1" si="613"/>
        <v>5.9134732015799663E-2</v>
      </c>
      <c r="FO45" s="59">
        <f t="shared" ca="1" si="613"/>
        <v>5.9134732015799663E-2</v>
      </c>
      <c r="FP45" s="59">
        <f t="shared" ca="1" si="613"/>
        <v>5.9134732015799663E-2</v>
      </c>
      <c r="FQ45" s="59">
        <f t="shared" ref="FQ45" ca="1" si="614">1-SUM(FQ38:FQ44)</f>
        <v>5.9134732015799663E-2</v>
      </c>
      <c r="FR45" s="59">
        <f t="shared" ref="FR45" ca="1" si="615">1-SUM(FR38:FR44)</f>
        <v>5.9134732015799663E-2</v>
      </c>
      <c r="FS45" s="59">
        <f t="shared" ref="FS45" ca="1" si="616">1-SUM(FS38:FS44)</f>
        <v>5.9134732015799663E-2</v>
      </c>
      <c r="FT45" s="59">
        <f t="shared" ref="FT45" ca="1" si="617">1-SUM(FT38:FT44)</f>
        <v>5.9134732015799663E-2</v>
      </c>
      <c r="FU45" s="59">
        <f t="shared" ref="FU45" ca="1" si="618">1-SUM(FU38:FU44)</f>
        <v>5.9134732015799663E-2</v>
      </c>
      <c r="FV45" s="59">
        <f t="shared" ref="FV45" ca="1" si="619">1-SUM(FV38:FV44)</f>
        <v>5.9134732015799663E-2</v>
      </c>
      <c r="FW45" s="59">
        <f t="shared" ref="FW45" ca="1" si="620">1-SUM(FW38:FW44)</f>
        <v>5.9134732015799663E-2</v>
      </c>
      <c r="FX45" s="59">
        <f t="shared" ref="FX45" ca="1" si="621">1-SUM(FX38:FX44)</f>
        <v>5.9134732015799663E-2</v>
      </c>
      <c r="FY45" s="59">
        <f t="shared" ref="FY45" ca="1" si="622">1-SUM(FY38:FY44)</f>
        <v>5.9134732015799663E-2</v>
      </c>
      <c r="FZ45" s="59">
        <f t="shared" ref="FZ45" ca="1" si="623">1-SUM(FZ38:FZ44)</f>
        <v>5.9134732015799663E-2</v>
      </c>
      <c r="GA45" s="59">
        <f t="shared" ref="GA45" ca="1" si="624">1-SUM(GA38:GA44)</f>
        <v>5.9134732015799663E-2</v>
      </c>
      <c r="GB45" s="59">
        <f t="shared" ref="GB45" ca="1" si="625">1-SUM(GB38:GB44)</f>
        <v>5.9134732015799663E-2</v>
      </c>
      <c r="GC45" s="59">
        <f t="shared" ref="GC45" ca="1" si="626">1-SUM(GC38:GC44)</f>
        <v>5.9134732015799663E-2</v>
      </c>
      <c r="GD45" s="59">
        <f t="shared" ref="GD45" ca="1" si="627">1-SUM(GD38:GD44)</f>
        <v>5.9134732015799663E-2</v>
      </c>
      <c r="GE45" s="59">
        <f t="shared" ref="GE45" ca="1" si="628">1-SUM(GE38:GE44)</f>
        <v>5.9134732015799663E-2</v>
      </c>
      <c r="GF45" s="59">
        <f t="shared" ref="GF45" ca="1" si="629">1-SUM(GF38:GF44)</f>
        <v>5.9134732015799663E-2</v>
      </c>
      <c r="GG45" s="59">
        <f t="shared" ref="GG45" ca="1" si="630">1-SUM(GG38:GG44)</f>
        <v>5.9134732015799663E-2</v>
      </c>
      <c r="GH45" s="59">
        <f t="shared" ref="GH45:GI45" ca="1" si="631">1-SUM(GH38:GH44)</f>
        <v>5.9134732015799663E-2</v>
      </c>
      <c r="GI45" s="59">
        <f t="shared" ca="1" si="631"/>
        <v>5.9134732015799663E-2</v>
      </c>
    </row>
    <row r="48" spans="2:191" ht="15" x14ac:dyDescent="0.25">
      <c r="B48" s="3" t="s">
        <v>214</v>
      </c>
    </row>
    <row r="50" spans="2:191" x14ac:dyDescent="0.2">
      <c r="B50" s="55" t="str">
        <f>B38</f>
        <v>Maruti Suzuki</v>
      </c>
      <c r="D50" s="59">
        <f>D22/D$32</f>
        <v>0.39645725082664146</v>
      </c>
      <c r="E50" s="59">
        <f t="shared" ref="E50:AL56" si="632">E22/E$32</f>
        <v>0.4101313868613139</v>
      </c>
      <c r="F50" s="59">
        <f t="shared" si="632"/>
        <v>0.41917880155553661</v>
      </c>
      <c r="G50" s="59">
        <f t="shared" si="632"/>
        <v>0.41879151690784894</v>
      </c>
      <c r="H50" s="59">
        <f t="shared" si="632"/>
        <v>0.40707727164321489</v>
      </c>
      <c r="I50" s="59">
        <f t="shared" si="632"/>
        <v>0.39868296519455593</v>
      </c>
      <c r="J50" s="59">
        <f t="shared" si="632"/>
        <v>0.41351293564250585</v>
      </c>
      <c r="K50" s="59">
        <f t="shared" si="632"/>
        <v>0.41474831676819496</v>
      </c>
      <c r="L50" s="59">
        <f t="shared" si="632"/>
        <v>0.42174323975990868</v>
      </c>
      <c r="M50" s="59">
        <f t="shared" si="632"/>
        <v>0.42000393262109198</v>
      </c>
      <c r="N50" s="59">
        <f t="shared" si="632"/>
        <v>0.42488335507119712</v>
      </c>
      <c r="O50" s="59">
        <f t="shared" si="632"/>
        <v>0.43435424118548799</v>
      </c>
      <c r="P50" s="59">
        <f t="shared" si="632"/>
        <v>0.42822259985811156</v>
      </c>
      <c r="Q50" s="59">
        <f t="shared" si="632"/>
        <v>0.42871992686012</v>
      </c>
      <c r="R50" s="59">
        <f t="shared" si="632"/>
        <v>0.41509496908500509</v>
      </c>
      <c r="S50" s="59">
        <f t="shared" si="632"/>
        <v>0.4431182658681278</v>
      </c>
      <c r="T50" s="59">
        <f t="shared" si="632"/>
        <v>0.41642766204513337</v>
      </c>
      <c r="U50" s="59">
        <f t="shared" si="632"/>
        <v>0.42483819051258004</v>
      </c>
      <c r="V50" s="59">
        <f t="shared" si="632"/>
        <v>0.41052454276209593</v>
      </c>
      <c r="W50" s="59">
        <f t="shared" si="632"/>
        <v>0.41258741258741261</v>
      </c>
      <c r="X50" s="59">
        <f t="shared" si="632"/>
        <v>0.42205787749280643</v>
      </c>
      <c r="Y50" s="59">
        <f t="shared" si="632"/>
        <v>0.40497897617299605</v>
      </c>
      <c r="Z50" s="59">
        <f t="shared" si="632"/>
        <v>0.40686087054324599</v>
      </c>
      <c r="AA50" s="59">
        <f t="shared" si="632"/>
        <v>0.42282228794192767</v>
      </c>
      <c r="AB50" s="59">
        <f t="shared" si="632"/>
        <v>0.3200187969924812</v>
      </c>
      <c r="AC50" s="59">
        <f t="shared" si="632"/>
        <v>0.42958517497262882</v>
      </c>
      <c r="AD50" s="59">
        <f t="shared" si="632"/>
        <v>0.37668713879377502</v>
      </c>
      <c r="AE50" s="59">
        <f t="shared" si="632"/>
        <v>0.42053302023759925</v>
      </c>
      <c r="AF50" s="59">
        <f t="shared" si="632"/>
        <v>0.31775928804364389</v>
      </c>
      <c r="AG50" s="59">
        <f t="shared" si="632"/>
        <v>0.45614782016348776</v>
      </c>
      <c r="AH50" s="59">
        <f t="shared" si="632"/>
        <v>0.3438937571693807</v>
      </c>
      <c r="AI50" s="59"/>
      <c r="AJ50" s="59">
        <f t="shared" si="632"/>
        <v>0.47648984937786509</v>
      </c>
      <c r="AK50" s="59">
        <f t="shared" si="632"/>
        <v>0.46490133672819861</v>
      </c>
      <c r="AL50" s="59">
        <f t="shared" si="632"/>
        <v>0.46611920256171885</v>
      </c>
      <c r="AM50" s="59">
        <f t="shared" ref="AM50:AN50" si="633">AM22/AM$32</f>
        <v>0.44100220995973266</v>
      </c>
      <c r="AN50" s="59">
        <f t="shared" si="633"/>
        <v>0.4078100565379526</v>
      </c>
      <c r="AO50" s="59">
        <f t="shared" ref="AO50:AP50" si="634">AO22/AO$32</f>
        <v>0.40563093943548767</v>
      </c>
      <c r="AP50" s="59">
        <f t="shared" si="634"/>
        <v>0.4202613209235726</v>
      </c>
      <c r="AQ50" s="59">
        <f t="shared" ref="AQ50:AR50" si="635">AQ22/AQ$32</f>
        <v>0.39627837737253441</v>
      </c>
      <c r="AR50" s="59">
        <f t="shared" si="635"/>
        <v>0.39559994601160753</v>
      </c>
      <c r="AS50" s="59">
        <f>AR50</f>
        <v>0.39559994601160753</v>
      </c>
      <c r="AT50" s="59">
        <f t="shared" ref="AT50:AU50" si="636">AT22/AT$32</f>
        <v>0.40896154916942495</v>
      </c>
      <c r="AU50" s="59">
        <f t="shared" si="636"/>
        <v>0.39936174456485607</v>
      </c>
      <c r="AV50" s="59">
        <f t="shared" ref="AV50:AW50" si="637">AV22/AV$32</f>
        <v>0.40242121557288474</v>
      </c>
      <c r="AW50" s="59">
        <f t="shared" si="637"/>
        <v>0.378956743897151</v>
      </c>
      <c r="AX50" s="59">
        <f t="shared" ref="AX50:AY50" si="638">AX22/AX$32</f>
        <v>0.4317537643932684</v>
      </c>
      <c r="AY50" s="59">
        <f t="shared" si="638"/>
        <v>0.42398876160407828</v>
      </c>
      <c r="AZ50" s="59">
        <f t="shared" ref="AZ50:BA50" si="639">AZ22/AZ$32</f>
        <v>0.40354063803115964</v>
      </c>
      <c r="BA50" s="59">
        <f t="shared" si="639"/>
        <v>0.30278753033766109</v>
      </c>
      <c r="BB50" s="59">
        <f t="shared" ref="BB50:BC50" si="640">BB22/BB$32</f>
        <v>0.43549941764729505</v>
      </c>
      <c r="BC50" s="59">
        <f t="shared" si="640"/>
        <v>0.41271022242889249</v>
      </c>
      <c r="BD50" s="59">
        <f t="shared" ref="BD50:BE50" si="641">BD22/BD$32</f>
        <v>0.38968810972946211</v>
      </c>
      <c r="BE50" s="59">
        <f t="shared" si="641"/>
        <v>0.39957323999877192</v>
      </c>
      <c r="BF50" s="59">
        <f t="shared" ref="BF50:BG50" si="642">BF22/BF$32</f>
        <v>0.39274280993442456</v>
      </c>
      <c r="BG50" s="59">
        <f t="shared" si="642"/>
        <v>0.42225633758463232</v>
      </c>
      <c r="BH50" s="59">
        <f t="shared" ref="BH50:BI50" si="643">BH22/BH$32</f>
        <v>0.4145527369826435</v>
      </c>
      <c r="BI50" s="59">
        <f t="shared" si="643"/>
        <v>0.40206939952289655</v>
      </c>
      <c r="BJ50" s="59">
        <f t="shared" ref="BJ50:BK50" si="644">BJ22/BJ$32</f>
        <v>0.3775874631215585</v>
      </c>
      <c r="BK50" s="59">
        <f t="shared" si="644"/>
        <v>0.41686839245133878</v>
      </c>
      <c r="BL50" s="59">
        <f t="shared" ref="BL50:BM50" si="645">BL22/BL$32</f>
        <v>0.4041395863530805</v>
      </c>
      <c r="BM50" s="59">
        <f t="shared" si="645"/>
        <v>0.40765835288307201</v>
      </c>
      <c r="BN50" s="59">
        <f t="shared" ref="BN50:BO50" si="646">BN22/BN$32</f>
        <v>0.40489554758387847</v>
      </c>
      <c r="BO50" s="59">
        <f t="shared" si="646"/>
        <v>0.40529808177361565</v>
      </c>
      <c r="BP50" s="59">
        <f t="shared" ref="BP50:BQ50" si="647">BP22/BP$32</f>
        <v>0.4165852632211719</v>
      </c>
      <c r="BQ50" s="59">
        <f t="shared" si="647"/>
        <v>0.40071050294398208</v>
      </c>
      <c r="BR50" s="59">
        <f t="shared" ref="BR50:BS50" si="648">BR22/BR$32</f>
        <v>0.39952972887722771</v>
      </c>
      <c r="BS50" s="59">
        <f t="shared" si="648"/>
        <v>0.38612018403399712</v>
      </c>
      <c r="BT50" s="59">
        <f t="shared" ref="BT50:BU50" si="649">BT22/BT$32</f>
        <v>0.42307217462159558</v>
      </c>
      <c r="BU50" s="59">
        <f t="shared" si="649"/>
        <v>0.41598633547565284</v>
      </c>
      <c r="BV50" s="59">
        <f t="shared" ref="BV50" si="650">BV22/BV$32</f>
        <v>0.41495703336688083</v>
      </c>
      <c r="BW50" s="59">
        <f t="shared" ref="BW50:BX50" si="651">BW22/BW$32</f>
        <v>0.41747523006380866</v>
      </c>
      <c r="BX50" s="59">
        <f t="shared" si="651"/>
        <v>0.41885377611140867</v>
      </c>
      <c r="BY50" s="59">
        <f t="shared" ref="BY50:BZ50" si="652">BY22/BY$32</f>
        <v>0.41885037050889457</v>
      </c>
      <c r="BZ50" s="59">
        <f t="shared" si="652"/>
        <v>0.39670088411558774</v>
      </c>
      <c r="CA50" s="59">
        <f t="shared" ref="CA50:CB50" si="653">CA22/CA$32</f>
        <v>0.39875675124834403</v>
      </c>
      <c r="CB50" s="59">
        <f t="shared" si="653"/>
        <v>0.42028796833910487</v>
      </c>
      <c r="CC50" s="59">
        <f t="shared" ref="CC50:CD50" si="654">CC22/CC$32</f>
        <v>0.41058291228112287</v>
      </c>
      <c r="CD50" s="59">
        <f t="shared" si="654"/>
        <v>0.39761840688912808</v>
      </c>
      <c r="CE50" s="59">
        <f t="shared" ref="CE50:CF50" si="655">CE22/CE$32</f>
        <v>0.38973851628948708</v>
      </c>
      <c r="CF50" s="59">
        <f t="shared" si="655"/>
        <v>0.38880640448503995</v>
      </c>
      <c r="CG50" s="59">
        <f t="shared" ref="CG50:CH50" si="656">CG22/CG$32</f>
        <v>0.39347252000209171</v>
      </c>
      <c r="CH50" s="59">
        <f t="shared" si="656"/>
        <v>0.40055885670038882</v>
      </c>
      <c r="CI50" s="59">
        <f t="shared" ref="CI50:CK50" si="657">CI22/CI$32</f>
        <v>0.38724347313673746</v>
      </c>
      <c r="CJ50" s="59"/>
      <c r="CK50" s="59">
        <f t="shared" si="657"/>
        <v>0.47112588610678863</v>
      </c>
      <c r="CL50" s="59">
        <f t="shared" ref="CL50:CM50" si="658">CL22/CL$32</f>
        <v>0.47701177221679453</v>
      </c>
      <c r="CM50" s="59">
        <f t="shared" si="658"/>
        <v>0.46402131342770497</v>
      </c>
      <c r="CN50" s="59">
        <f t="shared" ref="CN50:CO50" si="659">CN22/CN$32</f>
        <v>0.43456290428715094</v>
      </c>
      <c r="CO50" s="59">
        <f t="shared" si="659"/>
        <v>0.43344887716910513</v>
      </c>
      <c r="CP50" s="59">
        <f t="shared" ref="CP50:CQ50" si="660">CP22/CP$32</f>
        <v>0.41333647996643591</v>
      </c>
      <c r="CQ50" s="59">
        <f t="shared" si="660"/>
        <v>0.38381218956669683</v>
      </c>
      <c r="CR50" s="59">
        <f t="shared" ref="CR50" si="661">CR22/CR$32</f>
        <v>0.38189742060957088</v>
      </c>
      <c r="CS50" s="59">
        <f t="shared" ref="CS50:CV50" si="662">CS22/CS$32</f>
        <v>0.37645933246136704</v>
      </c>
      <c r="CT50" s="59">
        <f t="shared" si="662"/>
        <v>0.38131741198001828</v>
      </c>
      <c r="CU50" s="59">
        <f t="shared" ref="CU50" si="663">CU22/CU$32</f>
        <v>0.38699192863978621</v>
      </c>
      <c r="CV50" s="59">
        <f t="shared" si="662"/>
        <v>0.37415041627864959</v>
      </c>
      <c r="CW50" s="59">
        <f t="shared" ref="CW50:CX50" si="664">CW22/CW$32</f>
        <v>0.38880350274776765</v>
      </c>
      <c r="CX50" s="59">
        <f t="shared" si="664"/>
        <v>0.41610922194589656</v>
      </c>
      <c r="CY50" s="59">
        <f t="shared" ref="CY50" si="665">CY22/CY$32</f>
        <v>0.4161654686812381</v>
      </c>
      <c r="CZ50" s="59">
        <v>0.38290821887944188</v>
      </c>
      <c r="DA50" s="59">
        <v>0.36751526172230159</v>
      </c>
      <c r="DB50" s="59">
        <v>0.36682645105399941</v>
      </c>
      <c r="DC50" s="59">
        <v>0.37546230327094576</v>
      </c>
      <c r="DD50" s="59">
        <v>0.38315801967271484</v>
      </c>
      <c r="DE50" s="59">
        <v>0.39048607453762507</v>
      </c>
      <c r="DF50" s="59">
        <v>0.39386866765471285</v>
      </c>
      <c r="DG50" s="59">
        <v>0.38129950990968775</v>
      </c>
      <c r="DH50" s="59">
        <v>0.38200171958093176</v>
      </c>
      <c r="DI50" s="59">
        <v>0.38395253361960163</v>
      </c>
      <c r="DJ50" s="59">
        <v>0.4098357207463032</v>
      </c>
      <c r="DK50" s="59">
        <v>0.38007065776902166</v>
      </c>
      <c r="DL50" s="59">
        <v>0.38457162187096378</v>
      </c>
      <c r="DM50" s="59">
        <v>0.39805140528680388</v>
      </c>
      <c r="DN50" s="59">
        <v>0.40704149062940093</v>
      </c>
      <c r="DO50" s="59">
        <v>0.39330084232470347</v>
      </c>
      <c r="DP50" s="59">
        <v>0.38628590131740448</v>
      </c>
      <c r="DQ50" s="59">
        <v>0.39881188118811883</v>
      </c>
      <c r="DR50" s="59">
        <v>0.41174860293007098</v>
      </c>
      <c r="DS50" s="59">
        <v>0.36970602889885401</v>
      </c>
      <c r="DT50" s="59">
        <v>0.33272064857058459</v>
      </c>
      <c r="DU50" s="59">
        <v>0.32298953494879401</v>
      </c>
      <c r="DV50" s="59">
        <v>0.44537130567955946</v>
      </c>
      <c r="DW50" s="59">
        <f t="shared" ref="DW50:DX50" si="666">DW22/DW$32</f>
        <v>0.45996255721414286</v>
      </c>
      <c r="DX50" s="59">
        <f t="shared" si="666"/>
        <v>0.43598194909790888</v>
      </c>
      <c r="DY50" s="59">
        <f t="shared" ref="DY50:DZ50" si="667">DY22/DY$32</f>
        <v>0.42833309957406601</v>
      </c>
      <c r="DZ50" s="59">
        <f t="shared" si="667"/>
        <v>0.39700498904939235</v>
      </c>
      <c r="EA50" s="59">
        <f t="shared" ref="EA50:EB50" si="668">EA22/EA$32</f>
        <v>0.37871560826485701</v>
      </c>
      <c r="EB50" s="59">
        <f t="shared" si="668"/>
        <v>0.38140184723022119</v>
      </c>
      <c r="EC50" s="59">
        <f t="shared" ref="EC50:ED50" si="669">EC22/EC$32</f>
        <v>0.40027817584084968</v>
      </c>
      <c r="ED50" s="59">
        <f t="shared" si="669"/>
        <v>0.4020714417234395</v>
      </c>
      <c r="EE50" s="80">
        <f t="shared" ref="EE50:EF50" si="670">EE22/EE$32</f>
        <v>0.36134888816652821</v>
      </c>
      <c r="EF50" s="80">
        <f t="shared" si="670"/>
        <v>0.39588493262741714</v>
      </c>
      <c r="EG50" s="80">
        <f t="shared" ref="EG50" si="671">EG22/EG$32</f>
        <v>0.40655394466152966</v>
      </c>
      <c r="EH50" s="59"/>
      <c r="EI50" s="59">
        <f t="shared" ref="EI50:EJ56" si="672">EI22/EI$32</f>
        <v>0.46511243689765946</v>
      </c>
      <c r="EJ50" s="59">
        <f t="shared" si="672"/>
        <v>0.43063541077719308</v>
      </c>
      <c r="EK50" s="59">
        <f t="shared" ref="EK50:FP50" si="673">EK22/EK$32</f>
        <v>0.41966368975782442</v>
      </c>
      <c r="EL50" s="59">
        <f t="shared" si="673"/>
        <v>0.39499086877119749</v>
      </c>
      <c r="EM50" s="59">
        <f t="shared" si="673"/>
        <v>0.4166765157782768</v>
      </c>
      <c r="EN50" s="59">
        <f t="shared" si="673"/>
        <v>0.38902694487800871</v>
      </c>
      <c r="EO50" s="59">
        <f t="shared" si="673"/>
        <v>0.39539305933704999</v>
      </c>
      <c r="EP50" s="59">
        <f t="shared" si="673"/>
        <v>0.39509514685158714</v>
      </c>
      <c r="EQ50" s="59">
        <f t="shared" ca="1" si="673"/>
        <v>0.39996612523500624</v>
      </c>
      <c r="ER50" s="59" t="e">
        <f t="shared" ca="1" si="673"/>
        <v>#DIV/0!</v>
      </c>
      <c r="ES50" s="59" t="e">
        <f t="shared" ca="1" si="673"/>
        <v>#DIV/0!</v>
      </c>
      <c r="ET50" s="59" t="e">
        <f t="shared" ca="1" si="673"/>
        <v>#DIV/0!</v>
      </c>
      <c r="EU50" s="59" t="e">
        <f t="shared" ca="1" si="673"/>
        <v>#DIV/0!</v>
      </c>
      <c r="EV50" s="59" t="e">
        <f t="shared" ca="1" si="673"/>
        <v>#DIV/0!</v>
      </c>
      <c r="EW50" s="59" t="e">
        <f t="shared" ca="1" si="673"/>
        <v>#DIV/0!</v>
      </c>
      <c r="EX50" s="59" t="e">
        <f t="shared" ca="1" si="673"/>
        <v>#DIV/0!</v>
      </c>
      <c r="EY50" s="59" t="e">
        <f t="shared" ca="1" si="673"/>
        <v>#DIV/0!</v>
      </c>
      <c r="EZ50" s="59" t="e">
        <f t="shared" ca="1" si="673"/>
        <v>#DIV/0!</v>
      </c>
      <c r="FA50" s="59" t="e">
        <f t="shared" ca="1" si="673"/>
        <v>#DIV/0!</v>
      </c>
      <c r="FB50" s="59" t="e">
        <f t="shared" ca="1" si="673"/>
        <v>#DIV/0!</v>
      </c>
      <c r="FC50" s="59" t="e">
        <f t="shared" ca="1" si="673"/>
        <v>#DIV/0!</v>
      </c>
      <c r="FD50" s="59" t="e">
        <f t="shared" ca="1" si="673"/>
        <v>#DIV/0!</v>
      </c>
      <c r="FE50" s="59" t="e">
        <f t="shared" ca="1" si="673"/>
        <v>#DIV/0!</v>
      </c>
      <c r="FF50" s="59" t="e">
        <f t="shared" ca="1" si="673"/>
        <v>#DIV/0!</v>
      </c>
      <c r="FG50" s="59" t="e">
        <f t="shared" ca="1" si="673"/>
        <v>#DIV/0!</v>
      </c>
      <c r="FH50" s="59" t="e">
        <f t="shared" ca="1" si="673"/>
        <v>#DIV/0!</v>
      </c>
      <c r="FI50" s="59" t="e">
        <f t="shared" ca="1" si="673"/>
        <v>#DIV/0!</v>
      </c>
      <c r="FJ50" s="59" t="e">
        <f t="shared" ca="1" si="673"/>
        <v>#DIV/0!</v>
      </c>
      <c r="FK50" s="59" t="e">
        <f t="shared" ca="1" si="673"/>
        <v>#DIV/0!</v>
      </c>
      <c r="FL50" s="59" t="e">
        <f t="shared" ca="1" si="673"/>
        <v>#DIV/0!</v>
      </c>
      <c r="FM50" s="59" t="e">
        <f t="shared" ca="1" si="673"/>
        <v>#DIV/0!</v>
      </c>
      <c r="FN50" s="59" t="e">
        <f t="shared" ca="1" si="673"/>
        <v>#DIV/0!</v>
      </c>
      <c r="FO50" s="59" t="e">
        <f t="shared" ca="1" si="673"/>
        <v>#DIV/0!</v>
      </c>
      <c r="FP50" s="59" t="e">
        <f t="shared" ca="1" si="673"/>
        <v>#DIV/0!</v>
      </c>
      <c r="FQ50" s="59" t="e">
        <f t="shared" ref="FQ50:GE50" ca="1" si="674">FQ22/FQ$32</f>
        <v>#DIV/0!</v>
      </c>
      <c r="FR50" s="59" t="e">
        <f t="shared" ca="1" si="674"/>
        <v>#DIV/0!</v>
      </c>
      <c r="FS50" s="59" t="e">
        <f t="shared" ca="1" si="674"/>
        <v>#DIV/0!</v>
      </c>
      <c r="FT50" s="59" t="e">
        <f t="shared" ca="1" si="674"/>
        <v>#DIV/0!</v>
      </c>
      <c r="FU50" s="59" t="e">
        <f t="shared" ca="1" si="674"/>
        <v>#DIV/0!</v>
      </c>
      <c r="FV50" s="59" t="e">
        <f t="shared" ca="1" si="674"/>
        <v>#DIV/0!</v>
      </c>
      <c r="FW50" s="59" t="e">
        <f t="shared" ca="1" si="674"/>
        <v>#DIV/0!</v>
      </c>
      <c r="FX50" s="59" t="e">
        <f t="shared" ca="1" si="674"/>
        <v>#DIV/0!</v>
      </c>
      <c r="FY50" s="59" t="e">
        <f t="shared" ca="1" si="674"/>
        <v>#DIV/0!</v>
      </c>
      <c r="FZ50" s="59" t="e">
        <f t="shared" ca="1" si="674"/>
        <v>#DIV/0!</v>
      </c>
      <c r="GA50" s="59" t="e">
        <f t="shared" ca="1" si="674"/>
        <v>#DIV/0!</v>
      </c>
      <c r="GB50" s="59" t="e">
        <f t="shared" ca="1" si="674"/>
        <v>#DIV/0!</v>
      </c>
      <c r="GC50" s="59" t="e">
        <f t="shared" ca="1" si="674"/>
        <v>#DIV/0!</v>
      </c>
      <c r="GD50" s="59" t="e">
        <f t="shared" ca="1" si="674"/>
        <v>#DIV/0!</v>
      </c>
      <c r="GE50" s="59" t="e">
        <f t="shared" ca="1" si="674"/>
        <v>#DIV/0!</v>
      </c>
      <c r="GF50" s="59" t="e">
        <f t="shared" ref="GF50:GH50" ca="1" si="675">GF22/GF$32</f>
        <v>#DIV/0!</v>
      </c>
      <c r="GG50" s="59" t="e">
        <f t="shared" ca="1" si="675"/>
        <v>#DIV/0!</v>
      </c>
      <c r="GH50" s="59" t="e">
        <f t="shared" ca="1" si="675"/>
        <v>#DIV/0!</v>
      </c>
      <c r="GI50" s="59" t="e">
        <f t="shared" ref="GI50" ca="1" si="676">GI22/GI$32</f>
        <v>#DIV/0!</v>
      </c>
    </row>
    <row r="51" spans="2:191" x14ac:dyDescent="0.2">
      <c r="B51" s="55" t="str">
        <f t="shared" ref="B51:B57" si="677">B39</f>
        <v>Honda</v>
      </c>
      <c r="D51" s="59">
        <f t="shared" ref="D51:AE56" si="678">D23/D$32</f>
        <v>1.6894977168949773E-2</v>
      </c>
      <c r="E51" s="59">
        <f t="shared" si="678"/>
        <v>1.7197080291970802E-2</v>
      </c>
      <c r="F51" s="59">
        <f t="shared" si="678"/>
        <v>1.6499191007408667E-2</v>
      </c>
      <c r="G51" s="59">
        <f t="shared" si="678"/>
        <v>1.4753203740990949E-2</v>
      </c>
      <c r="H51" s="59">
        <f t="shared" si="678"/>
        <v>1.5189005485332698E-2</v>
      </c>
      <c r="I51" s="59">
        <f t="shared" si="678"/>
        <v>1.7569350947118652E-2</v>
      </c>
      <c r="J51" s="59">
        <f t="shared" si="678"/>
        <v>1.5836362340531679E-2</v>
      </c>
      <c r="K51" s="59">
        <f t="shared" si="678"/>
        <v>1.5662071176659187E-2</v>
      </c>
      <c r="L51" s="59">
        <f t="shared" si="678"/>
        <v>1.5367808614319557E-2</v>
      </c>
      <c r="M51" s="59">
        <f t="shared" si="678"/>
        <v>1.533722225863538E-2</v>
      </c>
      <c r="N51" s="59">
        <f t="shared" si="678"/>
        <v>1.4320097887617485E-2</v>
      </c>
      <c r="O51" s="59">
        <f t="shared" si="678"/>
        <v>1.3972278998467041E-2</v>
      </c>
      <c r="P51" s="59">
        <f t="shared" si="678"/>
        <v>1.479929385755061E-2</v>
      </c>
      <c r="Q51" s="59">
        <f t="shared" si="678"/>
        <v>1.4627976004107856E-2</v>
      </c>
      <c r="R51" s="59">
        <f t="shared" si="678"/>
        <v>1.6280414572305502E-2</v>
      </c>
      <c r="S51" s="59">
        <f t="shared" si="678"/>
        <v>1.6324739129819195E-2</v>
      </c>
      <c r="T51" s="59">
        <f t="shared" si="678"/>
        <v>1.8285602361598836E-2</v>
      </c>
      <c r="U51" s="59">
        <f t="shared" si="678"/>
        <v>2.5067444741625852E-2</v>
      </c>
      <c r="V51" s="59">
        <f t="shared" si="678"/>
        <v>2.5406004800471626E-2</v>
      </c>
      <c r="W51" s="59">
        <f t="shared" si="678"/>
        <v>2.4170701093778016E-2</v>
      </c>
      <c r="X51" s="59">
        <f t="shared" si="678"/>
        <v>2.2630368977743644E-2</v>
      </c>
      <c r="Y51" s="59">
        <f t="shared" si="678"/>
        <v>2.6576787025295336E-2</v>
      </c>
      <c r="Z51" s="59">
        <f t="shared" si="678"/>
        <v>2.3169497244404452E-2</v>
      </c>
      <c r="AA51" s="59">
        <f t="shared" si="678"/>
        <v>2.1793923914504638E-2</v>
      </c>
      <c r="AB51" s="59">
        <f t="shared" si="678"/>
        <v>4.1182501708817501E-2</v>
      </c>
      <c r="AC51" s="59">
        <f t="shared" si="678"/>
        <v>2.0258708081586311E-2</v>
      </c>
      <c r="AD51" s="59">
        <f t="shared" si="678"/>
        <v>2.8026885519140534E-2</v>
      </c>
      <c r="AE51" s="59">
        <f t="shared" si="678"/>
        <v>2.4391167670340493E-2</v>
      </c>
      <c r="AF51" s="59">
        <f t="shared" si="632"/>
        <v>3.1696687086647773E-2</v>
      </c>
      <c r="AG51" s="59">
        <f t="shared" si="632"/>
        <v>2.5353371934604903E-2</v>
      </c>
      <c r="AH51" s="59">
        <f t="shared" si="632"/>
        <v>3.0061139295892905E-2</v>
      </c>
      <c r="AI51" s="59"/>
      <c r="AJ51" s="59">
        <f t="shared" si="632"/>
        <v>2.0170268500327441E-2</v>
      </c>
      <c r="AK51" s="59">
        <f t="shared" si="632"/>
        <v>2.5631232760449818E-2</v>
      </c>
      <c r="AL51" s="59">
        <f t="shared" si="632"/>
        <v>2.1420824295010847E-2</v>
      </c>
      <c r="AM51" s="59">
        <f t="shared" ref="AM51:AN51" si="679">AM23/AM$32</f>
        <v>2.1787762517455969E-2</v>
      </c>
      <c r="AN51" s="59">
        <f t="shared" si="679"/>
        <v>2.4269216889209671E-2</v>
      </c>
      <c r="AO51" s="59">
        <f t="shared" ref="AO51:AP51" si="680">AO23/AO$32</f>
        <v>2.258758451137062E-2</v>
      </c>
      <c r="AP51" s="59">
        <f t="shared" si="680"/>
        <v>2.1409590946014787E-2</v>
      </c>
      <c r="AQ51" s="59">
        <f t="shared" ref="AQ51:AR51" si="681">AQ23/AQ$32</f>
        <v>1.9799032378116858E-2</v>
      </c>
      <c r="AR51" s="59">
        <f t="shared" si="681"/>
        <v>1.9558522190456326E-2</v>
      </c>
      <c r="AS51" s="59">
        <f t="shared" ref="AS51:AS57" si="682">AR51</f>
        <v>1.9558522190456326E-2</v>
      </c>
      <c r="AT51" s="59">
        <f t="shared" ref="AT51:AU51" si="683">AT23/AT$32</f>
        <v>2.3092152071024222E-2</v>
      </c>
      <c r="AU51" s="59">
        <f t="shared" si="683"/>
        <v>1.7711588325244332E-2</v>
      </c>
      <c r="AV51" s="59">
        <f t="shared" ref="AV51:AW51" si="684">AV23/AV$32</f>
        <v>1.9714360816612635E-2</v>
      </c>
      <c r="AW51" s="59">
        <f t="shared" si="684"/>
        <v>2.3837147980170868E-2</v>
      </c>
      <c r="AX51" s="59">
        <f t="shared" ref="AX51:AY51" si="685">AX23/AX$32</f>
        <v>2.2187776793622674E-2</v>
      </c>
      <c r="AY51" s="59">
        <f t="shared" si="685"/>
        <v>1.8204463496936957E-2</v>
      </c>
      <c r="AZ51" s="59">
        <f t="shared" ref="AZ51:BA51" si="686">AZ23/AZ$32</f>
        <v>1.6884545524316303E-2</v>
      </c>
      <c r="BA51" s="59">
        <f t="shared" si="686"/>
        <v>2.2055185089186833E-2</v>
      </c>
      <c r="BB51" s="59">
        <f t="shared" ref="BB51:BC51" si="687">BB23/BB$32</f>
        <v>1.3183260371902487E-2</v>
      </c>
      <c r="BC51" s="59">
        <f t="shared" si="687"/>
        <v>1.5546772068511199E-2</v>
      </c>
      <c r="BD51" s="59">
        <f t="shared" ref="BD51:BE51" si="688">BD23/BD$32</f>
        <v>1.7021462477066891E-2</v>
      </c>
      <c r="BE51" s="59">
        <f t="shared" si="688"/>
        <v>1.5581345368579412E-2</v>
      </c>
      <c r="BF51" s="59">
        <f t="shared" ref="BF51:BG51" si="689">BF23/BF$32</f>
        <v>1.5709712397376983E-2</v>
      </c>
      <c r="BG51" s="59">
        <f t="shared" si="689"/>
        <v>1.5155093686033695E-2</v>
      </c>
      <c r="BH51" s="59">
        <f t="shared" ref="BH51:BI51" si="690">BH23/BH$32</f>
        <v>1.4921856593104531E-2</v>
      </c>
      <c r="BI51" s="59">
        <f t="shared" si="690"/>
        <v>1.5191207247288853E-2</v>
      </c>
      <c r="BJ51" s="59">
        <f t="shared" ref="BJ51:BK51" si="691">BJ23/BJ$32</f>
        <v>1.559943144491824E-2</v>
      </c>
      <c r="BK51" s="59">
        <f t="shared" si="691"/>
        <v>1.5314692224088529E-2</v>
      </c>
      <c r="BL51" s="59">
        <f t="shared" ref="BL51:BM51" si="692">BL23/BL$32</f>
        <v>1.483767397640311E-2</v>
      </c>
      <c r="BM51" s="59">
        <f t="shared" si="692"/>
        <v>1.5495740214841338E-2</v>
      </c>
      <c r="BN51" s="59">
        <f t="shared" ref="BN51:BO51" si="693">BN23/BN$32</f>
        <v>1.5643244003657592E-2</v>
      </c>
      <c r="BO51" s="59">
        <f t="shared" si="693"/>
        <v>1.6388353533132415E-2</v>
      </c>
      <c r="BP51" s="59">
        <f t="shared" ref="BP51:BQ51" si="694">BP23/BP$32</f>
        <v>1.5178611683022498E-2</v>
      </c>
      <c r="BQ51" s="59">
        <f t="shared" si="694"/>
        <v>1.5838294792934443E-2</v>
      </c>
      <c r="BR51" s="59">
        <f t="shared" ref="BR51:BS51" si="695">BR23/BR$32</f>
        <v>1.6574189570877602E-2</v>
      </c>
      <c r="BS51" s="59">
        <f t="shared" si="695"/>
        <v>1.4575211603975697E-2</v>
      </c>
      <c r="BT51" s="59">
        <f t="shared" ref="BT51:BU51" si="696">BT23/BT$32</f>
        <v>1.5457171782019309E-2</v>
      </c>
      <c r="BU51" s="59">
        <f t="shared" si="696"/>
        <v>1.5575241734699785E-2</v>
      </c>
      <c r="BV51" s="59">
        <f t="shared" ref="BV51" si="697">BV23/BV$32</f>
        <v>1.3238368042115043E-2</v>
      </c>
      <c r="BW51" s="59">
        <f t="shared" ref="BW51:BX51" si="698">BW23/BW$32</f>
        <v>1.4429089043511719E-2</v>
      </c>
      <c r="BX51" s="59">
        <f t="shared" si="698"/>
        <v>1.5049155968692227E-2</v>
      </c>
      <c r="BY51" s="59">
        <f t="shared" ref="BY51:BZ51" si="699">BY23/BY$32</f>
        <v>1.4843731737534772E-2</v>
      </c>
      <c r="BZ51" s="59">
        <f t="shared" si="699"/>
        <v>1.5332581736189402E-2</v>
      </c>
      <c r="CA51" s="59">
        <f t="shared" ref="CA51:CB51" si="700">CA23/CA$32</f>
        <v>1.4596022544662104E-2</v>
      </c>
      <c r="CB51" s="59">
        <f t="shared" si="700"/>
        <v>1.3756172919867039E-2</v>
      </c>
      <c r="CC51" s="59">
        <f t="shared" ref="CC51:CD51" si="701">CC23/CC$32</f>
        <v>1.3453668254863603E-2</v>
      </c>
      <c r="CD51" s="59">
        <f t="shared" si="701"/>
        <v>1.4679763186221743E-2</v>
      </c>
      <c r="CE51" s="59">
        <f t="shared" ref="CE51:CF51" si="702">CE23/CE$32</f>
        <v>1.538947744479712E-2</v>
      </c>
      <c r="CF51" s="59">
        <f t="shared" si="702"/>
        <v>1.4621515363874998E-2</v>
      </c>
      <c r="CG51" s="59">
        <f t="shared" ref="CG51:CH51" si="703">CG23/CG$32</f>
        <v>1.5138838048423364E-2</v>
      </c>
      <c r="CH51" s="59">
        <f t="shared" si="703"/>
        <v>1.8078677596916188E-2</v>
      </c>
      <c r="CI51" s="59">
        <f t="shared" ref="CI51:CK51" si="704">CI23/CI$32</f>
        <v>1.7883221029438137E-2</v>
      </c>
      <c r="CJ51" s="59"/>
      <c r="CK51" s="59">
        <f t="shared" si="704"/>
        <v>1.4806431838543877E-2</v>
      </c>
      <c r="CL51" s="59">
        <f t="shared" ref="CL51:CM51" si="705">CL23/CL$32</f>
        <v>1.5244875651728107E-2</v>
      </c>
      <c r="CM51" s="59">
        <f t="shared" si="705"/>
        <v>1.73724079507925E-2</v>
      </c>
      <c r="CN51" s="59">
        <f t="shared" ref="CN51:CO51" si="706">CN23/CN$32</f>
        <v>1.813937896527321E-2</v>
      </c>
      <c r="CO51" s="59">
        <f t="shared" si="706"/>
        <v>2.0117386866281048E-2</v>
      </c>
      <c r="CP51" s="59">
        <f t="shared" ref="CP51:CQ51" si="707">CP23/CP$32</f>
        <v>1.827669393748689E-2</v>
      </c>
      <c r="CQ51" s="59">
        <f t="shared" si="707"/>
        <v>1.7603797919925359E-2</v>
      </c>
      <c r="CR51" s="59">
        <f t="shared" ref="CR51" si="708">CR23/CR$32</f>
        <v>1.6964070241187911E-2</v>
      </c>
      <c r="CS51" s="59">
        <f t="shared" ref="CS51:CV51" si="709">CS23/CS$32</f>
        <v>1.6676355180933005E-2</v>
      </c>
      <c r="CT51" s="59">
        <f t="shared" si="709"/>
        <v>1.534630443587705E-2</v>
      </c>
      <c r="CU51" s="59">
        <f t="shared" ref="CU51" si="710">CU23/CU$32</f>
        <v>1.5330167385926581E-2</v>
      </c>
      <c r="CV51" s="59">
        <f t="shared" si="709"/>
        <v>1.3746229863649631E-2</v>
      </c>
      <c r="CW51" s="59">
        <f t="shared" ref="CW51:CX51" si="711">CW23/CW$32</f>
        <v>1.3840052181345168E-2</v>
      </c>
      <c r="CX51" s="59">
        <f t="shared" si="711"/>
        <v>1.5134751053139116E-2</v>
      </c>
      <c r="CY51" s="59">
        <f t="shared" ref="CY51" si="712">CY23/CY$32</f>
        <v>1.4302479096376705E-2</v>
      </c>
      <c r="CZ51" s="59">
        <v>1.3996075866579463E-2</v>
      </c>
      <c r="DA51" s="59">
        <v>1.3196519028445253E-2</v>
      </c>
      <c r="DB51" s="59">
        <v>1.351429396477043E-2</v>
      </c>
      <c r="DC51" s="59">
        <v>1.4073232040218384E-2</v>
      </c>
      <c r="DD51" s="59">
        <v>1.4821298755248282E-2</v>
      </c>
      <c r="DE51" s="59">
        <v>1.355370364633353E-2</v>
      </c>
      <c r="DF51" s="59">
        <v>1.3455322029151253E-2</v>
      </c>
      <c r="DG51" s="59">
        <v>1.4610239496963906E-2</v>
      </c>
      <c r="DH51" s="59">
        <v>1.3231219947138809E-2</v>
      </c>
      <c r="DI51" s="59">
        <v>1.3230238057243991E-2</v>
      </c>
      <c r="DJ51" s="59">
        <v>1.2462926736921814E-2</v>
      </c>
      <c r="DK51" s="59">
        <v>1.4953672500499938E-2</v>
      </c>
      <c r="DL51" s="59">
        <v>1.4146011439817948E-2</v>
      </c>
      <c r="DM51" s="59">
        <v>1.3086406854038241E-2</v>
      </c>
      <c r="DN51" s="59">
        <v>1.2988841945618026E-2</v>
      </c>
      <c r="DO51" s="59">
        <v>1.373355494830549E-2</v>
      </c>
      <c r="DP51" s="59">
        <v>1.2061206120612062E-2</v>
      </c>
      <c r="DQ51" s="59">
        <v>1.2784158415841584E-2</v>
      </c>
      <c r="DR51" s="59">
        <v>1.1610783869506118E-2</v>
      </c>
      <c r="DS51" s="59">
        <v>1.3373193821624316E-2</v>
      </c>
      <c r="DT51" s="59">
        <v>1.1586306495552565E-2</v>
      </c>
      <c r="DU51" s="59">
        <v>1.0688902568694387E-2</v>
      </c>
      <c r="DV51" s="59">
        <v>1.1241813027469126E-2</v>
      </c>
      <c r="DW51" s="59">
        <f t="shared" ref="DW51:DX51" si="713">DW23/DW$32</f>
        <v>1.232195101116877E-2</v>
      </c>
      <c r="DX51" s="59">
        <f t="shared" si="713"/>
        <v>1.3874134001616228E-2</v>
      </c>
      <c r="DY51" s="59">
        <f t="shared" ref="DY51:DZ51" si="714">DY23/DY$32</f>
        <v>1.2940420914318617E-2</v>
      </c>
      <c r="DZ51" s="59">
        <f t="shared" si="714"/>
        <v>1.3512338211690664E-2</v>
      </c>
      <c r="EA51" s="59">
        <f t="shared" ref="EA51:EB51" si="715">EA23/EA$32</f>
        <v>1.5306896776011969E-2</v>
      </c>
      <c r="EB51" s="59">
        <f t="shared" si="715"/>
        <v>1.2627716985559182E-2</v>
      </c>
      <c r="EC51" s="59">
        <f t="shared" ref="EC51:ED51" si="716">EC23/EC$32</f>
        <v>1.299207620332125E-2</v>
      </c>
      <c r="ED51" s="59">
        <f t="shared" si="716"/>
        <v>1.2714048978088749E-2</v>
      </c>
      <c r="EE51" s="59">
        <f t="shared" ref="EE51:EF51" si="717">EE23/EE$32</f>
        <v>1.5097338100913786E-2</v>
      </c>
      <c r="EF51" s="59">
        <f t="shared" si="717"/>
        <v>1.3519961825990138E-2</v>
      </c>
      <c r="EG51" s="59">
        <f t="shared" ref="EG51" si="718">EG23/EG$32</f>
        <v>1.576403851538059E-2</v>
      </c>
      <c r="EH51" s="59"/>
      <c r="EI51" s="59">
        <f t="shared" si="672"/>
        <v>1.3262964662689307E-2</v>
      </c>
      <c r="EJ51" s="59">
        <f t="shared" si="672"/>
        <v>1.266472404644892E-2</v>
      </c>
      <c r="EK51" s="59">
        <f t="shared" ref="EK51:FP51" si="719">EK23/EK$32</f>
        <v>1.071227428939232E-2</v>
      </c>
      <c r="EL51" s="59">
        <f t="shared" si="719"/>
        <v>1.0196538829463432E-2</v>
      </c>
      <c r="EM51" s="59">
        <f t="shared" si="719"/>
        <v>1.0729903591267496E-2</v>
      </c>
      <c r="EN51" s="59">
        <f t="shared" si="719"/>
        <v>1.3975601741559188E-2</v>
      </c>
      <c r="EO51" s="59">
        <f t="shared" si="719"/>
        <v>1.2392497515017935E-2</v>
      </c>
      <c r="EP51" s="59">
        <f t="shared" si="719"/>
        <v>1.1587943672252805E-2</v>
      </c>
      <c r="EQ51" s="59">
        <f t="shared" ca="1" si="719"/>
        <v>1.26285123896953E-2</v>
      </c>
      <c r="ER51" s="59" t="e">
        <f t="shared" ca="1" si="719"/>
        <v>#DIV/0!</v>
      </c>
      <c r="ES51" s="59" t="e">
        <f t="shared" ca="1" si="719"/>
        <v>#DIV/0!</v>
      </c>
      <c r="ET51" s="59" t="e">
        <f t="shared" ca="1" si="719"/>
        <v>#DIV/0!</v>
      </c>
      <c r="EU51" s="59" t="e">
        <f t="shared" ca="1" si="719"/>
        <v>#DIV/0!</v>
      </c>
      <c r="EV51" s="59" t="e">
        <f t="shared" ca="1" si="719"/>
        <v>#DIV/0!</v>
      </c>
      <c r="EW51" s="59" t="e">
        <f t="shared" ca="1" si="719"/>
        <v>#DIV/0!</v>
      </c>
      <c r="EX51" s="59" t="e">
        <f t="shared" ca="1" si="719"/>
        <v>#DIV/0!</v>
      </c>
      <c r="EY51" s="59" t="e">
        <f t="shared" ca="1" si="719"/>
        <v>#DIV/0!</v>
      </c>
      <c r="EZ51" s="59" t="e">
        <f t="shared" ca="1" si="719"/>
        <v>#DIV/0!</v>
      </c>
      <c r="FA51" s="59" t="e">
        <f t="shared" ca="1" si="719"/>
        <v>#DIV/0!</v>
      </c>
      <c r="FB51" s="59" t="e">
        <f t="shared" ca="1" si="719"/>
        <v>#DIV/0!</v>
      </c>
      <c r="FC51" s="59" t="e">
        <f t="shared" ca="1" si="719"/>
        <v>#DIV/0!</v>
      </c>
      <c r="FD51" s="59" t="e">
        <f t="shared" ca="1" si="719"/>
        <v>#DIV/0!</v>
      </c>
      <c r="FE51" s="59" t="e">
        <f t="shared" ca="1" si="719"/>
        <v>#DIV/0!</v>
      </c>
      <c r="FF51" s="59" t="e">
        <f t="shared" ca="1" si="719"/>
        <v>#DIV/0!</v>
      </c>
      <c r="FG51" s="59" t="e">
        <f t="shared" ca="1" si="719"/>
        <v>#DIV/0!</v>
      </c>
      <c r="FH51" s="59" t="e">
        <f t="shared" ca="1" si="719"/>
        <v>#DIV/0!</v>
      </c>
      <c r="FI51" s="59" t="e">
        <f t="shared" ca="1" si="719"/>
        <v>#DIV/0!</v>
      </c>
      <c r="FJ51" s="59" t="e">
        <f t="shared" ca="1" si="719"/>
        <v>#DIV/0!</v>
      </c>
      <c r="FK51" s="59" t="e">
        <f t="shared" ca="1" si="719"/>
        <v>#DIV/0!</v>
      </c>
      <c r="FL51" s="59" t="e">
        <f t="shared" ca="1" si="719"/>
        <v>#DIV/0!</v>
      </c>
      <c r="FM51" s="59" t="e">
        <f t="shared" ca="1" si="719"/>
        <v>#DIV/0!</v>
      </c>
      <c r="FN51" s="59" t="e">
        <f t="shared" ca="1" si="719"/>
        <v>#DIV/0!</v>
      </c>
      <c r="FO51" s="59" t="e">
        <f t="shared" ca="1" si="719"/>
        <v>#DIV/0!</v>
      </c>
      <c r="FP51" s="59" t="e">
        <f t="shared" ca="1" si="719"/>
        <v>#DIV/0!</v>
      </c>
      <c r="FQ51" s="59" t="e">
        <f t="shared" ref="FQ51:GE51" ca="1" si="720">FQ23/FQ$32</f>
        <v>#DIV/0!</v>
      </c>
      <c r="FR51" s="59" t="e">
        <f t="shared" ca="1" si="720"/>
        <v>#DIV/0!</v>
      </c>
      <c r="FS51" s="59" t="e">
        <f t="shared" ca="1" si="720"/>
        <v>#DIV/0!</v>
      </c>
      <c r="FT51" s="59" t="e">
        <f t="shared" ca="1" si="720"/>
        <v>#DIV/0!</v>
      </c>
      <c r="FU51" s="59" t="e">
        <f t="shared" ca="1" si="720"/>
        <v>#DIV/0!</v>
      </c>
      <c r="FV51" s="59" t="e">
        <f t="shared" ca="1" si="720"/>
        <v>#DIV/0!</v>
      </c>
      <c r="FW51" s="59" t="e">
        <f t="shared" ca="1" si="720"/>
        <v>#DIV/0!</v>
      </c>
      <c r="FX51" s="59" t="e">
        <f t="shared" ca="1" si="720"/>
        <v>#DIV/0!</v>
      </c>
      <c r="FY51" s="59" t="e">
        <f t="shared" ca="1" si="720"/>
        <v>#DIV/0!</v>
      </c>
      <c r="FZ51" s="59" t="e">
        <f t="shared" ca="1" si="720"/>
        <v>#DIV/0!</v>
      </c>
      <c r="GA51" s="59" t="e">
        <f t="shared" ca="1" si="720"/>
        <v>#DIV/0!</v>
      </c>
      <c r="GB51" s="59" t="e">
        <f t="shared" ca="1" si="720"/>
        <v>#DIV/0!</v>
      </c>
      <c r="GC51" s="59" t="e">
        <f t="shared" ca="1" si="720"/>
        <v>#DIV/0!</v>
      </c>
      <c r="GD51" s="59" t="e">
        <f t="shared" ca="1" si="720"/>
        <v>#DIV/0!</v>
      </c>
      <c r="GE51" s="59" t="e">
        <f t="shared" ca="1" si="720"/>
        <v>#DIV/0!</v>
      </c>
      <c r="GF51" s="59" t="e">
        <f t="shared" ref="GF51:GH51" ca="1" si="721">GF23/GF$32</f>
        <v>#DIV/0!</v>
      </c>
      <c r="GG51" s="59" t="e">
        <f t="shared" ca="1" si="721"/>
        <v>#DIV/0!</v>
      </c>
      <c r="GH51" s="59" t="e">
        <f t="shared" ca="1" si="721"/>
        <v>#DIV/0!</v>
      </c>
      <c r="GI51" s="59" t="e">
        <f t="shared" ref="GI51" ca="1" si="722">GI23/GI$32</f>
        <v>#DIV/0!</v>
      </c>
    </row>
    <row r="52" spans="2:191" x14ac:dyDescent="0.2">
      <c r="B52" s="55" t="str">
        <f t="shared" si="677"/>
        <v>Hyundai</v>
      </c>
      <c r="D52" s="59">
        <f t="shared" si="678"/>
        <v>0.15594394583530152</v>
      </c>
      <c r="E52" s="59">
        <f t="shared" si="678"/>
        <v>0.15375182481751826</v>
      </c>
      <c r="F52" s="59">
        <f t="shared" si="678"/>
        <v>0.14530642368503222</v>
      </c>
      <c r="G52" s="59">
        <f t="shared" si="678"/>
        <v>0.14406955081763609</v>
      </c>
      <c r="H52" s="59">
        <f t="shared" si="678"/>
        <v>0.14996720725017887</v>
      </c>
      <c r="I52" s="59">
        <f t="shared" si="678"/>
        <v>0.15889731660823547</v>
      </c>
      <c r="J52" s="59">
        <f t="shared" si="678"/>
        <v>0.15059511082602808</v>
      </c>
      <c r="K52" s="59">
        <f t="shared" si="678"/>
        <v>0.13815325424815647</v>
      </c>
      <c r="L52" s="59">
        <f t="shared" si="678"/>
        <v>0.14843682873240127</v>
      </c>
      <c r="M52" s="59">
        <f t="shared" si="678"/>
        <v>0.14843459832645126</v>
      </c>
      <c r="N52" s="59">
        <f t="shared" si="678"/>
        <v>0.15171236100092778</v>
      </c>
      <c r="O52" s="59">
        <f t="shared" si="678"/>
        <v>0.14424182422074605</v>
      </c>
      <c r="P52" s="59">
        <f t="shared" si="678"/>
        <v>0.14901585520780056</v>
      </c>
      <c r="Q52" s="59">
        <f t="shared" si="678"/>
        <v>0.15667464024947714</v>
      </c>
      <c r="R52" s="59">
        <f t="shared" si="678"/>
        <v>0.15564254259152174</v>
      </c>
      <c r="S52" s="59">
        <f t="shared" si="678"/>
        <v>0.1490322671990259</v>
      </c>
      <c r="T52" s="59">
        <f t="shared" si="678"/>
        <v>0.15348993382486675</v>
      </c>
      <c r="U52" s="59">
        <f t="shared" si="678"/>
        <v>0.15375085391411072</v>
      </c>
      <c r="V52" s="59">
        <f t="shared" si="678"/>
        <v>0.15020423059107563</v>
      </c>
      <c r="W52" s="59">
        <f t="shared" si="678"/>
        <v>0.15156894387663619</v>
      </c>
      <c r="X52" s="59">
        <f t="shared" si="678"/>
        <v>0.14516249682087698</v>
      </c>
      <c r="Y52" s="59">
        <f t="shared" si="678"/>
        <v>0.14467062671027164</v>
      </c>
      <c r="Z52" s="59">
        <f t="shared" si="678"/>
        <v>0.13907322011022383</v>
      </c>
      <c r="AA52" s="59">
        <f t="shared" si="678"/>
        <v>0.13498958193305552</v>
      </c>
      <c r="AB52" s="59">
        <f t="shared" si="678"/>
        <v>0.17173615857826385</v>
      </c>
      <c r="AC52" s="59">
        <f t="shared" si="678"/>
        <v>0.13747212197396699</v>
      </c>
      <c r="AD52" s="59">
        <f t="shared" si="678"/>
        <v>0.14089533851477434</v>
      </c>
      <c r="AE52" s="59">
        <f t="shared" si="678"/>
        <v>0.14037546238432502</v>
      </c>
      <c r="AF52" s="59">
        <f t="shared" si="632"/>
        <v>0.13669196306116851</v>
      </c>
      <c r="AG52" s="59">
        <f t="shared" si="632"/>
        <v>0.1307369720708447</v>
      </c>
      <c r="AH52" s="59">
        <f t="shared" si="632"/>
        <v>0.13195208192902166</v>
      </c>
      <c r="AI52" s="59"/>
      <c r="AJ52" s="59">
        <f t="shared" si="632"/>
        <v>0.14020956123117223</v>
      </c>
      <c r="AK52" s="59">
        <f t="shared" si="632"/>
        <v>0.13948652662847444</v>
      </c>
      <c r="AL52" s="59">
        <f t="shared" si="632"/>
        <v>0.12271459559962813</v>
      </c>
      <c r="AM52" s="59">
        <f t="shared" ref="AM52:AN52" si="723">AM24/AM$32</f>
        <v>0.12778448147294494</v>
      </c>
      <c r="AN52" s="59">
        <f t="shared" si="723"/>
        <v>0.13695416817033562</v>
      </c>
      <c r="AO52" s="59">
        <f t="shared" ref="AO52:AP52" si="724">AO24/AO$32</f>
        <v>0.13974516571320506</v>
      </c>
      <c r="AP52" s="59">
        <f t="shared" si="724"/>
        <v>0.1401605375115309</v>
      </c>
      <c r="AQ52" s="59">
        <f t="shared" ref="AQ52:AR52" si="725">AQ24/AQ$32</f>
        <v>0.14144647066120827</v>
      </c>
      <c r="AR52" s="59">
        <f t="shared" si="725"/>
        <v>0.14727788071019277</v>
      </c>
      <c r="AS52" s="59">
        <f t="shared" si="682"/>
        <v>0.14727788071019277</v>
      </c>
      <c r="AT52" s="59">
        <f t="shared" ref="AT52:AU52" si="726">AT24/AT$32</f>
        <v>0.13813530485352801</v>
      </c>
      <c r="AU52" s="59">
        <f t="shared" si="726"/>
        <v>0.13503091549763979</v>
      </c>
      <c r="AV52" s="59">
        <f t="shared" ref="AV52:AW52" si="727">AV24/AV$32</f>
        <v>0.13820497093957182</v>
      </c>
      <c r="AW52" s="59">
        <f t="shared" si="727"/>
        <v>0.13398727279119643</v>
      </c>
      <c r="AX52" s="59">
        <f t="shared" ref="AX52:AY52" si="728">AX24/AX$32</f>
        <v>0.14255978742249778</v>
      </c>
      <c r="AY52" s="59">
        <f t="shared" si="728"/>
        <v>0.14004547495256991</v>
      </c>
      <c r="AZ52" s="59">
        <f t="shared" ref="AZ52:BA52" si="729">AZ24/AZ$32</f>
        <v>0.15051549029138633</v>
      </c>
      <c r="BA52" s="59">
        <f t="shared" si="729"/>
        <v>0.17311906501095689</v>
      </c>
      <c r="BB52" s="59">
        <f t="shared" ref="BB52:BC52" si="730">BB24/BB$32</f>
        <v>0.14098959797582233</v>
      </c>
      <c r="BC52" s="59">
        <f t="shared" si="730"/>
        <v>0.1493606138107417</v>
      </c>
      <c r="BD52" s="59">
        <f t="shared" ref="BD52:BE52" si="731">BD24/BD$32</f>
        <v>0.14888319403593581</v>
      </c>
      <c r="BE52" s="59">
        <f t="shared" si="731"/>
        <v>0.15027171410150134</v>
      </c>
      <c r="BF52" s="59">
        <f t="shared" ref="BF52:BG52" si="732">BF24/BF$32</f>
        <v>0.13595290958847525</v>
      </c>
      <c r="BG52" s="59">
        <f t="shared" si="732"/>
        <v>0.13427019367028814</v>
      </c>
      <c r="BH52" s="59">
        <f t="shared" ref="BH52:BI52" si="733">BH24/BH$32</f>
        <v>0.1364368177177413</v>
      </c>
      <c r="BI52" s="59">
        <f t="shared" si="733"/>
        <v>0.14174069575143788</v>
      </c>
      <c r="BJ52" s="59">
        <f t="shared" ref="BJ52:BK52" si="734">BJ24/BJ$32</f>
        <v>0.13537822051814957</v>
      </c>
      <c r="BK52" s="59">
        <f t="shared" si="734"/>
        <v>0.14273540164015414</v>
      </c>
      <c r="BL52" s="59">
        <f t="shared" ref="BL52:BM52" si="735">BL24/BL$32</f>
        <v>0.13581459141846292</v>
      </c>
      <c r="BM52" s="59">
        <f t="shared" si="735"/>
        <v>0.13552599086306952</v>
      </c>
      <c r="BN52" s="59">
        <f t="shared" ref="BN52:BO52" si="736">BN24/BN$32</f>
        <v>0.13686431736653301</v>
      </c>
      <c r="BO52" s="59">
        <f t="shared" si="736"/>
        <v>0.13216747940137885</v>
      </c>
      <c r="BP52" s="59">
        <f t="shared" ref="BP52:BQ52" si="737">BP24/BP$32</f>
        <v>0.13714852496956764</v>
      </c>
      <c r="BQ52" s="59">
        <f t="shared" si="737"/>
        <v>0.14336699450675966</v>
      </c>
      <c r="BR52" s="59">
        <f t="shared" ref="BR52:BS52" si="738">BR24/BR$32</f>
        <v>0.13960457080591279</v>
      </c>
      <c r="BS52" s="59">
        <f t="shared" si="738"/>
        <v>0.13252320912209228</v>
      </c>
      <c r="BT52" s="59">
        <f t="shared" ref="BT52:BU52" si="739">BT24/BT$32</f>
        <v>0.14443566507815009</v>
      </c>
      <c r="BU52" s="59">
        <f t="shared" si="739"/>
        <v>0.13846911006890164</v>
      </c>
      <c r="BV52" s="59">
        <f t="shared" ref="BV52" si="740">BV24/BV$32</f>
        <v>0.13410621661376482</v>
      </c>
      <c r="BW52" s="59">
        <f t="shared" ref="BW52:BX52" si="741">BW24/BW$32</f>
        <v>0.1392759803764389</v>
      </c>
      <c r="BX52" s="59">
        <f t="shared" si="741"/>
        <v>0.14449608652832732</v>
      </c>
      <c r="BY52" s="59">
        <f t="shared" ref="BY52:BZ52" si="742">BY24/BY$32</f>
        <v>0.15159307136679212</v>
      </c>
      <c r="BZ52" s="59">
        <f t="shared" si="742"/>
        <v>0.13791016436242806</v>
      </c>
      <c r="CA52" s="59">
        <f t="shared" ref="CA52:CB52" si="743">CA24/CA$32</f>
        <v>0.14190751671644364</v>
      </c>
      <c r="CB52" s="59">
        <f t="shared" si="743"/>
        <v>0.14020881610123154</v>
      </c>
      <c r="CC52" s="59">
        <f t="shared" ref="CC52:CD52" si="744">CC24/CC$32</f>
        <v>0.13398461409214743</v>
      </c>
      <c r="CD52" s="59">
        <f t="shared" si="744"/>
        <v>0.13876480086114101</v>
      </c>
      <c r="CE52" s="59">
        <f t="shared" ref="CE52:CF52" si="745">CE24/CE$32</f>
        <v>0.1405251659178037</v>
      </c>
      <c r="CF52" s="59">
        <f t="shared" si="745"/>
        <v>0.1355489304082384</v>
      </c>
      <c r="CG52" s="59">
        <f t="shared" ref="CG52:CH52" si="746">CG24/CG$32</f>
        <v>0.1372627202844742</v>
      </c>
      <c r="CH52" s="59">
        <f t="shared" si="746"/>
        <v>0.13479892941909202</v>
      </c>
      <c r="CI52" s="59">
        <f t="shared" ref="CI52:CK52" si="747">CI24/CI$32</f>
        <v>0.13136993671696856</v>
      </c>
      <c r="CJ52" s="59"/>
      <c r="CK52" s="59">
        <f t="shared" si="747"/>
        <v>0.13248770060200249</v>
      </c>
      <c r="CL52" s="59">
        <f t="shared" ref="CL52:CM52" si="748">CL24/CL$32</f>
        <v>0.13327658421923214</v>
      </c>
      <c r="CM52" s="59">
        <f t="shared" si="748"/>
        <v>0.12644411977753495</v>
      </c>
      <c r="CN52" s="59">
        <f t="shared" ref="CN52:CO52" si="749">CN24/CN$32</f>
        <v>0.13158188793563685</v>
      </c>
      <c r="CO52" s="59">
        <f t="shared" si="749"/>
        <v>0.12404304185096972</v>
      </c>
      <c r="CP52" s="59">
        <f t="shared" ref="CP52:CQ52" si="750">CP24/CP$32</f>
        <v>0.1301657226767359</v>
      </c>
      <c r="CQ52" s="59">
        <f t="shared" si="750"/>
        <v>0.13100628413051232</v>
      </c>
      <c r="CR52" s="59">
        <f t="shared" ref="CR52" si="751">CR24/CR$32</f>
        <v>0.12801839785358374</v>
      </c>
      <c r="CS52" s="59">
        <f t="shared" ref="CS52:CV52" si="752">CS24/CS$32</f>
        <v>0.12625345153320738</v>
      </c>
      <c r="CT52" s="59">
        <f t="shared" si="752"/>
        <v>0.12997104753904082</v>
      </c>
      <c r="CU52" s="59">
        <f t="shared" ref="CU52" si="753">CU24/CU$32</f>
        <v>0.12220797746519564</v>
      </c>
      <c r="CV52" s="59">
        <f t="shared" si="752"/>
        <v>0.11951853447676762</v>
      </c>
      <c r="CW52" s="59">
        <f t="shared" ref="CW52:CX52" si="754">CW24/CW$32</f>
        <v>0.1241856036466963</v>
      </c>
      <c r="CX52" s="59">
        <f t="shared" si="754"/>
        <v>0.12946251839821346</v>
      </c>
      <c r="CY52" s="59">
        <f t="shared" ref="CY52" si="755">CY24/CY$32</f>
        <v>0.1261845386533666</v>
      </c>
      <c r="CZ52" s="59">
        <v>0.12983068090981761</v>
      </c>
      <c r="DA52" s="59">
        <v>0.12173009481750877</v>
      </c>
      <c r="DB52" s="59">
        <v>0.13274039849841179</v>
      </c>
      <c r="DC52" s="59">
        <v>0.12995725195728397</v>
      </c>
      <c r="DD52" s="59">
        <v>0.12813969704612554</v>
      </c>
      <c r="DE52" s="59">
        <v>0.12794696242138853</v>
      </c>
      <c r="DF52" s="59">
        <v>0.12289505315610741</v>
      </c>
      <c r="DG52" s="59">
        <v>0.13428166322473262</v>
      </c>
      <c r="DH52" s="59">
        <v>0.12874566124255643</v>
      </c>
      <c r="DI52" s="59">
        <v>0.12880623213845327</v>
      </c>
      <c r="DJ52" s="59">
        <v>0.12624892198313034</v>
      </c>
      <c r="DK52" s="59">
        <v>0.13899731144966931</v>
      </c>
      <c r="DL52" s="59">
        <v>0.13349529491358633</v>
      </c>
      <c r="DM52" s="59">
        <v>0.13013269250861978</v>
      </c>
      <c r="DN52" s="59">
        <v>0.1286209511428881</v>
      </c>
      <c r="DO52" s="59">
        <v>0.13968786094599545</v>
      </c>
      <c r="DP52" s="59">
        <v>0.13543899844529908</v>
      </c>
      <c r="DQ52" s="59">
        <v>0.12616237623762377</v>
      </c>
      <c r="DR52" s="59">
        <v>0.12478288778130192</v>
      </c>
      <c r="DS52" s="59">
        <v>0.13678126557050324</v>
      </c>
      <c r="DT52" s="59">
        <v>0.12259165654642729</v>
      </c>
      <c r="DU52" s="59">
        <v>0.12488107896356819</v>
      </c>
      <c r="DV52" s="59">
        <v>0.11992896477565251</v>
      </c>
      <c r="DW52" s="59">
        <f t="shared" ref="DW52:DX52" si="756">DW24/DW$32</f>
        <v>0.11573807134060835</v>
      </c>
      <c r="DX52" s="59">
        <f t="shared" si="756"/>
        <v>0.11721282449402086</v>
      </c>
      <c r="DY52" s="59">
        <f t="shared" ref="DY52:DZ52" si="757">DY24/DY$32</f>
        <v>0.11891826053577624</v>
      </c>
      <c r="DZ52" s="59">
        <f t="shared" si="757"/>
        <v>0.11665362081643303</v>
      </c>
      <c r="EA52" s="59">
        <f t="shared" ref="EA52:EB52" si="758">EA24/EA$32</f>
        <v>0.12777789822864949</v>
      </c>
      <c r="EB52" s="59">
        <f t="shared" si="758"/>
        <v>0.12299225699110514</v>
      </c>
      <c r="EC52" s="59">
        <f t="shared" ref="EC52:ED52" si="759">EC24/EC$32</f>
        <v>0.13033170361628593</v>
      </c>
      <c r="ED52" s="59">
        <f t="shared" si="759"/>
        <v>0.12424967777573191</v>
      </c>
      <c r="EE52" s="59">
        <f t="shared" ref="EE52:EF52" si="760">EE24/EE$32</f>
        <v>0.13822371510094991</v>
      </c>
      <c r="EF52" s="59">
        <f t="shared" si="760"/>
        <v>0.1338817060146788</v>
      </c>
      <c r="EG52" s="59">
        <f t="shared" ref="EG52" si="761">EG24/EG$32</f>
        <v>0.12590536707689687</v>
      </c>
      <c r="EH52" s="59"/>
      <c r="EI52" s="59">
        <f t="shared" si="672"/>
        <v>0.13035337310692979</v>
      </c>
      <c r="EJ52" s="59">
        <f t="shared" si="672"/>
        <v>0.1355195059365894</v>
      </c>
      <c r="EK52" s="59">
        <f t="shared" ref="EK52:FP52" si="762">EK24/EK$32</f>
        <v>0.13477696171396389</v>
      </c>
      <c r="EL52" s="59">
        <f t="shared" si="762"/>
        <v>0.13428341594921298</v>
      </c>
      <c r="EM52" s="59">
        <f t="shared" si="762"/>
        <v>0.11606193121380451</v>
      </c>
      <c r="EN52" s="59">
        <f t="shared" si="762"/>
        <v>0.12573934116487309</v>
      </c>
      <c r="EO52" s="59">
        <f t="shared" si="762"/>
        <v>0.11885777259172825</v>
      </c>
      <c r="EP52" s="59">
        <f t="shared" si="762"/>
        <v>0.11433843283960379</v>
      </c>
      <c r="EQ52" s="59">
        <f t="shared" ca="1" si="762"/>
        <v>0.11976423163564301</v>
      </c>
      <c r="ER52" s="59" t="e">
        <f t="shared" ca="1" si="762"/>
        <v>#DIV/0!</v>
      </c>
      <c r="ES52" s="59" t="e">
        <f t="shared" ca="1" si="762"/>
        <v>#DIV/0!</v>
      </c>
      <c r="ET52" s="59" t="e">
        <f t="shared" ca="1" si="762"/>
        <v>#DIV/0!</v>
      </c>
      <c r="EU52" s="59" t="e">
        <f t="shared" ca="1" si="762"/>
        <v>#DIV/0!</v>
      </c>
      <c r="EV52" s="59" t="e">
        <f t="shared" ca="1" si="762"/>
        <v>#DIV/0!</v>
      </c>
      <c r="EW52" s="59" t="e">
        <f t="shared" ca="1" si="762"/>
        <v>#DIV/0!</v>
      </c>
      <c r="EX52" s="59" t="e">
        <f t="shared" ca="1" si="762"/>
        <v>#DIV/0!</v>
      </c>
      <c r="EY52" s="59" t="e">
        <f t="shared" ca="1" si="762"/>
        <v>#DIV/0!</v>
      </c>
      <c r="EZ52" s="59" t="e">
        <f t="shared" ca="1" si="762"/>
        <v>#DIV/0!</v>
      </c>
      <c r="FA52" s="59" t="e">
        <f t="shared" ca="1" si="762"/>
        <v>#DIV/0!</v>
      </c>
      <c r="FB52" s="59" t="e">
        <f t="shared" ca="1" si="762"/>
        <v>#DIV/0!</v>
      </c>
      <c r="FC52" s="59" t="e">
        <f t="shared" ca="1" si="762"/>
        <v>#DIV/0!</v>
      </c>
      <c r="FD52" s="59" t="e">
        <f t="shared" ca="1" si="762"/>
        <v>#DIV/0!</v>
      </c>
      <c r="FE52" s="59" t="e">
        <f t="shared" ca="1" si="762"/>
        <v>#DIV/0!</v>
      </c>
      <c r="FF52" s="59" t="e">
        <f t="shared" ca="1" si="762"/>
        <v>#DIV/0!</v>
      </c>
      <c r="FG52" s="59" t="e">
        <f t="shared" ca="1" si="762"/>
        <v>#DIV/0!</v>
      </c>
      <c r="FH52" s="59" t="e">
        <f t="shared" ca="1" si="762"/>
        <v>#DIV/0!</v>
      </c>
      <c r="FI52" s="59" t="e">
        <f t="shared" ca="1" si="762"/>
        <v>#DIV/0!</v>
      </c>
      <c r="FJ52" s="59" t="e">
        <f t="shared" ca="1" si="762"/>
        <v>#DIV/0!</v>
      </c>
      <c r="FK52" s="59" t="e">
        <f t="shared" ca="1" si="762"/>
        <v>#DIV/0!</v>
      </c>
      <c r="FL52" s="59" t="e">
        <f t="shared" ca="1" si="762"/>
        <v>#DIV/0!</v>
      </c>
      <c r="FM52" s="59" t="e">
        <f t="shared" ca="1" si="762"/>
        <v>#DIV/0!</v>
      </c>
      <c r="FN52" s="59" t="e">
        <f t="shared" ca="1" si="762"/>
        <v>#DIV/0!</v>
      </c>
      <c r="FO52" s="59" t="e">
        <f t="shared" ca="1" si="762"/>
        <v>#DIV/0!</v>
      </c>
      <c r="FP52" s="59" t="e">
        <f t="shared" ca="1" si="762"/>
        <v>#DIV/0!</v>
      </c>
      <c r="FQ52" s="59" t="e">
        <f t="shared" ref="FQ52:GE52" ca="1" si="763">FQ24/FQ$32</f>
        <v>#DIV/0!</v>
      </c>
      <c r="FR52" s="59" t="e">
        <f t="shared" ca="1" si="763"/>
        <v>#DIV/0!</v>
      </c>
      <c r="FS52" s="59" t="e">
        <f t="shared" ca="1" si="763"/>
        <v>#DIV/0!</v>
      </c>
      <c r="FT52" s="59" t="e">
        <f t="shared" ca="1" si="763"/>
        <v>#DIV/0!</v>
      </c>
      <c r="FU52" s="59" t="e">
        <f t="shared" ca="1" si="763"/>
        <v>#DIV/0!</v>
      </c>
      <c r="FV52" s="59" t="e">
        <f t="shared" ca="1" si="763"/>
        <v>#DIV/0!</v>
      </c>
      <c r="FW52" s="59" t="e">
        <f t="shared" ca="1" si="763"/>
        <v>#DIV/0!</v>
      </c>
      <c r="FX52" s="59" t="e">
        <f t="shared" ca="1" si="763"/>
        <v>#DIV/0!</v>
      </c>
      <c r="FY52" s="59" t="e">
        <f t="shared" ca="1" si="763"/>
        <v>#DIV/0!</v>
      </c>
      <c r="FZ52" s="59" t="e">
        <f t="shared" ca="1" si="763"/>
        <v>#DIV/0!</v>
      </c>
      <c r="GA52" s="59" t="e">
        <f t="shared" ca="1" si="763"/>
        <v>#DIV/0!</v>
      </c>
      <c r="GB52" s="59" t="e">
        <f t="shared" ca="1" si="763"/>
        <v>#DIV/0!</v>
      </c>
      <c r="GC52" s="59" t="e">
        <f t="shared" ca="1" si="763"/>
        <v>#DIV/0!</v>
      </c>
      <c r="GD52" s="59" t="e">
        <f t="shared" ca="1" si="763"/>
        <v>#DIV/0!</v>
      </c>
      <c r="GE52" s="59" t="e">
        <f t="shared" ca="1" si="763"/>
        <v>#DIV/0!</v>
      </c>
      <c r="GF52" s="59" t="e">
        <f t="shared" ref="GF52:GH52" ca="1" si="764">GF24/GF$32</f>
        <v>#DIV/0!</v>
      </c>
      <c r="GG52" s="59" t="e">
        <f t="shared" ca="1" si="764"/>
        <v>#DIV/0!</v>
      </c>
      <c r="GH52" s="59" t="e">
        <f t="shared" ca="1" si="764"/>
        <v>#DIV/0!</v>
      </c>
      <c r="GI52" s="59" t="e">
        <f t="shared" ref="GI52" ca="1" si="765">GI24/GI$32</f>
        <v>#DIV/0!</v>
      </c>
    </row>
    <row r="53" spans="2:191" x14ac:dyDescent="0.2">
      <c r="B53" s="55" t="str">
        <f t="shared" si="677"/>
        <v>Kia</v>
      </c>
      <c r="D53" s="59">
        <f t="shared" si="678"/>
        <v>6.0982522437411431E-2</v>
      </c>
      <c r="E53" s="59">
        <f t="shared" si="678"/>
        <v>5.4583941605839417E-2</v>
      </c>
      <c r="F53" s="59">
        <f t="shared" si="678"/>
        <v>5.506117119418661E-2</v>
      </c>
      <c r="G53" s="59">
        <f t="shared" si="678"/>
        <v>5.6208953538698932E-2</v>
      </c>
      <c r="H53" s="59">
        <f t="shared" si="678"/>
        <v>5.9235630813260193E-2</v>
      </c>
      <c r="I53" s="59">
        <f t="shared" si="678"/>
        <v>5.9546502792700323E-2</v>
      </c>
      <c r="J53" s="59">
        <f t="shared" si="678"/>
        <v>5.5135058085667453E-2</v>
      </c>
      <c r="K53" s="59">
        <f t="shared" si="678"/>
        <v>5.1811478037832641E-2</v>
      </c>
      <c r="L53" s="59">
        <f t="shared" si="678"/>
        <v>4.7600927960328471E-2</v>
      </c>
      <c r="M53" s="59">
        <f t="shared" si="678"/>
        <v>5.1713967359244939E-2</v>
      </c>
      <c r="N53" s="59">
        <f t="shared" si="678"/>
        <v>5.5142461443304515E-2</v>
      </c>
      <c r="O53" s="59">
        <f t="shared" si="678"/>
        <v>5.8507920286152273E-2</v>
      </c>
      <c r="P53" s="59">
        <f t="shared" si="678"/>
        <v>6.0187094751777727E-2</v>
      </c>
      <c r="Q53" s="59">
        <f t="shared" si="678"/>
        <v>5.9238293235813491E-2</v>
      </c>
      <c r="R53" s="59">
        <f t="shared" si="678"/>
        <v>6.6078021440327386E-2</v>
      </c>
      <c r="S53" s="59">
        <f t="shared" si="678"/>
        <v>6.3260133939316718E-2</v>
      </c>
      <c r="T53" s="59">
        <f t="shared" si="678"/>
        <v>6.5181806735033654E-2</v>
      </c>
      <c r="U53" s="59">
        <f t="shared" si="678"/>
        <v>6.0960783632637468E-2</v>
      </c>
      <c r="V53" s="59">
        <f t="shared" si="678"/>
        <v>6.7080274553289451E-2</v>
      </c>
      <c r="W53" s="59">
        <f t="shared" si="678"/>
        <v>6.4748072440380139E-2</v>
      </c>
      <c r="X53" s="59">
        <f t="shared" si="678"/>
        <v>6.0739950231140941E-2</v>
      </c>
      <c r="Y53" s="59">
        <f t="shared" si="678"/>
        <v>5.9854501768671159E-2</v>
      </c>
      <c r="Z53" s="59">
        <f t="shared" si="678"/>
        <v>5.8564840850298054E-2</v>
      </c>
      <c r="AA53" s="59">
        <f t="shared" si="678"/>
        <v>5.4854483129452881E-2</v>
      </c>
      <c r="AB53" s="59">
        <f t="shared" si="678"/>
        <v>7.715311004784689E-2</v>
      </c>
      <c r="AC53" s="59">
        <f t="shared" si="678"/>
        <v>5.230931430193423E-2</v>
      </c>
      <c r="AD53" s="59">
        <f t="shared" si="678"/>
        <v>6.0528651919488377E-2</v>
      </c>
      <c r="AE53" s="59">
        <f t="shared" si="678"/>
        <v>5.6041611433044224E-2</v>
      </c>
      <c r="AF53" s="59">
        <f t="shared" si="632"/>
        <v>6.9732711590625093E-2</v>
      </c>
      <c r="AG53" s="59">
        <f t="shared" si="632"/>
        <v>5.0621594005449591E-2</v>
      </c>
      <c r="AH53" s="59">
        <f t="shared" si="632"/>
        <v>5.2447345703101902E-2</v>
      </c>
      <c r="AI53" s="59"/>
      <c r="AJ53" s="59">
        <f t="shared" si="632"/>
        <v>5.0360183366077275E-2</v>
      </c>
      <c r="AK53" s="59">
        <f t="shared" si="632"/>
        <v>4.4837683004455758E-2</v>
      </c>
      <c r="AL53" s="59">
        <f t="shared" si="632"/>
        <v>4.1602107220328477E-2</v>
      </c>
      <c r="AM53" s="59">
        <f t="shared" ref="AM53:AN53" si="766">AM25/AM$32</f>
        <v>4.9202109630272384E-2</v>
      </c>
      <c r="AN53" s="59">
        <f t="shared" si="766"/>
        <v>5.8988932996511485E-2</v>
      </c>
      <c r="AO53" s="59">
        <f t="shared" ref="AO53:AP53" si="767">AO25/AO$32</f>
        <v>5.8519691740343244E-2</v>
      </c>
      <c r="AP53" s="59">
        <f t="shared" si="767"/>
        <v>6.0483815450702867E-2</v>
      </c>
      <c r="AQ53" s="59">
        <f t="shared" ref="AQ53:AR53" si="768">AQ25/AQ$32</f>
        <v>6.3379233345738736E-2</v>
      </c>
      <c r="AR53" s="59">
        <f t="shared" si="768"/>
        <v>6.3657222788009671E-2</v>
      </c>
      <c r="AS53" s="59">
        <f t="shared" si="682"/>
        <v>6.3657222788009671E-2</v>
      </c>
      <c r="AT53" s="59">
        <f t="shared" ref="AT53:AU53" si="769">AT25/AT$32</f>
        <v>6.0836658726967141E-2</v>
      </c>
      <c r="AU53" s="59">
        <f t="shared" si="769"/>
        <v>6.2362874808855794E-2</v>
      </c>
      <c r="AV53" s="59">
        <f t="shared" ref="AV53:AW53" si="770">AV25/AV$32</f>
        <v>5.7799585268261337E-2</v>
      </c>
      <c r="AW53" s="59">
        <f t="shared" si="770"/>
        <v>6.4702504424052787E-2</v>
      </c>
      <c r="AX53" s="59">
        <f t="shared" ref="AX53:AY53" si="771">AX25/AX$32</f>
        <v>5.7108060230292294E-2</v>
      </c>
      <c r="AY53" s="59">
        <f t="shared" si="771"/>
        <v>5.5062347028921488E-2</v>
      </c>
      <c r="AZ53" s="59">
        <f t="shared" ref="AZ53:BA53" si="772">AZ25/AZ$32</f>
        <v>5.7867942387884057E-2</v>
      </c>
      <c r="BA53" s="59">
        <f t="shared" si="772"/>
        <v>8.5935106859256816E-2</v>
      </c>
      <c r="BB53" s="59">
        <f t="shared" ref="BB53:BC53" si="773">BB25/BB$32</f>
        <v>4.9861440218482669E-2</v>
      </c>
      <c r="BC53" s="59">
        <f t="shared" si="773"/>
        <v>6.2822599395489426E-2</v>
      </c>
      <c r="BD53" s="59">
        <f t="shared" ref="BD53:BE53" si="774">BD25/BD$32</f>
        <v>6.7285011211741755E-2</v>
      </c>
      <c r="BE53" s="59">
        <f t="shared" si="774"/>
        <v>6.4106106659298154E-2</v>
      </c>
      <c r="BF53" s="59">
        <f t="shared" ref="BF53:BG53" si="775">BF25/BF$32</f>
        <v>5.7972324056384569E-2</v>
      </c>
      <c r="BG53" s="59">
        <f t="shared" si="775"/>
        <v>5.1855350863381097E-2</v>
      </c>
      <c r="BH53" s="59">
        <f t="shared" ref="BH53:BI53" si="776">BH25/BH$32</f>
        <v>5.5721353962145607E-2</v>
      </c>
      <c r="BI53" s="59">
        <f t="shared" si="776"/>
        <v>5.8935444686736234E-2</v>
      </c>
      <c r="BJ53" s="59">
        <f t="shared" ref="BJ53:BK53" si="777">BJ25/BJ$32</f>
        <v>6.962410864657613E-2</v>
      </c>
      <c r="BK53" s="59">
        <f t="shared" si="777"/>
        <v>6.5569113723940323E-2</v>
      </c>
      <c r="BL53" s="59">
        <f t="shared" ref="BL53:BM53" si="778">BL25/BL$32</f>
        <v>5.5984164835336109E-2</v>
      </c>
      <c r="BM53" s="59">
        <f t="shared" si="778"/>
        <v>5.6889739474009139E-2</v>
      </c>
      <c r="BN53" s="59">
        <f t="shared" ref="BN53:BO53" si="779">BN25/BN$32</f>
        <v>5.7832172750931984E-2</v>
      </c>
      <c r="BO53" s="59">
        <f t="shared" si="779"/>
        <v>5.6990596422242627E-2</v>
      </c>
      <c r="BP53" s="59">
        <f t="shared" ref="BP53:BQ53" si="780">BP25/BP$32</f>
        <v>5.8896018995807098E-2</v>
      </c>
      <c r="BQ53" s="59">
        <f t="shared" si="780"/>
        <v>5.89289825992566E-2</v>
      </c>
      <c r="BR53" s="59">
        <f t="shared" ref="BR53:BS53" si="781">BR25/BR$32</f>
        <v>6.3443588971568668E-2</v>
      </c>
      <c r="BS53" s="59">
        <f t="shared" si="781"/>
        <v>6.5524063732893156E-2</v>
      </c>
      <c r="BT53" s="59">
        <f t="shared" ref="BT53:BU53" si="782">BT25/BT$32</f>
        <v>6.1248425887058942E-2</v>
      </c>
      <c r="BU53" s="59">
        <f t="shared" si="782"/>
        <v>5.536737884314747E-2</v>
      </c>
      <c r="BV53" s="59">
        <f t="shared" ref="BV53" si="783">BV25/BV$32</f>
        <v>5.4134086862274521E-2</v>
      </c>
      <c r="BW53" s="59">
        <f t="shared" ref="BW53:BX53" si="784">BW25/BW$32</f>
        <v>5.6491486837464328E-2</v>
      </c>
      <c r="BX53" s="59">
        <f t="shared" si="784"/>
        <v>6.0939578761857044E-2</v>
      </c>
      <c r="BY53" s="59">
        <f t="shared" ref="BY53:BZ53" si="785">BY25/BY$32</f>
        <v>6.2483929030599128E-2</v>
      </c>
      <c r="BZ53" s="59">
        <f t="shared" si="785"/>
        <v>6.2457722660653893E-2</v>
      </c>
      <c r="CA53" s="59">
        <f t="shared" ref="CA53:CB53" si="786">CA25/CA$32</f>
        <v>6.1958626312035053E-2</v>
      </c>
      <c r="CB53" s="59">
        <f t="shared" si="786"/>
        <v>5.4434521484798777E-2</v>
      </c>
      <c r="CC53" s="59">
        <f t="shared" ref="CC53:CD53" si="787">CC25/CC$32</f>
        <v>5.8267225135916853E-2</v>
      </c>
      <c r="CD53" s="59">
        <f t="shared" si="787"/>
        <v>6.0643164693218517E-2</v>
      </c>
      <c r="CE53" s="59">
        <f t="shared" ref="CE53:CF53" si="788">CE25/CE$32</f>
        <v>6.0884620140978604E-2</v>
      </c>
      <c r="CF53" s="59">
        <f t="shared" si="788"/>
        <v>5.8355406159803301E-2</v>
      </c>
      <c r="CG53" s="59">
        <f t="shared" ref="CG53:CH53" si="789">CG25/CG$32</f>
        <v>6.1104429221356484E-2</v>
      </c>
      <c r="CH53" s="59">
        <f t="shared" si="789"/>
        <v>6.0666251451849111E-2</v>
      </c>
      <c r="CI53" s="59">
        <f t="shared" ref="CI53:CK53" si="790">CI25/CI$32</f>
        <v>5.9465553021956906E-2</v>
      </c>
      <c r="CJ53" s="59"/>
      <c r="CK53" s="59">
        <f t="shared" si="790"/>
        <v>5.3331447163672371E-2</v>
      </c>
      <c r="CL53" s="59">
        <f t="shared" ref="CL53:CM53" si="791">CL25/CL$32</f>
        <v>4.100445931959102E-2</v>
      </c>
      <c r="CM53" s="59">
        <f t="shared" si="791"/>
        <v>4.6973026727725874E-2</v>
      </c>
      <c r="CN53" s="59">
        <f t="shared" ref="CN53:CO53" si="792">CN25/CN$32</f>
        <v>4.7092857231540913E-2</v>
      </c>
      <c r="CO53" s="59">
        <f t="shared" si="792"/>
        <v>5.2611432460020417E-2</v>
      </c>
      <c r="CP53" s="59">
        <f t="shared" ref="CP53:CQ53" si="793">CP25/CP$32</f>
        <v>5.7111390811831343E-2</v>
      </c>
      <c r="CQ53" s="59">
        <f t="shared" si="793"/>
        <v>6.4885705661205786E-2</v>
      </c>
      <c r="CR53" s="59">
        <f t="shared" ref="CR53" si="794">CR25/CR$32</f>
        <v>6.9829507545107389E-2</v>
      </c>
      <c r="CS53" s="59">
        <f t="shared" ref="CS53:CV53" si="795">CS25/CS$32</f>
        <v>6.4913045584459622E-2</v>
      </c>
      <c r="CT53" s="59">
        <f t="shared" si="795"/>
        <v>6.0800168014281217E-2</v>
      </c>
      <c r="CU53" s="59">
        <f t="shared" ref="CU53" si="796">CU25/CU$32</f>
        <v>6.3758328668676978E-2</v>
      </c>
      <c r="CV53" s="59">
        <f t="shared" si="795"/>
        <v>6.5200772791082329E-2</v>
      </c>
      <c r="CW53" s="59">
        <f t="shared" ref="CW53:CX53" si="797">CW25/CW$32</f>
        <v>6.6823610559225075E-2</v>
      </c>
      <c r="CX53" s="59">
        <f t="shared" si="797"/>
        <v>6.4619601075978278E-2</v>
      </c>
      <c r="CY53" s="59">
        <f t="shared" ref="CY53" si="798">CY25/CY$32</f>
        <v>6.2637523837465167E-2</v>
      </c>
      <c r="CZ53" s="59">
        <v>6.4239517476927549E-2</v>
      </c>
      <c r="DA53" s="59">
        <v>6.239771398882972E-2</v>
      </c>
      <c r="DB53" s="59">
        <v>6.0144383482529595E-2</v>
      </c>
      <c r="DC53" s="59">
        <v>5.5764581565506975E-2</v>
      </c>
      <c r="DD53" s="59">
        <v>5.7875762206429981E-2</v>
      </c>
      <c r="DE53" s="59">
        <v>5.2216611419188944E-2</v>
      </c>
      <c r="DF53" s="59">
        <v>5.8115788122439928E-2</v>
      </c>
      <c r="DG53" s="59">
        <v>6.3942915266775577E-2</v>
      </c>
      <c r="DH53" s="59">
        <v>5.9102633506352899E-2</v>
      </c>
      <c r="DI53" s="59">
        <v>6.0275920096325417E-2</v>
      </c>
      <c r="DJ53" s="59">
        <v>6.1042047916535204E-2</v>
      </c>
      <c r="DK53" s="59">
        <v>6.3636430967952184E-2</v>
      </c>
      <c r="DL53" s="59">
        <v>6.1212251675994832E-2</v>
      </c>
      <c r="DM53" s="59">
        <v>5.7830947654372584E-2</v>
      </c>
      <c r="DN53" s="59">
        <v>5.7534394973458997E-2</v>
      </c>
      <c r="DO53" s="59">
        <v>5.7230188466630985E-2</v>
      </c>
      <c r="DP53" s="59">
        <v>5.9225922592259228E-2</v>
      </c>
      <c r="DQ53" s="59">
        <v>5.4811881188118812E-2</v>
      </c>
      <c r="DR53" s="59">
        <v>5.6165987011025528E-2</v>
      </c>
      <c r="DS53" s="59">
        <v>6.0568011958146491E-2</v>
      </c>
      <c r="DT53" s="59">
        <v>4.8478681852496146E-2</v>
      </c>
      <c r="DU53" s="59">
        <v>6.2678381554647708E-2</v>
      </c>
      <c r="DV53" s="59">
        <v>5.5980970380266545E-2</v>
      </c>
      <c r="DW53" s="59">
        <f t="shared" ref="DW53:DX53" si="799">DW25/DW$32</f>
        <v>6.0420982196880718E-2</v>
      </c>
      <c r="DX53" s="59">
        <f t="shared" si="799"/>
        <v>5.5224138087585008E-2</v>
      </c>
      <c r="DY53" s="59">
        <f t="shared" ref="DY53:DZ53" si="800">DY25/DY$32</f>
        <v>6.0265599740158118E-2</v>
      </c>
      <c r="DZ53" s="59">
        <f t="shared" si="800"/>
        <v>6.2944250733334914E-2</v>
      </c>
      <c r="EA53" s="59">
        <f t="shared" ref="EA53:EB53" si="801">EA25/EA$32</f>
        <v>6.1975587017323246E-2</v>
      </c>
      <c r="EB53" s="59">
        <f t="shared" si="801"/>
        <v>6.0333610631172541E-2</v>
      </c>
      <c r="EC53" s="59">
        <f t="shared" ref="EC53:ED53" si="802">EC25/EC$32</f>
        <v>6.1672848352018882E-2</v>
      </c>
      <c r="ED53" s="59">
        <f t="shared" si="802"/>
        <v>5.7668937580556065E-2</v>
      </c>
      <c r="EE53" s="59">
        <f t="shared" ref="EE53:EF53" si="803">EE25/EE$32</f>
        <v>6.1220067179542745E-2</v>
      </c>
      <c r="EF53" s="59">
        <f t="shared" si="803"/>
        <v>5.6806562294076213E-2</v>
      </c>
      <c r="EG53" s="59">
        <f t="shared" ref="EG53" si="804">EG25/EG$32</f>
        <v>5.2623890735127632E-2</v>
      </c>
      <c r="EH53" s="59"/>
      <c r="EI53" s="59">
        <f t="shared" si="672"/>
        <v>6.2212023864157869E-2</v>
      </c>
      <c r="EJ53" s="59">
        <f t="shared" si="672"/>
        <v>5.1850563214891489E-2</v>
      </c>
      <c r="EK53" s="59">
        <f t="shared" ref="EK53:FP53" si="805">EK25/EK$32</f>
        <v>5.7181936255071661E-2</v>
      </c>
      <c r="EL53" s="59">
        <f t="shared" si="805"/>
        <v>6.6147056265762241E-2</v>
      </c>
      <c r="EM53" s="59">
        <f t="shared" si="805"/>
        <v>5.9694058453070388E-2</v>
      </c>
      <c r="EN53" s="59">
        <f t="shared" si="805"/>
        <v>6.6725540129795452E-2</v>
      </c>
      <c r="EO53" s="59">
        <f t="shared" si="805"/>
        <v>6.4793206275119933E-2</v>
      </c>
      <c r="EP53" s="59">
        <f t="shared" si="805"/>
        <v>6.7905552683070247E-2</v>
      </c>
      <c r="EQ53" s="59">
        <f t="shared" ca="1" si="805"/>
        <v>6.6113378838434309E-2</v>
      </c>
      <c r="ER53" s="59" t="e">
        <f t="shared" ca="1" si="805"/>
        <v>#DIV/0!</v>
      </c>
      <c r="ES53" s="59" t="e">
        <f t="shared" ca="1" si="805"/>
        <v>#DIV/0!</v>
      </c>
      <c r="ET53" s="59" t="e">
        <f t="shared" ca="1" si="805"/>
        <v>#DIV/0!</v>
      </c>
      <c r="EU53" s="59" t="e">
        <f t="shared" ca="1" si="805"/>
        <v>#DIV/0!</v>
      </c>
      <c r="EV53" s="59" t="e">
        <f t="shared" ca="1" si="805"/>
        <v>#DIV/0!</v>
      </c>
      <c r="EW53" s="59" t="e">
        <f t="shared" ca="1" si="805"/>
        <v>#DIV/0!</v>
      </c>
      <c r="EX53" s="59" t="e">
        <f t="shared" ca="1" si="805"/>
        <v>#DIV/0!</v>
      </c>
      <c r="EY53" s="59" t="e">
        <f t="shared" ca="1" si="805"/>
        <v>#DIV/0!</v>
      </c>
      <c r="EZ53" s="59" t="e">
        <f t="shared" ca="1" si="805"/>
        <v>#DIV/0!</v>
      </c>
      <c r="FA53" s="59" t="e">
        <f t="shared" ca="1" si="805"/>
        <v>#DIV/0!</v>
      </c>
      <c r="FB53" s="59" t="e">
        <f t="shared" ca="1" si="805"/>
        <v>#DIV/0!</v>
      </c>
      <c r="FC53" s="59" t="e">
        <f t="shared" ca="1" si="805"/>
        <v>#DIV/0!</v>
      </c>
      <c r="FD53" s="59" t="e">
        <f t="shared" ca="1" si="805"/>
        <v>#DIV/0!</v>
      </c>
      <c r="FE53" s="59" t="e">
        <f t="shared" ca="1" si="805"/>
        <v>#DIV/0!</v>
      </c>
      <c r="FF53" s="59" t="e">
        <f t="shared" ca="1" si="805"/>
        <v>#DIV/0!</v>
      </c>
      <c r="FG53" s="59" t="e">
        <f t="shared" ca="1" si="805"/>
        <v>#DIV/0!</v>
      </c>
      <c r="FH53" s="59" t="e">
        <f t="shared" ca="1" si="805"/>
        <v>#DIV/0!</v>
      </c>
      <c r="FI53" s="59" t="e">
        <f t="shared" ca="1" si="805"/>
        <v>#DIV/0!</v>
      </c>
      <c r="FJ53" s="59" t="e">
        <f t="shared" ca="1" si="805"/>
        <v>#DIV/0!</v>
      </c>
      <c r="FK53" s="59" t="e">
        <f t="shared" ca="1" si="805"/>
        <v>#DIV/0!</v>
      </c>
      <c r="FL53" s="59" t="e">
        <f t="shared" ca="1" si="805"/>
        <v>#DIV/0!</v>
      </c>
      <c r="FM53" s="59" t="e">
        <f t="shared" ca="1" si="805"/>
        <v>#DIV/0!</v>
      </c>
      <c r="FN53" s="59" t="e">
        <f t="shared" ca="1" si="805"/>
        <v>#DIV/0!</v>
      </c>
      <c r="FO53" s="59" t="e">
        <f t="shared" ca="1" si="805"/>
        <v>#DIV/0!</v>
      </c>
      <c r="FP53" s="59" t="e">
        <f t="shared" ca="1" si="805"/>
        <v>#DIV/0!</v>
      </c>
      <c r="FQ53" s="59" t="e">
        <f t="shared" ref="FQ53:GE53" ca="1" si="806">FQ25/FQ$32</f>
        <v>#DIV/0!</v>
      </c>
      <c r="FR53" s="59" t="e">
        <f t="shared" ca="1" si="806"/>
        <v>#DIV/0!</v>
      </c>
      <c r="FS53" s="59" t="e">
        <f t="shared" ca="1" si="806"/>
        <v>#DIV/0!</v>
      </c>
      <c r="FT53" s="59" t="e">
        <f t="shared" ca="1" si="806"/>
        <v>#DIV/0!</v>
      </c>
      <c r="FU53" s="59" t="e">
        <f t="shared" ca="1" si="806"/>
        <v>#DIV/0!</v>
      </c>
      <c r="FV53" s="59" t="e">
        <f t="shared" ca="1" si="806"/>
        <v>#DIV/0!</v>
      </c>
      <c r="FW53" s="59" t="e">
        <f t="shared" ca="1" si="806"/>
        <v>#DIV/0!</v>
      </c>
      <c r="FX53" s="59" t="e">
        <f t="shared" ca="1" si="806"/>
        <v>#DIV/0!</v>
      </c>
      <c r="FY53" s="59" t="e">
        <f t="shared" ca="1" si="806"/>
        <v>#DIV/0!</v>
      </c>
      <c r="FZ53" s="59" t="e">
        <f t="shared" ca="1" si="806"/>
        <v>#DIV/0!</v>
      </c>
      <c r="GA53" s="59" t="e">
        <f t="shared" ca="1" si="806"/>
        <v>#DIV/0!</v>
      </c>
      <c r="GB53" s="59" t="e">
        <f t="shared" ca="1" si="806"/>
        <v>#DIV/0!</v>
      </c>
      <c r="GC53" s="59" t="e">
        <f t="shared" ca="1" si="806"/>
        <v>#DIV/0!</v>
      </c>
      <c r="GD53" s="59" t="e">
        <f t="shared" ca="1" si="806"/>
        <v>#DIV/0!</v>
      </c>
      <c r="GE53" s="59" t="e">
        <f t="shared" ca="1" si="806"/>
        <v>#DIV/0!</v>
      </c>
      <c r="GF53" s="59" t="e">
        <f t="shared" ref="GF53:GH53" ca="1" si="807">GF25/GF$32</f>
        <v>#DIV/0!</v>
      </c>
      <c r="GG53" s="59" t="e">
        <f t="shared" ca="1" si="807"/>
        <v>#DIV/0!</v>
      </c>
      <c r="GH53" s="59" t="e">
        <f t="shared" ca="1" si="807"/>
        <v>#DIV/0!</v>
      </c>
      <c r="GI53" s="59" t="e">
        <f t="shared" ref="GI53" ca="1" si="808">GI25/GI$32</f>
        <v>#DIV/0!</v>
      </c>
    </row>
    <row r="54" spans="2:191" x14ac:dyDescent="0.2">
      <c r="B54" s="55" t="str">
        <f t="shared" si="677"/>
        <v>Mahindra</v>
      </c>
      <c r="D54" s="59">
        <f t="shared" si="678"/>
        <v>0.112974334750433</v>
      </c>
      <c r="E54" s="59">
        <f t="shared" si="678"/>
        <v>0.11033576642335767</v>
      </c>
      <c r="F54" s="59">
        <f t="shared" si="678"/>
        <v>0.10757472536830452</v>
      </c>
      <c r="G54" s="59">
        <f t="shared" si="678"/>
        <v>0.10031802186635555</v>
      </c>
      <c r="H54" s="59">
        <f t="shared" si="678"/>
        <v>0.10648700214643453</v>
      </c>
      <c r="I54" s="59">
        <f t="shared" si="678"/>
        <v>0.1001906234586827</v>
      </c>
      <c r="J54" s="59">
        <f t="shared" si="678"/>
        <v>0.10271541586487064</v>
      </c>
      <c r="K54" s="59">
        <f t="shared" si="678"/>
        <v>0.10537031099711446</v>
      </c>
      <c r="L54" s="59">
        <f t="shared" si="678"/>
        <v>0.10221065681424836</v>
      </c>
      <c r="M54" s="59">
        <f t="shared" si="678"/>
        <v>0.10810338423892858</v>
      </c>
      <c r="N54" s="59">
        <f t="shared" si="678"/>
        <v>0.10366944104556884</v>
      </c>
      <c r="O54" s="59">
        <f t="shared" si="678"/>
        <v>0.10326711803781298</v>
      </c>
      <c r="P54" s="59">
        <f t="shared" si="678"/>
        <v>0.10154922373826533</v>
      </c>
      <c r="Q54" s="59">
        <f t="shared" si="678"/>
        <v>9.7611682342479994E-2</v>
      </c>
      <c r="R54" s="59">
        <f t="shared" si="678"/>
        <v>9.9617454739557854E-2</v>
      </c>
      <c r="S54" s="59">
        <f t="shared" si="678"/>
        <v>0.10120488751079584</v>
      </c>
      <c r="T54" s="59">
        <f t="shared" si="678"/>
        <v>0.10259244232410426</v>
      </c>
      <c r="U54" s="59">
        <f t="shared" si="678"/>
        <v>0.10201813192538817</v>
      </c>
      <c r="V54" s="59">
        <f t="shared" si="678"/>
        <v>0.10322417641031399</v>
      </c>
      <c r="W54" s="59">
        <f t="shared" si="678"/>
        <v>0.10821230051999282</v>
      </c>
      <c r="X54" s="59">
        <f t="shared" si="678"/>
        <v>0.10053509003775053</v>
      </c>
      <c r="Y54" s="59">
        <f t="shared" si="678"/>
        <v>0.10373089501434959</v>
      </c>
      <c r="Z54" s="59">
        <f t="shared" si="678"/>
        <v>0.10716454841975032</v>
      </c>
      <c r="AA54" s="59">
        <f t="shared" si="678"/>
        <v>0.10847392122597123</v>
      </c>
      <c r="AB54" s="59">
        <f t="shared" si="678"/>
        <v>0.12423103212576897</v>
      </c>
      <c r="AC54" s="59">
        <f t="shared" si="678"/>
        <v>0.11010096914155955</v>
      </c>
      <c r="AD54" s="59">
        <f t="shared" si="678"/>
        <v>0.1119263728101165</v>
      </c>
      <c r="AE54" s="59">
        <f t="shared" si="678"/>
        <v>0.11425469327980406</v>
      </c>
      <c r="AF54" s="59">
        <f t="shared" si="632"/>
        <v>0.1244094968150925</v>
      </c>
      <c r="AG54" s="59">
        <f t="shared" si="632"/>
        <v>9.9955296321525888E-2</v>
      </c>
      <c r="AH54" s="59">
        <f t="shared" si="632"/>
        <v>0.1304856848901976</v>
      </c>
      <c r="AI54" s="59"/>
      <c r="AJ54" s="59">
        <f t="shared" si="632"/>
        <v>0.1203667321545514</v>
      </c>
      <c r="AK54" s="59">
        <f t="shared" si="632"/>
        <v>9.8340759601103334E-2</v>
      </c>
      <c r="AL54" s="59">
        <f t="shared" si="632"/>
        <v>0.10648435079020763</v>
      </c>
      <c r="AM54" s="59">
        <f t="shared" ref="AM54:AN54" si="809">AM26/AM$32</f>
        <v>0.10382743332836206</v>
      </c>
      <c r="AN54" s="59">
        <f t="shared" si="809"/>
        <v>0.11203837363166125</v>
      </c>
      <c r="AO54" s="59">
        <f t="shared" ref="AO54:AP54" si="810">AO26/AO$32</f>
        <v>0.10992388066758073</v>
      </c>
      <c r="AP54" s="59">
        <f t="shared" si="810"/>
        <v>0.11291321887348378</v>
      </c>
      <c r="AQ54" s="59">
        <f t="shared" ref="AQ54:AR54" si="811">AQ26/AQ$32</f>
        <v>0.11860811313732787</v>
      </c>
      <c r="AR54" s="59">
        <f t="shared" si="811"/>
        <v>0.12233278935937865</v>
      </c>
      <c r="AS54" s="59">
        <f t="shared" si="682"/>
        <v>0.12233278935937865</v>
      </c>
      <c r="AT54" s="59">
        <f t="shared" ref="AT54:AU54" si="812">AT26/AT$32</f>
        <v>9.2399542178364838E-2</v>
      </c>
      <c r="AU54" s="59">
        <f t="shared" si="812"/>
        <v>0.12739844425237684</v>
      </c>
      <c r="AV54" s="59">
        <f t="shared" ref="AV54:AW54" si="813">AV26/AV$32</f>
        <v>0.11923537486492013</v>
      </c>
      <c r="AW54" s="59">
        <f t="shared" si="813"/>
        <v>0.11407610542722872</v>
      </c>
      <c r="AX54" s="59">
        <f t="shared" ref="AX54:AY54" si="814">AX26/AX$32</f>
        <v>0.11421612046058459</v>
      </c>
      <c r="AY54" s="59">
        <f t="shared" si="814"/>
        <v>0.11555561992208432</v>
      </c>
      <c r="AZ54" s="59">
        <f t="shared" ref="AZ54:BA54" si="815">AZ26/AZ$32</f>
        <v>0.10990304177645885</v>
      </c>
      <c r="BA54" s="59">
        <f t="shared" si="815"/>
        <v>0.10035580480218667</v>
      </c>
      <c r="BB54" s="59">
        <f t="shared" ref="BB54:BC54" si="816">BB26/BB$32</f>
        <v>0.11514518655367685</v>
      </c>
      <c r="BC54" s="59">
        <f t="shared" si="816"/>
        <v>0.10126327210726188</v>
      </c>
      <c r="BD54" s="59">
        <f t="shared" ref="BD54:BE54" si="817">BD26/BD$32</f>
        <v>0.11549550074259589</v>
      </c>
      <c r="BE54" s="59">
        <f t="shared" si="817"/>
        <v>0.11341377298824107</v>
      </c>
      <c r="BF54" s="59">
        <f t="shared" ref="BF54:BG54" si="818">BF26/BF$32</f>
        <v>0.12643930397067177</v>
      </c>
      <c r="BG54" s="59">
        <f t="shared" si="818"/>
        <v>0.13060935285781766</v>
      </c>
      <c r="BH54" s="59">
        <f t="shared" ref="BH54:BI54" si="819">BH26/BH$32</f>
        <v>0.13074295138616193</v>
      </c>
      <c r="BI54" s="59">
        <f t="shared" si="819"/>
        <v>0.12720806685301994</v>
      </c>
      <c r="BJ54" s="59">
        <f t="shared" ref="BJ54:BK54" si="820">BJ26/BJ$32</f>
        <v>0.11574157021535815</v>
      </c>
      <c r="BK54" s="59">
        <f t="shared" si="820"/>
        <v>0.11792313012548167</v>
      </c>
      <c r="BL54" s="59">
        <f t="shared" ref="BL54:BM54" si="821">BL26/BL$32</f>
        <v>0.12206792288150123</v>
      </c>
      <c r="BM54" s="59">
        <f t="shared" si="821"/>
        <v>0.12821027287319423</v>
      </c>
      <c r="BN54" s="59">
        <f t="shared" ref="BN54:BO54" si="822">BN26/BN$32</f>
        <v>0.12403460645705845</v>
      </c>
      <c r="BO54" s="59">
        <f t="shared" si="822"/>
        <v>0.11980183932428762</v>
      </c>
      <c r="BP54" s="59">
        <f t="shared" ref="BP54:BQ54" si="823">BP26/BP$32</f>
        <v>0.13121233525194992</v>
      </c>
      <c r="BQ54" s="59">
        <f t="shared" si="823"/>
        <v>0.1299299365152462</v>
      </c>
      <c r="BR54" s="59">
        <f t="shared" ref="BR54:BS54" si="824">BR26/BR$32</f>
        <v>0.12672946506659785</v>
      </c>
      <c r="BS54" s="59">
        <f t="shared" si="824"/>
        <v>0.12027768997529824</v>
      </c>
      <c r="BT54" s="59">
        <f t="shared" ref="BT54:BU54" si="825">BT26/BT$32</f>
        <v>0.12123756142126967</v>
      </c>
      <c r="BU54" s="59">
        <f t="shared" si="825"/>
        <v>0.13595043714897806</v>
      </c>
      <c r="BV54" s="59">
        <f t="shared" ref="BV54" si="826">BV26/BV$32</f>
        <v>0.13755128899899358</v>
      </c>
      <c r="BW54" s="59">
        <f t="shared" ref="BW54:BX54" si="827">BW26/BW$32</f>
        <v>0.11968448391958188</v>
      </c>
      <c r="BX54" s="59">
        <f t="shared" si="827"/>
        <v>0.11664391727283722</v>
      </c>
      <c r="BY54" s="59">
        <f t="shared" ref="BY54:BZ54" si="828">BY26/BY$32</f>
        <v>0.12059655438416045</v>
      </c>
      <c r="BZ54" s="59">
        <f t="shared" si="828"/>
        <v>0.13652168753337685</v>
      </c>
      <c r="CA54" s="59">
        <f t="shared" ref="CA54:CB54" si="829">CA26/CA$32</f>
        <v>0.11915120444622126</v>
      </c>
      <c r="CB54" s="59">
        <f t="shared" si="829"/>
        <v>0.12097621093377076</v>
      </c>
      <c r="CC54" s="59">
        <f t="shared" ref="CC54:CD54" si="830">CC26/CC$32</f>
        <v>0.14104148914465395</v>
      </c>
      <c r="CD54" s="59">
        <f t="shared" si="830"/>
        <v>0.13257534983853606</v>
      </c>
      <c r="CE54" s="59">
        <f t="shared" ref="CE54:CF54" si="831">CE26/CE$32</f>
        <v>0.13273424296137515</v>
      </c>
      <c r="CF54" s="59">
        <f t="shared" si="831"/>
        <v>0.12693755864641112</v>
      </c>
      <c r="CG54" s="59">
        <f t="shared" ref="CG54:CH54" si="832">CG26/CG$32</f>
        <v>0.13554358625738638</v>
      </c>
      <c r="CH54" s="59">
        <f t="shared" si="832"/>
        <v>0.12808254919453937</v>
      </c>
      <c r="CI54" s="59">
        <f t="shared" ref="CI54:CK54" si="833">CI26/CI$32</f>
        <v>0.11134739053572801</v>
      </c>
      <c r="CJ54" s="59"/>
      <c r="CK54" s="59">
        <f t="shared" si="833"/>
        <v>9.4567831376432307E-2</v>
      </c>
      <c r="CL54" s="59">
        <f t="shared" ref="CL54:CM54" si="834">CL26/CL$32</f>
        <v>0.11035123187494558</v>
      </c>
      <c r="CM54" s="59">
        <f t="shared" si="834"/>
        <v>0.11918822359455378</v>
      </c>
      <c r="CN54" s="59">
        <f t="shared" ref="CN54:CO54" si="835">CN26/CN$32</f>
        <v>0.12847795587450181</v>
      </c>
      <c r="CO54" s="59">
        <f t="shared" si="835"/>
        <v>0.11939647839401157</v>
      </c>
      <c r="CP54" s="59">
        <f t="shared" ref="CP54:CQ54" si="836">CP26/CP$32</f>
        <v>0.13748164464023496</v>
      </c>
      <c r="CQ54" s="59">
        <f t="shared" si="836"/>
        <v>0.13484811064460361</v>
      </c>
      <c r="CR54" s="59">
        <f t="shared" ref="CR54" si="837">CR26/CR$32</f>
        <v>0.13840977811847877</v>
      </c>
      <c r="CS54" s="59">
        <f t="shared" ref="CS54:CV54" si="838">CS26/CS$32</f>
        <v>0.12965654216925834</v>
      </c>
      <c r="CT54" s="59">
        <f t="shared" si="838"/>
        <v>0.14915767840266422</v>
      </c>
      <c r="CU54" s="59">
        <f t="shared" ref="CU54" si="839">CU26/CU$32</f>
        <v>0.1429551651288348</v>
      </c>
      <c r="CV54" s="59">
        <f t="shared" si="838"/>
        <v>0.13951936842397877</v>
      </c>
      <c r="CW54" s="59">
        <f t="shared" ref="CW54:CX54" si="840">CW26/CW$32</f>
        <v>0.11356190162017078</v>
      </c>
      <c r="CX54" s="59">
        <f t="shared" si="840"/>
        <v>0.1370248185555499</v>
      </c>
      <c r="CY54" s="59">
        <f t="shared" ref="CY54" si="841">CY26/CY$32</f>
        <v>0.17821622414551855</v>
      </c>
      <c r="CZ54" s="59">
        <v>0.14812876971150352</v>
      </c>
      <c r="DA54" s="59">
        <v>0.14983764125211066</v>
      </c>
      <c r="DB54" s="59">
        <v>0.13924343055154489</v>
      </c>
      <c r="DC54" s="59">
        <v>0.1593845562689124</v>
      </c>
      <c r="DD54" s="59">
        <v>0.15393973562007626</v>
      </c>
      <c r="DE54" s="59">
        <v>0.14617863006908516</v>
      </c>
      <c r="DF54" s="59">
        <v>0.13637371485920341</v>
      </c>
      <c r="DG54" s="59">
        <v>0.15168141047375397</v>
      </c>
      <c r="DH54" s="59">
        <v>0.15168932904499571</v>
      </c>
      <c r="DI54" s="59">
        <v>0.14416897567202935</v>
      </c>
      <c r="DJ54" s="59">
        <v>0.11983340695399761</v>
      </c>
      <c r="DK54" s="59">
        <v>0.14175992652777059</v>
      </c>
      <c r="DL54" s="59">
        <v>0.13158865858908911</v>
      </c>
      <c r="DM54" s="59">
        <v>0.1320264340194337</v>
      </c>
      <c r="DN54" s="59">
        <v>0.1201278301375799</v>
      </c>
      <c r="DO54" s="59">
        <v>0.1433360565681607</v>
      </c>
      <c r="DP54" s="59">
        <v>0.14116684395712298</v>
      </c>
      <c r="DQ54" s="59">
        <v>0.13595247524752474</v>
      </c>
      <c r="DR54" s="59">
        <v>0.12571741428787192</v>
      </c>
      <c r="DS54" s="59">
        <v>0.15567513702042851</v>
      </c>
      <c r="DT54" s="59">
        <v>0.19801752716053436</v>
      </c>
      <c r="DU54" s="59">
        <v>0.18932228999944037</v>
      </c>
      <c r="DV54" s="59">
        <v>9.4610446739874218E-2</v>
      </c>
      <c r="DW54" s="59">
        <f t="shared" ref="DW54:DX54" si="842">DW26/DW$32</f>
        <v>0.10882610459777479</v>
      </c>
      <c r="DX54" s="59">
        <f t="shared" si="842"/>
        <v>0.1248218063613994</v>
      </c>
      <c r="DY54" s="59">
        <f t="shared" ref="DY54:DZ54" si="843">DY26/DY$32</f>
        <v>0.121129131079894</v>
      </c>
      <c r="DZ54" s="59">
        <f t="shared" si="843"/>
        <v>0.13608798437660602</v>
      </c>
      <c r="EA54" s="59">
        <f t="shared" ref="EA54:EB54" si="844">EA26/EA$32</f>
        <v>0.14668386705114586</v>
      </c>
      <c r="EB54" s="59">
        <f t="shared" si="844"/>
        <v>0.14706384249482732</v>
      </c>
      <c r="EC54" s="59">
        <f t="shared" ref="EC54:ED54" si="845">EC26/EC$32</f>
        <v>0.13526300261316698</v>
      </c>
      <c r="ED54" s="59">
        <f t="shared" si="845"/>
        <v>0.1311268642975511</v>
      </c>
      <c r="EE54" s="59">
        <f t="shared" ref="EE54:EF54" si="846">EE26/EE$32</f>
        <v>0.15572892211747993</v>
      </c>
      <c r="EF54" s="59">
        <f t="shared" si="846"/>
        <v>0.13641527869299461</v>
      </c>
      <c r="EG54" s="59">
        <f t="shared" ref="EG54" si="847">EG26/EG$32</f>
        <v>0.12461502878915141</v>
      </c>
      <c r="EH54" s="59"/>
      <c r="EI54" s="59">
        <f t="shared" si="672"/>
        <v>0.10743460302891235</v>
      </c>
      <c r="EJ54" s="59">
        <f t="shared" si="672"/>
        <v>0.12171530465793937</v>
      </c>
      <c r="EK54" s="59">
        <f t="shared" ref="EK54:FP54" si="848">EK26/EK$32</f>
        <v>0.1413629415077641</v>
      </c>
      <c r="EL54" s="59">
        <f t="shared" si="848"/>
        <v>0.1278045917036264</v>
      </c>
      <c r="EM54" s="59">
        <f t="shared" si="848"/>
        <v>0.12378644874803721</v>
      </c>
      <c r="EN54" s="59">
        <f t="shared" si="848"/>
        <v>0.13879076645034091</v>
      </c>
      <c r="EO54" s="59">
        <f t="shared" si="848"/>
        <v>0.13617701715718053</v>
      </c>
      <c r="EP54" s="59">
        <f t="shared" si="848"/>
        <v>0.1416608372111885</v>
      </c>
      <c r="EQ54" s="59">
        <f t="shared" ca="1" si="848"/>
        <v>0.13692180010501173</v>
      </c>
      <c r="ER54" s="59" t="e">
        <f t="shared" ca="1" si="848"/>
        <v>#DIV/0!</v>
      </c>
      <c r="ES54" s="59" t="e">
        <f t="shared" ca="1" si="848"/>
        <v>#DIV/0!</v>
      </c>
      <c r="ET54" s="59" t="e">
        <f t="shared" ca="1" si="848"/>
        <v>#DIV/0!</v>
      </c>
      <c r="EU54" s="59" t="e">
        <f t="shared" ca="1" si="848"/>
        <v>#DIV/0!</v>
      </c>
      <c r="EV54" s="59" t="e">
        <f t="shared" ca="1" si="848"/>
        <v>#DIV/0!</v>
      </c>
      <c r="EW54" s="59" t="e">
        <f t="shared" ca="1" si="848"/>
        <v>#DIV/0!</v>
      </c>
      <c r="EX54" s="59" t="e">
        <f t="shared" ca="1" si="848"/>
        <v>#DIV/0!</v>
      </c>
      <c r="EY54" s="59" t="e">
        <f t="shared" ca="1" si="848"/>
        <v>#DIV/0!</v>
      </c>
      <c r="EZ54" s="59" t="e">
        <f t="shared" ca="1" si="848"/>
        <v>#DIV/0!</v>
      </c>
      <c r="FA54" s="59" t="e">
        <f t="shared" ca="1" si="848"/>
        <v>#DIV/0!</v>
      </c>
      <c r="FB54" s="59" t="e">
        <f t="shared" ca="1" si="848"/>
        <v>#DIV/0!</v>
      </c>
      <c r="FC54" s="59" t="e">
        <f t="shared" ca="1" si="848"/>
        <v>#DIV/0!</v>
      </c>
      <c r="FD54" s="59" t="e">
        <f t="shared" ca="1" si="848"/>
        <v>#DIV/0!</v>
      </c>
      <c r="FE54" s="59" t="e">
        <f t="shared" ca="1" si="848"/>
        <v>#DIV/0!</v>
      </c>
      <c r="FF54" s="59" t="e">
        <f t="shared" ca="1" si="848"/>
        <v>#DIV/0!</v>
      </c>
      <c r="FG54" s="59" t="e">
        <f t="shared" ca="1" si="848"/>
        <v>#DIV/0!</v>
      </c>
      <c r="FH54" s="59" t="e">
        <f t="shared" ca="1" si="848"/>
        <v>#DIV/0!</v>
      </c>
      <c r="FI54" s="59" t="e">
        <f t="shared" ca="1" si="848"/>
        <v>#DIV/0!</v>
      </c>
      <c r="FJ54" s="59" t="e">
        <f t="shared" ca="1" si="848"/>
        <v>#DIV/0!</v>
      </c>
      <c r="FK54" s="59" t="e">
        <f t="shared" ca="1" si="848"/>
        <v>#DIV/0!</v>
      </c>
      <c r="FL54" s="59" t="e">
        <f t="shared" ca="1" si="848"/>
        <v>#DIV/0!</v>
      </c>
      <c r="FM54" s="59" t="e">
        <f t="shared" ca="1" si="848"/>
        <v>#DIV/0!</v>
      </c>
      <c r="FN54" s="59" t="e">
        <f t="shared" ca="1" si="848"/>
        <v>#DIV/0!</v>
      </c>
      <c r="FO54" s="59" t="e">
        <f t="shared" ca="1" si="848"/>
        <v>#DIV/0!</v>
      </c>
      <c r="FP54" s="59" t="e">
        <f t="shared" ca="1" si="848"/>
        <v>#DIV/0!</v>
      </c>
      <c r="FQ54" s="59" t="e">
        <f t="shared" ref="FQ54:GE54" ca="1" si="849">FQ26/FQ$32</f>
        <v>#DIV/0!</v>
      </c>
      <c r="FR54" s="59" t="e">
        <f t="shared" ca="1" si="849"/>
        <v>#DIV/0!</v>
      </c>
      <c r="FS54" s="59" t="e">
        <f t="shared" ca="1" si="849"/>
        <v>#DIV/0!</v>
      </c>
      <c r="FT54" s="59" t="e">
        <f t="shared" ca="1" si="849"/>
        <v>#DIV/0!</v>
      </c>
      <c r="FU54" s="59" t="e">
        <f t="shared" ca="1" si="849"/>
        <v>#DIV/0!</v>
      </c>
      <c r="FV54" s="59" t="e">
        <f t="shared" ca="1" si="849"/>
        <v>#DIV/0!</v>
      </c>
      <c r="FW54" s="59" t="e">
        <f t="shared" ca="1" si="849"/>
        <v>#DIV/0!</v>
      </c>
      <c r="FX54" s="59" t="e">
        <f t="shared" ca="1" si="849"/>
        <v>#DIV/0!</v>
      </c>
      <c r="FY54" s="59" t="e">
        <f t="shared" ca="1" si="849"/>
        <v>#DIV/0!</v>
      </c>
      <c r="FZ54" s="59" t="e">
        <f t="shared" ca="1" si="849"/>
        <v>#DIV/0!</v>
      </c>
      <c r="GA54" s="59" t="e">
        <f t="shared" ca="1" si="849"/>
        <v>#DIV/0!</v>
      </c>
      <c r="GB54" s="59" t="e">
        <f t="shared" ca="1" si="849"/>
        <v>#DIV/0!</v>
      </c>
      <c r="GC54" s="59" t="e">
        <f t="shared" ca="1" si="849"/>
        <v>#DIV/0!</v>
      </c>
      <c r="GD54" s="59" t="e">
        <f t="shared" ca="1" si="849"/>
        <v>#DIV/0!</v>
      </c>
      <c r="GE54" s="59" t="e">
        <f t="shared" ca="1" si="849"/>
        <v>#DIV/0!</v>
      </c>
      <c r="GF54" s="59" t="e">
        <f t="shared" ref="GF54:GH54" ca="1" si="850">GF26/GF$32</f>
        <v>#DIV/0!</v>
      </c>
      <c r="GG54" s="59" t="e">
        <f t="shared" ca="1" si="850"/>
        <v>#DIV/0!</v>
      </c>
      <c r="GH54" s="59" t="e">
        <f t="shared" ca="1" si="850"/>
        <v>#DIV/0!</v>
      </c>
      <c r="GI54" s="59" t="e">
        <f t="shared" ref="GI54" ca="1" si="851">GI26/GI$32</f>
        <v>#DIV/0!</v>
      </c>
    </row>
    <row r="55" spans="2:191" x14ac:dyDescent="0.2">
      <c r="B55" s="55" t="str">
        <f t="shared" si="677"/>
        <v>Tata Motors</v>
      </c>
      <c r="D55" s="59">
        <f t="shared" si="678"/>
        <v>0.13550621949299324</v>
      </c>
      <c r="E55" s="59">
        <f t="shared" si="678"/>
        <v>0.13566423357664234</v>
      </c>
      <c r="F55" s="59">
        <f t="shared" si="678"/>
        <v>0.13042521786028555</v>
      </c>
      <c r="G55" s="59">
        <f t="shared" si="678"/>
        <v>0.13686230970437138</v>
      </c>
      <c r="H55" s="59">
        <f t="shared" si="678"/>
        <v>0.13358573813498689</v>
      </c>
      <c r="I55" s="59">
        <f t="shared" si="678"/>
        <v>0.13872855486089819</v>
      </c>
      <c r="J55" s="59">
        <f t="shared" si="678"/>
        <v>0.12902857957380087</v>
      </c>
      <c r="K55" s="59">
        <f t="shared" si="678"/>
        <v>0.14291439563962807</v>
      </c>
      <c r="L55" s="59">
        <f t="shared" si="678"/>
        <v>0.13736513274988033</v>
      </c>
      <c r="M55" s="59">
        <f t="shared" si="678"/>
        <v>0.13036638919840074</v>
      </c>
      <c r="N55" s="59">
        <f t="shared" si="678"/>
        <v>0.11679283591722581</v>
      </c>
      <c r="O55" s="59">
        <f t="shared" si="678"/>
        <v>0.12266862544711293</v>
      </c>
      <c r="P55" s="59">
        <f t="shared" si="678"/>
        <v>0.12525779148999355</v>
      </c>
      <c r="Q55" s="59">
        <f t="shared" si="678"/>
        <v>0.12650443974100467</v>
      </c>
      <c r="R55" s="59">
        <f t="shared" si="678"/>
        <v>0.12124683065699925</v>
      </c>
      <c r="S55" s="59">
        <f t="shared" si="678"/>
        <v>0.110167211768537</v>
      </c>
      <c r="T55" s="59">
        <f t="shared" si="678"/>
        <v>0.12471144563985617</v>
      </c>
      <c r="U55" s="59">
        <f t="shared" si="678"/>
        <v>0.11950166151423576</v>
      </c>
      <c r="V55" s="59">
        <f t="shared" si="678"/>
        <v>0.117709810086605</v>
      </c>
      <c r="W55" s="59">
        <f t="shared" si="678"/>
        <v>0.10430338891877354</v>
      </c>
      <c r="X55" s="59">
        <f t="shared" si="678"/>
        <v>0.13876934278177003</v>
      </c>
      <c r="Y55" s="59">
        <f t="shared" si="678"/>
        <v>0.14516451978909431</v>
      </c>
      <c r="Z55" s="59">
        <f t="shared" si="678"/>
        <v>0.13771229333033405</v>
      </c>
      <c r="AA55" s="59">
        <f t="shared" si="678"/>
        <v>0.15445624411883319</v>
      </c>
      <c r="AB55" s="59">
        <f t="shared" si="678"/>
        <v>0.1427717019822283</v>
      </c>
      <c r="AC55" s="59">
        <f t="shared" si="678"/>
        <v>0.14434937755970967</v>
      </c>
      <c r="AD55" s="59">
        <f t="shared" si="678"/>
        <v>0.15388517491892675</v>
      </c>
      <c r="AE55" s="59">
        <f t="shared" si="678"/>
        <v>0.13557802774937192</v>
      </c>
      <c r="AF55" s="59">
        <f t="shared" si="632"/>
        <v>0.15458230471488221</v>
      </c>
      <c r="AG55" s="59">
        <f t="shared" si="632"/>
        <v>0.14036955040871935</v>
      </c>
      <c r="AH55" s="59">
        <f t="shared" si="632"/>
        <v>0.16332588309031351</v>
      </c>
      <c r="AI55" s="59"/>
      <c r="AJ55" s="59">
        <f t="shared" si="632"/>
        <v>0.10189914865749836</v>
      </c>
      <c r="AK55" s="59">
        <f t="shared" si="632"/>
        <v>0.11926161680458307</v>
      </c>
      <c r="AL55" s="59">
        <f t="shared" si="632"/>
        <v>0.13277295733911787</v>
      </c>
      <c r="AM55" s="59">
        <f t="shared" ref="AM55:AN55" si="852">AM27/AM$32</f>
        <v>0.14023075775858562</v>
      </c>
      <c r="AN55" s="59">
        <f t="shared" si="852"/>
        <v>0.13948033201010465</v>
      </c>
      <c r="AO55" s="59">
        <f t="shared" ref="AO55:AP55" si="853">AO27/AO$32</f>
        <v>0.14337383575244669</v>
      </c>
      <c r="AP55" s="59">
        <f t="shared" si="853"/>
        <v>0.12644738472553041</v>
      </c>
      <c r="AQ55" s="59">
        <f t="shared" ref="AQ55:AR55" si="854">AQ27/AQ$32</f>
        <v>0.14031757846421039</v>
      </c>
      <c r="AR55" s="59">
        <f t="shared" si="854"/>
        <v>0.13440655713567037</v>
      </c>
      <c r="AS55" s="59">
        <f t="shared" si="682"/>
        <v>0.13440655713567037</v>
      </c>
      <c r="AT55" s="59">
        <f t="shared" ref="AT55:AU55" si="855">AT27/AT$32</f>
        <v>0.14203813118033429</v>
      </c>
      <c r="AU55" s="59">
        <f t="shared" si="855"/>
        <v>0.13439266006249584</v>
      </c>
      <c r="AV55" s="59">
        <f t="shared" ref="AV55:AW55" si="856">AV27/AV$32</f>
        <v>0.14258594000993019</v>
      </c>
      <c r="AW55" s="59">
        <f t="shared" si="856"/>
        <v>0.16770382871005168</v>
      </c>
      <c r="AX55" s="59">
        <f t="shared" ref="AX55:AY55" si="857">AX27/AX$32</f>
        <v>0.10610053144375553</v>
      </c>
      <c r="AY55" s="59">
        <f t="shared" si="857"/>
        <v>0.13079117727990267</v>
      </c>
      <c r="AZ55" s="59">
        <f t="shared" ref="AZ55:BA55" si="858">AZ27/AZ$32</f>
        <v>0.14501522167361661</v>
      </c>
      <c r="BA55" s="59">
        <f t="shared" si="858"/>
        <v>0.15379721482598555</v>
      </c>
      <c r="BB55" s="59">
        <f t="shared" ref="BB55:BC55" si="859">BB27/BB$32</f>
        <v>0.13638097915578939</v>
      </c>
      <c r="BC55" s="59">
        <f t="shared" si="859"/>
        <v>0.13480585910253429</v>
      </c>
      <c r="BD55" s="59">
        <f t="shared" ref="BD55:BE55" si="860">BD27/BD$32</f>
        <v>0.13110457497306269</v>
      </c>
      <c r="BE55" s="59">
        <f t="shared" si="860"/>
        <v>0.13361579319026126</v>
      </c>
      <c r="BF55" s="59">
        <f t="shared" ref="BF55:BG55" si="861">BF27/BF$32</f>
        <v>0.13990292766045334</v>
      </c>
      <c r="BG55" s="59">
        <f t="shared" si="861"/>
        <v>0.1094578281635438</v>
      </c>
      <c r="BH55" s="59">
        <f t="shared" ref="BH55:BI55" si="862">BH27/BH$32</f>
        <v>0.11888400219901045</v>
      </c>
      <c r="BI55" s="59">
        <f t="shared" si="862"/>
        <v>0.12311024601560099</v>
      </c>
      <c r="BJ55" s="59">
        <f t="shared" ref="BJ55:BK55" si="863">BJ27/BJ$32</f>
        <v>0.16176347630821419</v>
      </c>
      <c r="BK55" s="59">
        <f t="shared" si="863"/>
        <v>0.10783272403912657</v>
      </c>
      <c r="BL55" s="59">
        <f t="shared" ref="BL55:BM55" si="864">BL27/BL$32</f>
        <v>0.13378843845950031</v>
      </c>
      <c r="BM55" s="59">
        <f t="shared" si="864"/>
        <v>0.13202247191011235</v>
      </c>
      <c r="BN55" s="59">
        <f t="shared" ref="BN55:BO55" si="865">BN27/BN$32</f>
        <v>0.13167334880776535</v>
      </c>
      <c r="BO55" s="59">
        <f t="shared" si="865"/>
        <v>0.14049747125247378</v>
      </c>
      <c r="BP55" s="59">
        <f t="shared" ref="BP55:BQ55" si="866">BP27/BP$32</f>
        <v>0.10751266136667618</v>
      </c>
      <c r="BQ55" s="59">
        <f t="shared" si="866"/>
        <v>0.12020986151771323</v>
      </c>
      <c r="BR55" s="59">
        <f t="shared" ref="BR55:BS55" si="867">BR27/BR$32</f>
        <v>0.12217012918118342</v>
      </c>
      <c r="BS55" s="59">
        <f t="shared" si="867"/>
        <v>0.14744963064423605</v>
      </c>
      <c r="BT55" s="59">
        <f t="shared" ref="BT55:BU55" si="868">BT27/BT$32</f>
        <v>9.3977629077261163E-2</v>
      </c>
      <c r="BU55" s="59">
        <f t="shared" si="868"/>
        <v>0.10372879393202478</v>
      </c>
      <c r="BV55" s="59">
        <f t="shared" ref="BV55" si="869">BV27/BV$32</f>
        <v>0.11037779670202059</v>
      </c>
      <c r="BW55" s="59">
        <f t="shared" ref="BW55:BX55" si="870">BW27/BW$32</f>
        <v>0.12542405489466765</v>
      </c>
      <c r="BX55" s="59">
        <f t="shared" si="870"/>
        <v>0.12424624635001814</v>
      </c>
      <c r="BY55" s="59">
        <f t="shared" ref="BY55:BZ55" si="871">BY27/BY$32</f>
        <v>0.12910540218331423</v>
      </c>
      <c r="BZ55" s="59">
        <f t="shared" si="871"/>
        <v>0.13094404557052156</v>
      </c>
      <c r="CA55" s="59">
        <f t="shared" ref="CA55:CB55" si="872">CA27/CA$32</f>
        <v>0.15047542898353047</v>
      </c>
      <c r="CB55" s="59">
        <f t="shared" si="872"/>
        <v>0.14482602997717431</v>
      </c>
      <c r="CC55" s="59">
        <f t="shared" ref="CC55:CD55" si="873">CC27/CC$32</f>
        <v>0.1161504026499286</v>
      </c>
      <c r="CD55" s="59">
        <f t="shared" si="873"/>
        <v>0.12448869752421959</v>
      </c>
      <c r="CE55" s="59">
        <f t="shared" ref="CE55:CF55" si="874">CE27/CE$32</f>
        <v>0.12693570770985338</v>
      </c>
      <c r="CF55" s="59">
        <f t="shared" si="874"/>
        <v>0.14309130429618369</v>
      </c>
      <c r="CG55" s="59">
        <f t="shared" ref="CG55:CH55" si="875">CG27/CG$32</f>
        <v>0.11699262667991424</v>
      </c>
      <c r="CH55" s="59">
        <f t="shared" si="875"/>
        <v>0.1207265137105055</v>
      </c>
      <c r="CI55" s="59">
        <f t="shared" ref="CI55:CK55" si="876">CI27/CI$32</f>
        <v>0.15300658450974866</v>
      </c>
      <c r="CJ55" s="59"/>
      <c r="CK55" s="59">
        <f t="shared" si="876"/>
        <v>0.12766224988604391</v>
      </c>
      <c r="CL55" s="59">
        <f t="shared" ref="CL55:CM55" si="877">CL27/CL$32</f>
        <v>0.10137455382621229</v>
      </c>
      <c r="CM55" s="59">
        <f t="shared" si="877"/>
        <v>0.10123878159875263</v>
      </c>
      <c r="CN55" s="59">
        <f t="shared" ref="CN55:CO55" si="878">CN27/CN$32</f>
        <v>0.10822790310765677</v>
      </c>
      <c r="CO55" s="59">
        <f t="shared" si="878"/>
        <v>0.12294785641374617</v>
      </c>
      <c r="CP55" s="59">
        <f t="shared" ref="CP55:CQ55" si="879">CP27/CP$32</f>
        <v>0.10242290748898679</v>
      </c>
      <c r="CQ55" s="59">
        <f t="shared" si="879"/>
        <v>0.12922257896325567</v>
      </c>
      <c r="CR55" s="59">
        <f t="shared" ref="CR55" si="880">CR27/CR$32</f>
        <v>0.12630069701744673</v>
      </c>
      <c r="CS55" s="59">
        <f t="shared" ref="CS55:CV55" si="881">CS27/CS$32</f>
        <v>0.14944533255825218</v>
      </c>
      <c r="CT55" s="59">
        <f t="shared" si="881"/>
        <v>0.10913427641349514</v>
      </c>
      <c r="CU55" s="59">
        <f t="shared" ref="CU55" si="882">CU27/CU$32</f>
        <v>0.12123291381520739</v>
      </c>
      <c r="CV55" s="59">
        <f t="shared" si="881"/>
        <v>0.14103437252421921</v>
      </c>
      <c r="CW55" s="59">
        <f t="shared" ref="CW55:CX55" si="883">CW27/CW$32</f>
        <v>0.16304421169431929</v>
      </c>
      <c r="CX55" s="59">
        <f t="shared" si="883"/>
        <v>9.6025985890473536E-2</v>
      </c>
      <c r="CY55" s="59">
        <f t="shared" ref="CY55" si="884">CY27/CY$32</f>
        <v>0.1085521490391668</v>
      </c>
      <c r="CZ55" s="59">
        <v>0.11868323522999782</v>
      </c>
      <c r="DA55" s="59">
        <v>0.14042083387452917</v>
      </c>
      <c r="DB55" s="59">
        <v>0.14422177302916547</v>
      </c>
      <c r="DC55" s="59">
        <v>0.11028034390560207</v>
      </c>
      <c r="DD55" s="59">
        <v>0.11101879738290581</v>
      </c>
      <c r="DE55" s="59">
        <v>0.11724340902754113</v>
      </c>
      <c r="DF55" s="59">
        <v>0.13470492817215343</v>
      </c>
      <c r="DG55" s="59">
        <v>8.672132663440496E-2</v>
      </c>
      <c r="DH55" s="59">
        <v>0.10670955004298953</v>
      </c>
      <c r="DI55" s="59">
        <v>0.11609824032031103</v>
      </c>
      <c r="DJ55" s="59">
        <v>0.13856460739151469</v>
      </c>
      <c r="DK55" s="59">
        <v>9.9120851448336142E-2</v>
      </c>
      <c r="DL55" s="59">
        <v>0.12277815363798511</v>
      </c>
      <c r="DM55" s="59">
        <v>0.12411190053285968</v>
      </c>
      <c r="DN55" s="59">
        <v>0.1303542411439714</v>
      </c>
      <c r="DO55" s="59">
        <v>0.10033242245823591</v>
      </c>
      <c r="DP55" s="59">
        <v>0.11794452172489976</v>
      </c>
      <c r="DQ55" s="59">
        <v>0.12435643564356436</v>
      </c>
      <c r="DR55" s="59">
        <v>0.12686905301314</v>
      </c>
      <c r="DS55" s="59">
        <v>7.8226208271051326E-2</v>
      </c>
      <c r="DT55" s="59">
        <v>7.7624971280401744E-2</v>
      </c>
      <c r="DU55" s="59">
        <v>0.12667188986512956</v>
      </c>
      <c r="DV55" s="59">
        <v>0.16924630975268012</v>
      </c>
      <c r="DW55" s="59">
        <f t="shared" ref="DW55:DX55" si="885">DW27/DW$32</f>
        <v>0.12437980936923855</v>
      </c>
      <c r="DX55" s="59">
        <f t="shared" si="885"/>
        <v>0.12393197315972505</v>
      </c>
      <c r="DY55" s="59">
        <f t="shared" ref="DY55:DZ55" si="886">DY27/DY$32</f>
        <v>0.14210102829471385</v>
      </c>
      <c r="DZ55" s="59">
        <f t="shared" si="886"/>
        <v>0.14053938660784174</v>
      </c>
      <c r="EA55" s="59">
        <f t="shared" ref="EA55:EB55" si="887">EA27/EA$32</f>
        <v>0.12030873967434902</v>
      </c>
      <c r="EB55" s="59">
        <f t="shared" si="887"/>
        <v>0.13974744566028882</v>
      </c>
      <c r="EC55" s="59">
        <f t="shared" ref="EC55:ED55" si="888">EC27/EC$32</f>
        <v>0.12530557194638792</v>
      </c>
      <c r="ED55" s="59">
        <f t="shared" si="888"/>
        <v>0.14451298103480023</v>
      </c>
      <c r="EE55" s="59">
        <f t="shared" ref="EE55:EF55" si="889">EE27/EE$32</f>
        <v>0.1134226652701027</v>
      </c>
      <c r="EF55" s="59">
        <f t="shared" si="889"/>
        <v>0.13214342520848008</v>
      </c>
      <c r="EG55" s="59">
        <f t="shared" ref="EG55" si="890">EG27/EG$32</f>
        <v>0.14024516427467162</v>
      </c>
      <c r="EH55" s="59"/>
      <c r="EI55" s="59">
        <f t="shared" si="672"/>
        <v>0.10698485543827443</v>
      </c>
      <c r="EJ55" s="59">
        <f t="shared" si="672"/>
        <v>0.11147740616709434</v>
      </c>
      <c r="EK55" s="59">
        <f t="shared" ref="EK55:FP55" si="891">EK27/EK$32</f>
        <v>0.10598485109708861</v>
      </c>
      <c r="EL55" s="59">
        <f t="shared" si="891"/>
        <v>0.1334898686842334</v>
      </c>
      <c r="EM55" s="59">
        <f t="shared" si="891"/>
        <v>0.15421176152768162</v>
      </c>
      <c r="EN55" s="59">
        <f t="shared" si="891"/>
        <v>0.12599605684712067</v>
      </c>
      <c r="EO55" s="59">
        <f t="shared" si="891"/>
        <v>0.1440857426855093</v>
      </c>
      <c r="EP55" s="59">
        <f t="shared" si="891"/>
        <v>0.14492533227896226</v>
      </c>
      <c r="EQ55" s="59">
        <f t="shared" ca="1" si="891"/>
        <v>0.13775511932385967</v>
      </c>
      <c r="ER55" s="59" t="e">
        <f t="shared" ca="1" si="891"/>
        <v>#DIV/0!</v>
      </c>
      <c r="ES55" s="59" t="e">
        <f t="shared" ca="1" si="891"/>
        <v>#DIV/0!</v>
      </c>
      <c r="ET55" s="59" t="e">
        <f t="shared" ca="1" si="891"/>
        <v>#DIV/0!</v>
      </c>
      <c r="EU55" s="59" t="e">
        <f t="shared" ca="1" si="891"/>
        <v>#DIV/0!</v>
      </c>
      <c r="EV55" s="59" t="e">
        <f t="shared" ca="1" si="891"/>
        <v>#DIV/0!</v>
      </c>
      <c r="EW55" s="59" t="e">
        <f t="shared" ca="1" si="891"/>
        <v>#DIV/0!</v>
      </c>
      <c r="EX55" s="59" t="e">
        <f t="shared" ca="1" si="891"/>
        <v>#DIV/0!</v>
      </c>
      <c r="EY55" s="59" t="e">
        <f t="shared" ca="1" si="891"/>
        <v>#DIV/0!</v>
      </c>
      <c r="EZ55" s="59" t="e">
        <f t="shared" ca="1" si="891"/>
        <v>#DIV/0!</v>
      </c>
      <c r="FA55" s="59" t="e">
        <f t="shared" ca="1" si="891"/>
        <v>#DIV/0!</v>
      </c>
      <c r="FB55" s="59" t="e">
        <f t="shared" ca="1" si="891"/>
        <v>#DIV/0!</v>
      </c>
      <c r="FC55" s="59" t="e">
        <f t="shared" ca="1" si="891"/>
        <v>#DIV/0!</v>
      </c>
      <c r="FD55" s="59" t="e">
        <f t="shared" ca="1" si="891"/>
        <v>#DIV/0!</v>
      </c>
      <c r="FE55" s="59" t="e">
        <f t="shared" ca="1" si="891"/>
        <v>#DIV/0!</v>
      </c>
      <c r="FF55" s="59" t="e">
        <f t="shared" ca="1" si="891"/>
        <v>#DIV/0!</v>
      </c>
      <c r="FG55" s="59" t="e">
        <f t="shared" ca="1" si="891"/>
        <v>#DIV/0!</v>
      </c>
      <c r="FH55" s="59" t="e">
        <f t="shared" ca="1" si="891"/>
        <v>#DIV/0!</v>
      </c>
      <c r="FI55" s="59" t="e">
        <f t="shared" ca="1" si="891"/>
        <v>#DIV/0!</v>
      </c>
      <c r="FJ55" s="59" t="e">
        <f t="shared" ca="1" si="891"/>
        <v>#DIV/0!</v>
      </c>
      <c r="FK55" s="59" t="e">
        <f t="shared" ca="1" si="891"/>
        <v>#DIV/0!</v>
      </c>
      <c r="FL55" s="59" t="e">
        <f t="shared" ca="1" si="891"/>
        <v>#DIV/0!</v>
      </c>
      <c r="FM55" s="59" t="e">
        <f t="shared" ca="1" si="891"/>
        <v>#DIV/0!</v>
      </c>
      <c r="FN55" s="59" t="e">
        <f t="shared" ca="1" si="891"/>
        <v>#DIV/0!</v>
      </c>
      <c r="FO55" s="59" t="e">
        <f t="shared" ca="1" si="891"/>
        <v>#DIV/0!</v>
      </c>
      <c r="FP55" s="59" t="e">
        <f t="shared" ca="1" si="891"/>
        <v>#DIV/0!</v>
      </c>
      <c r="FQ55" s="59" t="e">
        <f t="shared" ref="FQ55:GE55" ca="1" si="892">FQ27/FQ$32</f>
        <v>#DIV/0!</v>
      </c>
      <c r="FR55" s="59" t="e">
        <f t="shared" ca="1" si="892"/>
        <v>#DIV/0!</v>
      </c>
      <c r="FS55" s="59" t="e">
        <f t="shared" ca="1" si="892"/>
        <v>#DIV/0!</v>
      </c>
      <c r="FT55" s="59" t="e">
        <f t="shared" ca="1" si="892"/>
        <v>#DIV/0!</v>
      </c>
      <c r="FU55" s="59" t="e">
        <f t="shared" ca="1" si="892"/>
        <v>#DIV/0!</v>
      </c>
      <c r="FV55" s="59" t="e">
        <f t="shared" ca="1" si="892"/>
        <v>#DIV/0!</v>
      </c>
      <c r="FW55" s="59" t="e">
        <f t="shared" ca="1" si="892"/>
        <v>#DIV/0!</v>
      </c>
      <c r="FX55" s="59" t="e">
        <f t="shared" ca="1" si="892"/>
        <v>#DIV/0!</v>
      </c>
      <c r="FY55" s="59" t="e">
        <f t="shared" ca="1" si="892"/>
        <v>#DIV/0!</v>
      </c>
      <c r="FZ55" s="59" t="e">
        <f t="shared" ca="1" si="892"/>
        <v>#DIV/0!</v>
      </c>
      <c r="GA55" s="59" t="e">
        <f t="shared" ca="1" si="892"/>
        <v>#DIV/0!</v>
      </c>
      <c r="GB55" s="59" t="e">
        <f t="shared" ca="1" si="892"/>
        <v>#DIV/0!</v>
      </c>
      <c r="GC55" s="59" t="e">
        <f t="shared" ca="1" si="892"/>
        <v>#DIV/0!</v>
      </c>
      <c r="GD55" s="59" t="e">
        <f t="shared" ca="1" si="892"/>
        <v>#DIV/0!</v>
      </c>
      <c r="GE55" s="59" t="e">
        <f t="shared" ca="1" si="892"/>
        <v>#DIV/0!</v>
      </c>
      <c r="GF55" s="59" t="e">
        <f t="shared" ref="GF55:GH55" ca="1" si="893">GF27/GF$32</f>
        <v>#DIV/0!</v>
      </c>
      <c r="GG55" s="59" t="e">
        <f t="shared" ca="1" si="893"/>
        <v>#DIV/0!</v>
      </c>
      <c r="GH55" s="59" t="e">
        <f t="shared" ca="1" si="893"/>
        <v>#DIV/0!</v>
      </c>
      <c r="GI55" s="59" t="e">
        <f t="shared" ref="GI55" ca="1" si="894">GI27/GI$32</f>
        <v>#DIV/0!</v>
      </c>
    </row>
    <row r="56" spans="2:191" x14ac:dyDescent="0.2">
      <c r="B56" s="55" t="str">
        <f t="shared" si="677"/>
        <v>Toyota</v>
      </c>
      <c r="D56" s="59">
        <f t="shared" si="678"/>
        <v>4.7299637852306724E-2</v>
      </c>
      <c r="E56" s="59">
        <f t="shared" si="678"/>
        <v>4.6291970802919705E-2</v>
      </c>
      <c r="F56" s="59">
        <f t="shared" si="678"/>
        <v>5.01646370887621E-2</v>
      </c>
      <c r="G56" s="59">
        <f t="shared" si="678"/>
        <v>5.3875538661297302E-2</v>
      </c>
      <c r="H56" s="59">
        <f t="shared" si="678"/>
        <v>5.1022537562604338E-2</v>
      </c>
      <c r="I56" s="59">
        <f t="shared" si="678"/>
        <v>4.8588986496394149E-2</v>
      </c>
      <c r="J56" s="59">
        <f t="shared" si="678"/>
        <v>4.9561684840709858E-2</v>
      </c>
      <c r="K56" s="59">
        <f t="shared" si="678"/>
        <v>5.2933632574543123E-2</v>
      </c>
      <c r="L56" s="59">
        <f t="shared" si="678"/>
        <v>5.2903558408719881E-2</v>
      </c>
      <c r="M56" s="59">
        <f t="shared" si="678"/>
        <v>5.339625527080466E-2</v>
      </c>
      <c r="N56" s="59">
        <f t="shared" si="678"/>
        <v>5.6675316991838219E-2</v>
      </c>
      <c r="O56" s="59">
        <f t="shared" si="678"/>
        <v>5.0491824220746037E-2</v>
      </c>
      <c r="P56" s="59">
        <f t="shared" si="678"/>
        <v>5.2333734800613749E-2</v>
      </c>
      <c r="Q56" s="59">
        <f t="shared" si="678"/>
        <v>5.1373251343193857E-2</v>
      </c>
      <c r="R56" s="59">
        <f t="shared" si="678"/>
        <v>5.4301410079622796E-2</v>
      </c>
      <c r="S56" s="59">
        <f t="shared" si="678"/>
        <v>4.992283622874457E-2</v>
      </c>
      <c r="T56" s="59">
        <f t="shared" si="678"/>
        <v>5.1680960308910562E-2</v>
      </c>
      <c r="U56" s="59">
        <f t="shared" si="678"/>
        <v>4.9486493683930204E-2</v>
      </c>
      <c r="V56" s="59">
        <f t="shared" si="678"/>
        <v>5.6145866962368229E-2</v>
      </c>
      <c r="W56" s="59">
        <f t="shared" si="678"/>
        <v>5.8310919849381387E-2</v>
      </c>
      <c r="X56" s="59">
        <f t="shared" si="678"/>
        <v>4.8078313643549246E-2</v>
      </c>
      <c r="Y56" s="59">
        <f t="shared" si="678"/>
        <v>4.9709670960421809E-2</v>
      </c>
      <c r="Z56" s="59">
        <f t="shared" si="678"/>
        <v>5.2491283320211447E-2</v>
      </c>
      <c r="AA56" s="59">
        <f t="shared" si="678"/>
        <v>4.1126159430030916E-2</v>
      </c>
      <c r="AB56" s="59">
        <f t="shared" si="678"/>
        <v>6.0833902939166094E-2</v>
      </c>
      <c r="AC56" s="59">
        <f t="shared" si="678"/>
        <v>4.320992660476055E-2</v>
      </c>
      <c r="AD56" s="59">
        <f t="shared" si="678"/>
        <v>5.5220392412631124E-2</v>
      </c>
      <c r="AE56" s="59">
        <f t="shared" si="678"/>
        <v>4.7242106326301304E-2</v>
      </c>
      <c r="AF56" s="59">
        <f t="shared" si="632"/>
        <v>6.9915577093048062E-2</v>
      </c>
      <c r="AG56" s="59">
        <f t="shared" si="632"/>
        <v>3.9456318119891011E-2</v>
      </c>
      <c r="AH56" s="59">
        <f t="shared" si="632"/>
        <v>5.9223519116377528E-2</v>
      </c>
      <c r="AI56" s="59"/>
      <c r="AJ56" s="59">
        <f t="shared" si="632"/>
        <v>3.9816633922724297E-2</v>
      </c>
      <c r="AK56" s="59">
        <f t="shared" si="632"/>
        <v>4.2885635476342034E-2</v>
      </c>
      <c r="AL56" s="59">
        <f t="shared" si="632"/>
        <v>4.3810040285094512E-2</v>
      </c>
      <c r="AM56" s="59">
        <f t="shared" ref="AM56:AN56" si="895">AM28/AM$32</f>
        <v>5.2686524668844992E-2</v>
      </c>
      <c r="AN56" s="59">
        <f t="shared" si="895"/>
        <v>5.7785997834716711E-2</v>
      </c>
      <c r="AO56" s="59">
        <f t="shared" ref="AO56:AP56" si="896">AO28/AO$32</f>
        <v>5.8614249917261593E-2</v>
      </c>
      <c r="AP56" s="59">
        <f t="shared" si="896"/>
        <v>5.7000454351447731E-2</v>
      </c>
      <c r="AQ56" s="59">
        <f t="shared" ref="AQ56:AR56" si="897">AQ28/AQ$32</f>
        <v>5.9248232229251956E-2</v>
      </c>
      <c r="AR56" s="59">
        <f t="shared" si="897"/>
        <v>5.8307463895262521E-2</v>
      </c>
      <c r="AS56" s="59">
        <f t="shared" si="682"/>
        <v>5.8307463895262521E-2</v>
      </c>
      <c r="AT56" s="59">
        <f t="shared" ref="AT56:AU56" si="898">AT28/AT$32</f>
        <v>6.2733937575401369E-2</v>
      </c>
      <c r="AU56" s="59">
        <f t="shared" si="898"/>
        <v>6.1538461538461542E-2</v>
      </c>
      <c r="AV56" s="59">
        <f t="shared" ref="AV56:AW56" si="899">AV28/AV$32</f>
        <v>5.7215456058880225E-2</v>
      </c>
      <c r="AW56" s="59">
        <f t="shared" si="899"/>
        <v>5.4530112857293533E-2</v>
      </c>
      <c r="AX56" s="59">
        <f t="shared" ref="AX56:AY56" si="900">AX28/AX$32</f>
        <v>5.905668733392383E-2</v>
      </c>
      <c r="AY56" s="59">
        <f t="shared" si="900"/>
        <v>5.3628582600761775E-2</v>
      </c>
      <c r="AZ56" s="59">
        <f t="shared" ref="AZ56:BA56" si="901">AZ28/AZ$32</f>
        <v>5.4286372125150299E-2</v>
      </c>
      <c r="BA56" s="59">
        <f t="shared" si="901"/>
        <v>7.5944296519710644E-2</v>
      </c>
      <c r="BB56" s="59">
        <f t="shared" ref="BB56:BC56" si="902">BB28/BB$32</f>
        <v>5.0102413751556288E-2</v>
      </c>
      <c r="BC56" s="59">
        <f t="shared" si="902"/>
        <v>5.5723475160815314E-2</v>
      </c>
      <c r="BD56" s="59">
        <f t="shared" ref="BD56:BE56" si="903">BD28/BD$32</f>
        <v>6.2683828882611606E-2</v>
      </c>
      <c r="BE56" s="59">
        <f t="shared" si="903"/>
        <v>6.0191581468177213E-2</v>
      </c>
      <c r="BF56" s="59">
        <f t="shared" ref="BF56:BG56" si="904">BF28/BF$32</f>
        <v>6.0786389218774203E-2</v>
      </c>
      <c r="BG56" s="59">
        <f t="shared" si="904"/>
        <v>6.6000104970345877E-2</v>
      </c>
      <c r="BH56" s="59">
        <f t="shared" ref="BH56:BI56" si="905">BH28/BH$32</f>
        <v>6.5263488572999295E-2</v>
      </c>
      <c r="BI56" s="59">
        <f t="shared" si="905"/>
        <v>6.859459380350949E-2</v>
      </c>
      <c r="BJ56" s="59">
        <f t="shared" ref="BJ56:BK56" si="906">BJ28/BJ$32</f>
        <v>6.2959114200738173E-2</v>
      </c>
      <c r="BK56" s="59">
        <f t="shared" si="906"/>
        <v>6.5655567631656947E-2</v>
      </c>
      <c r="BL56" s="59">
        <f t="shared" ref="BL56:BM56" si="907">BL28/BL$32</f>
        <v>6.9637318620345695E-2</v>
      </c>
      <c r="BM56" s="59">
        <f t="shared" si="907"/>
        <v>6.6072971971848374E-2</v>
      </c>
      <c r="BN56" s="59">
        <f t="shared" ref="BN56:BO56" si="908">BN28/BN$32</f>
        <v>6.7763944573398044E-2</v>
      </c>
      <c r="BO56" s="59">
        <f t="shared" si="908"/>
        <v>6.7196129916829425E-2</v>
      </c>
      <c r="BP56" s="59">
        <f t="shared" ref="BP56:BQ56" si="909">BP28/BP$32</f>
        <v>7.0828511744638639E-2</v>
      </c>
      <c r="BQ56" s="59">
        <f t="shared" si="909"/>
        <v>6.9208249728627352E-2</v>
      </c>
      <c r="BR56" s="59">
        <f t="shared" ref="BR56:BS56" si="910">BR28/BR$32</f>
        <v>7.1013807045464325E-2</v>
      </c>
      <c r="BS56" s="59">
        <f t="shared" si="910"/>
        <v>7.0124913660895113E-2</v>
      </c>
      <c r="BT56" s="59">
        <f t="shared" ref="BT56:BU56" si="911">BT28/BT$32</f>
        <v>7.2409195288772557E-2</v>
      </c>
      <c r="BU56" s="59">
        <f t="shared" si="911"/>
        <v>7.0884720050952463E-2</v>
      </c>
      <c r="BV56" s="59">
        <f t="shared" ref="BV56" si="912">BV28/BV$32</f>
        <v>7.2056205001161264E-2</v>
      </c>
      <c r="BW56" s="59">
        <f t="shared" ref="BW56:BX56" si="913">BW28/BW$32</f>
        <v>6.6720107737198192E-2</v>
      </c>
      <c r="BX56" s="59">
        <f t="shared" si="913"/>
        <v>6.2114484164694089E-2</v>
      </c>
      <c r="BY56" s="59">
        <f t="shared" ref="BY56:BZ56" si="914">BY28/BY$32</f>
        <v>5.5050375184085648E-2</v>
      </c>
      <c r="BZ56" s="59">
        <f t="shared" si="914"/>
        <v>6.292054827033762E-2</v>
      </c>
      <c r="CA56" s="59">
        <f t="shared" ref="CA56:CB56" si="915">CA28/CA$32</f>
        <v>5.6157843990311124E-2</v>
      </c>
      <c r="CB56" s="59">
        <f t="shared" si="915"/>
        <v>5.1865545343296793E-2</v>
      </c>
      <c r="CC56" s="59">
        <f t="shared" ref="CC56:CD56" si="916">CC28/CC$32</f>
        <v>6.2887798086962779E-2</v>
      </c>
      <c r="CD56" s="59">
        <f t="shared" si="916"/>
        <v>6.6267491926803007E-2</v>
      </c>
      <c r="CE56" s="59">
        <f t="shared" ref="CE56:CF56" si="917">CE28/CE$32</f>
        <v>6.666941478763895E-2</v>
      </c>
      <c r="CF56" s="59">
        <f t="shared" si="917"/>
        <v>6.3985461628915205E-2</v>
      </c>
      <c r="CG56" s="59">
        <f t="shared" ref="CG56:CH56" si="918">CG28/CG$32</f>
        <v>7.1563039272080742E-2</v>
      </c>
      <c r="CH56" s="59">
        <f t="shared" si="918"/>
        <v>6.6877640682074496E-2</v>
      </c>
      <c r="CI56" s="59">
        <f t="shared" ref="CI56:CK56" si="919">CI28/CI$32</f>
        <v>6.4525633470830873E-2</v>
      </c>
      <c r="CJ56" s="59"/>
      <c r="CK56" s="59">
        <f t="shared" si="919"/>
        <v>5.1201647254837238E-2</v>
      </c>
      <c r="CL56" s="59">
        <f t="shared" ref="CL56:CM56" si="920">CL28/CL$32</f>
        <v>6.0505518528908189E-2</v>
      </c>
      <c r="CM56" s="59">
        <f t="shared" si="920"/>
        <v>6.2823046985304054E-2</v>
      </c>
      <c r="CN56" s="59">
        <f t="shared" ref="CN56:CO56" si="921">CN28/CN$32</f>
        <v>6.6784202227381642E-2</v>
      </c>
      <c r="CO56" s="59">
        <f t="shared" si="921"/>
        <v>6.5998213678121809E-2</v>
      </c>
      <c r="CP56" s="59">
        <f t="shared" ref="CP56:CQ56" si="922">CP28/CP$32</f>
        <v>7.3919655968114117E-2</v>
      </c>
      <c r="CQ56" s="59">
        <f t="shared" si="922"/>
        <v>7.4160972530940422E-2</v>
      </c>
      <c r="CR56" s="59">
        <f t="shared" ref="CR56" si="923">CR28/CR$32</f>
        <v>7.1249095012989219E-2</v>
      </c>
      <c r="CS56" s="59">
        <f t="shared" ref="CS56:CV56" si="924">CS28/CS$32</f>
        <v>6.6826527152061235E-2</v>
      </c>
      <c r="CT56" s="59">
        <f t="shared" si="924"/>
        <v>7.7121555332203232E-2</v>
      </c>
      <c r="CU56" s="59">
        <f t="shared" ref="CU56" si="925">CU28/CU$32</f>
        <v>7.4538199021324997E-2</v>
      </c>
      <c r="CV56" s="59">
        <f t="shared" si="924"/>
        <v>7.2386617927085214E-2</v>
      </c>
      <c r="CW56" s="59">
        <f t="shared" ref="CW56:CX56" si="926">CW28/CW$32</f>
        <v>5.6972132462644605E-2</v>
      </c>
      <c r="CX56" s="59">
        <f t="shared" si="926"/>
        <v>6.5624524184134392E-2</v>
      </c>
      <c r="CY56" s="59">
        <f t="shared" ref="CY56" si="927">CY28/CY$32</f>
        <v>6.2857561977409424E-2</v>
      </c>
      <c r="CZ56" s="59">
        <v>7.2669137417338853E-2</v>
      </c>
      <c r="DA56" s="59">
        <v>7.456812573061436E-2</v>
      </c>
      <c r="DB56" s="59">
        <v>6.9442679757435746E-2</v>
      </c>
      <c r="DC56" s="59">
        <v>7.7074560911958245E-2</v>
      </c>
      <c r="DD56" s="59">
        <v>7.8512825838612521E-2</v>
      </c>
      <c r="DE56" s="59">
        <v>7.7186406022491397E-2</v>
      </c>
      <c r="DF56" s="59">
        <v>7.1302703901226505E-2</v>
      </c>
      <c r="DG56" s="59">
        <v>8.4764047714453047E-2</v>
      </c>
      <c r="DH56" s="59">
        <v>8.2476196541731675E-2</v>
      </c>
      <c r="DI56" s="59">
        <v>8.006324982229121E-2</v>
      </c>
      <c r="DJ56" s="59">
        <v>6.7972907595549109E-2</v>
      </c>
      <c r="DK56" s="59">
        <v>8.4418999089003605E-2</v>
      </c>
      <c r="DL56" s="59">
        <v>7.9709699243495913E-2</v>
      </c>
      <c r="DM56" s="59">
        <v>7.7943788527844532E-2</v>
      </c>
      <c r="DN56" s="59">
        <v>7.5766439172354025E-2</v>
      </c>
      <c r="DO56" s="59">
        <v>8.0711046003887649E-2</v>
      </c>
      <c r="DP56" s="59">
        <v>7.8815154242697E-2</v>
      </c>
      <c r="DQ56" s="59">
        <v>7.4819801980198025E-2</v>
      </c>
      <c r="DR56" s="59">
        <v>7.4998112067663492E-2</v>
      </c>
      <c r="DS56" s="59">
        <v>9.8714499252615842E-2</v>
      </c>
      <c r="DT56" s="59">
        <v>0.11888272557193029</v>
      </c>
      <c r="DU56" s="59">
        <v>8.7749734176506805E-2</v>
      </c>
      <c r="DV56" s="59">
        <v>4.6661670305321125E-2</v>
      </c>
      <c r="DW56" s="59">
        <f t="shared" ref="DW56:DX56" si="928">DW28/DW$32</f>
        <v>5.7466846050355562E-2</v>
      </c>
      <c r="DX56" s="59">
        <f t="shared" si="928"/>
        <v>6.9915465845840935E-2</v>
      </c>
      <c r="DY56" s="59">
        <f t="shared" ref="DY56:DZ56" si="929">DY28/DY$32</f>
        <v>5.9881742416972396E-2</v>
      </c>
      <c r="DZ56" s="59">
        <f t="shared" si="929"/>
        <v>6.9380203515263639E-2</v>
      </c>
      <c r="EA56" s="59">
        <f t="shared" ref="EA56:EB56" si="930">EA28/EA$32</f>
        <v>7.7672744617652792E-2</v>
      </c>
      <c r="EB56" s="59">
        <f t="shared" si="930"/>
        <v>7.2161430003626209E-2</v>
      </c>
      <c r="EC56" s="59">
        <f t="shared" ref="EC56:ED56" si="931">EC28/EC$32</f>
        <v>7.1556520273118096E-2</v>
      </c>
      <c r="ED56" s="59">
        <f t="shared" si="931"/>
        <v>6.6820106794328857E-2</v>
      </c>
      <c r="EE56" s="59">
        <f t="shared" ref="EE56:EF56" si="932">EE28/EE$32</f>
        <v>8.2794572663464197E-2</v>
      </c>
      <c r="EF56" s="59">
        <f t="shared" si="932"/>
        <v>6.986071030925492E-2</v>
      </c>
      <c r="EG56" s="59">
        <f t="shared" ref="EG56" si="933">EG28/EG$32</f>
        <v>6.8850503353662246E-2</v>
      </c>
      <c r="EH56" s="59"/>
      <c r="EI56" s="59">
        <f t="shared" si="672"/>
        <v>6.0715924736117484E-2</v>
      </c>
      <c r="EJ56" s="59">
        <f t="shared" si="672"/>
        <v>7.1604401339538118E-2</v>
      </c>
      <c r="EK56" s="59">
        <f t="shared" ref="EK56:FP56" si="934">EK28/EK$32</f>
        <v>7.0204475707734221E-2</v>
      </c>
      <c r="EL56" s="59">
        <f t="shared" si="934"/>
        <v>7.2267153665536127E-2</v>
      </c>
      <c r="EM56" s="59">
        <f t="shared" si="934"/>
        <v>6.2032518952504771E-2</v>
      </c>
      <c r="EN56" s="59">
        <f t="shared" si="934"/>
        <v>7.4930173334428654E-2</v>
      </c>
      <c r="EO56" s="59">
        <f t="shared" si="934"/>
        <v>7.0735554691213967E-2</v>
      </c>
      <c r="EP56" s="59">
        <f t="shared" si="934"/>
        <v>6.7875138132749369E-2</v>
      </c>
      <c r="EQ56" s="59">
        <f t="shared" ca="1" si="934"/>
        <v>6.8189901932555322E-2</v>
      </c>
      <c r="ER56" s="59" t="e">
        <f t="shared" ca="1" si="934"/>
        <v>#DIV/0!</v>
      </c>
      <c r="ES56" s="59" t="e">
        <f t="shared" ca="1" si="934"/>
        <v>#DIV/0!</v>
      </c>
      <c r="ET56" s="59" t="e">
        <f t="shared" ca="1" si="934"/>
        <v>#DIV/0!</v>
      </c>
      <c r="EU56" s="59" t="e">
        <f t="shared" ca="1" si="934"/>
        <v>#DIV/0!</v>
      </c>
      <c r="EV56" s="59" t="e">
        <f t="shared" ca="1" si="934"/>
        <v>#DIV/0!</v>
      </c>
      <c r="EW56" s="59" t="e">
        <f t="shared" ca="1" si="934"/>
        <v>#DIV/0!</v>
      </c>
      <c r="EX56" s="59" t="e">
        <f t="shared" ca="1" si="934"/>
        <v>#DIV/0!</v>
      </c>
      <c r="EY56" s="59" t="e">
        <f t="shared" ca="1" si="934"/>
        <v>#DIV/0!</v>
      </c>
      <c r="EZ56" s="59" t="e">
        <f t="shared" ca="1" si="934"/>
        <v>#DIV/0!</v>
      </c>
      <c r="FA56" s="59" t="e">
        <f t="shared" ca="1" si="934"/>
        <v>#DIV/0!</v>
      </c>
      <c r="FB56" s="59" t="e">
        <f t="shared" ca="1" si="934"/>
        <v>#DIV/0!</v>
      </c>
      <c r="FC56" s="59" t="e">
        <f t="shared" ca="1" si="934"/>
        <v>#DIV/0!</v>
      </c>
      <c r="FD56" s="59" t="e">
        <f t="shared" ca="1" si="934"/>
        <v>#DIV/0!</v>
      </c>
      <c r="FE56" s="59" t="e">
        <f t="shared" ca="1" si="934"/>
        <v>#DIV/0!</v>
      </c>
      <c r="FF56" s="59" t="e">
        <f t="shared" ca="1" si="934"/>
        <v>#DIV/0!</v>
      </c>
      <c r="FG56" s="59" t="e">
        <f t="shared" ca="1" si="934"/>
        <v>#DIV/0!</v>
      </c>
      <c r="FH56" s="59" t="e">
        <f t="shared" ca="1" si="934"/>
        <v>#DIV/0!</v>
      </c>
      <c r="FI56" s="59" t="e">
        <f t="shared" ca="1" si="934"/>
        <v>#DIV/0!</v>
      </c>
      <c r="FJ56" s="59" t="e">
        <f t="shared" ca="1" si="934"/>
        <v>#DIV/0!</v>
      </c>
      <c r="FK56" s="59" t="e">
        <f t="shared" ca="1" si="934"/>
        <v>#DIV/0!</v>
      </c>
      <c r="FL56" s="59" t="e">
        <f t="shared" ca="1" si="934"/>
        <v>#DIV/0!</v>
      </c>
      <c r="FM56" s="59" t="e">
        <f t="shared" ca="1" si="934"/>
        <v>#DIV/0!</v>
      </c>
      <c r="FN56" s="59" t="e">
        <f t="shared" ca="1" si="934"/>
        <v>#DIV/0!</v>
      </c>
      <c r="FO56" s="59" t="e">
        <f t="shared" ca="1" si="934"/>
        <v>#DIV/0!</v>
      </c>
      <c r="FP56" s="59" t="e">
        <f t="shared" ca="1" si="934"/>
        <v>#DIV/0!</v>
      </c>
      <c r="FQ56" s="59" t="e">
        <f t="shared" ref="FQ56:GE56" ca="1" si="935">FQ28/FQ$32</f>
        <v>#DIV/0!</v>
      </c>
      <c r="FR56" s="59" t="e">
        <f t="shared" ca="1" si="935"/>
        <v>#DIV/0!</v>
      </c>
      <c r="FS56" s="59" t="e">
        <f t="shared" ca="1" si="935"/>
        <v>#DIV/0!</v>
      </c>
      <c r="FT56" s="59" t="e">
        <f t="shared" ca="1" si="935"/>
        <v>#DIV/0!</v>
      </c>
      <c r="FU56" s="59" t="e">
        <f t="shared" ca="1" si="935"/>
        <v>#DIV/0!</v>
      </c>
      <c r="FV56" s="59" t="e">
        <f t="shared" ca="1" si="935"/>
        <v>#DIV/0!</v>
      </c>
      <c r="FW56" s="59" t="e">
        <f t="shared" ca="1" si="935"/>
        <v>#DIV/0!</v>
      </c>
      <c r="FX56" s="59" t="e">
        <f t="shared" ca="1" si="935"/>
        <v>#DIV/0!</v>
      </c>
      <c r="FY56" s="59" t="e">
        <f t="shared" ca="1" si="935"/>
        <v>#DIV/0!</v>
      </c>
      <c r="FZ56" s="59" t="e">
        <f t="shared" ca="1" si="935"/>
        <v>#DIV/0!</v>
      </c>
      <c r="GA56" s="59" t="e">
        <f t="shared" ca="1" si="935"/>
        <v>#DIV/0!</v>
      </c>
      <c r="GB56" s="59" t="e">
        <f t="shared" ca="1" si="935"/>
        <v>#DIV/0!</v>
      </c>
      <c r="GC56" s="59" t="e">
        <f t="shared" ca="1" si="935"/>
        <v>#DIV/0!</v>
      </c>
      <c r="GD56" s="59" t="e">
        <f t="shared" ca="1" si="935"/>
        <v>#DIV/0!</v>
      </c>
      <c r="GE56" s="59" t="e">
        <f t="shared" ca="1" si="935"/>
        <v>#DIV/0!</v>
      </c>
      <c r="GF56" s="59" t="e">
        <f t="shared" ref="GF56:GH56" ca="1" si="936">GF28/GF$32</f>
        <v>#DIV/0!</v>
      </c>
      <c r="GG56" s="59" t="e">
        <f t="shared" ca="1" si="936"/>
        <v>#DIV/0!</v>
      </c>
      <c r="GH56" s="59" t="e">
        <f t="shared" ca="1" si="936"/>
        <v>#DIV/0!</v>
      </c>
      <c r="GI56" s="59" t="e">
        <f t="shared" ref="GI56" ca="1" si="937">GI28/GI$32</f>
        <v>#DIV/0!</v>
      </c>
    </row>
    <row r="57" spans="2:191" x14ac:dyDescent="0.2">
      <c r="B57" s="55" t="str">
        <f t="shared" si="677"/>
        <v>Others</v>
      </c>
      <c r="D57" s="59">
        <f t="shared" ref="D57:AL57" si="938">1-SUM(D50:D56)</f>
        <v>7.3941111635962731E-2</v>
      </c>
      <c r="E57" s="59">
        <f t="shared" si="938"/>
        <v>7.2043795620437945E-2</v>
      </c>
      <c r="F57" s="59">
        <f t="shared" si="938"/>
        <v>7.5789832240483745E-2</v>
      </c>
      <c r="G57" s="59">
        <f t="shared" si="938"/>
        <v>7.5120904762800866E-2</v>
      </c>
      <c r="H57" s="59">
        <f t="shared" si="938"/>
        <v>7.7435606963987547E-2</v>
      </c>
      <c r="I57" s="59">
        <f t="shared" si="938"/>
        <v>7.779569964141464E-2</v>
      </c>
      <c r="J57" s="59">
        <f t="shared" si="938"/>
        <v>8.3614852825885544E-2</v>
      </c>
      <c r="K57" s="59">
        <f t="shared" si="938"/>
        <v>7.8406540557871218E-2</v>
      </c>
      <c r="L57" s="59">
        <f t="shared" si="938"/>
        <v>7.4371846960193499E-2</v>
      </c>
      <c r="M57" s="59">
        <f t="shared" si="938"/>
        <v>7.2644250726442428E-2</v>
      </c>
      <c r="N57" s="59">
        <f t="shared" si="938"/>
        <v>7.6804130642320279E-2</v>
      </c>
      <c r="O57" s="59">
        <f t="shared" si="938"/>
        <v>7.2496167603474659E-2</v>
      </c>
      <c r="P57" s="59">
        <f t="shared" si="938"/>
        <v>6.8634406295886907E-2</v>
      </c>
      <c r="Q57" s="59">
        <f t="shared" si="938"/>
        <v>6.5249790223803061E-2</v>
      </c>
      <c r="R57" s="59">
        <f t="shared" si="938"/>
        <v>7.1738356834660455E-2</v>
      </c>
      <c r="S57" s="59">
        <f t="shared" si="938"/>
        <v>6.6969658355633066E-2</v>
      </c>
      <c r="T57" s="59">
        <f t="shared" si="938"/>
        <v>6.7630146760496501E-2</v>
      </c>
      <c r="U57" s="59">
        <f t="shared" si="938"/>
        <v>6.4376440075491814E-2</v>
      </c>
      <c r="V57" s="59">
        <f t="shared" si="938"/>
        <v>6.9705093833780096E-2</v>
      </c>
      <c r="W57" s="59">
        <f t="shared" si="938"/>
        <v>7.6098260713645227E-2</v>
      </c>
      <c r="X57" s="59">
        <f t="shared" si="938"/>
        <v>6.2026560014362242E-2</v>
      </c>
      <c r="Y57" s="59">
        <f t="shared" si="938"/>
        <v>6.5314022558900175E-2</v>
      </c>
      <c r="Z57" s="59">
        <f t="shared" si="938"/>
        <v>7.4963446181531834E-2</v>
      </c>
      <c r="AA57" s="59">
        <f t="shared" si="938"/>
        <v>6.1483398306223958E-2</v>
      </c>
      <c r="AB57" s="59">
        <f t="shared" si="938"/>
        <v>6.2072795625427113E-2</v>
      </c>
      <c r="AC57" s="59">
        <f t="shared" si="938"/>
        <v>6.2714407363853919E-2</v>
      </c>
      <c r="AD57" s="59">
        <f t="shared" si="938"/>
        <v>7.2830045111147323E-2</v>
      </c>
      <c r="AE57" s="59">
        <f t="shared" si="938"/>
        <v>6.158391091921378E-2</v>
      </c>
      <c r="AF57" s="59">
        <f t="shared" si="938"/>
        <v>9.521197159489192E-2</v>
      </c>
      <c r="AG57" s="59">
        <f t="shared" si="938"/>
        <v>5.7359076975476708E-2</v>
      </c>
      <c r="AH57" s="59">
        <f t="shared" si="938"/>
        <v>8.8610588805714152E-2</v>
      </c>
      <c r="AI57" s="59"/>
      <c r="AJ57" s="59">
        <f t="shared" si="938"/>
        <v>5.0687622789783893E-2</v>
      </c>
      <c r="AK57" s="59">
        <f t="shared" si="938"/>
        <v>6.4655208996392988E-2</v>
      </c>
      <c r="AL57" s="59">
        <f t="shared" si="938"/>
        <v>6.5075921908893664E-2</v>
      </c>
      <c r="AM57" s="59">
        <f t="shared" ref="AM57:AN57" si="939">1-SUM(AM50:AM56)</f>
        <v>6.3478720663801447E-2</v>
      </c>
      <c r="AN57" s="59">
        <f t="shared" si="939"/>
        <v>6.2672921929507908E-2</v>
      </c>
      <c r="AO57" s="59">
        <f t="shared" ref="AO57:AP57" si="940">1-SUM(AO50:AO56)</f>
        <v>6.1604652262304493E-2</v>
      </c>
      <c r="AP57" s="59">
        <f t="shared" si="940"/>
        <v>6.132367721771681E-2</v>
      </c>
      <c r="AQ57" s="59">
        <f t="shared" ref="AQ57:AR57" si="941">1-SUM(AQ50:AQ56)</f>
        <v>6.0922962411611548E-2</v>
      </c>
      <c r="AR57" s="59">
        <f t="shared" si="941"/>
        <v>5.8859617909422179E-2</v>
      </c>
      <c r="AS57" s="59">
        <f t="shared" si="682"/>
        <v>5.8859617909422179E-2</v>
      </c>
      <c r="AT57" s="59">
        <f t="shared" ref="AT57:AU57" si="942">1-SUM(AT50:AT56)</f>
        <v>7.1802724244955263E-2</v>
      </c>
      <c r="AU57" s="59">
        <f t="shared" si="942"/>
        <v>6.2203310950069701E-2</v>
      </c>
      <c r="AV57" s="59">
        <f t="shared" ref="AV57:AW57" si="943">1-SUM(AV50:AV56)</f>
        <v>6.282309646893891E-2</v>
      </c>
      <c r="AW57" s="59">
        <f t="shared" si="943"/>
        <v>6.2206283912854987E-2</v>
      </c>
      <c r="AX57" s="59">
        <f t="shared" ref="AX57:AY57" si="944">1-SUM(AX50:AX56)</f>
        <v>6.7017271922054977E-2</v>
      </c>
      <c r="AY57" s="59">
        <f t="shared" si="944"/>
        <v>6.2723573114744635E-2</v>
      </c>
      <c r="AZ57" s="59">
        <f t="shared" ref="AZ57:BA57" si="945">1-SUM(AZ50:AZ56)</f>
        <v>6.1986748190027918E-2</v>
      </c>
      <c r="BA57" s="59">
        <f t="shared" si="945"/>
        <v>8.600579655505558E-2</v>
      </c>
      <c r="BB57" s="59">
        <f t="shared" ref="BB57:BC57" si="946">1-SUM(BB50:BB56)</f>
        <v>5.8837704325474749E-2</v>
      </c>
      <c r="BC57" s="59">
        <f t="shared" si="946"/>
        <v>6.7767185925753815E-2</v>
      </c>
      <c r="BD57" s="59">
        <f t="shared" ref="BD57:BE57" si="947">1-SUM(BD50:BD56)</f>
        <v>6.7838317947523263E-2</v>
      </c>
      <c r="BE57" s="59">
        <f t="shared" si="947"/>
        <v>6.3246446225169617E-2</v>
      </c>
      <c r="BF57" s="59">
        <f t="shared" ref="BF57:BG57" si="948">1-SUM(BF50:BF56)</f>
        <v>7.0493623173439324E-2</v>
      </c>
      <c r="BG57" s="59">
        <f t="shared" si="948"/>
        <v>7.0395738203957281E-2</v>
      </c>
      <c r="BH57" s="59">
        <f t="shared" ref="BH57:BI57" si="949">1-SUM(BH50:BH56)</f>
        <v>6.3476792586193431E-2</v>
      </c>
      <c r="BI57" s="59">
        <f t="shared" si="949"/>
        <v>6.3150346119510092E-2</v>
      </c>
      <c r="BJ57" s="59">
        <f t="shared" ref="BJ57:BK57" si="950">1-SUM(BJ50:BJ56)</f>
        <v>6.134661554448706E-2</v>
      </c>
      <c r="BK57" s="59">
        <f t="shared" si="950"/>
        <v>6.8100978164213122E-2</v>
      </c>
      <c r="BL57" s="59">
        <f t="shared" ref="BL57:BM57" si="951">1-SUM(BL50:BL56)</f>
        <v>6.3730303455370119E-2</v>
      </c>
      <c r="BM57" s="59">
        <f t="shared" si="951"/>
        <v>5.8124459809853035E-2</v>
      </c>
      <c r="BN57" s="59">
        <f t="shared" ref="BN57:BO57" si="952">1-SUM(BN50:BN56)</f>
        <v>6.1292818456777032E-2</v>
      </c>
      <c r="BO57" s="59">
        <f t="shared" si="952"/>
        <v>6.1660048376039556E-2</v>
      </c>
      <c r="BP57" s="59">
        <f t="shared" ref="BP57:BQ57" si="953">1-SUM(BP50:BP56)</f>
        <v>6.2638072767166153E-2</v>
      </c>
      <c r="BQ57" s="59">
        <f t="shared" si="953"/>
        <v>6.1807177395480362E-2</v>
      </c>
      <c r="BR57" s="59">
        <f t="shared" ref="BR57:BS57" si="954">1-SUM(BR50:BR56)</f>
        <v>6.0934520481167653E-2</v>
      </c>
      <c r="BS57" s="59">
        <f t="shared" si="954"/>
        <v>6.3405097226612361E-2</v>
      </c>
      <c r="BT57" s="59">
        <f t="shared" ref="BT57:BU57" si="955">1-SUM(BT50:BT56)</f>
        <v>6.8162176843872713E-2</v>
      </c>
      <c r="BU57" s="59">
        <f t="shared" si="955"/>
        <v>6.4037982745643096E-2</v>
      </c>
      <c r="BV57" s="59">
        <f t="shared" ref="BV57" si="956">1-SUM(BV50:BV56)</f>
        <v>6.3579004412789297E-2</v>
      </c>
      <c r="BW57" s="59">
        <f t="shared" ref="BW57:BX57" si="957">1-SUM(BW50:BW56)</f>
        <v>6.0499567127328735E-2</v>
      </c>
      <c r="BX57" s="59">
        <f t="shared" si="957"/>
        <v>5.7656754842165259E-2</v>
      </c>
      <c r="BY57" s="59">
        <f t="shared" ref="BY57:BZ57" si="958">1-SUM(BY50:BY56)</f>
        <v>4.7476565604618992E-2</v>
      </c>
      <c r="BZ57" s="59">
        <f t="shared" si="958"/>
        <v>5.7212365750904937E-2</v>
      </c>
      <c r="CA57" s="59">
        <f t="shared" ref="CA57:CB57" si="959">1-SUM(CA50:CA56)</f>
        <v>5.6996605758452334E-2</v>
      </c>
      <c r="CB57" s="59">
        <f t="shared" si="959"/>
        <v>5.3644734900755942E-2</v>
      </c>
      <c r="CC57" s="59">
        <f t="shared" ref="CC57:CD57" si="960">1-SUM(CC50:CC56)</f>
        <v>6.3631890354403864E-2</v>
      </c>
      <c r="CD57" s="59">
        <f t="shared" si="960"/>
        <v>6.4962325080731964E-2</v>
      </c>
      <c r="CE57" s="59">
        <f t="shared" ref="CE57:CF57" si="961">1-SUM(CE50:CE56)</f>
        <v>6.7122854748065897E-2</v>
      </c>
      <c r="CF57" s="59">
        <f t="shared" si="961"/>
        <v>6.8653419011533434E-2</v>
      </c>
      <c r="CG57" s="59">
        <f t="shared" ref="CG57:CH57" si="962">1-SUM(CG50:CG56)</f>
        <v>6.8922240234272847E-2</v>
      </c>
      <c r="CH57" s="59">
        <f t="shared" si="962"/>
        <v>7.0210581244634529E-2</v>
      </c>
      <c r="CI57" s="59">
        <f t="shared" ref="CI57:CK57" si="963">1-SUM(CI50:CI56)</f>
        <v>7.5158207578591374E-2</v>
      </c>
      <c r="CJ57" s="59"/>
      <c r="CK57" s="59">
        <f t="shared" si="963"/>
        <v>5.4816805771679245E-2</v>
      </c>
      <c r="CL57" s="59">
        <f t="shared" ref="CL57:CM57" si="964">1-SUM(CL50:CL56)</f>
        <v>6.1231004362588104E-2</v>
      </c>
      <c r="CM57" s="59">
        <f t="shared" si="964"/>
        <v>6.1939079937631369E-2</v>
      </c>
      <c r="CN57" s="59">
        <f t="shared" ref="CN57:CO57" si="965">1-SUM(CN50:CN56)</f>
        <v>6.5132910370857777E-2</v>
      </c>
      <c r="CO57" s="59">
        <f t="shared" si="965"/>
        <v>6.1436713167744017E-2</v>
      </c>
      <c r="CP57" s="59">
        <f t="shared" ref="CP57:CQ57" si="966">1-SUM(CP50:CP56)</f>
        <v>6.7285504510174121E-2</v>
      </c>
      <c r="CQ57" s="59">
        <f t="shared" si="966"/>
        <v>6.4460360582859977E-2</v>
      </c>
      <c r="CR57" s="59">
        <f t="shared" ref="CR57" si="967">1-SUM(CR50:CR56)</f>
        <v>6.7331033601635282E-2</v>
      </c>
      <c r="CS57" s="59">
        <f t="shared" ref="CS57:CV57" si="968">1-SUM(CS50:CS56)</f>
        <v>6.9769413360461052E-2</v>
      </c>
      <c r="CT57" s="59">
        <f t="shared" si="968"/>
        <v>7.7151557882420008E-2</v>
      </c>
      <c r="CU57" s="59">
        <f t="shared" ref="CU57" si="969">1-SUM(CU50:CU56)</f>
        <v>7.2985319875047527E-2</v>
      </c>
      <c r="CV57" s="59">
        <f t="shared" si="968"/>
        <v>7.4443687714567552E-2</v>
      </c>
      <c r="CW57" s="59">
        <f t="shared" ref="CW57:CX57" si="970">1-SUM(CW50:CW56)</f>
        <v>7.276898508783114E-2</v>
      </c>
      <c r="CX57" s="59">
        <f t="shared" si="970"/>
        <v>7.5998578896614655E-2</v>
      </c>
      <c r="CY57" s="59">
        <f t="shared" ref="CY57" si="971">1-SUM(CY50:CY56)</f>
        <v>3.108405456945873E-2</v>
      </c>
      <c r="CZ57" s="59">
        <v>6.9544364508393408E-2</v>
      </c>
      <c r="DA57" s="59">
        <v>7.0333809585660489E-2</v>
      </c>
      <c r="DB57" s="59">
        <v>7.3866589662142657E-2</v>
      </c>
      <c r="DC57" s="59">
        <v>7.8003170079572248E-2</v>
      </c>
      <c r="DD57" s="59">
        <v>7.2533863477886817E-2</v>
      </c>
      <c r="DE57" s="59">
        <v>7.5188202856346198E-2</v>
      </c>
      <c r="DF57" s="59">
        <v>6.9283822105005388E-2</v>
      </c>
      <c r="DG57" s="59">
        <v>8.2698887279228361E-2</v>
      </c>
      <c r="DH57" s="59">
        <v>7.604369009330314E-2</v>
      </c>
      <c r="DI57" s="59">
        <v>7.340461027374412E-2</v>
      </c>
      <c r="DJ57" s="59">
        <v>6.4039460676048154E-2</v>
      </c>
      <c r="DK57" s="59">
        <v>7.704215024774641E-2</v>
      </c>
      <c r="DL57" s="59">
        <v>7.2498308629067032E-2</v>
      </c>
      <c r="DM57" s="59">
        <v>6.6816424616027548E-2</v>
      </c>
      <c r="DN57" s="59">
        <v>6.756581085472857E-2</v>
      </c>
      <c r="DO57" s="59">
        <v>7.1668028284080365E-2</v>
      </c>
      <c r="DP57" s="59">
        <v>6.9061451599705337E-2</v>
      </c>
      <c r="DQ57" s="59">
        <v>7.230099009900981E-2</v>
      </c>
      <c r="DR57" s="59">
        <v>6.8107159039419995E-2</v>
      </c>
      <c r="DS57" s="59">
        <v>8.6955655206776172E-2</v>
      </c>
      <c r="DT57" s="59">
        <v>9.0097482522073058E-2</v>
      </c>
      <c r="DU57" s="59">
        <v>7.5018187923219015E-2</v>
      </c>
      <c r="DV57" s="59">
        <v>5.6958519339177061E-2</v>
      </c>
      <c r="DW57" s="59">
        <f t="shared" ref="DW57:DX57" si="972">1-SUM(DW50:DW56)</f>
        <v>6.0883678219830428E-2</v>
      </c>
      <c r="DX57" s="59">
        <f t="shared" si="972"/>
        <v>5.9037708951903634E-2</v>
      </c>
      <c r="DY57" s="59">
        <f t="shared" ref="DY57:DZ57" si="973">1-SUM(DY50:DY56)</f>
        <v>5.6430717444100775E-2</v>
      </c>
      <c r="DZ57" s="59">
        <f t="shared" si="973"/>
        <v>6.3877226689437738E-2</v>
      </c>
      <c r="EA57" s="59">
        <f t="shared" ref="EA57:EB57" si="974">1-SUM(EA50:EA56)</f>
        <v>7.1558658370010519E-2</v>
      </c>
      <c r="EB57" s="59">
        <f t="shared" si="974"/>
        <v>6.3671850003199637E-2</v>
      </c>
      <c r="EC57" s="59">
        <f t="shared" ref="EC57:ED57" si="975">1-SUM(EC50:EC56)</f>
        <v>6.2600101154851262E-2</v>
      </c>
      <c r="ED57" s="59">
        <f t="shared" si="975"/>
        <v>6.0835941815503558E-2</v>
      </c>
      <c r="EE57" s="59">
        <f t="shared" ref="EE57:EF57" si="976">1-SUM(EE50:EE56)</f>
        <v>7.2163831401018452E-2</v>
      </c>
      <c r="EF57" s="59">
        <f t="shared" si="976"/>
        <v>6.1487423027108079E-2</v>
      </c>
      <c r="EG57" s="59">
        <f t="shared" ref="EG57" si="977">1-SUM(EG50:EG56)</f>
        <v>6.5442062593579875E-2</v>
      </c>
      <c r="EH57" s="59"/>
      <c r="EI57" s="59">
        <f>1-SUM(EI50:EI56)</f>
        <v>5.3923818265259271E-2</v>
      </c>
      <c r="EJ57" s="59">
        <f>1-SUM(EJ50:EJ56)</f>
        <v>6.4532683860305307E-2</v>
      </c>
      <c r="EK57" s="59">
        <f t="shared" ref="EK57:FP57" si="978">1-SUM(EK50:EK56)</f>
        <v>6.0112869671160807E-2</v>
      </c>
      <c r="EL57" s="59">
        <f t="shared" si="978"/>
        <v>6.08205061309679E-2</v>
      </c>
      <c r="EM57" s="59">
        <f t="shared" si="978"/>
        <v>5.6806861735357095E-2</v>
      </c>
      <c r="EN57" s="59">
        <f t="shared" si="978"/>
        <v>6.4815575453873286E-2</v>
      </c>
      <c r="EO57" s="59">
        <f t="shared" si="978"/>
        <v>5.7565149747179967E-2</v>
      </c>
      <c r="EP57" s="59">
        <f t="shared" si="978"/>
        <v>5.6611616330585868E-2</v>
      </c>
      <c r="EQ57" s="59">
        <f t="shared" ca="1" si="978"/>
        <v>5.8660930539794376E-2</v>
      </c>
      <c r="ER57" s="59" t="e">
        <f t="shared" ca="1" si="978"/>
        <v>#DIV/0!</v>
      </c>
      <c r="ES57" s="59" t="e">
        <f t="shared" ca="1" si="978"/>
        <v>#DIV/0!</v>
      </c>
      <c r="ET57" s="59" t="e">
        <f t="shared" ca="1" si="978"/>
        <v>#DIV/0!</v>
      </c>
      <c r="EU57" s="59" t="e">
        <f t="shared" ca="1" si="978"/>
        <v>#DIV/0!</v>
      </c>
      <c r="EV57" s="59" t="e">
        <f t="shared" ca="1" si="978"/>
        <v>#DIV/0!</v>
      </c>
      <c r="EW57" s="59" t="e">
        <f t="shared" ca="1" si="978"/>
        <v>#DIV/0!</v>
      </c>
      <c r="EX57" s="59" t="e">
        <f t="shared" ca="1" si="978"/>
        <v>#DIV/0!</v>
      </c>
      <c r="EY57" s="59" t="e">
        <f t="shared" ca="1" si="978"/>
        <v>#DIV/0!</v>
      </c>
      <c r="EZ57" s="59" t="e">
        <f t="shared" ca="1" si="978"/>
        <v>#DIV/0!</v>
      </c>
      <c r="FA57" s="59" t="e">
        <f t="shared" ca="1" si="978"/>
        <v>#DIV/0!</v>
      </c>
      <c r="FB57" s="59" t="e">
        <f t="shared" ca="1" si="978"/>
        <v>#DIV/0!</v>
      </c>
      <c r="FC57" s="59" t="e">
        <f t="shared" ca="1" si="978"/>
        <v>#DIV/0!</v>
      </c>
      <c r="FD57" s="59" t="e">
        <f t="shared" ca="1" si="978"/>
        <v>#DIV/0!</v>
      </c>
      <c r="FE57" s="59" t="e">
        <f t="shared" ca="1" si="978"/>
        <v>#DIV/0!</v>
      </c>
      <c r="FF57" s="59" t="e">
        <f t="shared" ca="1" si="978"/>
        <v>#DIV/0!</v>
      </c>
      <c r="FG57" s="59" t="e">
        <f t="shared" ca="1" si="978"/>
        <v>#DIV/0!</v>
      </c>
      <c r="FH57" s="59" t="e">
        <f t="shared" ca="1" si="978"/>
        <v>#DIV/0!</v>
      </c>
      <c r="FI57" s="59" t="e">
        <f t="shared" ca="1" si="978"/>
        <v>#DIV/0!</v>
      </c>
      <c r="FJ57" s="59" t="e">
        <f t="shared" ca="1" si="978"/>
        <v>#DIV/0!</v>
      </c>
      <c r="FK57" s="59" t="e">
        <f t="shared" ca="1" si="978"/>
        <v>#DIV/0!</v>
      </c>
      <c r="FL57" s="59" t="e">
        <f t="shared" ca="1" si="978"/>
        <v>#DIV/0!</v>
      </c>
      <c r="FM57" s="59" t="e">
        <f t="shared" ca="1" si="978"/>
        <v>#DIV/0!</v>
      </c>
      <c r="FN57" s="59" t="e">
        <f t="shared" ca="1" si="978"/>
        <v>#DIV/0!</v>
      </c>
      <c r="FO57" s="59" t="e">
        <f t="shared" ca="1" si="978"/>
        <v>#DIV/0!</v>
      </c>
      <c r="FP57" s="59" t="e">
        <f t="shared" ca="1" si="978"/>
        <v>#DIV/0!</v>
      </c>
      <c r="FQ57" s="59" t="e">
        <f t="shared" ref="FQ57" ca="1" si="979">1-SUM(FQ50:FQ56)</f>
        <v>#DIV/0!</v>
      </c>
      <c r="FR57" s="59" t="e">
        <f t="shared" ref="FR57" ca="1" si="980">1-SUM(FR50:FR56)</f>
        <v>#DIV/0!</v>
      </c>
      <c r="FS57" s="59" t="e">
        <f t="shared" ref="FS57" ca="1" si="981">1-SUM(FS50:FS56)</f>
        <v>#DIV/0!</v>
      </c>
      <c r="FT57" s="59" t="e">
        <f t="shared" ref="FT57" ca="1" si="982">1-SUM(FT50:FT56)</f>
        <v>#DIV/0!</v>
      </c>
      <c r="FU57" s="59" t="e">
        <f t="shared" ref="FU57" ca="1" si="983">1-SUM(FU50:FU56)</f>
        <v>#DIV/0!</v>
      </c>
      <c r="FV57" s="59" t="e">
        <f t="shared" ref="FV57" ca="1" si="984">1-SUM(FV50:FV56)</f>
        <v>#DIV/0!</v>
      </c>
      <c r="FW57" s="59" t="e">
        <f t="shared" ref="FW57" ca="1" si="985">1-SUM(FW50:FW56)</f>
        <v>#DIV/0!</v>
      </c>
      <c r="FX57" s="59" t="e">
        <f t="shared" ref="FX57" ca="1" si="986">1-SUM(FX50:FX56)</f>
        <v>#DIV/0!</v>
      </c>
      <c r="FY57" s="59" t="e">
        <f t="shared" ref="FY57" ca="1" si="987">1-SUM(FY50:FY56)</f>
        <v>#DIV/0!</v>
      </c>
      <c r="FZ57" s="59" t="e">
        <f t="shared" ref="FZ57" ca="1" si="988">1-SUM(FZ50:FZ56)</f>
        <v>#DIV/0!</v>
      </c>
      <c r="GA57" s="59" t="e">
        <f t="shared" ref="GA57" ca="1" si="989">1-SUM(GA50:GA56)</f>
        <v>#DIV/0!</v>
      </c>
      <c r="GB57" s="59" t="e">
        <f t="shared" ref="GB57" ca="1" si="990">1-SUM(GB50:GB56)</f>
        <v>#DIV/0!</v>
      </c>
      <c r="GC57" s="59" t="e">
        <f t="shared" ref="GC57" ca="1" si="991">1-SUM(GC50:GC56)</f>
        <v>#DIV/0!</v>
      </c>
      <c r="GD57" s="59" t="e">
        <f t="shared" ref="GD57" ca="1" si="992">1-SUM(GD50:GD56)</f>
        <v>#DIV/0!</v>
      </c>
      <c r="GE57" s="59" t="e">
        <f t="shared" ref="GE57" ca="1" si="993">1-SUM(GE50:GE56)</f>
        <v>#DIV/0!</v>
      </c>
      <c r="GF57" s="59" t="e">
        <f t="shared" ref="GF57" ca="1" si="994">1-SUM(GF50:GF56)</f>
        <v>#DIV/0!</v>
      </c>
      <c r="GG57" s="59" t="e">
        <f t="shared" ref="GG57" ca="1" si="995">1-SUM(GG50:GG56)</f>
        <v>#DIV/0!</v>
      </c>
      <c r="GH57" s="59" t="e">
        <f t="shared" ref="GH57:GI57" ca="1" si="996">1-SUM(GH50:GH56)</f>
        <v>#DIV/0!</v>
      </c>
      <c r="GI57" s="59" t="e">
        <f t="shared" ca="1" si="996"/>
        <v>#DIV/0!</v>
      </c>
    </row>
  </sheetData>
  <conditionalFormatting sqref="C38:AI3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AI3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AI4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AI4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AI4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AI4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AI4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GI50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GI51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:GI52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:GI53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GI54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:GI55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GI56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8:CJ3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9:CJ3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0:CJ40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1:CJ41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2:CJ4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3:CJ4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4:CJ4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8:EG38 EI38:GI38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9:EG39 EI39:GI39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0:EG40 EI40:GI40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1:EG41 EI41:GI41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2:EG42 EI42:GI42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3:EG43 EI43:GI43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4:EG44 EI44:GI44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5:EG45 EI45:GI45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4873-B1CC-4C82-933E-CB7022F83668}">
  <dimension ref="B1:GI55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EP7" sqref="EP7"/>
    </sheetView>
  </sheetViews>
  <sheetFormatPr defaultColWidth="9.140625" defaultRowHeight="14.25" outlineLevelCol="1" x14ac:dyDescent="0.2"/>
  <cols>
    <col min="1" max="1" width="9.140625" style="55"/>
    <col min="2" max="2" width="29.5703125" style="55" customWidth="1"/>
    <col min="3" max="3" width="11.28515625" style="55" customWidth="1" outlineLevel="1"/>
    <col min="4" max="15" width="10.42578125" style="55" customWidth="1" outlineLevel="1"/>
    <col min="16" max="34" width="11.5703125" style="55" customWidth="1" outlineLevel="1"/>
    <col min="35" max="35" width="5.140625" style="55" customWidth="1" outlineLevel="1"/>
    <col min="36" max="36" width="11.5703125" style="55" customWidth="1" outlineLevel="1" collapsed="1"/>
    <col min="37" max="48" width="11.5703125" style="55" customWidth="1" outlineLevel="1"/>
    <col min="49" max="49" width="11.5703125" style="55" customWidth="1" outlineLevel="1" collapsed="1"/>
    <col min="50" max="61" width="11.5703125" style="55" customWidth="1" outlineLevel="1"/>
    <col min="62" max="62" width="11.5703125" style="55" customWidth="1" outlineLevel="1" collapsed="1"/>
    <col min="63" max="74" width="11.5703125" style="55" customWidth="1" outlineLevel="1"/>
    <col min="75" max="75" width="11.5703125" style="55" customWidth="1" outlineLevel="1" collapsed="1"/>
    <col min="76" max="82" width="11.5703125" style="55" customWidth="1" outlineLevel="1"/>
    <col min="83" max="83" width="11.5703125" style="55" customWidth="1" outlineLevel="1" collapsed="1"/>
    <col min="84" max="87" width="11.5703125" style="55" customWidth="1" outlineLevel="1"/>
    <col min="88" max="88" width="3.5703125" style="55" customWidth="1" outlineLevel="1"/>
    <col min="89" max="93" width="11.5703125" style="55" customWidth="1"/>
    <col min="94" max="100" width="10.42578125" style="55" customWidth="1"/>
    <col min="101" max="125" width="10.42578125" style="55" customWidth="1" outlineLevel="1"/>
    <col min="126" max="126" width="10.42578125" style="55" customWidth="1" outlineLevel="1" collapsed="1"/>
    <col min="127" max="127" width="10.42578125" style="55" customWidth="1" outlineLevel="1"/>
    <col min="128" max="133" width="11.5703125" style="55" customWidth="1" outlineLevel="1"/>
    <col min="134" max="134" width="11.5703125" style="55" customWidth="1" outlineLevel="1" collapsed="1"/>
    <col min="135" max="137" width="11.5703125" style="55" customWidth="1" outlineLevel="1"/>
    <col min="138" max="138" width="3.5703125" style="55" customWidth="1"/>
    <col min="139" max="191" width="11.5703125" style="55" customWidth="1"/>
    <col min="192" max="16384" width="9.140625" style="55"/>
  </cols>
  <sheetData>
    <row r="1" spans="2:191" x14ac:dyDescent="0.2">
      <c r="C1" s="56"/>
      <c r="EB1" s="40">
        <f>SUM(DZ30:EB30,DY30/2)/SUM(CA30:CD30)-1</f>
        <v>0.61212962045386976</v>
      </c>
      <c r="EC1" s="40">
        <f t="shared" ref="EC1:ED1" si="0">SUM(DZ30:EC30)/SUM(CB30:CE30)-1</f>
        <v>0.73833939794905712</v>
      </c>
      <c r="ED1" s="40">
        <f t="shared" si="0"/>
        <v>0.68557945566286227</v>
      </c>
      <c r="EE1" s="40">
        <f>(SUM(EB30:EE30)/SUM(EB19:EE19))/(SUM(CD30:CG30)/SUM(CD19:CG19))-1</f>
        <v>0.70858163721048939</v>
      </c>
      <c r="EF1" s="40">
        <f>(SUM(EC30:EF30)/SUM(EC19:EF19))/(SUM(CE30:CG30)/SUM(CE19:CG19))-1</f>
        <v>0.64862580434071337</v>
      </c>
      <c r="EG1" s="40">
        <v>0.50115295926210601</v>
      </c>
      <c r="EI1" s="40">
        <f>(SUM(EE30:EI30)/SUM(EE19:EI19))/(SUM(CG30:CK30)/SUM(CG19:CK19))-1</f>
        <v>0.50036087137730867</v>
      </c>
      <c r="EJ1" s="40">
        <f>(SUM(EG30:EJ30)/SUM(EG19:EJ19))/(SUM(CH30:CL30)/SUM(CH19:CL19))-1</f>
        <v>0.51191843542017401</v>
      </c>
      <c r="EK1" s="40">
        <f>(SUM(EI30:EK30)/SUM(EI19:EK19))/(SUM(CK30:CM30)/SUM(CK19:CM19))-1</f>
        <v>0.70629868212888036</v>
      </c>
      <c r="EL1" s="40">
        <f>(SUM(EI30:EL30)/SUM(EI19:EL19))/(SUM(CK30:CN30)/SUM(CK19:CN19))-1</f>
        <v>0.69022323830016141</v>
      </c>
      <c r="EM1" s="40">
        <f>(SUM(EJ30:EM30)/SUM(EJ19:EM19))/(SUM(CL30:CO30)/SUM(CL19:CO19))-1</f>
        <v>0.71847119726842146</v>
      </c>
      <c r="EN1" s="40">
        <f t="shared" ref="EN1:GI1" si="1">(SUM(EK30:EN30)/SUM(EK19:EN19))/(SUM(CM30:CP30)/SUM(CM19:CP19))-1</f>
        <v>0.65900593798108642</v>
      </c>
      <c r="EO1" s="40">
        <f t="shared" si="1"/>
        <v>0.60795881154134923</v>
      </c>
      <c r="EP1" s="40">
        <f t="shared" si="1"/>
        <v>0.61516853932584281</v>
      </c>
      <c r="EQ1" s="40">
        <f t="shared" ca="1" si="1"/>
        <v>1.5209941613044409</v>
      </c>
      <c r="ER1" s="40">
        <f t="shared" ca="1" si="1"/>
        <v>1.1622373198241798</v>
      </c>
      <c r="ES1" s="40">
        <f t="shared" ca="1" si="1"/>
        <v>0.88400538363316383</v>
      </c>
      <c r="ET1" s="40">
        <f t="shared" ca="1" si="1"/>
        <v>0.40064983637213647</v>
      </c>
      <c r="EU1" s="40">
        <f t="shared" ca="1" si="1"/>
        <v>-1</v>
      </c>
      <c r="EV1" s="40">
        <f t="shared" ca="1" si="1"/>
        <v>-1</v>
      </c>
      <c r="EW1" s="40">
        <f t="shared" ca="1" si="1"/>
        <v>-1</v>
      </c>
      <c r="EX1" s="40">
        <f t="shared" ca="1" si="1"/>
        <v>-1</v>
      </c>
      <c r="EY1" s="40">
        <f t="shared" ca="1" si="1"/>
        <v>-1</v>
      </c>
      <c r="EZ1" s="40">
        <f t="shared" ca="1" si="1"/>
        <v>-1</v>
      </c>
      <c r="FA1" s="40">
        <f t="shared" ca="1" si="1"/>
        <v>-1</v>
      </c>
      <c r="FB1" s="40">
        <f t="shared" ca="1" si="1"/>
        <v>-1</v>
      </c>
      <c r="FC1" s="40">
        <f t="shared" ca="1" si="1"/>
        <v>-1</v>
      </c>
      <c r="FD1" s="40">
        <f t="shared" ca="1" si="1"/>
        <v>-1</v>
      </c>
      <c r="FE1" s="40">
        <f t="shared" ca="1" si="1"/>
        <v>-1</v>
      </c>
      <c r="FF1" s="40">
        <f t="shared" ca="1" si="1"/>
        <v>-1</v>
      </c>
      <c r="FG1" s="40">
        <f t="shared" ca="1" si="1"/>
        <v>-1</v>
      </c>
      <c r="FH1" s="40">
        <f t="shared" ca="1" si="1"/>
        <v>-1</v>
      </c>
      <c r="FI1" s="40">
        <f t="shared" ca="1" si="1"/>
        <v>-1</v>
      </c>
      <c r="FJ1" s="40">
        <f t="shared" ca="1" si="1"/>
        <v>-1</v>
      </c>
      <c r="FK1" s="40">
        <f t="shared" ca="1" si="1"/>
        <v>-1</v>
      </c>
      <c r="FL1" s="40">
        <f t="shared" ca="1" si="1"/>
        <v>-1</v>
      </c>
      <c r="FM1" s="40">
        <f t="shared" ca="1" si="1"/>
        <v>-1</v>
      </c>
      <c r="FN1" s="40">
        <f t="shared" ca="1" si="1"/>
        <v>-1</v>
      </c>
      <c r="FO1" s="40">
        <f t="shared" ca="1" si="1"/>
        <v>-1</v>
      </c>
      <c r="FP1" s="40">
        <f t="shared" ca="1" si="1"/>
        <v>-1</v>
      </c>
      <c r="FQ1" s="40">
        <f t="shared" ca="1" si="1"/>
        <v>-1</v>
      </c>
      <c r="FR1" s="40">
        <f t="shared" ca="1" si="1"/>
        <v>-1</v>
      </c>
      <c r="FS1" s="40">
        <f t="shared" ca="1" si="1"/>
        <v>-1</v>
      </c>
      <c r="FT1" s="40">
        <f t="shared" ca="1" si="1"/>
        <v>-1</v>
      </c>
      <c r="FU1" s="40">
        <f t="shared" ca="1" si="1"/>
        <v>-1</v>
      </c>
      <c r="FV1" s="40">
        <f t="shared" ca="1" si="1"/>
        <v>-1</v>
      </c>
      <c r="FW1" s="40">
        <f t="shared" ca="1" si="1"/>
        <v>-1</v>
      </c>
      <c r="FX1" s="40">
        <f t="shared" ca="1" si="1"/>
        <v>-1</v>
      </c>
      <c r="FY1" s="40">
        <f t="shared" ca="1" si="1"/>
        <v>-1</v>
      </c>
      <c r="FZ1" s="40">
        <f t="shared" ca="1" si="1"/>
        <v>-1</v>
      </c>
      <c r="GA1" s="40">
        <f t="shared" ca="1" si="1"/>
        <v>-1</v>
      </c>
      <c r="GB1" s="40">
        <f t="shared" ca="1" si="1"/>
        <v>-1</v>
      </c>
      <c r="GC1" s="40">
        <f t="shared" ca="1" si="1"/>
        <v>-1</v>
      </c>
      <c r="GD1" s="40">
        <f t="shared" ca="1" si="1"/>
        <v>-1</v>
      </c>
      <c r="GE1" s="40">
        <f t="shared" ca="1" si="1"/>
        <v>-1</v>
      </c>
      <c r="GF1" s="40">
        <f t="shared" ca="1" si="1"/>
        <v>-1</v>
      </c>
      <c r="GG1" s="40">
        <f t="shared" ca="1" si="1"/>
        <v>-1</v>
      </c>
      <c r="GH1" s="40">
        <f t="shared" ca="1" si="1"/>
        <v>-1</v>
      </c>
      <c r="GI1" s="40">
        <f t="shared" ca="1" si="1"/>
        <v>-1</v>
      </c>
    </row>
    <row r="3" spans="2:191" ht="15" x14ac:dyDescent="0.25">
      <c r="B3" s="3" t="s">
        <v>266</v>
      </c>
    </row>
    <row r="4" spans="2:191" x14ac:dyDescent="0.2">
      <c r="C4" s="57" t="s">
        <v>210</v>
      </c>
    </row>
    <row r="5" spans="2:191" ht="15" x14ac:dyDescent="0.25">
      <c r="B5" s="4"/>
      <c r="C5" s="5">
        <v>45063</v>
      </c>
      <c r="D5" s="5">
        <v>45070</v>
      </c>
      <c r="E5" s="5">
        <v>45076</v>
      </c>
      <c r="F5" s="5">
        <v>45090</v>
      </c>
      <c r="G5" s="5">
        <v>45096</v>
      </c>
      <c r="H5" s="5">
        <v>45103</v>
      </c>
      <c r="I5" s="5">
        <v>45110</v>
      </c>
      <c r="J5" s="5">
        <v>45117</v>
      </c>
      <c r="K5" s="5">
        <v>45124</v>
      </c>
      <c r="L5" s="5">
        <v>45133</v>
      </c>
      <c r="M5" s="5">
        <v>45138</v>
      </c>
      <c r="N5" s="5">
        <v>45145</v>
      </c>
      <c r="O5" s="5">
        <v>45152</v>
      </c>
      <c r="P5" s="5">
        <v>45159</v>
      </c>
      <c r="Q5" s="5">
        <v>45166</v>
      </c>
      <c r="R5" s="5">
        <v>45174</v>
      </c>
      <c r="S5" s="5">
        <v>45181</v>
      </c>
      <c r="T5" s="5">
        <v>45188</v>
      </c>
      <c r="U5" s="5">
        <v>45195</v>
      </c>
      <c r="V5" s="5">
        <v>45202</v>
      </c>
      <c r="W5" s="5">
        <v>45209</v>
      </c>
      <c r="X5" s="5">
        <v>45224</v>
      </c>
      <c r="Y5" s="5">
        <v>45230</v>
      </c>
      <c r="Z5" s="5">
        <v>45237</v>
      </c>
      <c r="AA5" s="5">
        <v>45245</v>
      </c>
      <c r="AB5" s="5">
        <v>45252</v>
      </c>
      <c r="AC5" s="5">
        <v>45260</v>
      </c>
      <c r="AD5" s="5">
        <v>45265</v>
      </c>
      <c r="AE5" s="5">
        <v>45272</v>
      </c>
      <c r="AF5" s="5">
        <v>45279</v>
      </c>
      <c r="AG5" s="5">
        <v>45286</v>
      </c>
      <c r="AH5" s="5">
        <v>45291</v>
      </c>
      <c r="AI5" s="5"/>
      <c r="AJ5" s="5">
        <v>45293</v>
      </c>
      <c r="AK5" s="5">
        <v>45300</v>
      </c>
      <c r="AL5" s="5">
        <v>45307</v>
      </c>
      <c r="AM5" s="5">
        <v>45314</v>
      </c>
      <c r="AN5" s="5">
        <v>45321</v>
      </c>
      <c r="AO5" s="5">
        <v>45328</v>
      </c>
      <c r="AP5" s="5">
        <v>45335</v>
      </c>
      <c r="AQ5" s="5">
        <v>45342</v>
      </c>
      <c r="AR5" s="5">
        <f>'PV Weekly trends'!AR5</f>
        <v>45349</v>
      </c>
      <c r="AS5" s="5">
        <f>'PV Weekly trends'!AS5</f>
        <v>45356</v>
      </c>
      <c r="AT5" s="5">
        <f>'PV Weekly trends'!AT5</f>
        <v>45363</v>
      </c>
      <c r="AU5" s="5">
        <f>'PV Weekly trends'!AU5</f>
        <v>45370</v>
      </c>
      <c r="AV5" s="5">
        <f>'PV Weekly trends'!AV5</f>
        <v>45377</v>
      </c>
      <c r="AW5" s="5">
        <f>'PV Weekly trends'!AW5</f>
        <v>45384</v>
      </c>
      <c r="AX5" s="5">
        <f>'PV Weekly trends'!AX5</f>
        <v>45391</v>
      </c>
      <c r="AY5" s="5">
        <f>'PV Weekly trends'!AY5</f>
        <v>45398</v>
      </c>
      <c r="AZ5" s="5">
        <f>'PV Weekly trends'!AZ5</f>
        <v>45405</v>
      </c>
      <c r="BA5" s="5">
        <f>'PV Weekly trends'!BA5</f>
        <v>45412</v>
      </c>
      <c r="BB5" s="5">
        <f>'PV Weekly trends'!BB5</f>
        <v>45419</v>
      </c>
      <c r="BC5" s="5">
        <f>'PV Weekly trends'!BC5</f>
        <v>45426</v>
      </c>
      <c r="BD5" s="5">
        <f>'PV Weekly trends'!BD5</f>
        <v>45433</v>
      </c>
      <c r="BE5" s="5">
        <f>'PV Weekly trends'!BE5</f>
        <v>45440</v>
      </c>
      <c r="BF5" s="5">
        <f>'PV Weekly trends'!BF5</f>
        <v>45447</v>
      </c>
      <c r="BG5" s="5">
        <f>'PV Weekly trends'!BG5</f>
        <v>45455</v>
      </c>
      <c r="BH5" s="5">
        <f>'PV Weekly trends'!BH5</f>
        <v>45461</v>
      </c>
      <c r="BI5" s="5">
        <f>'PV Weekly trends'!BI5</f>
        <v>45468</v>
      </c>
      <c r="BJ5" s="5">
        <f>'PV Weekly trends'!BJ5</f>
        <v>45475</v>
      </c>
      <c r="BK5" s="5">
        <f>'PV Weekly trends'!BK5</f>
        <v>45482</v>
      </c>
      <c r="BL5" s="5">
        <f>'PV Weekly trends'!BL5</f>
        <v>45489</v>
      </c>
      <c r="BM5" s="5">
        <f>'PV Weekly trends'!BM5</f>
        <v>45496</v>
      </c>
      <c r="BN5" s="5">
        <f>'PV Weekly trends'!BN5</f>
        <v>45503</v>
      </c>
      <c r="BO5" s="5">
        <f>'PV Weekly trends'!BO5</f>
        <v>45510</v>
      </c>
      <c r="BP5" s="5">
        <f>'PV Weekly trends'!BP5</f>
        <v>45517</v>
      </c>
      <c r="BQ5" s="5">
        <f>'PV Weekly trends'!BQ5</f>
        <v>45524</v>
      </c>
      <c r="BR5" s="5">
        <f>'PV Weekly trends'!BR5</f>
        <v>45531</v>
      </c>
      <c r="BS5" s="5">
        <f>'PV Weekly trends'!BS5</f>
        <v>45538</v>
      </c>
      <c r="BT5" s="5">
        <f>'PV Weekly trends'!BU5</f>
        <v>45552</v>
      </c>
      <c r="BU5" s="5">
        <v>45552</v>
      </c>
      <c r="BV5" s="5">
        <f>'PV Weekly trends'!BV5</f>
        <v>45559</v>
      </c>
      <c r="BW5" s="5">
        <v>45573</v>
      </c>
      <c r="BX5" s="5">
        <f>'PV Weekly trends'!BX5</f>
        <v>45576</v>
      </c>
      <c r="BY5" s="5">
        <f>'PV Weekly trends'!BY5</f>
        <v>45580</v>
      </c>
      <c r="BZ5" s="5">
        <f>'PV Weekly trends'!BZ5</f>
        <v>45587</v>
      </c>
      <c r="CA5" s="5">
        <v>45594</v>
      </c>
      <c r="CB5" s="5">
        <f>'PV Weekly trends'!CB5</f>
        <v>45601</v>
      </c>
      <c r="CC5" s="5">
        <f>'PV Weekly trends'!CC5</f>
        <v>45608</v>
      </c>
      <c r="CD5" s="5">
        <f>'PV Weekly trends'!CD5</f>
        <v>45615</v>
      </c>
      <c r="CE5" s="5">
        <f>'PV Weekly trends'!CF5</f>
        <v>45629</v>
      </c>
      <c r="CF5" s="5">
        <v>45629</v>
      </c>
      <c r="CG5" s="5">
        <v>45644</v>
      </c>
      <c r="CH5" s="5">
        <v>45650</v>
      </c>
      <c r="CI5" s="5">
        <f>'PV Weekly trends'!CI5</f>
        <v>45657</v>
      </c>
      <c r="CJ5" s="5"/>
      <c r="CK5" s="5">
        <f>'PV Weekly trends'!CK5</f>
        <v>45664</v>
      </c>
      <c r="CL5" s="5">
        <f>'PV Weekly trends'!CL5</f>
        <v>45671</v>
      </c>
      <c r="CM5" s="5">
        <v>45678</v>
      </c>
      <c r="CN5" s="5">
        <v>45685</v>
      </c>
      <c r="CO5" s="5">
        <f>'PV Weekly trends'!CO5</f>
        <v>45692</v>
      </c>
      <c r="CP5" s="5">
        <f>'PV Weekly trends'!CP5</f>
        <v>45699</v>
      </c>
      <c r="CQ5" s="5">
        <f>'PV Weekly trends'!CQ5</f>
        <v>45706</v>
      </c>
      <c r="CR5" s="5">
        <v>45713</v>
      </c>
      <c r="CS5" s="5">
        <f>'PV Weekly trends'!CS5</f>
        <v>45720</v>
      </c>
      <c r="CT5" s="5">
        <f>'PV Weekly trends'!CT5</f>
        <v>45727</v>
      </c>
      <c r="CU5" s="5">
        <f>'PV Weekly trends'!CU5</f>
        <v>45734</v>
      </c>
      <c r="CV5" s="5">
        <f>'PV Weekly trends'!CV5</f>
        <v>45741</v>
      </c>
      <c r="CW5" s="5">
        <f>'PV Weekly trends'!CW5</f>
        <v>45748</v>
      </c>
      <c r="CX5" s="5">
        <f>'PV Weekly trends'!CX5</f>
        <v>45755</v>
      </c>
      <c r="CY5" s="5">
        <v>45762</v>
      </c>
      <c r="CZ5" s="5">
        <v>45769</v>
      </c>
      <c r="DA5" s="5">
        <v>45776</v>
      </c>
      <c r="DB5" s="5">
        <v>45783</v>
      </c>
      <c r="DC5" s="5">
        <v>45790</v>
      </c>
      <c r="DD5" s="5">
        <v>45797</v>
      </c>
      <c r="DE5" s="5">
        <v>45804</v>
      </c>
      <c r="DF5" s="5">
        <v>45811</v>
      </c>
      <c r="DG5" s="5">
        <v>45818</v>
      </c>
      <c r="DH5" s="5">
        <v>45825</v>
      </c>
      <c r="DI5" s="5">
        <v>45832</v>
      </c>
      <c r="DJ5" s="5">
        <v>45839</v>
      </c>
      <c r="DK5" s="5">
        <v>45853</v>
      </c>
      <c r="DL5" s="5">
        <v>45860</v>
      </c>
      <c r="DM5" s="5">
        <v>45867</v>
      </c>
      <c r="DN5" s="5">
        <v>45874</v>
      </c>
      <c r="DO5" s="5">
        <v>45881</v>
      </c>
      <c r="DP5" s="5">
        <v>45888</v>
      </c>
      <c r="DQ5" s="5">
        <v>45895</v>
      </c>
      <c r="DR5" s="5">
        <v>45902</v>
      </c>
      <c r="DS5" s="5">
        <v>45909</v>
      </c>
      <c r="DT5" s="5">
        <v>45916</v>
      </c>
      <c r="DU5" s="5">
        <v>45923</v>
      </c>
      <c r="DV5" s="5">
        <v>45930</v>
      </c>
      <c r="DW5" s="5">
        <v>45937</v>
      </c>
      <c r="DX5" s="5">
        <v>45944</v>
      </c>
      <c r="DY5" s="5">
        <f>'PV Weekly trends'!DY5</f>
        <v>45958</v>
      </c>
      <c r="DZ5" s="5">
        <v>45965</v>
      </c>
      <c r="EA5" s="5">
        <v>45972</v>
      </c>
      <c r="EB5" s="5">
        <v>45979</v>
      </c>
      <c r="EC5" s="5">
        <v>45986</v>
      </c>
      <c r="ED5" s="5">
        <v>45993</v>
      </c>
      <c r="EE5" s="5">
        <v>46000</v>
      </c>
      <c r="EF5" s="5">
        <v>46007</v>
      </c>
      <c r="EG5" s="5">
        <v>46021</v>
      </c>
      <c r="EH5" s="5"/>
      <c r="EI5" s="5">
        <f>'PV Weekly trends'!EI5</f>
        <v>46028</v>
      </c>
      <c r="EJ5" s="5">
        <f>'PV Weekly trends'!EJ5</f>
        <v>46035</v>
      </c>
      <c r="EK5" s="5">
        <f>'PV Weekly trends'!EK5</f>
        <v>46042</v>
      </c>
      <c r="EL5" s="5">
        <v>46049</v>
      </c>
      <c r="EM5" s="5">
        <v>46056</v>
      </c>
      <c r="EN5" s="5">
        <f>'PV Weekly trends'!EN5</f>
        <v>46063</v>
      </c>
      <c r="EO5" s="5">
        <f>'PV Weekly trends'!EO5</f>
        <v>46070</v>
      </c>
      <c r="EP5" s="5">
        <f>'PV Weekly trends'!EP5</f>
        <v>46077</v>
      </c>
      <c r="EQ5" s="5">
        <f>'PV Weekly trends'!EQ5</f>
        <v>46084</v>
      </c>
      <c r="ER5" s="5">
        <f>'PV Weekly trends'!ER5</f>
        <v>46091</v>
      </c>
      <c r="ES5" s="5">
        <f>'PV Weekly trends'!ES5</f>
        <v>46098</v>
      </c>
      <c r="ET5" s="5">
        <f>'PV Weekly trends'!ET5</f>
        <v>46105</v>
      </c>
      <c r="EU5" s="5">
        <f>'PV Weekly trends'!EU5</f>
        <v>46112</v>
      </c>
      <c r="EV5" s="5">
        <f>'PV Weekly trends'!EV5</f>
        <v>46119</v>
      </c>
      <c r="EW5" s="5">
        <f>'PV Weekly trends'!EW5</f>
        <v>46126</v>
      </c>
      <c r="EX5" s="5">
        <f>'PV Weekly trends'!EX5</f>
        <v>46133</v>
      </c>
      <c r="EY5" s="5">
        <f>'PV Weekly trends'!EY5</f>
        <v>46140</v>
      </c>
      <c r="EZ5" s="5">
        <f>'PV Weekly trends'!EZ5</f>
        <v>46147</v>
      </c>
      <c r="FA5" s="5">
        <f>'PV Weekly trends'!FA5</f>
        <v>46154</v>
      </c>
      <c r="FB5" s="5">
        <f>'PV Weekly trends'!FB5</f>
        <v>46161</v>
      </c>
      <c r="FC5" s="5">
        <f>'PV Weekly trends'!FC5</f>
        <v>46168</v>
      </c>
      <c r="FD5" s="5">
        <f>'PV Weekly trends'!FD5</f>
        <v>46175</v>
      </c>
      <c r="FE5" s="5">
        <f>'PV Weekly trends'!FE5</f>
        <v>46182</v>
      </c>
      <c r="FF5" s="5">
        <f>'PV Weekly trends'!FF5</f>
        <v>46189</v>
      </c>
      <c r="FG5" s="5">
        <f>'PV Weekly trends'!FG5</f>
        <v>46196</v>
      </c>
      <c r="FH5" s="5">
        <f>'PV Weekly trends'!FH5</f>
        <v>46203</v>
      </c>
      <c r="FI5" s="5">
        <f>'PV Weekly trends'!FI5</f>
        <v>46210</v>
      </c>
      <c r="FJ5" s="5">
        <f>'PV Weekly trends'!FJ5</f>
        <v>46217</v>
      </c>
      <c r="FK5" s="5">
        <f>'PV Weekly trends'!FK5</f>
        <v>46224</v>
      </c>
      <c r="FL5" s="5">
        <f>'PV Weekly trends'!FL5</f>
        <v>46231</v>
      </c>
      <c r="FM5" s="5">
        <f>'PV Weekly trends'!FM5</f>
        <v>46238</v>
      </c>
      <c r="FN5" s="5">
        <f>'PV Weekly trends'!FN5</f>
        <v>46245</v>
      </c>
      <c r="FO5" s="5">
        <f>'PV Weekly trends'!FO5</f>
        <v>46252</v>
      </c>
      <c r="FP5" s="5">
        <f>'PV Weekly trends'!FP5</f>
        <v>46259</v>
      </c>
      <c r="FQ5" s="5">
        <f>'PV Weekly trends'!FQ5</f>
        <v>46266</v>
      </c>
      <c r="FR5" s="5">
        <f>'PV Weekly trends'!FR5</f>
        <v>46273</v>
      </c>
      <c r="FS5" s="5">
        <f>'PV Weekly trends'!FS5</f>
        <v>46280</v>
      </c>
      <c r="FT5" s="5">
        <f>'PV Weekly trends'!FT5</f>
        <v>46287</v>
      </c>
      <c r="FU5" s="5">
        <f>'PV Weekly trends'!FU5</f>
        <v>46294</v>
      </c>
      <c r="FV5" s="5">
        <f>'PV Weekly trends'!FV5</f>
        <v>46301</v>
      </c>
      <c r="FW5" s="5">
        <f>'PV Weekly trends'!FW5</f>
        <v>46308</v>
      </c>
      <c r="FX5" s="5">
        <f>'PV Weekly trends'!FX5</f>
        <v>46315</v>
      </c>
      <c r="FY5" s="5">
        <f>'PV Weekly trends'!FY5</f>
        <v>46322</v>
      </c>
      <c r="FZ5" s="5">
        <f>'PV Weekly trends'!FZ5</f>
        <v>46329</v>
      </c>
      <c r="GA5" s="5">
        <f>'PV Weekly trends'!GA5</f>
        <v>46336</v>
      </c>
      <c r="GB5" s="5">
        <f>'PV Weekly trends'!GB5</f>
        <v>46343</v>
      </c>
      <c r="GC5" s="5">
        <f>'PV Weekly trends'!GC5</f>
        <v>46350</v>
      </c>
      <c r="GD5" s="5">
        <f>'PV Weekly trends'!GD5</f>
        <v>46357</v>
      </c>
      <c r="GE5" s="5">
        <f>'PV Weekly trends'!GE5</f>
        <v>46364</v>
      </c>
      <c r="GF5" s="5">
        <f>'PV Weekly trends'!GF5</f>
        <v>46371</v>
      </c>
      <c r="GG5" s="5">
        <f>'PV Weekly trends'!GG5</f>
        <v>46378</v>
      </c>
      <c r="GH5" s="5">
        <f>'PV Weekly trends'!GH5</f>
        <v>46385</v>
      </c>
      <c r="GI5" s="5">
        <f>'PV Weekly trends'!GI5</f>
        <v>46387</v>
      </c>
    </row>
    <row r="6" spans="2:191" x14ac:dyDescent="0.2">
      <c r="B6" s="55" t="s">
        <v>11</v>
      </c>
      <c r="C6" s="58">
        <v>20506</v>
      </c>
      <c r="D6" s="58">
        <v>21773</v>
      </c>
      <c r="E6" s="58">
        <v>23249</v>
      </c>
      <c r="F6" s="58">
        <v>25989</v>
      </c>
      <c r="G6" s="58">
        <v>27038</v>
      </c>
      <c r="H6" s="58">
        <v>28153</v>
      </c>
      <c r="I6" s="58">
        <v>29476</v>
      </c>
      <c r="J6" s="58">
        <v>30772</v>
      </c>
      <c r="K6" s="58">
        <v>31947</v>
      </c>
      <c r="L6" s="58">
        <v>33326</v>
      </c>
      <c r="M6" s="58">
        <v>34360</v>
      </c>
      <c r="N6" s="58">
        <v>35622</v>
      </c>
      <c r="O6" s="58">
        <v>36745</v>
      </c>
      <c r="P6" s="58">
        <v>37655</v>
      </c>
      <c r="Q6" s="58">
        <v>38809</v>
      </c>
      <c r="R6" s="58">
        <v>39991</v>
      </c>
      <c r="S6" s="58">
        <v>40772</v>
      </c>
      <c r="T6" s="58">
        <v>41616</v>
      </c>
      <c r="U6" s="58">
        <v>42750</v>
      </c>
      <c r="V6" s="58">
        <v>43930</v>
      </c>
      <c r="W6" s="58">
        <v>44927</v>
      </c>
      <c r="X6" s="58">
        <v>47786</v>
      </c>
      <c r="Y6" s="58">
        <v>48938</v>
      </c>
      <c r="Z6" s="58">
        <v>50279</v>
      </c>
      <c r="AA6" s="58">
        <v>51786</v>
      </c>
      <c r="AB6" s="58">
        <v>51734</v>
      </c>
      <c r="AC6" s="58">
        <v>53731</v>
      </c>
      <c r="AD6" s="58">
        <v>54619</v>
      </c>
      <c r="AE6" s="58">
        <v>55676</v>
      </c>
      <c r="AF6" s="58">
        <v>56337</v>
      </c>
      <c r="AG6" s="58">
        <v>57584</v>
      </c>
      <c r="AH6" s="58">
        <f>SUM('Electric PV'!$AY$22:$BJ$24)</f>
        <v>59781</v>
      </c>
      <c r="AI6" s="58"/>
      <c r="AJ6" s="58">
        <v>146</v>
      </c>
      <c r="AK6" s="58">
        <v>1541</v>
      </c>
      <c r="AL6" s="58">
        <v>2801</v>
      </c>
      <c r="AM6" s="58">
        <v>3857</v>
      </c>
      <c r="AN6" s="58">
        <v>4831</v>
      </c>
      <c r="AO6" s="58">
        <v>6054</v>
      </c>
      <c r="AP6" s="58">
        <v>6887</v>
      </c>
      <c r="AQ6" s="58">
        <v>8092</v>
      </c>
      <c r="AR6" s="58">
        <v>9510</v>
      </c>
      <c r="AS6" s="58">
        <v>8355</v>
      </c>
      <c r="AT6" s="58">
        <v>12396</v>
      </c>
      <c r="AU6" s="58">
        <v>14061</v>
      </c>
      <c r="AV6" s="58">
        <v>15664</v>
      </c>
      <c r="AW6" s="58">
        <v>17869</v>
      </c>
      <c r="AX6" s="58">
        <v>18947</v>
      </c>
      <c r="AY6" s="58">
        <v>19931</v>
      </c>
      <c r="AZ6" s="58">
        <v>20804</v>
      </c>
      <c r="BA6" s="58">
        <v>22283</v>
      </c>
      <c r="BB6" s="58">
        <v>23637</v>
      </c>
      <c r="BC6" s="58">
        <v>24493</v>
      </c>
      <c r="BD6" s="58">
        <v>25955</v>
      </c>
      <c r="BE6" s="58">
        <v>26976</v>
      </c>
      <c r="BF6" s="58">
        <v>28399</v>
      </c>
      <c r="BG6" s="58">
        <v>29432</v>
      </c>
      <c r="BH6" s="58">
        <v>30235</v>
      </c>
      <c r="BI6" s="58">
        <v>31228</v>
      </c>
      <c r="BJ6" s="58">
        <v>32833</v>
      </c>
      <c r="BK6" s="58">
        <v>34017</v>
      </c>
      <c r="BL6" s="58">
        <v>34975</v>
      </c>
      <c r="BM6" s="58">
        <v>36005</v>
      </c>
      <c r="BN6" s="58">
        <v>37000</v>
      </c>
      <c r="BO6" s="58">
        <v>38235</v>
      </c>
      <c r="BP6" s="58">
        <v>39028</v>
      </c>
      <c r="BQ6" s="58">
        <v>37746</v>
      </c>
      <c r="BR6" s="58">
        <v>40734</v>
      </c>
      <c r="BS6" s="58">
        <v>42226</v>
      </c>
      <c r="BT6" s="58">
        <v>43128</v>
      </c>
      <c r="BU6" s="58">
        <v>44025</v>
      </c>
      <c r="BV6" s="58">
        <v>44823</v>
      </c>
      <c r="BW6" s="58">
        <v>46883</v>
      </c>
      <c r="BX6" s="58">
        <v>47563</v>
      </c>
      <c r="BY6" s="58">
        <v>48105</v>
      </c>
      <c r="BZ6" s="58">
        <v>49280</v>
      </c>
      <c r="CA6" s="58">
        <v>51028</v>
      </c>
      <c r="CB6" s="58">
        <v>52607</v>
      </c>
      <c r="CC6" s="58">
        <v>53783</v>
      </c>
      <c r="CD6" s="58">
        <v>54711</v>
      </c>
      <c r="CE6" s="58">
        <v>55670</v>
      </c>
      <c r="CF6" s="58">
        <v>57062</v>
      </c>
      <c r="CG6" s="58">
        <v>58977</v>
      </c>
      <c r="CH6" s="58">
        <v>59790</v>
      </c>
      <c r="CI6" s="58">
        <v>61228</v>
      </c>
      <c r="CJ6" s="58"/>
      <c r="CK6" s="58">
        <v>1566</v>
      </c>
      <c r="CL6" s="58">
        <v>2663</v>
      </c>
      <c r="CM6" s="58">
        <v>3380</v>
      </c>
      <c r="CN6" s="58">
        <v>4134</v>
      </c>
      <c r="CO6" s="58">
        <v>5254</v>
      </c>
      <c r="CP6" s="58">
        <v>6020</v>
      </c>
      <c r="CQ6" s="58">
        <v>7011</v>
      </c>
      <c r="CR6" s="58">
        <v>7864</v>
      </c>
      <c r="CS6" s="58">
        <v>9222</v>
      </c>
      <c r="CT6" s="58">
        <v>9968</v>
      </c>
      <c r="CU6" s="58">
        <v>10709</v>
      </c>
      <c r="CV6" s="58">
        <v>11712</v>
      </c>
      <c r="CW6" s="58">
        <v>13803</v>
      </c>
      <c r="CX6" s="58">
        <v>14918</v>
      </c>
      <c r="CY6" s="58">
        <v>15721</v>
      </c>
      <c r="CZ6" s="58">
        <v>16518</v>
      </c>
      <c r="DA6" s="58">
        <v>17634</v>
      </c>
      <c r="DB6" s="58">
        <v>19013</v>
      </c>
      <c r="DC6" s="58">
        <v>19939</v>
      </c>
      <c r="DD6" s="58">
        <v>20861</v>
      </c>
      <c r="DE6" s="58">
        <v>21781</v>
      </c>
      <c r="DF6" s="58">
        <v>23378</v>
      </c>
      <c r="DG6" s="58">
        <v>24201</v>
      </c>
      <c r="DH6" s="58">
        <v>25151</v>
      </c>
      <c r="DI6" s="58">
        <v>26213</v>
      </c>
      <c r="DJ6" s="58">
        <v>28125</v>
      </c>
      <c r="DK6" s="58">
        <v>30355</v>
      </c>
      <c r="DL6" s="58">
        <v>31622</v>
      </c>
      <c r="DM6" s="58">
        <v>33046</v>
      </c>
      <c r="DN6" s="58">
        <v>35009</v>
      </c>
      <c r="DO6" s="58">
        <v>36321</v>
      </c>
      <c r="DP6" s="58">
        <v>37733</v>
      </c>
      <c r="DQ6" s="58">
        <v>39411</v>
      </c>
      <c r="DR6" s="58">
        <v>42012</v>
      </c>
      <c r="DS6" s="58">
        <v>43200</v>
      </c>
      <c r="DT6" s="58">
        <v>44222</v>
      </c>
      <c r="DU6" s="58">
        <v>45444</v>
      </c>
      <c r="DV6" s="58">
        <v>47374</v>
      </c>
      <c r="DW6" s="58">
        <v>49392</v>
      </c>
      <c r="DX6" s="58">
        <v>51288</v>
      </c>
      <c r="DY6" s="58">
        <v>54572</v>
      </c>
      <c r="DZ6" s="58">
        <v>56529</v>
      </c>
      <c r="EA6" s="58">
        <v>58036</v>
      </c>
      <c r="EB6" s="58">
        <v>59569</v>
      </c>
      <c r="EC6" s="58">
        <v>60998</v>
      </c>
      <c r="ED6" s="58">
        <v>62895</v>
      </c>
      <c r="EE6" s="58">
        <v>64150</v>
      </c>
      <c r="EF6" s="58">
        <v>65686</v>
      </c>
      <c r="EG6" s="58">
        <v>68619</v>
      </c>
      <c r="EH6" s="58"/>
      <c r="EI6" s="58">
        <v>1269</v>
      </c>
      <c r="EJ6" s="58">
        <v>3072</v>
      </c>
      <c r="EK6" s="58">
        <v>4468</v>
      </c>
      <c r="EL6" s="58">
        <v>6064</v>
      </c>
      <c r="EM6" s="58">
        <v>8174</v>
      </c>
      <c r="EN6" s="58">
        <v>9553</v>
      </c>
      <c r="EO6" s="58">
        <v>10883</v>
      </c>
      <c r="EP6" s="58">
        <v>12407</v>
      </c>
      <c r="EQ6" s="58">
        <f ca="1">'Electric PV'!$CY34</f>
        <v>17691.304347826088</v>
      </c>
      <c r="ER6" s="58">
        <f ca="1">'Electric PV'!$CY34</f>
        <v>17691.304347826088</v>
      </c>
      <c r="ES6" s="58">
        <f ca="1">'Electric PV'!$CY34</f>
        <v>17691.304347826088</v>
      </c>
      <c r="ET6" s="58">
        <f ca="1">'Electric PV'!$CY34</f>
        <v>17691.304347826088</v>
      </c>
      <c r="EU6" s="58">
        <f ca="1">'Electric PV'!$CY34</f>
        <v>17691.304347826088</v>
      </c>
      <c r="EV6" s="58">
        <f ca="1">'Electric PV'!$CY34</f>
        <v>17691.304347826088</v>
      </c>
      <c r="EW6" s="58">
        <f ca="1">'Electric PV'!$CY34</f>
        <v>17691.304347826088</v>
      </c>
      <c r="EX6" s="58">
        <f ca="1">'Electric PV'!$CY34</f>
        <v>17691.304347826088</v>
      </c>
      <c r="EY6" s="58">
        <f ca="1">'Electric PV'!$CY34</f>
        <v>17691.304347826088</v>
      </c>
      <c r="EZ6" s="58">
        <f ca="1">'Electric PV'!$CY34</f>
        <v>17691.304347826088</v>
      </c>
      <c r="FA6" s="58">
        <f ca="1">'Electric PV'!$CY34</f>
        <v>17691.304347826088</v>
      </c>
      <c r="FB6" s="58">
        <f ca="1">'Electric PV'!$CY34</f>
        <v>17691.304347826088</v>
      </c>
      <c r="FC6" s="58">
        <f ca="1">'Electric PV'!$CY34</f>
        <v>17691.304347826088</v>
      </c>
      <c r="FD6" s="58">
        <f ca="1">'Electric PV'!$CY34</f>
        <v>17691.304347826088</v>
      </c>
      <c r="FE6" s="58">
        <f ca="1">'Electric PV'!$CY34</f>
        <v>17691.304347826088</v>
      </c>
      <c r="FF6" s="58">
        <f ca="1">'Electric PV'!$CY34</f>
        <v>17691.304347826088</v>
      </c>
      <c r="FG6" s="58">
        <f ca="1">'Electric PV'!$CY34</f>
        <v>17691.304347826088</v>
      </c>
      <c r="FH6" s="58">
        <f ca="1">'Electric PV'!$CY34</f>
        <v>17691.304347826088</v>
      </c>
      <c r="FI6" s="58">
        <f ca="1">'Electric PV'!$CY34</f>
        <v>17691.304347826088</v>
      </c>
      <c r="FJ6" s="58">
        <f ca="1">'Electric PV'!$CY34</f>
        <v>17691.304347826088</v>
      </c>
      <c r="FK6" s="58">
        <f ca="1">'Electric PV'!$CY34</f>
        <v>17691.304347826088</v>
      </c>
      <c r="FL6" s="58">
        <f ca="1">'Electric PV'!$CY34</f>
        <v>17691.304347826088</v>
      </c>
      <c r="FM6" s="58">
        <f ca="1">'Electric PV'!$CY34</f>
        <v>17691.304347826088</v>
      </c>
      <c r="FN6" s="58">
        <f ca="1">'Electric PV'!$CY34</f>
        <v>17691.304347826088</v>
      </c>
      <c r="FO6" s="58">
        <f ca="1">'Electric PV'!$CY34</f>
        <v>17691.304347826088</v>
      </c>
      <c r="FP6" s="58">
        <f ca="1">'Electric PV'!$CY34</f>
        <v>17691.304347826088</v>
      </c>
      <c r="FQ6" s="58">
        <f ca="1">'Electric PV'!$CY34</f>
        <v>17691.304347826088</v>
      </c>
      <c r="FR6" s="58">
        <f ca="1">'Electric PV'!$CY34</f>
        <v>17691.304347826088</v>
      </c>
      <c r="FS6" s="58">
        <f ca="1">'Electric PV'!$CY34</f>
        <v>17691.304347826088</v>
      </c>
      <c r="FT6" s="58">
        <f ca="1">'Electric PV'!$CY34</f>
        <v>17691.304347826088</v>
      </c>
      <c r="FU6" s="58">
        <f ca="1">'Electric PV'!$CY34</f>
        <v>17691.304347826088</v>
      </c>
      <c r="FV6" s="58">
        <f ca="1">'Electric PV'!$CY34</f>
        <v>17691.304347826088</v>
      </c>
      <c r="FW6" s="58">
        <f ca="1">'Electric PV'!$CY34</f>
        <v>17691.304347826088</v>
      </c>
      <c r="FX6" s="58">
        <f ca="1">'Electric PV'!$CY34</f>
        <v>17691.304347826088</v>
      </c>
      <c r="FY6" s="58">
        <f ca="1">'Electric PV'!$CY34</f>
        <v>17691.304347826088</v>
      </c>
      <c r="FZ6" s="58">
        <f ca="1">'Electric PV'!$CY34</f>
        <v>17691.304347826088</v>
      </c>
      <c r="GA6" s="58">
        <f ca="1">'Electric PV'!$CY34</f>
        <v>17691.304347826088</v>
      </c>
      <c r="GB6" s="58">
        <f ca="1">'Electric PV'!$CY34</f>
        <v>17691.304347826088</v>
      </c>
      <c r="GC6" s="58">
        <f ca="1">'Electric PV'!$CY34</f>
        <v>17691.304347826088</v>
      </c>
      <c r="GD6" s="58">
        <f ca="1">'Electric PV'!$CY34</f>
        <v>17691.304347826088</v>
      </c>
      <c r="GE6" s="58">
        <f ca="1">'Electric PV'!$CY34</f>
        <v>17691.304347826088</v>
      </c>
      <c r="GF6" s="58">
        <f ca="1">'Electric PV'!$CY34</f>
        <v>17691.304347826088</v>
      </c>
      <c r="GG6" s="58">
        <f ca="1">'Electric PV'!$CY34</f>
        <v>17691.304347826088</v>
      </c>
      <c r="GH6" s="58">
        <f ca="1">'Electric PV'!$CY34</f>
        <v>17691.304347826088</v>
      </c>
      <c r="GI6" s="58">
        <f ca="1">'Electric PV'!$CY34</f>
        <v>17691.304347826088</v>
      </c>
    </row>
    <row r="7" spans="2:191" x14ac:dyDescent="0.2">
      <c r="B7" s="55" t="s">
        <v>29</v>
      </c>
      <c r="C7" s="58">
        <v>1820</v>
      </c>
      <c r="D7" s="58">
        <v>1907</v>
      </c>
      <c r="E7" s="58">
        <v>2011</v>
      </c>
      <c r="F7" s="58">
        <v>2440</v>
      </c>
      <c r="G7" s="58">
        <v>2655</v>
      </c>
      <c r="H7" s="58">
        <v>2935</v>
      </c>
      <c r="I7" s="58">
        <v>3258</v>
      </c>
      <c r="J7" s="58">
        <v>3588</v>
      </c>
      <c r="K7" s="58">
        <v>3865</v>
      </c>
      <c r="L7" s="58">
        <v>4172</v>
      </c>
      <c r="M7" s="58">
        <v>4359</v>
      </c>
      <c r="N7" s="58">
        <v>4700</v>
      </c>
      <c r="O7" s="58">
        <v>5011</v>
      </c>
      <c r="P7" s="58">
        <v>5223</v>
      </c>
      <c r="Q7" s="58">
        <v>5480</v>
      </c>
      <c r="R7" s="58">
        <v>5761</v>
      </c>
      <c r="S7" s="58">
        <v>5934</v>
      </c>
      <c r="T7" s="58">
        <v>6115</v>
      </c>
      <c r="U7" s="58">
        <v>6335</v>
      </c>
      <c r="V7" s="58">
        <v>6555</v>
      </c>
      <c r="W7" s="58">
        <v>6753</v>
      </c>
      <c r="X7" s="58">
        <v>7246</v>
      </c>
      <c r="Y7" s="58">
        <v>7414</v>
      </c>
      <c r="Z7" s="58">
        <v>7670</v>
      </c>
      <c r="AA7" s="58">
        <v>7921</v>
      </c>
      <c r="AB7" s="58">
        <v>8038</v>
      </c>
      <c r="AC7" s="58">
        <v>8321</v>
      </c>
      <c r="AD7" s="58">
        <v>8513</v>
      </c>
      <c r="AE7" s="58">
        <v>8791</v>
      </c>
      <c r="AF7" s="58">
        <v>8911</v>
      </c>
      <c r="AG7" s="58">
        <v>9158</v>
      </c>
      <c r="AH7" s="58">
        <f>SUM('Electric PV'!$AY$17:$BJ$17)</f>
        <v>9517</v>
      </c>
      <c r="AI7" s="58"/>
      <c r="AJ7" s="58">
        <v>37</v>
      </c>
      <c r="AK7" s="58">
        <v>357</v>
      </c>
      <c r="AL7" s="58">
        <v>611</v>
      </c>
      <c r="AM7" s="58">
        <v>861</v>
      </c>
      <c r="AN7" s="58">
        <v>1077</v>
      </c>
      <c r="AO7" s="58">
        <v>1283</v>
      </c>
      <c r="AP7" s="58">
        <v>1458</v>
      </c>
      <c r="AQ7" s="58">
        <v>1744</v>
      </c>
      <c r="AR7" s="58">
        <v>2049</v>
      </c>
      <c r="AS7" s="58">
        <v>1661</v>
      </c>
      <c r="AT7" s="58">
        <v>2637</v>
      </c>
      <c r="AU7" s="58">
        <v>2880</v>
      </c>
      <c r="AV7" s="58">
        <v>3093</v>
      </c>
      <c r="AW7" s="58">
        <v>3417</v>
      </c>
      <c r="AX7" s="58">
        <v>3783</v>
      </c>
      <c r="AY7" s="58">
        <v>3980</v>
      </c>
      <c r="AZ7" s="58">
        <v>3983</v>
      </c>
      <c r="BA7" s="58">
        <v>4527</v>
      </c>
      <c r="BB7" s="58">
        <v>4911</v>
      </c>
      <c r="BC7" s="58">
        <v>5058</v>
      </c>
      <c r="BD7" s="58">
        <v>5561</v>
      </c>
      <c r="BE7" s="58">
        <v>5862</v>
      </c>
      <c r="BF7" s="58">
        <v>6234</v>
      </c>
      <c r="BG7" s="58">
        <v>6644</v>
      </c>
      <c r="BH7" s="58">
        <v>6929</v>
      </c>
      <c r="BI7" s="58">
        <v>7274</v>
      </c>
      <c r="BJ7" s="58">
        <v>7673</v>
      </c>
      <c r="BK7" s="58">
        <v>8090</v>
      </c>
      <c r="BL7" s="58">
        <v>8414</v>
      </c>
      <c r="BM7" s="58">
        <v>8728</v>
      </c>
      <c r="BN7" s="58">
        <v>9062</v>
      </c>
      <c r="BO7" s="58">
        <v>9414</v>
      </c>
      <c r="BP7" s="58">
        <v>9731</v>
      </c>
      <c r="BQ7" s="58">
        <v>7541</v>
      </c>
      <c r="BR7" s="58">
        <v>10329</v>
      </c>
      <c r="BS7" s="58">
        <v>10715</v>
      </c>
      <c r="BT7" s="58">
        <v>11034</v>
      </c>
      <c r="BU7" s="58">
        <v>11302</v>
      </c>
      <c r="BV7" s="58">
        <v>11521</v>
      </c>
      <c r="BW7" s="58">
        <v>11949</v>
      </c>
      <c r="BX7" s="58">
        <v>12158</v>
      </c>
      <c r="BY7" s="58">
        <v>12289</v>
      </c>
      <c r="BZ7" s="58">
        <v>12702</v>
      </c>
      <c r="CA7" s="58">
        <v>13660</v>
      </c>
      <c r="CB7" s="58">
        <v>14424</v>
      </c>
      <c r="CC7" s="58">
        <v>15095</v>
      </c>
      <c r="CD7" s="58">
        <v>15907</v>
      </c>
      <c r="CE7" s="58">
        <v>16752</v>
      </c>
      <c r="CF7" s="58">
        <v>17760</v>
      </c>
      <c r="CG7" s="58">
        <v>19445</v>
      </c>
      <c r="CH7" s="58">
        <v>20244</v>
      </c>
      <c r="CI7" s="58">
        <v>21500</v>
      </c>
      <c r="CJ7" s="58"/>
      <c r="CK7" s="58">
        <v>940</v>
      </c>
      <c r="CL7" s="58">
        <v>1653</v>
      </c>
      <c r="CM7" s="58">
        <v>2508</v>
      </c>
      <c r="CN7" s="58">
        <v>3413</v>
      </c>
      <c r="CO7" s="58">
        <v>4545</v>
      </c>
      <c r="CP7" s="58">
        <v>5451</v>
      </c>
      <c r="CQ7" s="58">
        <v>6221</v>
      </c>
      <c r="CR7" s="58">
        <v>7041</v>
      </c>
      <c r="CS7" s="58">
        <v>7960</v>
      </c>
      <c r="CT7" s="58">
        <v>8734</v>
      </c>
      <c r="CU7" s="58">
        <v>9395</v>
      </c>
      <c r="CV7" s="58">
        <v>10192</v>
      </c>
      <c r="CW7" s="58">
        <v>11783</v>
      </c>
      <c r="CX7" s="58">
        <v>12734</v>
      </c>
      <c r="CY7" s="58">
        <v>13448</v>
      </c>
      <c r="CZ7" s="58">
        <v>14204</v>
      </c>
      <c r="DA7" s="58">
        <v>15062</v>
      </c>
      <c r="DB7" s="58">
        <v>16037</v>
      </c>
      <c r="DC7" s="58">
        <v>16729</v>
      </c>
      <c r="DD7" s="58">
        <v>17684</v>
      </c>
      <c r="DE7" s="58">
        <v>18623</v>
      </c>
      <c r="DF7" s="58">
        <v>19774</v>
      </c>
      <c r="DG7" s="58">
        <v>20740</v>
      </c>
      <c r="DH7" s="58">
        <v>21653</v>
      </c>
      <c r="DI7" s="58">
        <v>22693</v>
      </c>
      <c r="DJ7" s="58">
        <v>23935</v>
      </c>
      <c r="DK7" s="58">
        <v>26194</v>
      </c>
      <c r="DL7" s="58">
        <v>27401</v>
      </c>
      <c r="DM7" s="58">
        <v>28559</v>
      </c>
      <c r="DN7" s="58">
        <v>29832</v>
      </c>
      <c r="DO7" s="58">
        <v>30862</v>
      </c>
      <c r="DP7" s="58">
        <v>31841</v>
      </c>
      <c r="DQ7" s="58">
        <v>33071</v>
      </c>
      <c r="DR7" s="58">
        <v>34506</v>
      </c>
      <c r="DS7" s="58">
        <v>35443</v>
      </c>
      <c r="DT7" s="58">
        <v>36170</v>
      </c>
      <c r="DU7" s="58">
        <v>36902</v>
      </c>
      <c r="DV7" s="58">
        <v>38124</v>
      </c>
      <c r="DW7" s="58">
        <v>39447</v>
      </c>
      <c r="DX7" s="58">
        <v>40612</v>
      </c>
      <c r="DY7" s="58">
        <v>42649</v>
      </c>
      <c r="DZ7" s="58">
        <v>43785</v>
      </c>
      <c r="EA7" s="58">
        <v>44742</v>
      </c>
      <c r="EB7" s="58">
        <v>45621</v>
      </c>
      <c r="EC7" s="58">
        <v>46563</v>
      </c>
      <c r="ED7" s="58">
        <v>47586</v>
      </c>
      <c r="EE7" s="58">
        <v>48390</v>
      </c>
      <c r="EF7" s="58">
        <v>49255</v>
      </c>
      <c r="EG7" s="58">
        <v>50914</v>
      </c>
      <c r="EH7" s="58"/>
      <c r="EI7" s="58">
        <v>970</v>
      </c>
      <c r="EJ7" s="58">
        <v>1949</v>
      </c>
      <c r="EK7" s="58">
        <v>2793</v>
      </c>
      <c r="EL7" s="58">
        <v>3709</v>
      </c>
      <c r="EM7" s="58">
        <v>4773</v>
      </c>
      <c r="EN7" s="58">
        <v>5723</v>
      </c>
      <c r="EO7" s="58">
        <v>6572</v>
      </c>
      <c r="EP7" s="58">
        <v>7352</v>
      </c>
      <c r="EQ7" s="58">
        <f ca="1">'Electric PV'!$CY35</f>
        <v>10520.565217391304</v>
      </c>
      <c r="ER7" s="58">
        <f ca="1">'Electric PV'!$CY35</f>
        <v>10520.565217391304</v>
      </c>
      <c r="ES7" s="58">
        <f ca="1">'Electric PV'!$CY35</f>
        <v>10520.565217391304</v>
      </c>
      <c r="ET7" s="58">
        <f ca="1">'Electric PV'!$CY35</f>
        <v>10520.565217391304</v>
      </c>
      <c r="EU7" s="58">
        <f ca="1">'Electric PV'!$CY35</f>
        <v>10520.565217391304</v>
      </c>
      <c r="EV7" s="58">
        <f ca="1">'Electric PV'!$CY35</f>
        <v>10520.565217391304</v>
      </c>
      <c r="EW7" s="58">
        <f ca="1">'Electric PV'!$CY35</f>
        <v>10520.565217391304</v>
      </c>
      <c r="EX7" s="58">
        <f ca="1">'Electric PV'!$CY35</f>
        <v>10520.565217391304</v>
      </c>
      <c r="EY7" s="58">
        <f ca="1">'Electric PV'!$CY35</f>
        <v>10520.565217391304</v>
      </c>
      <c r="EZ7" s="58">
        <f ca="1">'Electric PV'!$CY35</f>
        <v>10520.565217391304</v>
      </c>
      <c r="FA7" s="58">
        <f ca="1">'Electric PV'!$CY35</f>
        <v>10520.565217391304</v>
      </c>
      <c r="FB7" s="58">
        <f ca="1">'Electric PV'!$CY35</f>
        <v>10520.565217391304</v>
      </c>
      <c r="FC7" s="58">
        <f ca="1">'Electric PV'!$CY35</f>
        <v>10520.565217391304</v>
      </c>
      <c r="FD7" s="58">
        <f ca="1">'Electric PV'!$CY35</f>
        <v>10520.565217391304</v>
      </c>
      <c r="FE7" s="58">
        <f ca="1">'Electric PV'!$CY35</f>
        <v>10520.565217391304</v>
      </c>
      <c r="FF7" s="58">
        <f ca="1">'Electric PV'!$CY35</f>
        <v>10520.565217391304</v>
      </c>
      <c r="FG7" s="58">
        <f ca="1">'Electric PV'!$CY35</f>
        <v>10520.565217391304</v>
      </c>
      <c r="FH7" s="58">
        <f ca="1">'Electric PV'!$CY35</f>
        <v>10520.565217391304</v>
      </c>
      <c r="FI7" s="58">
        <f ca="1">'Electric PV'!$CY35</f>
        <v>10520.565217391304</v>
      </c>
      <c r="FJ7" s="58">
        <f ca="1">'Electric PV'!$CY35</f>
        <v>10520.565217391304</v>
      </c>
      <c r="FK7" s="58">
        <f ca="1">'Electric PV'!$CY35</f>
        <v>10520.565217391304</v>
      </c>
      <c r="FL7" s="58">
        <f ca="1">'Electric PV'!$CY35</f>
        <v>10520.565217391304</v>
      </c>
      <c r="FM7" s="58">
        <f ca="1">'Electric PV'!$CY35</f>
        <v>10520.565217391304</v>
      </c>
      <c r="FN7" s="58">
        <f ca="1">'Electric PV'!$CY35</f>
        <v>10520.565217391304</v>
      </c>
      <c r="FO7" s="58">
        <f ca="1">'Electric PV'!$CY35</f>
        <v>10520.565217391304</v>
      </c>
      <c r="FP7" s="58">
        <f ca="1">'Electric PV'!$CY35</f>
        <v>10520.565217391304</v>
      </c>
      <c r="FQ7" s="58">
        <f ca="1">'Electric PV'!$CY35</f>
        <v>10520.565217391304</v>
      </c>
      <c r="FR7" s="58">
        <f ca="1">'Electric PV'!$CY35</f>
        <v>10520.565217391304</v>
      </c>
      <c r="FS7" s="58">
        <f ca="1">'Electric PV'!$CY35</f>
        <v>10520.565217391304</v>
      </c>
      <c r="FT7" s="58">
        <f ca="1">'Electric PV'!$CY35</f>
        <v>10520.565217391304</v>
      </c>
      <c r="FU7" s="58">
        <f ca="1">'Electric PV'!$CY35</f>
        <v>10520.565217391304</v>
      </c>
      <c r="FV7" s="58">
        <f ca="1">'Electric PV'!$CY35</f>
        <v>10520.565217391304</v>
      </c>
      <c r="FW7" s="58">
        <f ca="1">'Electric PV'!$CY35</f>
        <v>10520.565217391304</v>
      </c>
      <c r="FX7" s="58">
        <f ca="1">'Electric PV'!$CY35</f>
        <v>10520.565217391304</v>
      </c>
      <c r="FY7" s="58">
        <f ca="1">'Electric PV'!$CY35</f>
        <v>10520.565217391304</v>
      </c>
      <c r="FZ7" s="58">
        <f ca="1">'Electric PV'!$CY35</f>
        <v>10520.565217391304</v>
      </c>
      <c r="GA7" s="58">
        <f ca="1">'Electric PV'!$CY35</f>
        <v>10520.565217391304</v>
      </c>
      <c r="GB7" s="58">
        <f ca="1">'Electric PV'!$CY35</f>
        <v>10520.565217391304</v>
      </c>
      <c r="GC7" s="58">
        <f ca="1">'Electric PV'!$CY35</f>
        <v>10520.565217391304</v>
      </c>
      <c r="GD7" s="58">
        <f ca="1">'Electric PV'!$CY35</f>
        <v>10520.565217391304</v>
      </c>
      <c r="GE7" s="58">
        <f ca="1">'Electric PV'!$CY35</f>
        <v>10520.565217391304</v>
      </c>
      <c r="GF7" s="58">
        <f ca="1">'Electric PV'!$CY35</f>
        <v>10520.565217391304</v>
      </c>
      <c r="GG7" s="58">
        <f ca="1">'Electric PV'!$CY35</f>
        <v>10520.565217391304</v>
      </c>
      <c r="GH7" s="58">
        <f ca="1">'Electric PV'!$CY35</f>
        <v>10520.565217391304</v>
      </c>
      <c r="GI7" s="58">
        <f ca="1">'Electric PV'!$CY35</f>
        <v>10520.565217391304</v>
      </c>
    </row>
    <row r="8" spans="2:191" x14ac:dyDescent="0.2">
      <c r="B8" s="55" t="s">
        <v>49</v>
      </c>
      <c r="C8" s="58">
        <v>968</v>
      </c>
      <c r="D8" s="58">
        <v>1044</v>
      </c>
      <c r="E8" s="58">
        <v>1122</v>
      </c>
      <c r="F8" s="58">
        <v>1310</v>
      </c>
      <c r="G8" s="58">
        <v>1375</v>
      </c>
      <c r="H8" s="58">
        <v>1475</v>
      </c>
      <c r="I8" s="58">
        <v>1583</v>
      </c>
      <c r="J8" s="58">
        <v>1693</v>
      </c>
      <c r="K8" s="58">
        <v>1783</v>
      </c>
      <c r="L8" s="58">
        <v>1872</v>
      </c>
      <c r="M8" s="58">
        <v>1933</v>
      </c>
      <c r="N8" s="58">
        <v>2050</v>
      </c>
      <c r="O8" s="58">
        <v>2138</v>
      </c>
      <c r="P8" s="58">
        <v>2199</v>
      </c>
      <c r="Q8" s="58">
        <v>2284</v>
      </c>
      <c r="R8" s="58">
        <v>2389</v>
      </c>
      <c r="S8" s="58">
        <v>2481</v>
      </c>
      <c r="T8" s="58">
        <v>2549</v>
      </c>
      <c r="U8" s="58">
        <v>2651</v>
      </c>
      <c r="V8" s="58">
        <v>2716</v>
      </c>
      <c r="W8" s="58">
        <v>2788</v>
      </c>
      <c r="X8" s="58">
        <v>2941</v>
      </c>
      <c r="Y8" s="58">
        <v>2996</v>
      </c>
      <c r="Z8" s="58">
        <v>3054</v>
      </c>
      <c r="AA8" s="58">
        <v>3174</v>
      </c>
      <c r="AB8" s="58">
        <v>3204</v>
      </c>
      <c r="AC8" s="58">
        <v>3426</v>
      </c>
      <c r="AD8" s="58">
        <v>3563</v>
      </c>
      <c r="AE8" s="58">
        <v>3708</v>
      </c>
      <c r="AF8" s="58">
        <v>3829</v>
      </c>
      <c r="AG8" s="58">
        <v>3972</v>
      </c>
      <c r="AH8" s="58">
        <f>SUM('Electric PV'!$AY$12:$BJ$12)</f>
        <v>4255</v>
      </c>
      <c r="AI8" s="58"/>
      <c r="AJ8" s="58">
        <v>25</v>
      </c>
      <c r="AK8" s="58">
        <v>270</v>
      </c>
      <c r="AL8" s="58">
        <v>435</v>
      </c>
      <c r="AM8" s="58">
        <v>556</v>
      </c>
      <c r="AN8" s="58">
        <v>676</v>
      </c>
      <c r="AO8" s="58">
        <v>829</v>
      </c>
      <c r="AP8" s="58">
        <v>980</v>
      </c>
      <c r="AQ8" s="58">
        <v>1134</v>
      </c>
      <c r="AR8" s="58">
        <v>1296</v>
      </c>
      <c r="AS8" s="58">
        <v>1096</v>
      </c>
      <c r="AT8" s="58">
        <v>1589</v>
      </c>
      <c r="AU8" s="58">
        <v>1750</v>
      </c>
      <c r="AV8" s="58">
        <v>1891</v>
      </c>
      <c r="AW8" s="58">
        <v>2086</v>
      </c>
      <c r="AX8" s="58">
        <v>2259</v>
      </c>
      <c r="AY8" s="58">
        <v>2414</v>
      </c>
      <c r="AZ8" s="58">
        <v>2583</v>
      </c>
      <c r="BA8" s="58">
        <v>2692</v>
      </c>
      <c r="BB8" s="58">
        <v>2826</v>
      </c>
      <c r="BC8" s="58">
        <v>2935</v>
      </c>
      <c r="BD8" s="58">
        <v>3105</v>
      </c>
      <c r="BE8" s="58">
        <v>3236</v>
      </c>
      <c r="BF8" s="58">
        <v>3361</v>
      </c>
      <c r="BG8" s="58">
        <v>3505</v>
      </c>
      <c r="BH8" s="58">
        <v>3581</v>
      </c>
      <c r="BI8" s="58">
        <v>3688</v>
      </c>
      <c r="BJ8" s="58">
        <v>3816</v>
      </c>
      <c r="BK8" s="58">
        <v>3981</v>
      </c>
      <c r="BL8" s="58">
        <v>4064</v>
      </c>
      <c r="BM8" s="58">
        <v>4169</v>
      </c>
      <c r="BN8" s="58">
        <v>4288</v>
      </c>
      <c r="BO8" s="58">
        <v>4391</v>
      </c>
      <c r="BP8" s="58">
        <v>4472</v>
      </c>
      <c r="BQ8" s="58">
        <v>4403</v>
      </c>
      <c r="BR8" s="58">
        <v>4612</v>
      </c>
      <c r="BS8" s="58">
        <v>4693</v>
      </c>
      <c r="BT8" s="58">
        <v>4808</v>
      </c>
      <c r="BU8" s="58">
        <v>4964</v>
      </c>
      <c r="BV8" s="58">
        <v>5068</v>
      </c>
      <c r="BW8" s="58">
        <v>5332</v>
      </c>
      <c r="BX8" s="58">
        <v>5418</v>
      </c>
      <c r="BY8" s="58">
        <v>5492</v>
      </c>
      <c r="BZ8" s="58">
        <v>5751</v>
      </c>
      <c r="CA8" s="58">
        <v>5984</v>
      </c>
      <c r="CB8" s="58">
        <v>6155</v>
      </c>
      <c r="CC8" s="58">
        <v>6310</v>
      </c>
      <c r="CD8" s="58">
        <v>6443</v>
      </c>
      <c r="CE8" s="58">
        <v>6575</v>
      </c>
      <c r="CF8" s="58">
        <v>6695</v>
      </c>
      <c r="CG8" s="58">
        <v>6912</v>
      </c>
      <c r="CH8" s="58">
        <v>6986</v>
      </c>
      <c r="CI8" s="58">
        <v>7102</v>
      </c>
      <c r="CJ8" s="58"/>
      <c r="CK8" s="58">
        <v>130</v>
      </c>
      <c r="CL8" s="58">
        <v>243</v>
      </c>
      <c r="CM8" s="58">
        <v>417</v>
      </c>
      <c r="CN8" s="58">
        <v>578</v>
      </c>
      <c r="CO8" s="58">
        <v>701</v>
      </c>
      <c r="CP8" s="58">
        <v>821</v>
      </c>
      <c r="CQ8" s="58">
        <v>933</v>
      </c>
      <c r="CR8" s="58">
        <v>1048</v>
      </c>
      <c r="CS8" s="58">
        <v>1160</v>
      </c>
      <c r="CT8" s="58">
        <v>1252</v>
      </c>
      <c r="CU8" s="58">
        <v>1312</v>
      </c>
      <c r="CV8" s="58">
        <v>1375</v>
      </c>
      <c r="CW8" s="58">
        <v>1457</v>
      </c>
      <c r="CX8" s="58">
        <v>3933</v>
      </c>
      <c r="CY8" s="58">
        <v>3992</v>
      </c>
      <c r="CZ8" s="58">
        <v>5134</v>
      </c>
      <c r="DA8" s="58">
        <v>5905</v>
      </c>
      <c r="DB8" s="58">
        <v>6736</v>
      </c>
      <c r="DC8" s="58">
        <v>7382</v>
      </c>
      <c r="DD8" s="58">
        <v>8088</v>
      </c>
      <c r="DE8" s="58">
        <v>8646</v>
      </c>
      <c r="DF8" s="58">
        <v>9344</v>
      </c>
      <c r="DG8" s="58">
        <v>10102</v>
      </c>
      <c r="DH8" s="58">
        <v>10807</v>
      </c>
      <c r="DI8" s="58">
        <v>11512</v>
      </c>
      <c r="DJ8" s="58">
        <v>12468</v>
      </c>
      <c r="DK8" s="58">
        <v>13844</v>
      </c>
      <c r="DL8" s="58">
        <v>14500</v>
      </c>
      <c r="DM8" s="58">
        <v>15129</v>
      </c>
      <c r="DN8" s="58">
        <v>15907</v>
      </c>
      <c r="DO8" s="58">
        <v>16658</v>
      </c>
      <c r="DP8" s="58">
        <v>17341</v>
      </c>
      <c r="DQ8" s="58">
        <v>18255</v>
      </c>
      <c r="DR8" s="58">
        <v>19338</v>
      </c>
      <c r="DS8" s="58">
        <v>20123</v>
      </c>
      <c r="DT8" s="58">
        <v>20718</v>
      </c>
      <c r="DU8" s="58">
        <v>21339</v>
      </c>
      <c r="DV8" s="58">
        <v>22279</v>
      </c>
      <c r="DW8" s="58">
        <v>23342</v>
      </c>
      <c r="DX8" s="58">
        <v>24442</v>
      </c>
      <c r="DY8" s="58">
        <v>26182</v>
      </c>
      <c r="DZ8" s="58">
        <v>27137</v>
      </c>
      <c r="EA8" s="58">
        <v>27932</v>
      </c>
      <c r="EB8" s="58">
        <v>28726</v>
      </c>
      <c r="EC8" s="58">
        <v>29427</v>
      </c>
      <c r="ED8" s="58">
        <v>30237</v>
      </c>
      <c r="EE8" s="58">
        <v>30927</v>
      </c>
      <c r="EF8" s="58">
        <v>31595</v>
      </c>
      <c r="EG8" s="58">
        <v>33114</v>
      </c>
      <c r="EH8" s="58"/>
      <c r="EI8" s="58">
        <v>657</v>
      </c>
      <c r="EJ8" s="58">
        <v>1558</v>
      </c>
      <c r="EK8" s="58">
        <v>2341</v>
      </c>
      <c r="EL8" s="58">
        <v>3008</v>
      </c>
      <c r="EM8" s="58">
        <v>3706</v>
      </c>
      <c r="EN8" s="58">
        <v>4435</v>
      </c>
      <c r="EO8" s="58">
        <v>5108</v>
      </c>
      <c r="EP8" s="58">
        <v>5925</v>
      </c>
      <c r="EQ8" s="58">
        <f ca="1">'Electric PV'!$CY36</f>
        <v>8610.652173913044</v>
      </c>
      <c r="ER8" s="58">
        <f ca="1">'Electric PV'!$CY36</f>
        <v>8610.652173913044</v>
      </c>
      <c r="ES8" s="58">
        <f ca="1">'Electric PV'!$CY36</f>
        <v>8610.652173913044</v>
      </c>
      <c r="ET8" s="58">
        <f ca="1">'Electric PV'!$CY36</f>
        <v>8610.652173913044</v>
      </c>
      <c r="EU8" s="58">
        <f ca="1">'Electric PV'!$CY36</f>
        <v>8610.652173913044</v>
      </c>
      <c r="EV8" s="58">
        <f ca="1">'Electric PV'!$CY36</f>
        <v>8610.652173913044</v>
      </c>
      <c r="EW8" s="58">
        <f ca="1">'Electric PV'!$CY36</f>
        <v>8610.652173913044</v>
      </c>
      <c r="EX8" s="58">
        <f ca="1">'Electric PV'!$CY36</f>
        <v>8610.652173913044</v>
      </c>
      <c r="EY8" s="58">
        <f ca="1">'Electric PV'!$CY36</f>
        <v>8610.652173913044</v>
      </c>
      <c r="EZ8" s="58">
        <f ca="1">'Electric PV'!$CY36</f>
        <v>8610.652173913044</v>
      </c>
      <c r="FA8" s="58">
        <f ca="1">'Electric PV'!$CY36</f>
        <v>8610.652173913044</v>
      </c>
      <c r="FB8" s="58">
        <f ca="1">'Electric PV'!$CY36</f>
        <v>8610.652173913044</v>
      </c>
      <c r="FC8" s="58">
        <f ca="1">'Electric PV'!$CY36</f>
        <v>8610.652173913044</v>
      </c>
      <c r="FD8" s="58">
        <f ca="1">'Electric PV'!$CY36</f>
        <v>8610.652173913044</v>
      </c>
      <c r="FE8" s="58">
        <f ca="1">'Electric PV'!$CY36</f>
        <v>8610.652173913044</v>
      </c>
      <c r="FF8" s="58">
        <f ca="1">'Electric PV'!$CY36</f>
        <v>8610.652173913044</v>
      </c>
      <c r="FG8" s="58">
        <f ca="1">'Electric PV'!$CY36</f>
        <v>8610.652173913044</v>
      </c>
      <c r="FH8" s="58">
        <f ca="1">'Electric PV'!$CY36</f>
        <v>8610.652173913044</v>
      </c>
      <c r="FI8" s="58">
        <f ca="1">'Electric PV'!$CY36</f>
        <v>8610.652173913044</v>
      </c>
      <c r="FJ8" s="58">
        <f ca="1">'Electric PV'!$CY36</f>
        <v>8610.652173913044</v>
      </c>
      <c r="FK8" s="58">
        <f ca="1">'Electric PV'!$CY36</f>
        <v>8610.652173913044</v>
      </c>
      <c r="FL8" s="58">
        <f ca="1">'Electric PV'!$CY36</f>
        <v>8610.652173913044</v>
      </c>
      <c r="FM8" s="58">
        <f ca="1">'Electric PV'!$CY36</f>
        <v>8610.652173913044</v>
      </c>
      <c r="FN8" s="58">
        <f ca="1">'Electric PV'!$CY36</f>
        <v>8610.652173913044</v>
      </c>
      <c r="FO8" s="58">
        <f ca="1">'Electric PV'!$CY36</f>
        <v>8610.652173913044</v>
      </c>
      <c r="FP8" s="58">
        <f ca="1">'Electric PV'!$CY36</f>
        <v>8610.652173913044</v>
      </c>
      <c r="FQ8" s="58">
        <f ca="1">'Electric PV'!$CY36</f>
        <v>8610.652173913044</v>
      </c>
      <c r="FR8" s="58">
        <f ca="1">'Electric PV'!$CY36</f>
        <v>8610.652173913044</v>
      </c>
      <c r="FS8" s="58">
        <f ca="1">'Electric PV'!$CY36</f>
        <v>8610.652173913044</v>
      </c>
      <c r="FT8" s="58">
        <f ca="1">'Electric PV'!$CY36</f>
        <v>8610.652173913044</v>
      </c>
      <c r="FU8" s="58">
        <f ca="1">'Electric PV'!$CY36</f>
        <v>8610.652173913044</v>
      </c>
      <c r="FV8" s="58">
        <f ca="1">'Electric PV'!$CY36</f>
        <v>8610.652173913044</v>
      </c>
      <c r="FW8" s="58">
        <f ca="1">'Electric PV'!$CY36</f>
        <v>8610.652173913044</v>
      </c>
      <c r="FX8" s="58">
        <f ca="1">'Electric PV'!$CY36</f>
        <v>8610.652173913044</v>
      </c>
      <c r="FY8" s="58">
        <f ca="1">'Electric PV'!$CY36</f>
        <v>8610.652173913044</v>
      </c>
      <c r="FZ8" s="58">
        <f ca="1">'Electric PV'!$CY36</f>
        <v>8610.652173913044</v>
      </c>
      <c r="GA8" s="58">
        <f ca="1">'Electric PV'!$CY36</f>
        <v>8610.652173913044</v>
      </c>
      <c r="GB8" s="58">
        <f ca="1">'Electric PV'!$CY36</f>
        <v>8610.652173913044</v>
      </c>
      <c r="GC8" s="58">
        <f ca="1">'Electric PV'!$CY36</f>
        <v>8610.652173913044</v>
      </c>
      <c r="GD8" s="58">
        <f ca="1">'Electric PV'!$CY36</f>
        <v>8610.652173913044</v>
      </c>
      <c r="GE8" s="58">
        <f ca="1">'Electric PV'!$CY36</f>
        <v>8610.652173913044</v>
      </c>
      <c r="GF8" s="58">
        <f ca="1">'Electric PV'!$CY36</f>
        <v>8610.652173913044</v>
      </c>
      <c r="GG8" s="58">
        <f ca="1">'Electric PV'!$CY36</f>
        <v>8610.652173913044</v>
      </c>
      <c r="GH8" s="58">
        <f ca="1">'Electric PV'!$CY36</f>
        <v>8610.652173913044</v>
      </c>
      <c r="GI8" s="58">
        <f ca="1">'Electric PV'!$CY36</f>
        <v>8610.652173913044</v>
      </c>
    </row>
    <row r="9" spans="2:191" x14ac:dyDescent="0.2">
      <c r="B9" s="55" t="s">
        <v>217</v>
      </c>
      <c r="C9" s="58">
        <v>897</v>
      </c>
      <c r="D9" s="58">
        <v>934</v>
      </c>
      <c r="E9" s="58">
        <v>962</v>
      </c>
      <c r="F9" s="58">
        <v>1052</v>
      </c>
      <c r="G9" s="58">
        <v>1091</v>
      </c>
      <c r="H9" s="58">
        <v>1130</v>
      </c>
      <c r="I9" s="58">
        <v>1171</v>
      </c>
      <c r="J9" s="58">
        <v>1198</v>
      </c>
      <c r="K9" s="58">
        <v>1221</v>
      </c>
      <c r="L9" s="58">
        <v>1261</v>
      </c>
      <c r="M9" s="58">
        <v>1276</v>
      </c>
      <c r="N9" s="58">
        <v>1293</v>
      </c>
      <c r="O9" s="58">
        <v>1312</v>
      </c>
      <c r="P9" s="58">
        <v>1334</v>
      </c>
      <c r="Q9" s="58">
        <v>1357</v>
      </c>
      <c r="R9" s="58">
        <v>1397</v>
      </c>
      <c r="S9" s="58">
        <v>1429</v>
      </c>
      <c r="T9" s="58">
        <v>1451</v>
      </c>
      <c r="U9" s="58">
        <v>1488</v>
      </c>
      <c r="V9" s="58">
        <v>1529</v>
      </c>
      <c r="W9" s="58">
        <v>1558</v>
      </c>
      <c r="X9" s="58">
        <v>1646</v>
      </c>
      <c r="Y9" s="58">
        <v>1665</v>
      </c>
      <c r="Z9" s="58">
        <v>1697</v>
      </c>
      <c r="AA9" s="58">
        <v>1721</v>
      </c>
      <c r="AB9" s="58">
        <v>1737</v>
      </c>
      <c r="AC9" s="58">
        <v>1792</v>
      </c>
      <c r="AD9" s="58">
        <v>1819</v>
      </c>
      <c r="AE9" s="58">
        <v>1869</v>
      </c>
      <c r="AF9" s="58">
        <v>1896</v>
      </c>
      <c r="AG9" s="58">
        <v>1939</v>
      </c>
      <c r="AH9" s="58">
        <f>SUM('Electric PV'!$AY$6:$BJ$6)</f>
        <v>2010</v>
      </c>
      <c r="AI9" s="58"/>
      <c r="AJ9" s="58">
        <v>11</v>
      </c>
      <c r="AK9" s="58">
        <v>43</v>
      </c>
      <c r="AL9" s="58">
        <v>79</v>
      </c>
      <c r="AM9" s="58">
        <v>109</v>
      </c>
      <c r="AN9" s="58">
        <v>137</v>
      </c>
      <c r="AO9" s="58">
        <v>172</v>
      </c>
      <c r="AP9" s="58">
        <v>191</v>
      </c>
      <c r="AQ9" s="58">
        <v>242</v>
      </c>
      <c r="AR9" s="58">
        <v>286</v>
      </c>
      <c r="AS9" s="58">
        <v>257</v>
      </c>
      <c r="AT9" s="58">
        <v>346</v>
      </c>
      <c r="AU9" s="58">
        <v>387</v>
      </c>
      <c r="AV9" s="58">
        <v>416</v>
      </c>
      <c r="AW9" s="58">
        <v>447</v>
      </c>
      <c r="AX9" s="58">
        <v>481</v>
      </c>
      <c r="AY9" s="58">
        <v>510</v>
      </c>
      <c r="AZ9" s="58">
        <v>550</v>
      </c>
      <c r="BA9" s="58">
        <v>579</v>
      </c>
      <c r="BB9" s="58">
        <v>619</v>
      </c>
      <c r="BC9" s="58">
        <v>639</v>
      </c>
      <c r="BD9" s="58">
        <v>671</v>
      </c>
      <c r="BE9" s="58">
        <v>718</v>
      </c>
      <c r="BF9" s="58">
        <v>777</v>
      </c>
      <c r="BG9" s="58">
        <v>851</v>
      </c>
      <c r="BH9" s="58">
        <v>890</v>
      </c>
      <c r="BI9" s="58">
        <v>942</v>
      </c>
      <c r="BJ9" s="58">
        <v>1019</v>
      </c>
      <c r="BK9" s="58">
        <v>1148</v>
      </c>
      <c r="BL9" s="58">
        <v>1226</v>
      </c>
      <c r="BM9" s="58">
        <v>1282</v>
      </c>
      <c r="BN9" s="58">
        <v>1336</v>
      </c>
      <c r="BO9" s="58">
        <v>1413</v>
      </c>
      <c r="BP9" s="58">
        <v>1463</v>
      </c>
      <c r="BQ9" s="58">
        <v>1508</v>
      </c>
      <c r="BR9" s="58">
        <v>1547</v>
      </c>
      <c r="BS9" s="58">
        <v>1599</v>
      </c>
      <c r="BT9" s="58">
        <v>1642</v>
      </c>
      <c r="BU9" s="58">
        <v>1693</v>
      </c>
      <c r="BV9" s="58">
        <v>1720</v>
      </c>
      <c r="BW9" s="58">
        <v>1859</v>
      </c>
      <c r="BX9" s="58">
        <v>1900</v>
      </c>
      <c r="BY9" s="58">
        <v>1924</v>
      </c>
      <c r="BZ9" s="58">
        <v>1993</v>
      </c>
      <c r="CA9" s="58">
        <v>2089</v>
      </c>
      <c r="CB9" s="58">
        <v>2165</v>
      </c>
      <c r="CC9" s="58">
        <v>2244</v>
      </c>
      <c r="CD9" s="58">
        <v>2319</v>
      </c>
      <c r="CE9" s="58">
        <v>2401</v>
      </c>
      <c r="CF9" s="58">
        <v>2506</v>
      </c>
      <c r="CG9" s="58">
        <v>2684</v>
      </c>
      <c r="CH9" s="58">
        <v>2753</v>
      </c>
      <c r="CI9" s="58">
        <v>2821</v>
      </c>
      <c r="CJ9" s="58"/>
      <c r="CK9" s="58">
        <v>74</v>
      </c>
      <c r="CL9" s="58">
        <v>144</v>
      </c>
      <c r="CM9" s="58">
        <v>212</v>
      </c>
      <c r="CN9" s="58">
        <v>258</v>
      </c>
      <c r="CO9" s="58">
        <v>339</v>
      </c>
      <c r="CP9" s="58">
        <v>397</v>
      </c>
      <c r="CQ9" s="58">
        <v>453</v>
      </c>
      <c r="CR9" s="58">
        <v>518</v>
      </c>
      <c r="CS9" s="58">
        <v>606</v>
      </c>
      <c r="CT9" s="58">
        <v>694</v>
      </c>
      <c r="CU9" s="58">
        <v>748</v>
      </c>
      <c r="CV9" s="58">
        <v>807</v>
      </c>
      <c r="CW9" s="58">
        <v>992</v>
      </c>
      <c r="CX9" s="58">
        <v>1080</v>
      </c>
      <c r="CY9" s="58">
        <v>1149</v>
      </c>
      <c r="CZ9" s="58">
        <v>1229</v>
      </c>
      <c r="DA9" s="58">
        <v>1337</v>
      </c>
      <c r="DB9" s="58">
        <v>1443</v>
      </c>
      <c r="DC9" s="58">
        <v>1566</v>
      </c>
      <c r="DD9" s="58">
        <v>1683</v>
      </c>
      <c r="DE9" s="58">
        <v>1788</v>
      </c>
      <c r="DF9" s="58">
        <v>1948</v>
      </c>
      <c r="DG9" s="58">
        <v>2046</v>
      </c>
      <c r="DH9" s="58">
        <v>2154</v>
      </c>
      <c r="DI9" s="58">
        <v>2275</v>
      </c>
      <c r="DJ9" s="58">
        <v>2427</v>
      </c>
      <c r="DK9" s="58">
        <v>2679</v>
      </c>
      <c r="DL9" s="58">
        <v>2774</v>
      </c>
      <c r="DM9" s="58">
        <v>2879</v>
      </c>
      <c r="DN9" s="58">
        <v>2998</v>
      </c>
      <c r="DO9" s="58">
        <v>3109</v>
      </c>
      <c r="DP9" s="58">
        <v>3197</v>
      </c>
      <c r="DQ9" s="58">
        <v>3281</v>
      </c>
      <c r="DR9" s="58">
        <v>3436</v>
      </c>
      <c r="DS9" s="58">
        <v>3570</v>
      </c>
      <c r="DT9" s="58">
        <v>3667</v>
      </c>
      <c r="DU9" s="58">
        <v>3769</v>
      </c>
      <c r="DV9" s="58">
        <v>3917</v>
      </c>
      <c r="DW9" s="58">
        <v>4108</v>
      </c>
      <c r="DX9" s="58">
        <v>4272</v>
      </c>
      <c r="DY9" s="58">
        <v>4523</v>
      </c>
      <c r="DZ9" s="58">
        <v>4689</v>
      </c>
      <c r="EA9" s="58">
        <v>4810</v>
      </c>
      <c r="EB9" s="58">
        <v>4945</v>
      </c>
      <c r="EC9" s="58">
        <v>5045</v>
      </c>
      <c r="ED9" s="58">
        <v>5121</v>
      </c>
      <c r="EE9" s="58">
        <v>5214</v>
      </c>
      <c r="EF9" s="58">
        <v>5262</v>
      </c>
      <c r="EG9" s="58">
        <v>5371</v>
      </c>
      <c r="EH9" s="58"/>
      <c r="EI9" s="58">
        <v>28</v>
      </c>
      <c r="EJ9" s="58">
        <v>67</v>
      </c>
      <c r="EK9" s="58">
        <v>106</v>
      </c>
      <c r="EL9" s="58">
        <v>161</v>
      </c>
      <c r="EM9" s="58">
        <v>233</v>
      </c>
      <c r="EN9" s="58">
        <v>309</v>
      </c>
      <c r="EO9" s="58">
        <v>368</v>
      </c>
      <c r="EP9" s="58">
        <v>462</v>
      </c>
      <c r="EQ9" s="58">
        <f ca="1">'Electric PV'!$CY37</f>
        <v>743.17391304347825</v>
      </c>
      <c r="ER9" s="58">
        <f ca="1">'Electric PV'!$CY37</f>
        <v>743.17391304347825</v>
      </c>
      <c r="ES9" s="58">
        <f ca="1">'Electric PV'!$CY37</f>
        <v>743.17391304347825</v>
      </c>
      <c r="ET9" s="58">
        <f ca="1">'Electric PV'!$CY37</f>
        <v>743.17391304347825</v>
      </c>
      <c r="EU9" s="58">
        <f ca="1">'Electric PV'!$CY37</f>
        <v>743.17391304347825</v>
      </c>
      <c r="EV9" s="58">
        <f ca="1">'Electric PV'!$CY37</f>
        <v>743.17391304347825</v>
      </c>
      <c r="EW9" s="58">
        <f ca="1">'Electric PV'!$CY37</f>
        <v>743.17391304347825</v>
      </c>
      <c r="EX9" s="58">
        <f ca="1">'Electric PV'!$CY37</f>
        <v>743.17391304347825</v>
      </c>
      <c r="EY9" s="58">
        <f ca="1">'Electric PV'!$CY37</f>
        <v>743.17391304347825</v>
      </c>
      <c r="EZ9" s="58">
        <f ca="1">'Electric PV'!$CY37</f>
        <v>743.17391304347825</v>
      </c>
      <c r="FA9" s="58">
        <f ca="1">'Electric PV'!$CY37</f>
        <v>743.17391304347825</v>
      </c>
      <c r="FB9" s="58">
        <f ca="1">'Electric PV'!$CY37</f>
        <v>743.17391304347825</v>
      </c>
      <c r="FC9" s="58">
        <f ca="1">'Electric PV'!$CY37</f>
        <v>743.17391304347825</v>
      </c>
      <c r="FD9" s="58">
        <f ca="1">'Electric PV'!$CY37</f>
        <v>743.17391304347825</v>
      </c>
      <c r="FE9" s="58">
        <f ca="1">'Electric PV'!$CY37</f>
        <v>743.17391304347825</v>
      </c>
      <c r="FF9" s="58">
        <f ca="1">'Electric PV'!$CY37</f>
        <v>743.17391304347825</v>
      </c>
      <c r="FG9" s="58">
        <f ca="1">'Electric PV'!$CY37</f>
        <v>743.17391304347825</v>
      </c>
      <c r="FH9" s="58">
        <f ca="1">'Electric PV'!$CY37</f>
        <v>743.17391304347825</v>
      </c>
      <c r="FI9" s="58">
        <f ca="1">'Electric PV'!$CY37</f>
        <v>743.17391304347825</v>
      </c>
      <c r="FJ9" s="58">
        <f ca="1">'Electric PV'!$CY37</f>
        <v>743.17391304347825</v>
      </c>
      <c r="FK9" s="58">
        <f ca="1">'Electric PV'!$CY37</f>
        <v>743.17391304347825</v>
      </c>
      <c r="FL9" s="58">
        <f ca="1">'Electric PV'!$CY37</f>
        <v>743.17391304347825</v>
      </c>
      <c r="FM9" s="58">
        <f ca="1">'Electric PV'!$CY37</f>
        <v>743.17391304347825</v>
      </c>
      <c r="FN9" s="58">
        <f ca="1">'Electric PV'!$CY37</f>
        <v>743.17391304347825</v>
      </c>
      <c r="FO9" s="58">
        <f ca="1">'Electric PV'!$CY37</f>
        <v>743.17391304347825</v>
      </c>
      <c r="FP9" s="58">
        <f ca="1">'Electric PV'!$CY37</f>
        <v>743.17391304347825</v>
      </c>
      <c r="FQ9" s="58">
        <f ca="1">'Electric PV'!$CY37</f>
        <v>743.17391304347825</v>
      </c>
      <c r="FR9" s="58">
        <f ca="1">'Electric PV'!$CY37</f>
        <v>743.17391304347825</v>
      </c>
      <c r="FS9" s="58">
        <f ca="1">'Electric PV'!$CY37</f>
        <v>743.17391304347825</v>
      </c>
      <c r="FT9" s="58">
        <f ca="1">'Electric PV'!$CY37</f>
        <v>743.17391304347825</v>
      </c>
      <c r="FU9" s="58">
        <f ca="1">'Electric PV'!$CY37</f>
        <v>743.17391304347825</v>
      </c>
      <c r="FV9" s="58">
        <f ca="1">'Electric PV'!$CY37</f>
        <v>743.17391304347825</v>
      </c>
      <c r="FW9" s="58">
        <f ca="1">'Electric PV'!$CY37</f>
        <v>743.17391304347825</v>
      </c>
      <c r="FX9" s="58">
        <f ca="1">'Electric PV'!$CY37</f>
        <v>743.17391304347825</v>
      </c>
      <c r="FY9" s="58">
        <f ca="1">'Electric PV'!$CY37</f>
        <v>743.17391304347825</v>
      </c>
      <c r="FZ9" s="58">
        <f ca="1">'Electric PV'!$CY37</f>
        <v>743.17391304347825</v>
      </c>
      <c r="GA9" s="58">
        <f ca="1">'Electric PV'!$CY37</f>
        <v>743.17391304347825</v>
      </c>
      <c r="GB9" s="58">
        <f ca="1">'Electric PV'!$CY37</f>
        <v>743.17391304347825</v>
      </c>
      <c r="GC9" s="58">
        <f ca="1">'Electric PV'!$CY37</f>
        <v>743.17391304347825</v>
      </c>
      <c r="GD9" s="58">
        <f ca="1">'Electric PV'!$CY37</f>
        <v>743.17391304347825</v>
      </c>
      <c r="GE9" s="58">
        <f ca="1">'Electric PV'!$CY37</f>
        <v>743.17391304347825</v>
      </c>
      <c r="GF9" s="58">
        <f ca="1">'Electric PV'!$CY37</f>
        <v>743.17391304347825</v>
      </c>
      <c r="GG9" s="58">
        <f ca="1">'Electric PV'!$CY37</f>
        <v>743.17391304347825</v>
      </c>
      <c r="GH9" s="58">
        <f ca="1">'Electric PV'!$CY37</f>
        <v>743.17391304347825</v>
      </c>
      <c r="GI9" s="58">
        <f ca="1">'Electric PV'!$CY37</f>
        <v>743.17391304347825</v>
      </c>
    </row>
    <row r="10" spans="2:191" x14ac:dyDescent="0.2">
      <c r="B10" s="55" t="s">
        <v>7</v>
      </c>
      <c r="C10" s="58">
        <v>331</v>
      </c>
      <c r="D10" s="58">
        <v>382</v>
      </c>
      <c r="E10" s="58">
        <v>411</v>
      </c>
      <c r="F10" s="58">
        <v>497</v>
      </c>
      <c r="G10" s="58">
        <v>524</v>
      </c>
      <c r="H10" s="58">
        <v>565</v>
      </c>
      <c r="I10" s="58">
        <v>598</v>
      </c>
      <c r="J10" s="58">
        <v>622</v>
      </c>
      <c r="K10" s="58">
        <v>646</v>
      </c>
      <c r="L10" s="58">
        <v>677</v>
      </c>
      <c r="M10" s="58">
        <v>698</v>
      </c>
      <c r="N10" s="58">
        <v>744</v>
      </c>
      <c r="O10" s="58">
        <v>778</v>
      </c>
      <c r="P10" s="58">
        <v>821</v>
      </c>
      <c r="Q10" s="58">
        <v>859</v>
      </c>
      <c r="R10" s="58">
        <v>917</v>
      </c>
      <c r="S10" s="58">
        <v>965</v>
      </c>
      <c r="T10" s="58">
        <v>1001</v>
      </c>
      <c r="U10" s="58">
        <v>1059</v>
      </c>
      <c r="V10" s="58">
        <v>1103</v>
      </c>
      <c r="W10" s="58">
        <v>1161</v>
      </c>
      <c r="X10" s="58">
        <v>1259</v>
      </c>
      <c r="Y10" s="58">
        <v>1285</v>
      </c>
      <c r="Z10" s="58">
        <v>1333</v>
      </c>
      <c r="AA10" s="58">
        <v>1371</v>
      </c>
      <c r="AB10" s="58">
        <v>1406</v>
      </c>
      <c r="AC10" s="58">
        <v>1453</v>
      </c>
      <c r="AD10" s="58">
        <v>1482</v>
      </c>
      <c r="AE10" s="58">
        <v>1515</v>
      </c>
      <c r="AF10" s="58">
        <v>1533</v>
      </c>
      <c r="AG10" s="58">
        <v>1563</v>
      </c>
      <c r="AH10" s="58">
        <f>SUM('Electric PV'!$AY$7:$BJ$7)</f>
        <v>1603</v>
      </c>
      <c r="AI10" s="58"/>
      <c r="AJ10" s="58">
        <v>3</v>
      </c>
      <c r="AK10" s="58">
        <v>46</v>
      </c>
      <c r="AL10" s="58">
        <v>83</v>
      </c>
      <c r="AM10" s="58">
        <v>113</v>
      </c>
      <c r="AN10" s="58">
        <v>144</v>
      </c>
      <c r="AO10" s="58">
        <v>185</v>
      </c>
      <c r="AP10" s="58">
        <v>213</v>
      </c>
      <c r="AQ10" s="58">
        <v>242</v>
      </c>
      <c r="AR10" s="58">
        <v>278</v>
      </c>
      <c r="AS10" s="58">
        <v>203</v>
      </c>
      <c r="AT10" s="58">
        <v>328</v>
      </c>
      <c r="AU10" s="58">
        <v>368</v>
      </c>
      <c r="AV10" s="58">
        <v>400</v>
      </c>
      <c r="AW10" s="58">
        <v>439</v>
      </c>
      <c r="AX10" s="58">
        <v>466</v>
      </c>
      <c r="AY10" s="58">
        <v>480</v>
      </c>
      <c r="AZ10" s="58">
        <v>506</v>
      </c>
      <c r="BA10" s="58">
        <v>522</v>
      </c>
      <c r="BB10" s="58">
        <v>546</v>
      </c>
      <c r="BC10" s="58">
        <v>567</v>
      </c>
      <c r="BD10" s="58">
        <v>593</v>
      </c>
      <c r="BE10" s="58">
        <v>613</v>
      </c>
      <c r="BF10" s="58">
        <v>633</v>
      </c>
      <c r="BG10" s="58">
        <v>653</v>
      </c>
      <c r="BH10" s="58">
        <v>672</v>
      </c>
      <c r="BI10" s="58">
        <v>682</v>
      </c>
      <c r="BJ10" s="58">
        <v>696</v>
      </c>
      <c r="BK10" s="58">
        <v>717</v>
      </c>
      <c r="BL10" s="58">
        <v>730</v>
      </c>
      <c r="BM10" s="58">
        <v>736</v>
      </c>
      <c r="BN10" s="58">
        <v>749</v>
      </c>
      <c r="BO10" s="58">
        <v>757</v>
      </c>
      <c r="BP10" s="58">
        <v>771</v>
      </c>
      <c r="BQ10" s="58">
        <v>777</v>
      </c>
      <c r="BR10" s="58">
        <v>790</v>
      </c>
      <c r="BS10" s="58">
        <v>799</v>
      </c>
      <c r="BT10" s="58">
        <v>807</v>
      </c>
      <c r="BU10" s="58">
        <v>815</v>
      </c>
      <c r="BV10" s="58">
        <v>822</v>
      </c>
      <c r="BW10" s="58">
        <v>833</v>
      </c>
      <c r="BX10" s="58">
        <v>839</v>
      </c>
      <c r="BY10" s="58">
        <v>841</v>
      </c>
      <c r="BZ10" s="58">
        <v>846</v>
      </c>
      <c r="CA10" s="58">
        <v>860</v>
      </c>
      <c r="CB10" s="58">
        <v>865</v>
      </c>
      <c r="CC10" s="58">
        <v>872</v>
      </c>
      <c r="CD10" s="58">
        <v>876</v>
      </c>
      <c r="CE10" s="58">
        <v>883</v>
      </c>
      <c r="CF10" s="58">
        <v>890</v>
      </c>
      <c r="CG10" s="58">
        <v>905</v>
      </c>
      <c r="CH10" s="58">
        <v>905</v>
      </c>
      <c r="CI10" s="58">
        <v>910</v>
      </c>
      <c r="CJ10" s="58"/>
      <c r="CK10" s="58">
        <v>3</v>
      </c>
      <c r="CL10" s="58">
        <v>8</v>
      </c>
      <c r="CM10" s="58">
        <v>40</v>
      </c>
      <c r="CN10" s="58">
        <v>179</v>
      </c>
      <c r="CO10" s="58">
        <v>362</v>
      </c>
      <c r="CP10" s="58">
        <v>532</v>
      </c>
      <c r="CQ10" s="58">
        <v>714</v>
      </c>
      <c r="CR10" s="58">
        <v>886</v>
      </c>
      <c r="CS10" s="58">
        <v>1102</v>
      </c>
      <c r="CT10" s="58">
        <v>1281</v>
      </c>
      <c r="CU10" s="58">
        <v>1420</v>
      </c>
      <c r="CV10" s="58">
        <v>1605</v>
      </c>
      <c r="CW10" s="58">
        <v>1935</v>
      </c>
      <c r="CX10" s="58">
        <v>2156</v>
      </c>
      <c r="CY10" s="58">
        <v>2295</v>
      </c>
      <c r="CZ10" s="58">
        <v>2450</v>
      </c>
      <c r="DA10" s="58">
        <v>2601</v>
      </c>
      <c r="DB10" s="58">
        <v>2764</v>
      </c>
      <c r="DC10" s="58">
        <v>2913</v>
      </c>
      <c r="DD10" s="58">
        <v>3059</v>
      </c>
      <c r="DE10" s="58">
        <v>3201</v>
      </c>
      <c r="DF10" s="58">
        <v>3365</v>
      </c>
      <c r="DG10" s="58">
        <v>3499</v>
      </c>
      <c r="DH10" s="58">
        <v>3617</v>
      </c>
      <c r="DI10" s="58">
        <v>3755</v>
      </c>
      <c r="DJ10" s="58">
        <v>3904</v>
      </c>
      <c r="DK10" s="58">
        <v>4191</v>
      </c>
      <c r="DL10" s="58">
        <v>4312</v>
      </c>
      <c r="DM10" s="58">
        <v>4463</v>
      </c>
      <c r="DN10" s="58">
        <v>4623</v>
      </c>
      <c r="DO10" s="58">
        <v>4759</v>
      </c>
      <c r="DP10" s="58">
        <v>4877</v>
      </c>
      <c r="DQ10" s="58">
        <v>5015</v>
      </c>
      <c r="DR10" s="58">
        <v>5192</v>
      </c>
      <c r="DS10" s="58">
        <v>5298</v>
      </c>
      <c r="DT10" s="58">
        <v>5376</v>
      </c>
      <c r="DU10" s="58">
        <v>5435</v>
      </c>
      <c r="DV10" s="58">
        <v>5520</v>
      </c>
      <c r="DW10" s="58">
        <v>5632</v>
      </c>
      <c r="DX10" s="58">
        <v>5763</v>
      </c>
      <c r="DY10" s="58">
        <v>5938</v>
      </c>
      <c r="DZ10" s="58">
        <v>6055</v>
      </c>
      <c r="EA10" s="58">
        <v>6160</v>
      </c>
      <c r="EB10" s="58">
        <v>6256</v>
      </c>
      <c r="EC10" s="58">
        <v>6341</v>
      </c>
      <c r="ED10" s="58">
        <v>6447</v>
      </c>
      <c r="EE10" s="58">
        <v>6521</v>
      </c>
      <c r="EF10" s="58">
        <v>6592</v>
      </c>
      <c r="EG10" s="58">
        <v>6706</v>
      </c>
      <c r="EH10" s="58"/>
      <c r="EI10" s="58">
        <v>49</v>
      </c>
      <c r="EJ10" s="58">
        <v>113</v>
      </c>
      <c r="EK10" s="58">
        <v>189</v>
      </c>
      <c r="EL10" s="58">
        <v>265</v>
      </c>
      <c r="EM10" s="58">
        <v>338</v>
      </c>
      <c r="EN10" s="58">
        <v>425</v>
      </c>
      <c r="EO10" s="58">
        <v>498</v>
      </c>
      <c r="EP10" s="58">
        <v>571</v>
      </c>
      <c r="EQ10" s="58">
        <f ca="1">'Electric PV'!$CY38</f>
        <v>862.26086956521738</v>
      </c>
      <c r="ER10" s="58">
        <f ca="1">'Electric PV'!$CY38</f>
        <v>862.26086956521738</v>
      </c>
      <c r="ES10" s="58">
        <f ca="1">'Electric PV'!$CY38</f>
        <v>862.26086956521738</v>
      </c>
      <c r="ET10" s="58">
        <f ca="1">'Electric PV'!$CY38</f>
        <v>862.26086956521738</v>
      </c>
      <c r="EU10" s="58">
        <f ca="1">'Electric PV'!$CY38</f>
        <v>862.26086956521738</v>
      </c>
      <c r="EV10" s="58">
        <f ca="1">'Electric PV'!$CY38</f>
        <v>862.26086956521738</v>
      </c>
      <c r="EW10" s="58">
        <f ca="1">'Electric PV'!$CY38</f>
        <v>862.26086956521738</v>
      </c>
      <c r="EX10" s="58">
        <f ca="1">'Electric PV'!$CY38</f>
        <v>862.26086956521738</v>
      </c>
      <c r="EY10" s="58">
        <f ca="1">'Electric PV'!$CY38</f>
        <v>862.26086956521738</v>
      </c>
      <c r="EZ10" s="58">
        <f ca="1">'Electric PV'!$CY38</f>
        <v>862.26086956521738</v>
      </c>
      <c r="FA10" s="58">
        <f ca="1">'Electric PV'!$CY38</f>
        <v>862.26086956521738</v>
      </c>
      <c r="FB10" s="58">
        <f ca="1">'Electric PV'!$CY38</f>
        <v>862.26086956521738</v>
      </c>
      <c r="FC10" s="58">
        <f ca="1">'Electric PV'!$CY38</f>
        <v>862.26086956521738</v>
      </c>
      <c r="FD10" s="58">
        <f ca="1">'Electric PV'!$CY38</f>
        <v>862.26086956521738</v>
      </c>
      <c r="FE10" s="58">
        <f ca="1">'Electric PV'!$CY38</f>
        <v>862.26086956521738</v>
      </c>
      <c r="FF10" s="58">
        <f ca="1">'Electric PV'!$CY38</f>
        <v>862.26086956521738</v>
      </c>
      <c r="FG10" s="58">
        <f ca="1">'Electric PV'!$CY38</f>
        <v>862.26086956521738</v>
      </c>
      <c r="FH10" s="58">
        <f ca="1">'Electric PV'!$CY38</f>
        <v>862.26086956521738</v>
      </c>
      <c r="FI10" s="58">
        <f ca="1">'Electric PV'!$CY38</f>
        <v>862.26086956521738</v>
      </c>
      <c r="FJ10" s="58">
        <f ca="1">'Electric PV'!$CY38</f>
        <v>862.26086956521738</v>
      </c>
      <c r="FK10" s="58">
        <f ca="1">'Electric PV'!$CY38</f>
        <v>862.26086956521738</v>
      </c>
      <c r="FL10" s="58">
        <f ca="1">'Electric PV'!$CY38</f>
        <v>862.26086956521738</v>
      </c>
      <c r="FM10" s="58">
        <f ca="1">'Electric PV'!$CY38</f>
        <v>862.26086956521738</v>
      </c>
      <c r="FN10" s="58">
        <f ca="1">'Electric PV'!$CY38</f>
        <v>862.26086956521738</v>
      </c>
      <c r="FO10" s="58">
        <f ca="1">'Electric PV'!$CY38</f>
        <v>862.26086956521738</v>
      </c>
      <c r="FP10" s="58">
        <f ca="1">'Electric PV'!$CY38</f>
        <v>862.26086956521738</v>
      </c>
      <c r="FQ10" s="58">
        <f ca="1">'Electric PV'!$CY38</f>
        <v>862.26086956521738</v>
      </c>
      <c r="FR10" s="58">
        <f ca="1">'Electric PV'!$CY38</f>
        <v>862.26086956521738</v>
      </c>
      <c r="FS10" s="58">
        <f ca="1">'Electric PV'!$CY38</f>
        <v>862.26086956521738</v>
      </c>
      <c r="FT10" s="58">
        <f ca="1">'Electric PV'!$CY38</f>
        <v>862.26086956521738</v>
      </c>
      <c r="FU10" s="58">
        <f ca="1">'Electric PV'!$CY38</f>
        <v>862.26086956521738</v>
      </c>
      <c r="FV10" s="58">
        <f ca="1">'Electric PV'!$CY38</f>
        <v>862.26086956521738</v>
      </c>
      <c r="FW10" s="58">
        <f ca="1">'Electric PV'!$CY38</f>
        <v>862.26086956521738</v>
      </c>
      <c r="FX10" s="58">
        <f ca="1">'Electric PV'!$CY38</f>
        <v>862.26086956521738</v>
      </c>
      <c r="FY10" s="58">
        <f ca="1">'Electric PV'!$CY38</f>
        <v>862.26086956521738</v>
      </c>
      <c r="FZ10" s="58">
        <f ca="1">'Electric PV'!$CY38</f>
        <v>862.26086956521738</v>
      </c>
      <c r="GA10" s="58">
        <f ca="1">'Electric PV'!$CY38</f>
        <v>862.26086956521738</v>
      </c>
      <c r="GB10" s="58">
        <f ca="1">'Electric PV'!$CY38</f>
        <v>862.26086956521738</v>
      </c>
      <c r="GC10" s="58">
        <f ca="1">'Electric PV'!$CY38</f>
        <v>862.26086956521738</v>
      </c>
      <c r="GD10" s="58">
        <f ca="1">'Electric PV'!$CY38</f>
        <v>862.26086956521738</v>
      </c>
      <c r="GE10" s="58">
        <f ca="1">'Electric PV'!$CY38</f>
        <v>862.26086956521738</v>
      </c>
      <c r="GF10" s="58">
        <f ca="1">'Electric PV'!$CY38</f>
        <v>862.26086956521738</v>
      </c>
      <c r="GG10" s="58">
        <f ca="1">'Electric PV'!$CY38</f>
        <v>862.26086956521738</v>
      </c>
      <c r="GH10" s="58">
        <f ca="1">'Electric PV'!$CY38</f>
        <v>862.26086956521738</v>
      </c>
      <c r="GI10" s="58">
        <f ca="1">'Electric PV'!$CY38</f>
        <v>862.26086956521738</v>
      </c>
    </row>
    <row r="11" spans="2:191" x14ac:dyDescent="0.2">
      <c r="B11" s="55" t="s">
        <v>218</v>
      </c>
      <c r="C11" s="58">
        <v>609</v>
      </c>
      <c r="D11" s="58">
        <v>657</v>
      </c>
      <c r="E11" s="58">
        <v>726</v>
      </c>
      <c r="F11" s="58">
        <v>851</v>
      </c>
      <c r="G11" s="58">
        <v>940</v>
      </c>
      <c r="H11" s="58">
        <v>1002</v>
      </c>
      <c r="I11" s="58">
        <v>1070</v>
      </c>
      <c r="J11" s="58">
        <v>1164</v>
      </c>
      <c r="K11" s="58">
        <v>1202</v>
      </c>
      <c r="L11" s="58">
        <v>1233</v>
      </c>
      <c r="M11" s="58">
        <v>1278</v>
      </c>
      <c r="N11" s="58">
        <v>1306</v>
      </c>
      <c r="O11" s="58">
        <v>1325</v>
      </c>
      <c r="P11" s="58">
        <v>1355</v>
      </c>
      <c r="Q11" s="58">
        <v>1383</v>
      </c>
      <c r="R11" s="58">
        <v>1430</v>
      </c>
      <c r="S11" s="58">
        <v>1454</v>
      </c>
      <c r="T11" s="58">
        <v>1487</v>
      </c>
      <c r="U11" s="58">
        <v>1529</v>
      </c>
      <c r="V11" s="58">
        <v>1547</v>
      </c>
      <c r="W11" s="58">
        <v>1613</v>
      </c>
      <c r="X11" s="58">
        <v>1687</v>
      </c>
      <c r="Y11" s="58">
        <v>1710</v>
      </c>
      <c r="Z11" s="58">
        <v>1748</v>
      </c>
      <c r="AA11" s="58">
        <v>1802</v>
      </c>
      <c r="AB11" s="58">
        <v>1791</v>
      </c>
      <c r="AC11" s="58">
        <v>1840</v>
      </c>
      <c r="AD11" s="58">
        <v>1849</v>
      </c>
      <c r="AE11" s="58">
        <v>1859</v>
      </c>
      <c r="AF11" s="58">
        <v>1868</v>
      </c>
      <c r="AG11" s="58">
        <v>1881</v>
      </c>
      <c r="AH11" s="58">
        <f>SUM('Electric PV'!$AY$20:$BJ$20)</f>
        <v>1909</v>
      </c>
      <c r="AI11" s="58"/>
      <c r="AJ11" s="58">
        <v>2</v>
      </c>
      <c r="AK11" s="58">
        <v>11</v>
      </c>
      <c r="AL11" s="58">
        <v>15</v>
      </c>
      <c r="AM11" s="58">
        <v>19</v>
      </c>
      <c r="AN11" s="58">
        <v>23</v>
      </c>
      <c r="AO11" s="58">
        <v>41</v>
      </c>
      <c r="AP11" s="58">
        <v>56</v>
      </c>
      <c r="AQ11" s="58">
        <v>70</v>
      </c>
      <c r="AR11" s="58">
        <v>90</v>
      </c>
      <c r="AS11" s="58">
        <v>79</v>
      </c>
      <c r="AT11" s="58">
        <v>120</v>
      </c>
      <c r="AU11" s="58">
        <v>212</v>
      </c>
      <c r="AV11" s="58">
        <v>266</v>
      </c>
      <c r="AW11" s="58">
        <v>286</v>
      </c>
      <c r="AX11" s="58">
        <v>293</v>
      </c>
      <c r="AY11" s="58">
        <v>328</v>
      </c>
      <c r="AZ11" s="58">
        <v>349</v>
      </c>
      <c r="BA11" s="58">
        <v>352</v>
      </c>
      <c r="BB11" s="58">
        <v>380</v>
      </c>
      <c r="BC11" s="58">
        <v>409</v>
      </c>
      <c r="BD11" s="58">
        <v>421</v>
      </c>
      <c r="BE11" s="58">
        <v>430</v>
      </c>
      <c r="BF11" s="58">
        <v>506</v>
      </c>
      <c r="BG11" s="58">
        <v>554</v>
      </c>
      <c r="BH11" s="58">
        <v>561</v>
      </c>
      <c r="BI11" s="58">
        <v>599</v>
      </c>
      <c r="BJ11" s="58">
        <v>676</v>
      </c>
      <c r="BK11" s="58">
        <v>719</v>
      </c>
      <c r="BL11" s="58">
        <v>734</v>
      </c>
      <c r="BM11" s="58">
        <v>753</v>
      </c>
      <c r="BN11" s="58">
        <v>779</v>
      </c>
      <c r="BO11" s="58">
        <v>839</v>
      </c>
      <c r="BP11" s="58">
        <v>861</v>
      </c>
      <c r="BQ11" s="58">
        <v>867</v>
      </c>
      <c r="BR11" s="58">
        <v>950</v>
      </c>
      <c r="BS11" s="58">
        <v>990</v>
      </c>
      <c r="BT11" s="58">
        <v>1034</v>
      </c>
      <c r="BU11" s="58">
        <v>1118</v>
      </c>
      <c r="BV11" s="58">
        <v>1190</v>
      </c>
      <c r="BW11" s="58">
        <v>1530</v>
      </c>
      <c r="BX11" s="58">
        <v>1556</v>
      </c>
      <c r="BY11" s="58">
        <v>1559</v>
      </c>
      <c r="BZ11" s="58">
        <v>1575</v>
      </c>
      <c r="CA11" s="58">
        <v>1612</v>
      </c>
      <c r="CB11" s="58">
        <v>1627</v>
      </c>
      <c r="CC11" s="58">
        <v>1650</v>
      </c>
      <c r="CD11" s="58">
        <v>1662</v>
      </c>
      <c r="CE11" s="58">
        <v>1698</v>
      </c>
      <c r="CF11" s="58">
        <v>1710</v>
      </c>
      <c r="CG11" s="58">
        <v>1779</v>
      </c>
      <c r="CH11" s="58">
        <v>1779</v>
      </c>
      <c r="CI11" s="58">
        <v>1788</v>
      </c>
      <c r="CJ11" s="58"/>
      <c r="CK11" s="58">
        <v>32</v>
      </c>
      <c r="CL11" s="58">
        <v>60</v>
      </c>
      <c r="CM11" s="58">
        <v>141</v>
      </c>
      <c r="CN11" s="58">
        <v>245</v>
      </c>
      <c r="CO11" s="58">
        <v>271</v>
      </c>
      <c r="CP11" s="58">
        <v>282</v>
      </c>
      <c r="CQ11" s="58">
        <v>303</v>
      </c>
      <c r="CR11" s="58">
        <v>316</v>
      </c>
      <c r="CS11" s="58">
        <v>333</v>
      </c>
      <c r="CT11" s="58">
        <v>344</v>
      </c>
      <c r="CU11" s="58">
        <v>362</v>
      </c>
      <c r="CV11" s="58">
        <v>377</v>
      </c>
      <c r="CW11" s="58">
        <v>380</v>
      </c>
      <c r="CX11" s="58">
        <v>408</v>
      </c>
      <c r="CY11" s="58">
        <v>422</v>
      </c>
      <c r="CZ11" s="58">
        <v>424</v>
      </c>
      <c r="DA11" s="58">
        <v>425</v>
      </c>
      <c r="DB11" s="58">
        <v>447</v>
      </c>
      <c r="DC11" s="58">
        <v>465</v>
      </c>
      <c r="DD11" s="58">
        <v>540</v>
      </c>
      <c r="DE11" s="58">
        <v>549</v>
      </c>
      <c r="DF11" s="58">
        <v>555</v>
      </c>
      <c r="DG11" s="58">
        <v>563</v>
      </c>
      <c r="DH11" s="58">
        <v>577</v>
      </c>
      <c r="DI11" s="58">
        <v>601</v>
      </c>
      <c r="DJ11" s="58">
        <v>635</v>
      </c>
      <c r="DK11" s="58">
        <v>659</v>
      </c>
      <c r="DL11" s="58">
        <v>670</v>
      </c>
      <c r="DM11" s="58">
        <v>675</v>
      </c>
      <c r="DN11" s="58">
        <v>691</v>
      </c>
      <c r="DO11" s="58">
        <v>693</v>
      </c>
      <c r="DP11" s="58">
        <v>694</v>
      </c>
      <c r="DQ11" s="58">
        <v>698</v>
      </c>
      <c r="DR11" s="58">
        <v>701</v>
      </c>
      <c r="DS11" s="58">
        <v>713</v>
      </c>
      <c r="DT11" s="58">
        <v>721</v>
      </c>
      <c r="DU11" s="58">
        <v>726</v>
      </c>
      <c r="DV11" s="58">
        <v>739</v>
      </c>
      <c r="DW11" s="58">
        <v>751</v>
      </c>
      <c r="DX11" s="58">
        <v>767</v>
      </c>
      <c r="DY11" s="58">
        <v>790</v>
      </c>
      <c r="DZ11" s="58">
        <v>557</v>
      </c>
      <c r="EA11" s="58">
        <v>557</v>
      </c>
      <c r="EB11" s="58">
        <v>557</v>
      </c>
      <c r="EC11" s="58">
        <v>557</v>
      </c>
      <c r="ED11" s="58">
        <v>557</v>
      </c>
      <c r="EE11" s="58">
        <v>557</v>
      </c>
      <c r="EF11" s="58">
        <v>557</v>
      </c>
      <c r="EG11" s="58">
        <v>557</v>
      </c>
      <c r="EH11" s="58"/>
      <c r="EI11" s="58">
        <v>0</v>
      </c>
      <c r="EJ11" s="58">
        <v>0</v>
      </c>
      <c r="EK11" s="58">
        <v>0</v>
      </c>
      <c r="EL11" s="58">
        <v>0</v>
      </c>
      <c r="EM11" s="58">
        <v>0</v>
      </c>
      <c r="EN11" s="58">
        <v>0</v>
      </c>
      <c r="EO11" s="58">
        <v>0</v>
      </c>
      <c r="EP11" s="58">
        <v>0</v>
      </c>
      <c r="EQ11" s="58">
        <f ca="1">'Electric PV'!$CY39</f>
        <v>0</v>
      </c>
      <c r="ER11" s="58">
        <f ca="1">'Electric PV'!$CY39</f>
        <v>0</v>
      </c>
      <c r="ES11" s="58">
        <f ca="1">'Electric PV'!$CY39</f>
        <v>0</v>
      </c>
      <c r="ET11" s="58">
        <f ca="1">'Electric PV'!$CY39</f>
        <v>0</v>
      </c>
      <c r="EU11" s="58">
        <f ca="1">'Electric PV'!$CY39</f>
        <v>0</v>
      </c>
      <c r="EV11" s="58">
        <f ca="1">'Electric PV'!$CY39</f>
        <v>0</v>
      </c>
      <c r="EW11" s="58">
        <f ca="1">'Electric PV'!$CY39</f>
        <v>0</v>
      </c>
      <c r="EX11" s="58">
        <f ca="1">'Electric PV'!$CY39</f>
        <v>0</v>
      </c>
      <c r="EY11" s="58">
        <f ca="1">'Electric PV'!$CY39</f>
        <v>0</v>
      </c>
      <c r="EZ11" s="58">
        <f ca="1">'Electric PV'!$CY39</f>
        <v>0</v>
      </c>
      <c r="FA11" s="58">
        <f ca="1">'Electric PV'!$CY39</f>
        <v>0</v>
      </c>
      <c r="FB11" s="58">
        <f ca="1">'Electric PV'!$CY39</f>
        <v>0</v>
      </c>
      <c r="FC11" s="58">
        <f ca="1">'Electric PV'!$CY39</f>
        <v>0</v>
      </c>
      <c r="FD11" s="58">
        <f ca="1">'Electric PV'!$CY39</f>
        <v>0</v>
      </c>
      <c r="FE11" s="58">
        <f ca="1">'Electric PV'!$CY39</f>
        <v>0</v>
      </c>
      <c r="FF11" s="58">
        <f ca="1">'Electric PV'!$CY39</f>
        <v>0</v>
      </c>
      <c r="FG11" s="58">
        <f ca="1">'Electric PV'!$CY39</f>
        <v>0</v>
      </c>
      <c r="FH11" s="58">
        <f ca="1">'Electric PV'!$CY39</f>
        <v>0</v>
      </c>
      <c r="FI11" s="58">
        <f ca="1">'Electric PV'!$CY39</f>
        <v>0</v>
      </c>
      <c r="FJ11" s="58">
        <f ca="1">'Electric PV'!$CY39</f>
        <v>0</v>
      </c>
      <c r="FK11" s="58">
        <f ca="1">'Electric PV'!$CY39</f>
        <v>0</v>
      </c>
      <c r="FL11" s="58">
        <f ca="1">'Electric PV'!$CY39</f>
        <v>0</v>
      </c>
      <c r="FM11" s="58">
        <f ca="1">'Electric PV'!$CY39</f>
        <v>0</v>
      </c>
      <c r="FN11" s="58">
        <f ca="1">'Electric PV'!$CY39</f>
        <v>0</v>
      </c>
      <c r="FO11" s="58">
        <f ca="1">'Electric PV'!$CY39</f>
        <v>0</v>
      </c>
      <c r="FP11" s="58">
        <f ca="1">'Electric PV'!$CY39</f>
        <v>0</v>
      </c>
      <c r="FQ11" s="58">
        <f ca="1">'Electric PV'!$CY39</f>
        <v>0</v>
      </c>
      <c r="FR11" s="58">
        <f ca="1">'Electric PV'!$CY39</f>
        <v>0</v>
      </c>
      <c r="FS11" s="58">
        <f ca="1">'Electric PV'!$CY39</f>
        <v>0</v>
      </c>
      <c r="FT11" s="58">
        <f ca="1">'Electric PV'!$CY39</f>
        <v>0</v>
      </c>
      <c r="FU11" s="58">
        <f ca="1">'Electric PV'!$CY39</f>
        <v>0</v>
      </c>
      <c r="FV11" s="58">
        <f ca="1">'Electric PV'!$CY39</f>
        <v>0</v>
      </c>
      <c r="FW11" s="58">
        <f ca="1">'Electric PV'!$CY39</f>
        <v>0</v>
      </c>
      <c r="FX11" s="58">
        <f ca="1">'Electric PV'!$CY39</f>
        <v>0</v>
      </c>
      <c r="FY11" s="58">
        <f ca="1">'Electric PV'!$CY39</f>
        <v>0</v>
      </c>
      <c r="FZ11" s="58">
        <f ca="1">'Electric PV'!$CY39</f>
        <v>0</v>
      </c>
      <c r="GA11" s="58">
        <f ca="1">'Electric PV'!$CY39</f>
        <v>0</v>
      </c>
      <c r="GB11" s="58">
        <f ca="1">'Electric PV'!$CY39</f>
        <v>0</v>
      </c>
      <c r="GC11" s="58">
        <f ca="1">'Electric PV'!$CY39</f>
        <v>0</v>
      </c>
      <c r="GD11" s="58">
        <f ca="1">'Electric PV'!$CY39</f>
        <v>0</v>
      </c>
      <c r="GE11" s="58">
        <f ca="1">'Electric PV'!$CY39</f>
        <v>0</v>
      </c>
      <c r="GF11" s="58">
        <f ca="1">'Electric PV'!$CY39</f>
        <v>0</v>
      </c>
      <c r="GG11" s="58">
        <f ca="1">'Electric PV'!$CY39</f>
        <v>0</v>
      </c>
      <c r="GH11" s="58">
        <f ca="1">'Electric PV'!$CY39</f>
        <v>0</v>
      </c>
      <c r="GI11" s="58">
        <f ca="1">'Electric PV'!$CY39</f>
        <v>0</v>
      </c>
    </row>
    <row r="12" spans="2:191" x14ac:dyDescent="0.2">
      <c r="AI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</row>
    <row r="13" spans="2:191" x14ac:dyDescent="0.2">
      <c r="B13" s="55" t="s">
        <v>13</v>
      </c>
      <c r="C13" s="58">
        <f t="shared" ref="C13:AH13" si="2">C15-SUM(C6:C11)</f>
        <v>889</v>
      </c>
      <c r="D13" s="58">
        <f t="shared" si="2"/>
        <v>925</v>
      </c>
      <c r="E13" s="58">
        <f t="shared" si="2"/>
        <v>963</v>
      </c>
      <c r="F13" s="58">
        <f t="shared" si="2"/>
        <v>1057</v>
      </c>
      <c r="G13" s="58">
        <f t="shared" si="2"/>
        <v>1108</v>
      </c>
      <c r="H13" s="58">
        <f t="shared" si="2"/>
        <v>1175</v>
      </c>
      <c r="I13" s="58">
        <f t="shared" si="2"/>
        <v>1228</v>
      </c>
      <c r="J13" s="58">
        <f t="shared" si="2"/>
        <v>1275</v>
      </c>
      <c r="K13" s="58">
        <f t="shared" si="2"/>
        <v>1336</v>
      </c>
      <c r="L13" s="58">
        <f t="shared" si="2"/>
        <v>1404</v>
      </c>
      <c r="M13" s="58">
        <f t="shared" si="2"/>
        <v>1432</v>
      </c>
      <c r="N13" s="58">
        <f t="shared" si="2"/>
        <v>1491</v>
      </c>
      <c r="O13" s="58">
        <f t="shared" si="2"/>
        <v>1531</v>
      </c>
      <c r="P13" s="58">
        <f t="shared" si="2"/>
        <v>1570</v>
      </c>
      <c r="Q13" s="58">
        <f t="shared" si="2"/>
        <v>1616</v>
      </c>
      <c r="R13" s="58">
        <f t="shared" si="2"/>
        <v>1666</v>
      </c>
      <c r="S13" s="58">
        <f t="shared" si="2"/>
        <v>1726</v>
      </c>
      <c r="T13" s="58">
        <f t="shared" si="2"/>
        <v>1801</v>
      </c>
      <c r="U13" s="58">
        <f t="shared" si="2"/>
        <v>1869</v>
      </c>
      <c r="V13" s="58">
        <f t="shared" si="2"/>
        <v>1924</v>
      </c>
      <c r="W13" s="58">
        <f t="shared" si="2"/>
        <v>1971</v>
      </c>
      <c r="X13" s="58">
        <f t="shared" si="2"/>
        <v>2105</v>
      </c>
      <c r="Y13" s="58">
        <f t="shared" si="2"/>
        <v>2153</v>
      </c>
      <c r="Z13" s="58">
        <f t="shared" si="2"/>
        <v>2281</v>
      </c>
      <c r="AA13" s="58">
        <f t="shared" si="2"/>
        <v>2444</v>
      </c>
      <c r="AB13" s="58">
        <f t="shared" si="2"/>
        <v>2485</v>
      </c>
      <c r="AC13" s="58">
        <f t="shared" si="2"/>
        <v>2608</v>
      </c>
      <c r="AD13" s="58">
        <f t="shared" si="2"/>
        <v>2718</v>
      </c>
      <c r="AE13" s="58">
        <f t="shared" si="2"/>
        <v>2806</v>
      </c>
      <c r="AF13" s="58">
        <f t="shared" si="2"/>
        <v>2841</v>
      </c>
      <c r="AG13" s="58">
        <f t="shared" si="2"/>
        <v>2924</v>
      </c>
      <c r="AH13" s="58">
        <f t="shared" si="2"/>
        <v>3128</v>
      </c>
      <c r="AI13" s="58"/>
      <c r="AJ13" s="58">
        <f t="shared" ref="AJ13:AQ13" si="3">AJ15-SUM(AJ6:AJ11)</f>
        <v>4</v>
      </c>
      <c r="AK13" s="58">
        <f t="shared" si="3"/>
        <v>81</v>
      </c>
      <c r="AL13" s="58">
        <f t="shared" si="3"/>
        <v>151</v>
      </c>
      <c r="AM13" s="58">
        <f t="shared" si="3"/>
        <v>220</v>
      </c>
      <c r="AN13" s="58">
        <f t="shared" si="3"/>
        <v>280</v>
      </c>
      <c r="AO13" s="58">
        <f t="shared" si="3"/>
        <v>347</v>
      </c>
      <c r="AP13" s="58">
        <f t="shared" si="3"/>
        <v>399</v>
      </c>
      <c r="AQ13" s="58">
        <f t="shared" si="3"/>
        <v>467</v>
      </c>
      <c r="AR13" s="58">
        <f t="shared" ref="AR13:AS13" si="4">AR15-SUM(AR6:AR11)</f>
        <v>549</v>
      </c>
      <c r="AS13" s="58">
        <f t="shared" si="4"/>
        <v>432</v>
      </c>
      <c r="AT13" s="58">
        <f t="shared" ref="AT13:AU13" si="5">AT15-SUM(AT6:AT11)</f>
        <v>638</v>
      </c>
      <c r="AU13" s="58">
        <f t="shared" si="5"/>
        <v>701</v>
      </c>
      <c r="AV13" s="58">
        <f t="shared" ref="AV13:AW13" si="6">AV15-SUM(AV6:AV11)</f>
        <v>742</v>
      </c>
      <c r="AW13" s="58">
        <f t="shared" si="6"/>
        <v>831</v>
      </c>
      <c r="AX13" s="58">
        <f t="shared" ref="AX13:AY13" si="7">AX15-SUM(AX6:AX11)</f>
        <v>898</v>
      </c>
      <c r="AY13" s="58">
        <f t="shared" si="7"/>
        <v>946</v>
      </c>
      <c r="AZ13" s="58">
        <f t="shared" ref="AZ13:BA13" si="8">AZ15-SUM(AZ6:AZ11)</f>
        <v>1021</v>
      </c>
      <c r="BA13" s="58">
        <f t="shared" si="8"/>
        <v>1075</v>
      </c>
      <c r="BB13" s="58">
        <f t="shared" ref="BB13:BC13" si="9">BB15-SUM(BB6:BB11)</f>
        <v>1124</v>
      </c>
      <c r="BC13" s="58">
        <f t="shared" si="9"/>
        <v>1167</v>
      </c>
      <c r="BD13" s="58">
        <f t="shared" ref="BD13:BE13" si="10">BD15-SUM(BD6:BD11)</f>
        <v>1216</v>
      </c>
      <c r="BE13" s="58">
        <f t="shared" si="10"/>
        <v>1253</v>
      </c>
      <c r="BF13" s="58">
        <f t="shared" ref="BF13:BG13" si="11">BF15-SUM(BF6:BF11)</f>
        <v>1324</v>
      </c>
      <c r="BG13" s="58">
        <f t="shared" si="11"/>
        <v>1396</v>
      </c>
      <c r="BH13" s="58">
        <f t="shared" ref="BH13:BI13" si="12">BH15-SUM(BH6:BH11)</f>
        <v>1442</v>
      </c>
      <c r="BI13" s="58">
        <f t="shared" si="12"/>
        <v>1482</v>
      </c>
      <c r="BJ13" s="58">
        <f t="shared" ref="BJ13" si="13">BJ15-SUM(BJ6:BJ11)</f>
        <v>1532</v>
      </c>
      <c r="BK13" s="58">
        <v>1627</v>
      </c>
      <c r="BL13" s="58">
        <v>1680</v>
      </c>
      <c r="BM13" s="58">
        <v>1727</v>
      </c>
      <c r="BN13" s="58">
        <v>1770</v>
      </c>
      <c r="BO13" s="58">
        <v>1822</v>
      </c>
      <c r="BP13" s="58">
        <v>1872</v>
      </c>
      <c r="BQ13" s="58">
        <v>1827</v>
      </c>
      <c r="BR13" s="58">
        <v>1946</v>
      </c>
      <c r="BS13" s="58">
        <v>1996</v>
      </c>
      <c r="BT13" s="58">
        <v>2040</v>
      </c>
      <c r="BU13" s="58">
        <v>2099</v>
      </c>
      <c r="BV13" s="58">
        <v>2182</v>
      </c>
      <c r="BW13" s="58">
        <v>2327</v>
      </c>
      <c r="BX13" s="58">
        <v>2383</v>
      </c>
      <c r="BY13" s="58">
        <v>2408</v>
      </c>
      <c r="BZ13" s="58">
        <v>2463</v>
      </c>
      <c r="CA13" s="58">
        <v>2546</v>
      </c>
      <c r="CB13" s="58">
        <v>2636</v>
      </c>
      <c r="CC13" s="58">
        <v>2721</v>
      </c>
      <c r="CD13" s="58">
        <v>2783</v>
      </c>
      <c r="CE13" s="58">
        <v>2869</v>
      </c>
      <c r="CF13" s="58">
        <v>2968</v>
      </c>
      <c r="CG13" s="58">
        <v>3168</v>
      </c>
      <c r="CH13" s="58">
        <v>3237</v>
      </c>
      <c r="CI13" s="58">
        <v>3349</v>
      </c>
      <c r="CJ13" s="58"/>
      <c r="CK13" s="58">
        <v>72</v>
      </c>
      <c r="CL13" s="58">
        <v>179</v>
      </c>
      <c r="CM13" s="58">
        <v>255</v>
      </c>
      <c r="CN13" s="58">
        <v>345</v>
      </c>
      <c r="CO13" s="58">
        <v>424</v>
      </c>
      <c r="CP13" s="58">
        <v>541</v>
      </c>
      <c r="CQ13" s="58">
        <v>641</v>
      </c>
      <c r="CR13" s="58">
        <v>735</v>
      </c>
      <c r="CS13" s="58">
        <v>851</v>
      </c>
      <c r="CT13" s="58">
        <v>980</v>
      </c>
      <c r="CU13" s="58">
        <f t="shared" ref="CU13" si="14">CU15-SUM(CU6:CU11)</f>
        <v>1149</v>
      </c>
      <c r="CV13" s="58">
        <v>1640</v>
      </c>
      <c r="CW13" s="58">
        <v>2967</v>
      </c>
      <c r="CX13" s="58">
        <v>1369</v>
      </c>
      <c r="CY13" s="58">
        <v>1928</v>
      </c>
      <c r="CZ13" s="58">
        <v>1526</v>
      </c>
      <c r="DA13" s="58">
        <v>1612</v>
      </c>
      <c r="DB13" s="58">
        <v>1658</v>
      </c>
      <c r="DC13" s="58">
        <v>1717</v>
      </c>
      <c r="DD13" s="58">
        <v>1777</v>
      </c>
      <c r="DE13" s="58">
        <v>1869</v>
      </c>
      <c r="DF13" s="58">
        <v>1991</v>
      </c>
      <c r="DG13" s="58">
        <v>2098</v>
      </c>
      <c r="DH13" s="58">
        <v>2176</v>
      </c>
      <c r="DI13" s="58">
        <v>2251</v>
      </c>
      <c r="DJ13" s="58">
        <v>2387</v>
      </c>
      <c r="DK13" s="58">
        <v>2532</v>
      </c>
      <c r="DL13" s="58">
        <v>2606</v>
      </c>
      <c r="DM13" s="58">
        <v>2724</v>
      </c>
      <c r="DN13" s="58">
        <v>2928</v>
      </c>
      <c r="DO13" s="58">
        <v>3089</v>
      </c>
      <c r="DP13" s="58">
        <v>3236</v>
      </c>
      <c r="DQ13" s="58">
        <v>3432</v>
      </c>
      <c r="DR13" s="58">
        <v>3816</v>
      </c>
      <c r="DS13" s="58">
        <v>4110</v>
      </c>
      <c r="DT13" s="58">
        <v>4261</v>
      </c>
      <c r="DU13" s="58">
        <v>4448</v>
      </c>
      <c r="DV13" s="58">
        <v>4695</v>
      </c>
      <c r="DW13" s="58">
        <v>5027</v>
      </c>
      <c r="DX13" s="58">
        <v>5346</v>
      </c>
      <c r="DY13" s="58">
        <v>5888</v>
      </c>
      <c r="DZ13" s="58">
        <v>6492</v>
      </c>
      <c r="EA13" s="58">
        <v>6790</v>
      </c>
      <c r="EB13" s="58">
        <v>7110</v>
      </c>
      <c r="EC13" s="58">
        <v>7376</v>
      </c>
      <c r="ED13" s="58">
        <v>7760</v>
      </c>
      <c r="EE13" s="58">
        <v>8145</v>
      </c>
      <c r="EF13" s="58">
        <v>8432</v>
      </c>
      <c r="EG13" s="58">
        <v>8993</v>
      </c>
      <c r="EH13" s="58"/>
      <c r="EI13" s="58">
        <v>224</v>
      </c>
      <c r="EJ13" s="58">
        <v>582</v>
      </c>
      <c r="EK13" s="58">
        <v>837</v>
      </c>
      <c r="EL13" s="58">
        <v>1157</v>
      </c>
      <c r="EM13" s="58">
        <v>1575</v>
      </c>
      <c r="EN13" s="58">
        <v>1983</v>
      </c>
      <c r="EO13" s="58">
        <v>2296</v>
      </c>
      <c r="EP13" s="58">
        <v>2597</v>
      </c>
      <c r="EQ13" s="58">
        <f t="shared" ref="EQ13:GH13" ca="1" si="15">EQ15-SUM(EQ6:EQ11)</f>
        <v>3912.0869565217436</v>
      </c>
      <c r="ER13" s="58">
        <f t="shared" ca="1" si="15"/>
        <v>3912.0869565217436</v>
      </c>
      <c r="ES13" s="58">
        <f t="shared" ca="1" si="15"/>
        <v>3912.0869565217436</v>
      </c>
      <c r="ET13" s="58">
        <f t="shared" ca="1" si="15"/>
        <v>3912.0869565217436</v>
      </c>
      <c r="EU13" s="58">
        <f t="shared" ca="1" si="15"/>
        <v>3912.0869565217436</v>
      </c>
      <c r="EV13" s="58">
        <f t="shared" ca="1" si="15"/>
        <v>3912.0869565217436</v>
      </c>
      <c r="EW13" s="58">
        <f t="shared" ca="1" si="15"/>
        <v>3912.0869565217436</v>
      </c>
      <c r="EX13" s="58">
        <f t="shared" ca="1" si="15"/>
        <v>3912.0869565217436</v>
      </c>
      <c r="EY13" s="58">
        <f t="shared" ca="1" si="15"/>
        <v>3912.0869565217436</v>
      </c>
      <c r="EZ13" s="58">
        <f t="shared" ca="1" si="15"/>
        <v>3912.0869565217436</v>
      </c>
      <c r="FA13" s="58">
        <f t="shared" ca="1" si="15"/>
        <v>3912.0869565217436</v>
      </c>
      <c r="FB13" s="58">
        <f t="shared" ca="1" si="15"/>
        <v>3912.0869565217436</v>
      </c>
      <c r="FC13" s="58">
        <f t="shared" ca="1" si="15"/>
        <v>3912.0869565217436</v>
      </c>
      <c r="FD13" s="58">
        <f t="shared" ca="1" si="15"/>
        <v>3912.0869565217436</v>
      </c>
      <c r="FE13" s="58">
        <f t="shared" ca="1" si="15"/>
        <v>3912.0869565217436</v>
      </c>
      <c r="FF13" s="58">
        <f t="shared" ca="1" si="15"/>
        <v>3912.0869565217436</v>
      </c>
      <c r="FG13" s="58">
        <f t="shared" ca="1" si="15"/>
        <v>3912.0869565217436</v>
      </c>
      <c r="FH13" s="58">
        <f t="shared" ca="1" si="15"/>
        <v>3912.0869565217436</v>
      </c>
      <c r="FI13" s="58">
        <f t="shared" ca="1" si="15"/>
        <v>3912.0869565217436</v>
      </c>
      <c r="FJ13" s="58">
        <f t="shared" ca="1" si="15"/>
        <v>3912.0869565217436</v>
      </c>
      <c r="FK13" s="58">
        <f t="shared" ca="1" si="15"/>
        <v>3912.0869565217436</v>
      </c>
      <c r="FL13" s="58">
        <f t="shared" ca="1" si="15"/>
        <v>3912.0869565217436</v>
      </c>
      <c r="FM13" s="58">
        <f t="shared" ca="1" si="15"/>
        <v>3912.0869565217436</v>
      </c>
      <c r="FN13" s="58">
        <f t="shared" ca="1" si="15"/>
        <v>3912.0869565217436</v>
      </c>
      <c r="FO13" s="58">
        <f t="shared" ca="1" si="15"/>
        <v>3912.0869565217436</v>
      </c>
      <c r="FP13" s="58">
        <f t="shared" ca="1" si="15"/>
        <v>3912.0869565217436</v>
      </c>
      <c r="FQ13" s="58">
        <f t="shared" ca="1" si="15"/>
        <v>3912.0869565217436</v>
      </c>
      <c r="FR13" s="58">
        <f t="shared" ca="1" si="15"/>
        <v>3912.0869565217436</v>
      </c>
      <c r="FS13" s="58">
        <f t="shared" ca="1" si="15"/>
        <v>3912.0869565217436</v>
      </c>
      <c r="FT13" s="58">
        <f t="shared" ca="1" si="15"/>
        <v>3912.0869565217436</v>
      </c>
      <c r="FU13" s="58">
        <f t="shared" ca="1" si="15"/>
        <v>3912.0869565217436</v>
      </c>
      <c r="FV13" s="58">
        <f t="shared" ca="1" si="15"/>
        <v>3912.0869565217436</v>
      </c>
      <c r="FW13" s="58">
        <f t="shared" ca="1" si="15"/>
        <v>3912.0869565217436</v>
      </c>
      <c r="FX13" s="58">
        <f t="shared" ca="1" si="15"/>
        <v>3912.0869565217436</v>
      </c>
      <c r="FY13" s="58">
        <f t="shared" ca="1" si="15"/>
        <v>3912.0869565217436</v>
      </c>
      <c r="FZ13" s="58">
        <f t="shared" ca="1" si="15"/>
        <v>3912.0869565217436</v>
      </c>
      <c r="GA13" s="58">
        <f t="shared" ca="1" si="15"/>
        <v>3912.0869565217436</v>
      </c>
      <c r="GB13" s="58">
        <f t="shared" ca="1" si="15"/>
        <v>3912.0869565217436</v>
      </c>
      <c r="GC13" s="58">
        <f t="shared" ca="1" si="15"/>
        <v>3912.0869565217436</v>
      </c>
      <c r="GD13" s="58">
        <f t="shared" ca="1" si="15"/>
        <v>3912.0869565217436</v>
      </c>
      <c r="GE13" s="58">
        <f t="shared" ca="1" si="15"/>
        <v>3912.0869565217436</v>
      </c>
      <c r="GF13" s="58">
        <f t="shared" ca="1" si="15"/>
        <v>3912.0869565217436</v>
      </c>
      <c r="GG13" s="58">
        <f t="shared" ca="1" si="15"/>
        <v>3912.0869565217436</v>
      </c>
      <c r="GH13" s="58">
        <f t="shared" ca="1" si="15"/>
        <v>3912.0869565217436</v>
      </c>
      <c r="GI13" s="58">
        <f t="shared" ref="GI13" ca="1" si="16">GI15-SUM(GI6:GI11)</f>
        <v>3912.0869565217436</v>
      </c>
    </row>
    <row r="14" spans="2:191" x14ac:dyDescent="0.2"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</row>
    <row r="15" spans="2:191" ht="15" x14ac:dyDescent="0.25">
      <c r="B15" s="6" t="s">
        <v>82</v>
      </c>
      <c r="C15" s="7">
        <v>26020</v>
      </c>
      <c r="D15" s="7">
        <v>27622</v>
      </c>
      <c r="E15" s="7">
        <v>29444</v>
      </c>
      <c r="F15" s="7">
        <v>33196</v>
      </c>
      <c r="G15" s="7">
        <v>34731</v>
      </c>
      <c r="H15" s="7">
        <v>36435</v>
      </c>
      <c r="I15" s="7">
        <v>38384</v>
      </c>
      <c r="J15" s="7">
        <v>40312</v>
      </c>
      <c r="K15" s="7">
        <v>42000</v>
      </c>
      <c r="L15" s="7">
        <v>43945</v>
      </c>
      <c r="M15" s="7">
        <v>45336</v>
      </c>
      <c r="N15" s="7">
        <v>47206</v>
      </c>
      <c r="O15" s="7">
        <v>48840</v>
      </c>
      <c r="P15" s="7">
        <v>50157</v>
      </c>
      <c r="Q15" s="7">
        <v>51788</v>
      </c>
      <c r="R15" s="7">
        <v>53551</v>
      </c>
      <c r="S15" s="7">
        <v>54761</v>
      </c>
      <c r="T15" s="7">
        <v>56020</v>
      </c>
      <c r="U15" s="7">
        <v>57681</v>
      </c>
      <c r="V15" s="7">
        <v>59304</v>
      </c>
      <c r="W15" s="7">
        <v>60771</v>
      </c>
      <c r="X15" s="7">
        <v>64670</v>
      </c>
      <c r="Y15" s="7">
        <v>66161</v>
      </c>
      <c r="Z15" s="7">
        <v>68062</v>
      </c>
      <c r="AA15" s="7">
        <v>70219</v>
      </c>
      <c r="AB15" s="7">
        <v>70395</v>
      </c>
      <c r="AC15" s="7">
        <v>73171</v>
      </c>
      <c r="AD15" s="7">
        <v>74563</v>
      </c>
      <c r="AE15" s="7">
        <v>76224</v>
      </c>
      <c r="AF15" s="7">
        <v>77215</v>
      </c>
      <c r="AG15" s="7">
        <v>79021</v>
      </c>
      <c r="AH15" s="7">
        <f>SUM('Electric PV'!$AY$30:$BJ$30)</f>
        <v>82203</v>
      </c>
      <c r="AI15" s="7"/>
      <c r="AJ15" s="7">
        <v>228</v>
      </c>
      <c r="AK15" s="7">
        <v>2349</v>
      </c>
      <c r="AL15" s="7">
        <v>4175</v>
      </c>
      <c r="AM15" s="7">
        <v>5735</v>
      </c>
      <c r="AN15" s="7">
        <v>7168</v>
      </c>
      <c r="AO15" s="7">
        <v>8911</v>
      </c>
      <c r="AP15" s="7">
        <v>10184</v>
      </c>
      <c r="AQ15" s="7">
        <v>11991</v>
      </c>
      <c r="AR15" s="7">
        <v>14058</v>
      </c>
      <c r="AS15" s="7">
        <v>12083</v>
      </c>
      <c r="AT15" s="7">
        <v>18054</v>
      </c>
      <c r="AU15" s="7">
        <v>20359</v>
      </c>
      <c r="AV15" s="7">
        <v>22472</v>
      </c>
      <c r="AW15" s="7">
        <v>25375</v>
      </c>
      <c r="AX15" s="7">
        <v>27127</v>
      </c>
      <c r="AY15" s="7">
        <v>28589</v>
      </c>
      <c r="AZ15" s="7">
        <v>29796</v>
      </c>
      <c r="BA15" s="7">
        <v>32030</v>
      </c>
      <c r="BB15" s="7">
        <v>34043</v>
      </c>
      <c r="BC15" s="7">
        <v>35268</v>
      </c>
      <c r="BD15" s="7">
        <v>37522</v>
      </c>
      <c r="BE15" s="7">
        <v>39088</v>
      </c>
      <c r="BF15" s="7">
        <v>41234</v>
      </c>
      <c r="BG15" s="7">
        <v>43035</v>
      </c>
      <c r="BH15" s="7">
        <v>44310</v>
      </c>
      <c r="BI15" s="7">
        <v>45895</v>
      </c>
      <c r="BJ15" s="7">
        <v>48245</v>
      </c>
      <c r="BK15" s="7">
        <v>50299</v>
      </c>
      <c r="BL15" s="7">
        <v>51823</v>
      </c>
      <c r="BM15" s="7">
        <v>53400</v>
      </c>
      <c r="BN15" s="7">
        <v>54984</v>
      </c>
      <c r="BO15" s="7">
        <v>56871</v>
      </c>
      <c r="BP15" s="7">
        <v>58198</v>
      </c>
      <c r="BQ15" s="7">
        <v>54669</v>
      </c>
      <c r="BR15" s="7">
        <v>60908</v>
      </c>
      <c r="BS15" s="7">
        <v>63018</v>
      </c>
      <c r="BT15" s="7">
        <v>64493</v>
      </c>
      <c r="BU15" s="7">
        <v>66016</v>
      </c>
      <c r="BV15" s="7">
        <v>67326</v>
      </c>
      <c r="BW15" s="7">
        <v>70713</v>
      </c>
      <c r="BX15" s="7">
        <v>71817</v>
      </c>
      <c r="BY15" s="7">
        <v>72618</v>
      </c>
      <c r="BZ15" s="7">
        <v>74610</v>
      </c>
      <c r="CA15" s="7">
        <v>77779</v>
      </c>
      <c r="CB15" s="7">
        <v>80479</v>
      </c>
      <c r="CC15" s="7">
        <v>82675</v>
      </c>
      <c r="CD15" s="7">
        <v>84701</v>
      </c>
      <c r="CE15" s="7">
        <v>86848</v>
      </c>
      <c r="CF15" s="7">
        <v>89591</v>
      </c>
      <c r="CG15" s="7">
        <v>93870</v>
      </c>
      <c r="CH15" s="7">
        <v>95694</v>
      </c>
      <c r="CI15" s="7">
        <v>98698</v>
      </c>
      <c r="CJ15" s="7"/>
      <c r="CK15" s="7">
        <v>2817</v>
      </c>
      <c r="CL15" s="7">
        <v>4950</v>
      </c>
      <c r="CM15" s="7">
        <v>6953</v>
      </c>
      <c r="CN15" s="7">
        <v>9152</v>
      </c>
      <c r="CO15" s="7">
        <v>11896</v>
      </c>
      <c r="CP15" s="7">
        <v>14044</v>
      </c>
      <c r="CQ15" s="7">
        <v>16276</v>
      </c>
      <c r="CR15" s="7">
        <v>18408</v>
      </c>
      <c r="CS15" s="7">
        <v>21234</v>
      </c>
      <c r="CT15" s="7">
        <v>23253</v>
      </c>
      <c r="CU15" s="7">
        <v>25095</v>
      </c>
      <c r="CV15" s="7">
        <v>27708</v>
      </c>
      <c r="CW15" s="7">
        <v>33317</v>
      </c>
      <c r="CX15" s="7">
        <v>36598</v>
      </c>
      <c r="CY15" s="7">
        <v>38955</v>
      </c>
      <c r="CZ15" s="7">
        <v>41485</v>
      </c>
      <c r="DA15" s="7">
        <v>44576</v>
      </c>
      <c r="DB15" s="7">
        <v>48098</v>
      </c>
      <c r="DC15" s="7">
        <v>50711</v>
      </c>
      <c r="DD15" s="7">
        <v>53692</v>
      </c>
      <c r="DE15" s="7">
        <v>56457</v>
      </c>
      <c r="DF15" s="7">
        <v>60355</v>
      </c>
      <c r="DG15" s="7">
        <v>63249</v>
      </c>
      <c r="DH15" s="7">
        <v>66135</v>
      </c>
      <c r="DI15" s="7">
        <v>69300</v>
      </c>
      <c r="DJ15" s="7">
        <v>73881</v>
      </c>
      <c r="DK15" s="7">
        <v>80454</v>
      </c>
      <c r="DL15" s="7">
        <v>83885</v>
      </c>
      <c r="DM15" s="7">
        <v>87475</v>
      </c>
      <c r="DN15" s="7">
        <v>91988</v>
      </c>
      <c r="DO15" s="7">
        <v>95491</v>
      </c>
      <c r="DP15" s="7">
        <v>98919</v>
      </c>
      <c r="DQ15" s="7">
        <v>103163</v>
      </c>
      <c r="DR15" s="7">
        <v>109001</v>
      </c>
      <c r="DS15" s="7">
        <v>112457</v>
      </c>
      <c r="DT15" s="7">
        <v>115135</v>
      </c>
      <c r="DU15" s="7">
        <v>118063</v>
      </c>
      <c r="DV15" s="7">
        <v>122648</v>
      </c>
      <c r="DW15" s="7">
        <v>127699</v>
      </c>
      <c r="DX15" s="7">
        <v>132490</v>
      </c>
      <c r="DY15" s="7">
        <v>140542</v>
      </c>
      <c r="DZ15" s="7">
        <v>145244</v>
      </c>
      <c r="EA15" s="7">
        <v>149027</v>
      </c>
      <c r="EB15" s="7">
        <v>152784</v>
      </c>
      <c r="EC15" s="7">
        <v>156307</v>
      </c>
      <c r="ED15" s="7">
        <v>160603</v>
      </c>
      <c r="EE15" s="7">
        <v>163904</v>
      </c>
      <c r="EF15" s="7">
        <v>167379</v>
      </c>
      <c r="EG15" s="7">
        <v>174274</v>
      </c>
      <c r="EH15" s="7"/>
      <c r="EI15" s="7">
        <v>3197</v>
      </c>
      <c r="EJ15" s="7">
        <v>7341</v>
      </c>
      <c r="EK15" s="7">
        <v>10734</v>
      </c>
      <c r="EL15" s="7">
        <v>14364</v>
      </c>
      <c r="EM15" s="7">
        <v>18799</v>
      </c>
      <c r="EN15" s="7">
        <v>22428</v>
      </c>
      <c r="EO15" s="7">
        <v>25725</v>
      </c>
      <c r="EP15" s="7">
        <v>29314</v>
      </c>
      <c r="EQ15" s="7">
        <f ca="1">'Electric PV'!$CY$30</f>
        <v>42340.043478260872</v>
      </c>
      <c r="ER15" s="7">
        <f ca="1">'Electric PV'!$CY$30</f>
        <v>42340.043478260872</v>
      </c>
      <c r="ES15" s="7">
        <f ca="1">'Electric PV'!$CY$30</f>
        <v>42340.043478260872</v>
      </c>
      <c r="ET15" s="7">
        <f ca="1">'Electric PV'!$CY$30</f>
        <v>42340.043478260872</v>
      </c>
      <c r="EU15" s="7">
        <f ca="1">'Electric PV'!$CY$30</f>
        <v>42340.043478260872</v>
      </c>
      <c r="EV15" s="7">
        <f ca="1">'Electric PV'!$CY$30</f>
        <v>42340.043478260872</v>
      </c>
      <c r="EW15" s="7">
        <f ca="1">'Electric PV'!$CY$30</f>
        <v>42340.043478260872</v>
      </c>
      <c r="EX15" s="7">
        <f ca="1">'Electric PV'!$CY$30</f>
        <v>42340.043478260872</v>
      </c>
      <c r="EY15" s="7">
        <f ca="1">'Electric PV'!$CY$30</f>
        <v>42340.043478260872</v>
      </c>
      <c r="EZ15" s="7">
        <f ca="1">'Electric PV'!$CY$30</f>
        <v>42340.043478260872</v>
      </c>
      <c r="FA15" s="7">
        <f ca="1">'Electric PV'!$CY$30</f>
        <v>42340.043478260872</v>
      </c>
      <c r="FB15" s="7">
        <f ca="1">'Electric PV'!$CY$30</f>
        <v>42340.043478260872</v>
      </c>
      <c r="FC15" s="7">
        <f ca="1">'Electric PV'!$CY$30</f>
        <v>42340.043478260872</v>
      </c>
      <c r="FD15" s="7">
        <f ca="1">'Electric PV'!$CY$30</f>
        <v>42340.043478260872</v>
      </c>
      <c r="FE15" s="7">
        <f ca="1">'Electric PV'!$CY$30</f>
        <v>42340.043478260872</v>
      </c>
      <c r="FF15" s="7">
        <f ca="1">'Electric PV'!$CY$30</f>
        <v>42340.043478260872</v>
      </c>
      <c r="FG15" s="7">
        <f ca="1">'Electric PV'!$CY$30</f>
        <v>42340.043478260872</v>
      </c>
      <c r="FH15" s="7">
        <f ca="1">'Electric PV'!$CY$30</f>
        <v>42340.043478260872</v>
      </c>
      <c r="FI15" s="7">
        <f ca="1">'Electric PV'!$CY$30</f>
        <v>42340.043478260872</v>
      </c>
      <c r="FJ15" s="7">
        <f ca="1">'Electric PV'!$CY$30</f>
        <v>42340.043478260872</v>
      </c>
      <c r="FK15" s="7">
        <f ca="1">'Electric PV'!$CY$30</f>
        <v>42340.043478260872</v>
      </c>
      <c r="FL15" s="7">
        <f ca="1">'Electric PV'!$CY$30</f>
        <v>42340.043478260872</v>
      </c>
      <c r="FM15" s="7">
        <f ca="1">'Electric PV'!$CY$30</f>
        <v>42340.043478260872</v>
      </c>
      <c r="FN15" s="7">
        <f ca="1">'Electric PV'!$CY$30</f>
        <v>42340.043478260872</v>
      </c>
      <c r="FO15" s="7">
        <f ca="1">'Electric PV'!$CY$30</f>
        <v>42340.043478260872</v>
      </c>
      <c r="FP15" s="7">
        <f ca="1">'Electric PV'!$CY$30</f>
        <v>42340.043478260872</v>
      </c>
      <c r="FQ15" s="7">
        <f ca="1">'Electric PV'!$CY$30</f>
        <v>42340.043478260872</v>
      </c>
      <c r="FR15" s="7">
        <f ca="1">'Electric PV'!$CY$30</f>
        <v>42340.043478260872</v>
      </c>
      <c r="FS15" s="7">
        <f ca="1">'Electric PV'!$CY$30</f>
        <v>42340.043478260872</v>
      </c>
      <c r="FT15" s="7">
        <f ca="1">'Electric PV'!$CY$30</f>
        <v>42340.043478260872</v>
      </c>
      <c r="FU15" s="7">
        <f ca="1">'Electric PV'!$CY$30</f>
        <v>42340.043478260872</v>
      </c>
      <c r="FV15" s="7">
        <f ca="1">'Electric PV'!$CY$30</f>
        <v>42340.043478260872</v>
      </c>
      <c r="FW15" s="7">
        <f ca="1">'Electric PV'!$CY$30</f>
        <v>42340.043478260872</v>
      </c>
      <c r="FX15" s="7">
        <f ca="1">'Electric PV'!$CY$30</f>
        <v>42340.043478260872</v>
      </c>
      <c r="FY15" s="7">
        <f ca="1">'Electric PV'!$CY$30</f>
        <v>42340.043478260872</v>
      </c>
      <c r="FZ15" s="7">
        <f ca="1">'Electric PV'!$CY$30</f>
        <v>42340.043478260872</v>
      </c>
      <c r="GA15" s="7">
        <f ca="1">'Electric PV'!$CY$30</f>
        <v>42340.043478260872</v>
      </c>
      <c r="GB15" s="7">
        <f ca="1">'Electric PV'!$CY$30</f>
        <v>42340.043478260872</v>
      </c>
      <c r="GC15" s="7">
        <f ca="1">'Electric PV'!$CY$30</f>
        <v>42340.043478260872</v>
      </c>
      <c r="GD15" s="7">
        <f ca="1">'Electric PV'!$CY$30</f>
        <v>42340.043478260872</v>
      </c>
      <c r="GE15" s="7">
        <f ca="1">'Electric PV'!$CY$30</f>
        <v>42340.043478260872</v>
      </c>
      <c r="GF15" s="7">
        <f ca="1">'Electric PV'!$CY$30</f>
        <v>42340.043478260872</v>
      </c>
      <c r="GG15" s="7">
        <f ca="1">'Electric PV'!$CY$30</f>
        <v>42340.043478260872</v>
      </c>
      <c r="GH15" s="7">
        <f ca="1">'Electric PV'!$CY$30</f>
        <v>42340.043478260872</v>
      </c>
      <c r="GI15" s="7">
        <f ca="1">'Electric PV'!$CY$30</f>
        <v>42340.043478260872</v>
      </c>
    </row>
    <row r="18" spans="2:191" ht="15" x14ac:dyDescent="0.25">
      <c r="B18" s="3" t="s">
        <v>211</v>
      </c>
    </row>
    <row r="19" spans="2:191" x14ac:dyDescent="0.2">
      <c r="B19" s="55" t="s">
        <v>212</v>
      </c>
      <c r="D19" s="55">
        <f t="shared" ref="D19:AH19" si="17">D5-C5</f>
        <v>7</v>
      </c>
      <c r="E19" s="55">
        <f t="shared" si="17"/>
        <v>6</v>
      </c>
      <c r="F19" s="55">
        <f t="shared" si="17"/>
        <v>14</v>
      </c>
      <c r="G19" s="55">
        <f t="shared" si="17"/>
        <v>6</v>
      </c>
      <c r="H19" s="55">
        <f t="shared" si="17"/>
        <v>7</v>
      </c>
      <c r="I19" s="55">
        <f t="shared" si="17"/>
        <v>7</v>
      </c>
      <c r="J19" s="55">
        <f t="shared" si="17"/>
        <v>7</v>
      </c>
      <c r="K19" s="55">
        <f t="shared" si="17"/>
        <v>7</v>
      </c>
      <c r="L19" s="55">
        <f t="shared" si="17"/>
        <v>9</v>
      </c>
      <c r="M19" s="55">
        <f t="shared" si="17"/>
        <v>5</v>
      </c>
      <c r="N19" s="55">
        <f t="shared" si="17"/>
        <v>7</v>
      </c>
      <c r="O19" s="55">
        <f t="shared" si="17"/>
        <v>7</v>
      </c>
      <c r="P19" s="55">
        <f t="shared" si="17"/>
        <v>7</v>
      </c>
      <c r="Q19" s="55">
        <f t="shared" si="17"/>
        <v>7</v>
      </c>
      <c r="R19" s="55">
        <f t="shared" si="17"/>
        <v>8</v>
      </c>
      <c r="S19" s="55">
        <f t="shared" si="17"/>
        <v>7</v>
      </c>
      <c r="T19" s="55">
        <f t="shared" si="17"/>
        <v>7</v>
      </c>
      <c r="U19" s="55">
        <f t="shared" si="17"/>
        <v>7</v>
      </c>
      <c r="V19" s="55">
        <f t="shared" si="17"/>
        <v>7</v>
      </c>
      <c r="W19" s="55">
        <f t="shared" si="17"/>
        <v>7</v>
      </c>
      <c r="X19" s="55">
        <f t="shared" si="17"/>
        <v>15</v>
      </c>
      <c r="Y19" s="55">
        <f t="shared" si="17"/>
        <v>6</v>
      </c>
      <c r="Z19" s="55">
        <f t="shared" si="17"/>
        <v>7</v>
      </c>
      <c r="AA19" s="55">
        <f t="shared" si="17"/>
        <v>8</v>
      </c>
      <c r="AB19" s="55">
        <f t="shared" si="17"/>
        <v>7</v>
      </c>
      <c r="AC19" s="55">
        <f t="shared" si="17"/>
        <v>8</v>
      </c>
      <c r="AD19" s="55">
        <f t="shared" si="17"/>
        <v>5</v>
      </c>
      <c r="AE19" s="55">
        <f t="shared" si="17"/>
        <v>7</v>
      </c>
      <c r="AF19" s="55">
        <f t="shared" si="17"/>
        <v>7</v>
      </c>
      <c r="AG19" s="55">
        <f t="shared" si="17"/>
        <v>7</v>
      </c>
      <c r="AH19" s="55">
        <f t="shared" si="17"/>
        <v>5</v>
      </c>
      <c r="AJ19" s="55">
        <f>AJ5-AH5</f>
        <v>2</v>
      </c>
      <c r="AK19" s="55">
        <f t="shared" ref="AK19:BQ19" si="18">AK5-AJ5</f>
        <v>7</v>
      </c>
      <c r="AL19" s="55">
        <f t="shared" si="18"/>
        <v>7</v>
      </c>
      <c r="AM19" s="55">
        <f t="shared" si="18"/>
        <v>7</v>
      </c>
      <c r="AN19" s="55">
        <f t="shared" si="18"/>
        <v>7</v>
      </c>
      <c r="AO19" s="55">
        <f t="shared" si="18"/>
        <v>7</v>
      </c>
      <c r="AP19" s="55">
        <f t="shared" si="18"/>
        <v>7</v>
      </c>
      <c r="AQ19" s="55">
        <f t="shared" si="18"/>
        <v>7</v>
      </c>
      <c r="AR19" s="55">
        <f t="shared" si="18"/>
        <v>7</v>
      </c>
      <c r="AS19" s="55">
        <f t="shared" si="18"/>
        <v>7</v>
      </c>
      <c r="AT19" s="55">
        <f t="shared" si="18"/>
        <v>7</v>
      </c>
      <c r="AU19" s="55">
        <f t="shared" si="18"/>
        <v>7</v>
      </c>
      <c r="AV19" s="55">
        <f t="shared" si="18"/>
        <v>7</v>
      </c>
      <c r="AW19" s="55">
        <f t="shared" si="18"/>
        <v>7</v>
      </c>
      <c r="AX19" s="55">
        <f t="shared" si="18"/>
        <v>7</v>
      </c>
      <c r="AY19" s="55">
        <f t="shared" si="18"/>
        <v>7</v>
      </c>
      <c r="AZ19" s="55">
        <f t="shared" si="18"/>
        <v>7</v>
      </c>
      <c r="BA19" s="55">
        <f t="shared" si="18"/>
        <v>7</v>
      </c>
      <c r="BB19" s="55">
        <f t="shared" si="18"/>
        <v>7</v>
      </c>
      <c r="BC19" s="55">
        <f t="shared" si="18"/>
        <v>7</v>
      </c>
      <c r="BD19" s="55">
        <f t="shared" si="18"/>
        <v>7</v>
      </c>
      <c r="BE19" s="55">
        <f t="shared" si="18"/>
        <v>7</v>
      </c>
      <c r="BF19" s="55">
        <f t="shared" si="18"/>
        <v>7</v>
      </c>
      <c r="BG19" s="55">
        <f t="shared" si="18"/>
        <v>8</v>
      </c>
      <c r="BH19" s="55">
        <f t="shared" si="18"/>
        <v>6</v>
      </c>
      <c r="BI19" s="55">
        <f t="shared" si="18"/>
        <v>7</v>
      </c>
      <c r="BJ19" s="55">
        <f t="shared" si="18"/>
        <v>7</v>
      </c>
      <c r="BK19" s="55">
        <f t="shared" si="18"/>
        <v>7</v>
      </c>
      <c r="BL19" s="55">
        <f t="shared" si="18"/>
        <v>7</v>
      </c>
      <c r="BM19" s="55">
        <f t="shared" si="18"/>
        <v>7</v>
      </c>
      <c r="BN19" s="55">
        <f t="shared" si="18"/>
        <v>7</v>
      </c>
      <c r="BO19" s="55">
        <f t="shared" si="18"/>
        <v>7</v>
      </c>
      <c r="BP19" s="55">
        <f t="shared" si="18"/>
        <v>7</v>
      </c>
      <c r="BQ19" s="55">
        <f t="shared" si="18"/>
        <v>7</v>
      </c>
      <c r="BR19" s="55">
        <f t="shared" ref="BR19:CI19" si="19">BR5-BQ5</f>
        <v>7</v>
      </c>
      <c r="BS19" s="55">
        <f t="shared" si="19"/>
        <v>7</v>
      </c>
      <c r="BT19" s="55">
        <f t="shared" si="19"/>
        <v>14</v>
      </c>
      <c r="BU19" s="55">
        <f t="shared" si="19"/>
        <v>0</v>
      </c>
      <c r="BV19" s="55">
        <f t="shared" si="19"/>
        <v>7</v>
      </c>
      <c r="BW19" s="55">
        <f t="shared" si="19"/>
        <v>14</v>
      </c>
      <c r="BX19" s="55">
        <f t="shared" si="19"/>
        <v>3</v>
      </c>
      <c r="BY19" s="55">
        <f t="shared" si="19"/>
        <v>4</v>
      </c>
      <c r="BZ19" s="55">
        <f t="shared" si="19"/>
        <v>7</v>
      </c>
      <c r="CA19" s="55">
        <f t="shared" si="19"/>
        <v>7</v>
      </c>
      <c r="CB19" s="55">
        <f t="shared" si="19"/>
        <v>7</v>
      </c>
      <c r="CC19" s="55">
        <f t="shared" si="19"/>
        <v>7</v>
      </c>
      <c r="CD19" s="55">
        <f t="shared" si="19"/>
        <v>7</v>
      </c>
      <c r="CE19" s="55">
        <f t="shared" si="19"/>
        <v>14</v>
      </c>
      <c r="CF19" s="55">
        <f t="shared" si="19"/>
        <v>0</v>
      </c>
      <c r="CG19" s="55">
        <f t="shared" si="19"/>
        <v>15</v>
      </c>
      <c r="CH19" s="55">
        <f t="shared" si="19"/>
        <v>6</v>
      </c>
      <c r="CI19" s="55">
        <f t="shared" si="19"/>
        <v>7</v>
      </c>
      <c r="CK19" s="55">
        <f>CK5-CI5</f>
        <v>7</v>
      </c>
      <c r="CL19" s="55">
        <f t="shared" ref="CL19" si="20">CL5-CK5</f>
        <v>7</v>
      </c>
      <c r="CM19" s="55">
        <f t="shared" ref="CM19" si="21">CM5-CL5</f>
        <v>7</v>
      </c>
      <c r="CN19" s="55">
        <f t="shared" ref="CN19" si="22">CN5-CM5</f>
        <v>7</v>
      </c>
      <c r="CO19" s="55">
        <f t="shared" ref="CO19" si="23">CO5-CN5</f>
        <v>7</v>
      </c>
      <c r="CP19" s="55">
        <f t="shared" ref="CP19" si="24">CP5-CO5</f>
        <v>7</v>
      </c>
      <c r="CQ19" s="55">
        <f t="shared" ref="CQ19" si="25">CQ5-CP5</f>
        <v>7</v>
      </c>
      <c r="CR19" s="55">
        <f t="shared" ref="CR19" si="26">CR5-CQ5</f>
        <v>7</v>
      </c>
      <c r="CS19" s="55">
        <f t="shared" ref="CS19" si="27">CS5-CR5</f>
        <v>7</v>
      </c>
      <c r="CT19" s="55">
        <f t="shared" ref="CT19" si="28">CT5-CS5</f>
        <v>7</v>
      </c>
      <c r="CU19" s="55">
        <f t="shared" ref="CU19" si="29">CU5-CT5</f>
        <v>7</v>
      </c>
      <c r="CV19" s="55">
        <f t="shared" ref="CV19" si="30">CV5-CU5</f>
        <v>7</v>
      </c>
      <c r="CW19" s="55">
        <f t="shared" ref="CW19" si="31">CW5-CV5</f>
        <v>7</v>
      </c>
      <c r="CX19" s="55">
        <f t="shared" ref="CX19" si="32">CX5-CW5</f>
        <v>7</v>
      </c>
      <c r="CY19" s="55">
        <f t="shared" ref="CY19" si="33">CY5-CX5</f>
        <v>7</v>
      </c>
      <c r="CZ19" s="55">
        <f t="shared" ref="CZ19" si="34">CZ5-CY5</f>
        <v>7</v>
      </c>
      <c r="DA19" s="55">
        <f t="shared" ref="DA19" si="35">DA5-CZ5</f>
        <v>7</v>
      </c>
      <c r="DB19" s="55">
        <f t="shared" ref="DB19" si="36">DB5-DA5</f>
        <v>7</v>
      </c>
      <c r="DC19" s="55">
        <f t="shared" ref="DC19" si="37">DC5-DB5</f>
        <v>7</v>
      </c>
      <c r="DD19" s="55">
        <f t="shared" ref="DD19" si="38">DD5-DC5</f>
        <v>7</v>
      </c>
      <c r="DE19" s="55">
        <f t="shared" ref="DE19" si="39">DE5-DD5</f>
        <v>7</v>
      </c>
      <c r="DF19" s="55">
        <f t="shared" ref="DF19" si="40">DF5-DE5</f>
        <v>7</v>
      </c>
      <c r="DG19" s="55">
        <f t="shared" ref="DG19" si="41">DG5-DF5</f>
        <v>7</v>
      </c>
      <c r="DH19" s="55">
        <f t="shared" ref="DH19" si="42">DH5-DG5</f>
        <v>7</v>
      </c>
      <c r="DI19" s="55">
        <f t="shared" ref="DI19" si="43">DI5-DH5</f>
        <v>7</v>
      </c>
      <c r="DJ19" s="55">
        <f t="shared" ref="DJ19" si="44">DJ5-DI5</f>
        <v>7</v>
      </c>
      <c r="DK19" s="55">
        <f t="shared" ref="DK19" si="45">DK5-DJ5</f>
        <v>14</v>
      </c>
      <c r="DL19" s="55">
        <f t="shared" ref="DL19" si="46">DL5-DK5</f>
        <v>7</v>
      </c>
      <c r="DM19" s="55">
        <f t="shared" ref="DM19" si="47">DM5-DL5</f>
        <v>7</v>
      </c>
      <c r="DN19" s="55">
        <f t="shared" ref="DN19" si="48">DN5-DM5</f>
        <v>7</v>
      </c>
      <c r="DO19" s="55">
        <f t="shared" ref="DO19" si="49">DO5-DN5</f>
        <v>7</v>
      </c>
      <c r="DP19" s="55">
        <f t="shared" ref="DP19" si="50">DP5-DO5</f>
        <v>7</v>
      </c>
      <c r="DQ19" s="55">
        <f t="shared" ref="DQ19" si="51">DQ5-DP5</f>
        <v>7</v>
      </c>
      <c r="DR19" s="55">
        <f t="shared" ref="DR19" si="52">DR5-DQ5</f>
        <v>7</v>
      </c>
      <c r="DS19" s="55">
        <f t="shared" ref="DS19" si="53">DS5-DR5</f>
        <v>7</v>
      </c>
      <c r="DT19" s="55">
        <f t="shared" ref="DT19" si="54">DT5-DS5</f>
        <v>7</v>
      </c>
      <c r="DU19" s="55">
        <f t="shared" ref="DU19" si="55">DU5-DT5</f>
        <v>7</v>
      </c>
      <c r="DV19" s="55">
        <f t="shared" ref="DV19" si="56">DV5-DU5</f>
        <v>7</v>
      </c>
      <c r="DW19" s="55">
        <f t="shared" ref="DW19" si="57">DW5-DV5</f>
        <v>7</v>
      </c>
      <c r="DX19" s="55">
        <f t="shared" ref="DX19" si="58">DX5-DW5</f>
        <v>7</v>
      </c>
      <c r="DY19" s="55">
        <f t="shared" ref="DY19" si="59">DY5-DX5</f>
        <v>14</v>
      </c>
      <c r="DZ19" s="55">
        <f t="shared" ref="DZ19" si="60">DZ5-DY5</f>
        <v>7</v>
      </c>
      <c r="EA19" s="55">
        <f t="shared" ref="EA19" si="61">EA5-DZ5</f>
        <v>7</v>
      </c>
      <c r="EB19" s="55">
        <f t="shared" ref="EB19" si="62">EB5-EA5</f>
        <v>7</v>
      </c>
      <c r="EC19" s="55">
        <f t="shared" ref="EC19" si="63">EC5-EB5</f>
        <v>7</v>
      </c>
      <c r="ED19" s="55">
        <f t="shared" ref="ED19" si="64">ED5-EC5</f>
        <v>7</v>
      </c>
      <c r="EE19" s="55">
        <f t="shared" ref="EE19" si="65">EE5-ED5</f>
        <v>7</v>
      </c>
      <c r="EF19" s="55">
        <f t="shared" ref="EF19" si="66">EF5-EE5</f>
        <v>7</v>
      </c>
      <c r="EG19" s="55">
        <f t="shared" ref="EG19" si="67">EG5-EF5</f>
        <v>14</v>
      </c>
      <c r="EI19" s="55">
        <v>5</v>
      </c>
      <c r="EJ19" s="55">
        <f>EJ5-EI5</f>
        <v>7</v>
      </c>
      <c r="EK19" s="55">
        <f t="shared" ref="EK19:GH19" si="68">EK5-EJ5</f>
        <v>7</v>
      </c>
      <c r="EL19" s="55">
        <f t="shared" si="68"/>
        <v>7</v>
      </c>
      <c r="EM19" s="55">
        <f t="shared" si="68"/>
        <v>7</v>
      </c>
      <c r="EN19" s="55">
        <f t="shared" si="68"/>
        <v>7</v>
      </c>
      <c r="EO19" s="55">
        <f t="shared" si="68"/>
        <v>7</v>
      </c>
      <c r="EP19" s="55">
        <f t="shared" si="68"/>
        <v>7</v>
      </c>
      <c r="EQ19" s="55">
        <f t="shared" si="68"/>
        <v>7</v>
      </c>
      <c r="ER19" s="55">
        <f t="shared" si="68"/>
        <v>7</v>
      </c>
      <c r="ES19" s="55">
        <f t="shared" si="68"/>
        <v>7</v>
      </c>
      <c r="ET19" s="55">
        <f t="shared" si="68"/>
        <v>7</v>
      </c>
      <c r="EU19" s="55">
        <f t="shared" si="68"/>
        <v>7</v>
      </c>
      <c r="EV19" s="55">
        <f t="shared" si="68"/>
        <v>7</v>
      </c>
      <c r="EW19" s="55">
        <f t="shared" si="68"/>
        <v>7</v>
      </c>
      <c r="EX19" s="55">
        <f t="shared" si="68"/>
        <v>7</v>
      </c>
      <c r="EY19" s="55">
        <f t="shared" si="68"/>
        <v>7</v>
      </c>
      <c r="EZ19" s="55">
        <f t="shared" si="68"/>
        <v>7</v>
      </c>
      <c r="FA19" s="55">
        <f t="shared" si="68"/>
        <v>7</v>
      </c>
      <c r="FB19" s="55">
        <f t="shared" si="68"/>
        <v>7</v>
      </c>
      <c r="FC19" s="55">
        <f t="shared" si="68"/>
        <v>7</v>
      </c>
      <c r="FD19" s="55">
        <f t="shared" si="68"/>
        <v>7</v>
      </c>
      <c r="FE19" s="55">
        <f t="shared" si="68"/>
        <v>7</v>
      </c>
      <c r="FF19" s="55">
        <f t="shared" si="68"/>
        <v>7</v>
      </c>
      <c r="FG19" s="55">
        <f t="shared" si="68"/>
        <v>7</v>
      </c>
      <c r="FH19" s="55">
        <f t="shared" si="68"/>
        <v>7</v>
      </c>
      <c r="FI19" s="55">
        <f t="shared" si="68"/>
        <v>7</v>
      </c>
      <c r="FJ19" s="55">
        <f t="shared" si="68"/>
        <v>7</v>
      </c>
      <c r="FK19" s="55">
        <f t="shared" si="68"/>
        <v>7</v>
      </c>
      <c r="FL19" s="55">
        <f t="shared" si="68"/>
        <v>7</v>
      </c>
      <c r="FM19" s="55">
        <f t="shared" si="68"/>
        <v>7</v>
      </c>
      <c r="FN19" s="55">
        <f t="shared" si="68"/>
        <v>7</v>
      </c>
      <c r="FO19" s="55">
        <f t="shared" si="68"/>
        <v>7</v>
      </c>
      <c r="FP19" s="55">
        <f t="shared" si="68"/>
        <v>7</v>
      </c>
      <c r="FQ19" s="55">
        <f t="shared" si="68"/>
        <v>7</v>
      </c>
      <c r="FR19" s="55">
        <f t="shared" si="68"/>
        <v>7</v>
      </c>
      <c r="FS19" s="55">
        <f t="shared" si="68"/>
        <v>7</v>
      </c>
      <c r="FT19" s="55">
        <f t="shared" si="68"/>
        <v>7</v>
      </c>
      <c r="FU19" s="55">
        <f t="shared" si="68"/>
        <v>7</v>
      </c>
      <c r="FV19" s="55">
        <f t="shared" si="68"/>
        <v>7</v>
      </c>
      <c r="FW19" s="55">
        <f t="shared" si="68"/>
        <v>7</v>
      </c>
      <c r="FX19" s="55">
        <f t="shared" si="68"/>
        <v>7</v>
      </c>
      <c r="FY19" s="55">
        <f t="shared" si="68"/>
        <v>7</v>
      </c>
      <c r="FZ19" s="55">
        <f t="shared" si="68"/>
        <v>7</v>
      </c>
      <c r="GA19" s="55">
        <f t="shared" si="68"/>
        <v>7</v>
      </c>
      <c r="GB19" s="55">
        <f t="shared" si="68"/>
        <v>7</v>
      </c>
      <c r="GC19" s="55">
        <f t="shared" si="68"/>
        <v>7</v>
      </c>
      <c r="GD19" s="55">
        <f t="shared" si="68"/>
        <v>7</v>
      </c>
      <c r="GE19" s="55">
        <f t="shared" si="68"/>
        <v>7</v>
      </c>
      <c r="GF19" s="55">
        <f t="shared" si="68"/>
        <v>7</v>
      </c>
      <c r="GG19" s="55">
        <f t="shared" si="68"/>
        <v>7</v>
      </c>
      <c r="GH19" s="55">
        <f t="shared" si="68"/>
        <v>7</v>
      </c>
      <c r="GI19" s="55">
        <f t="shared" ref="GI19" si="69">GI5-GH5</f>
        <v>2</v>
      </c>
    </row>
    <row r="21" spans="2:191" x14ac:dyDescent="0.2">
      <c r="B21" s="55" t="str">
        <f t="shared" ref="B21:B26" si="70">B6</f>
        <v>Tata Motors</v>
      </c>
      <c r="D21" s="58">
        <f t="shared" ref="D21:AH21" si="71">D6-C6</f>
        <v>1267</v>
      </c>
      <c r="E21" s="58">
        <f t="shared" si="71"/>
        <v>1476</v>
      </c>
      <c r="F21" s="58">
        <f t="shared" si="71"/>
        <v>2740</v>
      </c>
      <c r="G21" s="58">
        <f t="shared" si="71"/>
        <v>1049</v>
      </c>
      <c r="H21" s="58">
        <f t="shared" si="71"/>
        <v>1115</v>
      </c>
      <c r="I21" s="58">
        <f t="shared" si="71"/>
        <v>1323</v>
      </c>
      <c r="J21" s="58">
        <f t="shared" si="71"/>
        <v>1296</v>
      </c>
      <c r="K21" s="58">
        <f t="shared" si="71"/>
        <v>1175</v>
      </c>
      <c r="L21" s="58">
        <f t="shared" si="71"/>
        <v>1379</v>
      </c>
      <c r="M21" s="58">
        <f t="shared" si="71"/>
        <v>1034</v>
      </c>
      <c r="N21" s="58">
        <f t="shared" si="71"/>
        <v>1262</v>
      </c>
      <c r="O21" s="58">
        <f t="shared" si="71"/>
        <v>1123</v>
      </c>
      <c r="P21" s="58">
        <f t="shared" si="71"/>
        <v>910</v>
      </c>
      <c r="Q21" s="58">
        <f t="shared" si="71"/>
        <v>1154</v>
      </c>
      <c r="R21" s="58">
        <f t="shared" si="71"/>
        <v>1182</v>
      </c>
      <c r="S21" s="58">
        <f t="shared" si="71"/>
        <v>781</v>
      </c>
      <c r="T21" s="58">
        <f t="shared" si="71"/>
        <v>844</v>
      </c>
      <c r="U21" s="58">
        <f t="shared" si="71"/>
        <v>1134</v>
      </c>
      <c r="V21" s="58">
        <f t="shared" si="71"/>
        <v>1180</v>
      </c>
      <c r="W21" s="58">
        <f t="shared" si="71"/>
        <v>997</v>
      </c>
      <c r="X21" s="58">
        <f t="shared" si="71"/>
        <v>2859</v>
      </c>
      <c r="Y21" s="58">
        <f t="shared" si="71"/>
        <v>1152</v>
      </c>
      <c r="Z21" s="58">
        <f t="shared" si="71"/>
        <v>1341</v>
      </c>
      <c r="AA21" s="58">
        <f t="shared" si="71"/>
        <v>1507</v>
      </c>
      <c r="AB21" s="58">
        <f t="shared" si="71"/>
        <v>-52</v>
      </c>
      <c r="AC21" s="58">
        <f t="shared" si="71"/>
        <v>1997</v>
      </c>
      <c r="AD21" s="58">
        <f t="shared" si="71"/>
        <v>888</v>
      </c>
      <c r="AE21" s="58">
        <f t="shared" si="71"/>
        <v>1057</v>
      </c>
      <c r="AF21" s="58">
        <f t="shared" si="71"/>
        <v>661</v>
      </c>
      <c r="AG21" s="58">
        <f t="shared" si="71"/>
        <v>1247</v>
      </c>
      <c r="AH21" s="58">
        <f t="shared" si="71"/>
        <v>2197</v>
      </c>
      <c r="AI21" s="58"/>
      <c r="AJ21" s="58">
        <f t="shared" ref="AJ21:AJ26" si="72">AJ6</f>
        <v>146</v>
      </c>
      <c r="AK21" s="58">
        <f t="shared" ref="AK21:BP26" si="73">AK6-AJ6</f>
        <v>1395</v>
      </c>
      <c r="AL21" s="58">
        <f t="shared" si="73"/>
        <v>1260</v>
      </c>
      <c r="AM21" s="58">
        <f t="shared" si="73"/>
        <v>1056</v>
      </c>
      <c r="AN21" s="58">
        <f t="shared" si="73"/>
        <v>974</v>
      </c>
      <c r="AO21" s="58">
        <f t="shared" si="73"/>
        <v>1223</v>
      </c>
      <c r="AP21" s="58">
        <f t="shared" si="73"/>
        <v>833</v>
      </c>
      <c r="AQ21" s="58">
        <f t="shared" si="73"/>
        <v>1205</v>
      </c>
      <c r="AR21" s="58">
        <f t="shared" si="73"/>
        <v>1418</v>
      </c>
      <c r="AS21" s="58">
        <f t="shared" si="73"/>
        <v>-1155</v>
      </c>
      <c r="AT21" s="58">
        <f t="shared" si="73"/>
        <v>4041</v>
      </c>
      <c r="AU21" s="58">
        <f t="shared" si="73"/>
        <v>1665</v>
      </c>
      <c r="AV21" s="58">
        <f t="shared" si="73"/>
        <v>1603</v>
      </c>
      <c r="AW21" s="58">
        <f t="shared" si="73"/>
        <v>2205</v>
      </c>
      <c r="AX21" s="58">
        <f t="shared" si="73"/>
        <v>1078</v>
      </c>
      <c r="AY21" s="58">
        <f t="shared" si="73"/>
        <v>984</v>
      </c>
      <c r="AZ21" s="58">
        <f t="shared" si="73"/>
        <v>873</v>
      </c>
      <c r="BA21" s="58">
        <f t="shared" si="73"/>
        <v>1479</v>
      </c>
      <c r="BB21" s="58">
        <f t="shared" si="73"/>
        <v>1354</v>
      </c>
      <c r="BC21" s="58">
        <f t="shared" si="73"/>
        <v>856</v>
      </c>
      <c r="BD21" s="58">
        <f t="shared" si="73"/>
        <v>1462</v>
      </c>
      <c r="BE21" s="58">
        <f t="shared" si="73"/>
        <v>1021</v>
      </c>
      <c r="BF21" s="58">
        <f t="shared" si="73"/>
        <v>1423</v>
      </c>
      <c r="BG21" s="58">
        <f t="shared" si="73"/>
        <v>1033</v>
      </c>
      <c r="BH21" s="58">
        <f t="shared" si="73"/>
        <v>803</v>
      </c>
      <c r="BI21" s="58">
        <f t="shared" si="73"/>
        <v>993</v>
      </c>
      <c r="BJ21" s="58">
        <f t="shared" si="73"/>
        <v>1605</v>
      </c>
      <c r="BK21" s="58">
        <f t="shared" si="73"/>
        <v>1184</v>
      </c>
      <c r="BL21" s="58">
        <f t="shared" si="73"/>
        <v>958</v>
      </c>
      <c r="BM21" s="58">
        <f t="shared" si="73"/>
        <v>1030</v>
      </c>
      <c r="BN21" s="58">
        <f t="shared" si="73"/>
        <v>995</v>
      </c>
      <c r="BO21" s="58">
        <f t="shared" si="73"/>
        <v>1235</v>
      </c>
      <c r="BP21" s="58">
        <f t="shared" si="73"/>
        <v>793</v>
      </c>
      <c r="BQ21" s="58">
        <f>(BR6-BP6)/2</f>
        <v>853</v>
      </c>
      <c r="BR21" s="58">
        <f>(BR6-BP6)/2</f>
        <v>853</v>
      </c>
      <c r="BS21" s="58">
        <f t="shared" ref="BS21:CI26" si="74">BS6-BR6</f>
        <v>1492</v>
      </c>
      <c r="BT21" s="58">
        <f t="shared" si="74"/>
        <v>902</v>
      </c>
      <c r="BU21" s="58">
        <f t="shared" si="74"/>
        <v>897</v>
      </c>
      <c r="BV21" s="58">
        <f t="shared" si="74"/>
        <v>798</v>
      </c>
      <c r="BW21" s="58">
        <f t="shared" si="74"/>
        <v>2060</v>
      </c>
      <c r="BX21" s="58">
        <f t="shared" si="74"/>
        <v>680</v>
      </c>
      <c r="BY21" s="58">
        <f t="shared" si="74"/>
        <v>542</v>
      </c>
      <c r="BZ21" s="58">
        <f t="shared" si="74"/>
        <v>1175</v>
      </c>
      <c r="CA21" s="58">
        <f t="shared" si="74"/>
        <v>1748</v>
      </c>
      <c r="CB21" s="58">
        <f t="shared" si="74"/>
        <v>1579</v>
      </c>
      <c r="CC21" s="58">
        <f t="shared" si="74"/>
        <v>1176</v>
      </c>
      <c r="CD21" s="58">
        <f t="shared" si="74"/>
        <v>928</v>
      </c>
      <c r="CE21" s="58">
        <f t="shared" si="74"/>
        <v>959</v>
      </c>
      <c r="CF21" s="58">
        <f t="shared" si="74"/>
        <v>1392</v>
      </c>
      <c r="CG21" s="58">
        <f t="shared" si="74"/>
        <v>1915</v>
      </c>
      <c r="CH21" s="58">
        <f t="shared" si="74"/>
        <v>813</v>
      </c>
      <c r="CI21" s="58">
        <f t="shared" si="74"/>
        <v>1438</v>
      </c>
      <c r="CJ21" s="58"/>
      <c r="CK21" s="58">
        <f>CK6</f>
        <v>1566</v>
      </c>
      <c r="CL21" s="58">
        <f t="shared" ref="CL21" si="75">CL6-CK6</f>
        <v>1097</v>
      </c>
      <c r="CM21" s="58">
        <f t="shared" ref="CM21:CM26" si="76">CM6-CL6</f>
        <v>717</v>
      </c>
      <c r="CN21" s="58">
        <f t="shared" ref="CN21:CN26" si="77">CN6-CM6</f>
        <v>754</v>
      </c>
      <c r="CO21" s="58">
        <f t="shared" ref="CO21:CO26" si="78">CO6-CN6</f>
        <v>1120</v>
      </c>
      <c r="CP21" s="58">
        <f t="shared" ref="CP21:CP26" si="79">CP6-CO6</f>
        <v>766</v>
      </c>
      <c r="CQ21" s="58">
        <f t="shared" ref="CQ21:CQ26" si="80">CQ6-CP6</f>
        <v>991</v>
      </c>
      <c r="CR21" s="58">
        <f t="shared" ref="CR21:CR26" si="81">CR6-CQ6</f>
        <v>853</v>
      </c>
      <c r="CS21" s="58">
        <f t="shared" ref="CS21:CS26" si="82">CS6-CR6</f>
        <v>1358</v>
      </c>
      <c r="CT21" s="58">
        <f t="shared" ref="CT21:CT26" si="83">CT6-CS6</f>
        <v>746</v>
      </c>
      <c r="CU21" s="58">
        <f t="shared" ref="CU21:CU26" si="84">CU6-CT6</f>
        <v>741</v>
      </c>
      <c r="CV21" s="58">
        <f t="shared" ref="CV21:CV26" si="85">CV6-CU6</f>
        <v>1003</v>
      </c>
      <c r="CW21" s="58">
        <f t="shared" ref="CW21:CW26" si="86">CW6-CV6</f>
        <v>2091</v>
      </c>
      <c r="CX21" s="58">
        <f t="shared" ref="CX21:CX26" si="87">CX6-CW6</f>
        <v>1115</v>
      </c>
      <c r="CY21" s="58">
        <f t="shared" ref="CY21:CY26" si="88">CY6-CX6</f>
        <v>803</v>
      </c>
      <c r="CZ21" s="58">
        <f t="shared" ref="CZ21:CZ26" si="89">CZ6-CY6</f>
        <v>797</v>
      </c>
      <c r="DA21" s="58">
        <f t="shared" ref="DA21:DA26" si="90">DA6-CZ6</f>
        <v>1116</v>
      </c>
      <c r="DB21" s="58">
        <f t="shared" ref="DB21:DB26" si="91">DB6-DA6</f>
        <v>1379</v>
      </c>
      <c r="DC21" s="58">
        <f t="shared" ref="DC21:DC26" si="92">DC6-DB6</f>
        <v>926</v>
      </c>
      <c r="DD21" s="58">
        <f t="shared" ref="DD21:DD26" si="93">DD6-DC6</f>
        <v>922</v>
      </c>
      <c r="DE21" s="58">
        <f t="shared" ref="DE21:DE26" si="94">DE6-DD6</f>
        <v>920</v>
      </c>
      <c r="DF21" s="58">
        <f t="shared" ref="DF21:DF26" si="95">DF6-DE6</f>
        <v>1597</v>
      </c>
      <c r="DG21" s="58">
        <f t="shared" ref="DG21:DG26" si="96">DG6-DF6</f>
        <v>823</v>
      </c>
      <c r="DH21" s="58">
        <f t="shared" ref="DH21:DH26" si="97">DH6-DG6</f>
        <v>950</v>
      </c>
      <c r="DI21" s="58">
        <f t="shared" ref="DI21:DI26" si="98">DI6-DH6</f>
        <v>1062</v>
      </c>
      <c r="DJ21" s="58">
        <f t="shared" ref="DJ21:DJ26" si="99">DJ6-DI6</f>
        <v>1912</v>
      </c>
      <c r="DK21" s="58">
        <f t="shared" ref="DK21:DK26" si="100">DK6-DJ6</f>
        <v>2230</v>
      </c>
      <c r="DL21" s="58">
        <f t="shared" ref="DL21:DL26" si="101">DL6-DK6</f>
        <v>1267</v>
      </c>
      <c r="DM21" s="58">
        <f t="shared" ref="DM21:DM26" si="102">DM6-DL6</f>
        <v>1424</v>
      </c>
      <c r="DN21" s="58">
        <f t="shared" ref="DN21:DN26" si="103">DN6-DM6</f>
        <v>1963</v>
      </c>
      <c r="DO21" s="58">
        <f t="shared" ref="DO21:DO26" si="104">DO6-DN6</f>
        <v>1312</v>
      </c>
      <c r="DP21" s="58">
        <f t="shared" ref="DP21:DP26" si="105">DP6-DO6</f>
        <v>1412</v>
      </c>
      <c r="DQ21" s="58">
        <f t="shared" ref="DQ21:DQ26" si="106">DQ6-DP6</f>
        <v>1678</v>
      </c>
      <c r="DR21" s="58">
        <f t="shared" ref="DR21:DR26" si="107">DR6-DQ6</f>
        <v>2601</v>
      </c>
      <c r="DS21" s="58">
        <f t="shared" ref="DS21:DS26" si="108">DS6-DR6</f>
        <v>1188</v>
      </c>
      <c r="DT21" s="58">
        <f t="shared" ref="DT21:DT26" si="109">DT6-DS6</f>
        <v>1022</v>
      </c>
      <c r="DU21" s="58">
        <f t="shared" ref="DU21:DU26" si="110">DU6-DT6</f>
        <v>1222</v>
      </c>
      <c r="DV21" s="58">
        <f t="shared" ref="DV21:DV26" si="111">DV6-DU6</f>
        <v>1930</v>
      </c>
      <c r="DW21" s="58">
        <f t="shared" ref="DW21:DW26" si="112">DW6-DV6</f>
        <v>2018</v>
      </c>
      <c r="DX21" s="58">
        <f t="shared" ref="DX21:DX26" si="113">DX6-DW6</f>
        <v>1896</v>
      </c>
      <c r="DY21" s="58">
        <f t="shared" ref="DY21:DY26" si="114">DY6-DX6</f>
        <v>3284</v>
      </c>
      <c r="DZ21" s="58">
        <f t="shared" ref="DZ21:DZ26" si="115">DZ6-DY6</f>
        <v>1957</v>
      </c>
      <c r="EA21" s="58">
        <f t="shared" ref="EA21:EA26" si="116">EA6-DZ6</f>
        <v>1507</v>
      </c>
      <c r="EB21" s="58">
        <f t="shared" ref="EB21:EB26" si="117">EB6-EA6</f>
        <v>1533</v>
      </c>
      <c r="EC21" s="58">
        <f t="shared" ref="EC21:EC26" si="118">EC6-EB6</f>
        <v>1429</v>
      </c>
      <c r="ED21" s="58">
        <f t="shared" ref="ED21:ED26" si="119">ED6-EC6</f>
        <v>1897</v>
      </c>
      <c r="EE21" s="58">
        <f t="shared" ref="EE21:EE26" si="120">EE6-ED6</f>
        <v>1255</v>
      </c>
      <c r="EF21" s="58">
        <f t="shared" ref="EF21:EF26" si="121">EF6-EE6</f>
        <v>1536</v>
      </c>
      <c r="EG21" s="58">
        <f t="shared" ref="EG21:EG26" si="122">EG6-EF6</f>
        <v>2933</v>
      </c>
      <c r="EH21" s="58"/>
      <c r="EI21" s="58">
        <v>1269</v>
      </c>
      <c r="EJ21" s="58">
        <f>EJ6-EI6</f>
        <v>1803</v>
      </c>
      <c r="EK21" s="58">
        <f t="shared" ref="EK21:GH26" si="123">EK6-EJ6</f>
        <v>1396</v>
      </c>
      <c r="EL21" s="58">
        <f t="shared" si="123"/>
        <v>1596</v>
      </c>
      <c r="EM21" s="58">
        <f t="shared" si="123"/>
        <v>2110</v>
      </c>
      <c r="EN21" s="58">
        <f t="shared" si="123"/>
        <v>1379</v>
      </c>
      <c r="EO21" s="58">
        <f t="shared" si="123"/>
        <v>1330</v>
      </c>
      <c r="EP21" s="58">
        <f t="shared" si="123"/>
        <v>1524</v>
      </c>
      <c r="EQ21" s="58">
        <f t="shared" ca="1" si="123"/>
        <v>5284.3043478260879</v>
      </c>
      <c r="ER21" s="58">
        <f t="shared" ca="1" si="123"/>
        <v>0</v>
      </c>
      <c r="ES21" s="58">
        <f t="shared" ca="1" si="123"/>
        <v>0</v>
      </c>
      <c r="ET21" s="58">
        <f t="shared" ca="1" si="123"/>
        <v>0</v>
      </c>
      <c r="EU21" s="58">
        <f t="shared" ca="1" si="123"/>
        <v>0</v>
      </c>
      <c r="EV21" s="58">
        <f t="shared" ca="1" si="123"/>
        <v>0</v>
      </c>
      <c r="EW21" s="58">
        <f t="shared" ca="1" si="123"/>
        <v>0</v>
      </c>
      <c r="EX21" s="58">
        <f t="shared" ca="1" si="123"/>
        <v>0</v>
      </c>
      <c r="EY21" s="58">
        <f t="shared" ca="1" si="123"/>
        <v>0</v>
      </c>
      <c r="EZ21" s="58">
        <f t="shared" ca="1" si="123"/>
        <v>0</v>
      </c>
      <c r="FA21" s="58">
        <f t="shared" ca="1" si="123"/>
        <v>0</v>
      </c>
      <c r="FB21" s="58">
        <f t="shared" ca="1" si="123"/>
        <v>0</v>
      </c>
      <c r="FC21" s="58">
        <f t="shared" ca="1" si="123"/>
        <v>0</v>
      </c>
      <c r="FD21" s="58">
        <f t="shared" ca="1" si="123"/>
        <v>0</v>
      </c>
      <c r="FE21" s="58">
        <f t="shared" ca="1" si="123"/>
        <v>0</v>
      </c>
      <c r="FF21" s="58">
        <f t="shared" ca="1" si="123"/>
        <v>0</v>
      </c>
      <c r="FG21" s="58">
        <f t="shared" ca="1" si="123"/>
        <v>0</v>
      </c>
      <c r="FH21" s="58">
        <f t="shared" ca="1" si="123"/>
        <v>0</v>
      </c>
      <c r="FI21" s="58">
        <f t="shared" ca="1" si="123"/>
        <v>0</v>
      </c>
      <c r="FJ21" s="58">
        <f t="shared" ca="1" si="123"/>
        <v>0</v>
      </c>
      <c r="FK21" s="58">
        <f t="shared" ca="1" si="123"/>
        <v>0</v>
      </c>
      <c r="FL21" s="58">
        <f t="shared" ca="1" si="123"/>
        <v>0</v>
      </c>
      <c r="FM21" s="58">
        <f t="shared" ca="1" si="123"/>
        <v>0</v>
      </c>
      <c r="FN21" s="58">
        <f t="shared" ca="1" si="123"/>
        <v>0</v>
      </c>
      <c r="FO21" s="58">
        <f t="shared" ca="1" si="123"/>
        <v>0</v>
      </c>
      <c r="FP21" s="58">
        <f t="shared" ca="1" si="123"/>
        <v>0</v>
      </c>
      <c r="FQ21" s="58">
        <f t="shared" ca="1" si="123"/>
        <v>0</v>
      </c>
      <c r="FR21" s="58">
        <f t="shared" ca="1" si="123"/>
        <v>0</v>
      </c>
      <c r="FS21" s="58">
        <f t="shared" ca="1" si="123"/>
        <v>0</v>
      </c>
      <c r="FT21" s="58">
        <f t="shared" ca="1" si="123"/>
        <v>0</v>
      </c>
      <c r="FU21" s="58">
        <f t="shared" ca="1" si="123"/>
        <v>0</v>
      </c>
      <c r="FV21" s="58">
        <f t="shared" ca="1" si="123"/>
        <v>0</v>
      </c>
      <c r="FW21" s="58">
        <f t="shared" ca="1" si="123"/>
        <v>0</v>
      </c>
      <c r="FX21" s="58">
        <f t="shared" ca="1" si="123"/>
        <v>0</v>
      </c>
      <c r="FY21" s="58">
        <f t="shared" ca="1" si="123"/>
        <v>0</v>
      </c>
      <c r="FZ21" s="58">
        <f t="shared" ca="1" si="123"/>
        <v>0</v>
      </c>
      <c r="GA21" s="58">
        <f t="shared" ca="1" si="123"/>
        <v>0</v>
      </c>
      <c r="GB21" s="58">
        <f t="shared" ca="1" si="123"/>
        <v>0</v>
      </c>
      <c r="GC21" s="58">
        <f t="shared" ca="1" si="123"/>
        <v>0</v>
      </c>
      <c r="GD21" s="58">
        <f t="shared" ca="1" si="123"/>
        <v>0</v>
      </c>
      <c r="GE21" s="58">
        <f t="shared" ca="1" si="123"/>
        <v>0</v>
      </c>
      <c r="GF21" s="58">
        <f t="shared" ca="1" si="123"/>
        <v>0</v>
      </c>
      <c r="GG21" s="58">
        <f t="shared" ca="1" si="123"/>
        <v>0</v>
      </c>
      <c r="GH21" s="58">
        <f t="shared" ca="1" si="123"/>
        <v>0</v>
      </c>
      <c r="GI21" s="58">
        <f t="shared" ref="GI21:GI25" ca="1" si="124">GI6-GH6</f>
        <v>0</v>
      </c>
    </row>
    <row r="22" spans="2:191" x14ac:dyDescent="0.2">
      <c r="B22" s="55" t="str">
        <f t="shared" si="70"/>
        <v>MG</v>
      </c>
      <c r="D22" s="58">
        <f t="shared" ref="D22:AH22" si="125">D7-C7</f>
        <v>87</v>
      </c>
      <c r="E22" s="58">
        <f t="shared" si="125"/>
        <v>104</v>
      </c>
      <c r="F22" s="58">
        <f t="shared" si="125"/>
        <v>429</v>
      </c>
      <c r="G22" s="58">
        <f t="shared" si="125"/>
        <v>215</v>
      </c>
      <c r="H22" s="58">
        <f t="shared" si="125"/>
        <v>280</v>
      </c>
      <c r="I22" s="58">
        <f t="shared" si="125"/>
        <v>323</v>
      </c>
      <c r="J22" s="58">
        <f t="shared" si="125"/>
        <v>330</v>
      </c>
      <c r="K22" s="58">
        <f t="shared" si="125"/>
        <v>277</v>
      </c>
      <c r="L22" s="58">
        <f t="shared" si="125"/>
        <v>307</v>
      </c>
      <c r="M22" s="58">
        <f t="shared" si="125"/>
        <v>187</v>
      </c>
      <c r="N22" s="58">
        <f t="shared" si="125"/>
        <v>341</v>
      </c>
      <c r="O22" s="58">
        <f t="shared" si="125"/>
        <v>311</v>
      </c>
      <c r="P22" s="58">
        <f t="shared" si="125"/>
        <v>212</v>
      </c>
      <c r="Q22" s="58">
        <f t="shared" si="125"/>
        <v>257</v>
      </c>
      <c r="R22" s="58">
        <f t="shared" si="125"/>
        <v>281</v>
      </c>
      <c r="S22" s="58">
        <f t="shared" si="125"/>
        <v>173</v>
      </c>
      <c r="T22" s="58">
        <f t="shared" si="125"/>
        <v>181</v>
      </c>
      <c r="U22" s="58">
        <f t="shared" si="125"/>
        <v>220</v>
      </c>
      <c r="V22" s="58">
        <f t="shared" si="125"/>
        <v>220</v>
      </c>
      <c r="W22" s="58">
        <f t="shared" si="125"/>
        <v>198</v>
      </c>
      <c r="X22" s="58">
        <f t="shared" si="125"/>
        <v>493</v>
      </c>
      <c r="Y22" s="58">
        <f t="shared" si="125"/>
        <v>168</v>
      </c>
      <c r="Z22" s="58">
        <f t="shared" si="125"/>
        <v>256</v>
      </c>
      <c r="AA22" s="58">
        <f t="shared" si="125"/>
        <v>251</v>
      </c>
      <c r="AB22" s="58">
        <f t="shared" si="125"/>
        <v>117</v>
      </c>
      <c r="AC22" s="58">
        <f t="shared" si="125"/>
        <v>283</v>
      </c>
      <c r="AD22" s="58">
        <f t="shared" si="125"/>
        <v>192</v>
      </c>
      <c r="AE22" s="58">
        <f t="shared" si="125"/>
        <v>278</v>
      </c>
      <c r="AF22" s="58">
        <f t="shared" si="125"/>
        <v>120</v>
      </c>
      <c r="AG22" s="58">
        <f t="shared" si="125"/>
        <v>247</v>
      </c>
      <c r="AH22" s="58">
        <f t="shared" si="125"/>
        <v>359</v>
      </c>
      <c r="AI22" s="58"/>
      <c r="AJ22" s="58">
        <f t="shared" si="72"/>
        <v>37</v>
      </c>
      <c r="AK22" s="58">
        <f t="shared" si="73"/>
        <v>320</v>
      </c>
      <c r="AL22" s="58">
        <f t="shared" si="73"/>
        <v>254</v>
      </c>
      <c r="AM22" s="58">
        <f t="shared" si="73"/>
        <v>250</v>
      </c>
      <c r="AN22" s="58">
        <f t="shared" si="73"/>
        <v>216</v>
      </c>
      <c r="AO22" s="58">
        <f t="shared" si="73"/>
        <v>206</v>
      </c>
      <c r="AP22" s="58">
        <f t="shared" si="73"/>
        <v>175</v>
      </c>
      <c r="AQ22" s="58">
        <f t="shared" si="73"/>
        <v>286</v>
      </c>
      <c r="AR22" s="58">
        <f t="shared" si="73"/>
        <v>305</v>
      </c>
      <c r="AS22" s="58">
        <f t="shared" si="73"/>
        <v>-388</v>
      </c>
      <c r="AT22" s="58">
        <f t="shared" si="73"/>
        <v>976</v>
      </c>
      <c r="AU22" s="58">
        <f t="shared" si="73"/>
        <v>243</v>
      </c>
      <c r="AV22" s="58">
        <f t="shared" si="73"/>
        <v>213</v>
      </c>
      <c r="AW22" s="58">
        <f t="shared" si="73"/>
        <v>324</v>
      </c>
      <c r="AX22" s="58">
        <f t="shared" si="73"/>
        <v>366</v>
      </c>
      <c r="AY22" s="58">
        <f t="shared" si="73"/>
        <v>197</v>
      </c>
      <c r="AZ22" s="58">
        <f t="shared" si="73"/>
        <v>3</v>
      </c>
      <c r="BA22" s="58">
        <f t="shared" si="73"/>
        <v>544</v>
      </c>
      <c r="BB22" s="58">
        <f t="shared" si="73"/>
        <v>384</v>
      </c>
      <c r="BC22" s="58">
        <f t="shared" si="73"/>
        <v>147</v>
      </c>
      <c r="BD22" s="58">
        <f t="shared" si="73"/>
        <v>503</v>
      </c>
      <c r="BE22" s="58">
        <f t="shared" si="73"/>
        <v>301</v>
      </c>
      <c r="BF22" s="58">
        <f t="shared" si="73"/>
        <v>372</v>
      </c>
      <c r="BG22" s="58">
        <f t="shared" si="73"/>
        <v>410</v>
      </c>
      <c r="BH22" s="58">
        <f t="shared" si="73"/>
        <v>285</v>
      </c>
      <c r="BI22" s="58">
        <f t="shared" si="73"/>
        <v>345</v>
      </c>
      <c r="BJ22" s="58">
        <f t="shared" si="73"/>
        <v>399</v>
      </c>
      <c r="BK22" s="58">
        <f t="shared" si="73"/>
        <v>417</v>
      </c>
      <c r="BL22" s="58">
        <f t="shared" si="73"/>
        <v>324</v>
      </c>
      <c r="BM22" s="58">
        <f t="shared" si="73"/>
        <v>314</v>
      </c>
      <c r="BN22" s="58">
        <f t="shared" si="73"/>
        <v>334</v>
      </c>
      <c r="BO22" s="58">
        <f t="shared" si="73"/>
        <v>352</v>
      </c>
      <c r="BP22" s="58">
        <f t="shared" si="73"/>
        <v>317</v>
      </c>
      <c r="BQ22" s="58">
        <f t="shared" ref="BQ22:BQ30" si="126">(BR7-BP7)/2</f>
        <v>299</v>
      </c>
      <c r="BR22" s="58">
        <f t="shared" ref="BR22:BR30" si="127">(BR7-BP7)/2</f>
        <v>299</v>
      </c>
      <c r="BS22" s="58">
        <f t="shared" si="74"/>
        <v>386</v>
      </c>
      <c r="BT22" s="58">
        <f t="shared" si="74"/>
        <v>319</v>
      </c>
      <c r="BU22" s="58">
        <f t="shared" si="74"/>
        <v>268</v>
      </c>
      <c r="BV22" s="58">
        <f t="shared" si="74"/>
        <v>219</v>
      </c>
      <c r="BW22" s="58">
        <f t="shared" si="74"/>
        <v>428</v>
      </c>
      <c r="BX22" s="58">
        <f t="shared" si="74"/>
        <v>209</v>
      </c>
      <c r="BY22" s="58">
        <f t="shared" si="74"/>
        <v>131</v>
      </c>
      <c r="BZ22" s="58">
        <f t="shared" si="74"/>
        <v>413</v>
      </c>
      <c r="CA22" s="58">
        <f t="shared" si="74"/>
        <v>958</v>
      </c>
      <c r="CB22" s="58">
        <f t="shared" si="74"/>
        <v>764</v>
      </c>
      <c r="CC22" s="58">
        <f t="shared" si="74"/>
        <v>671</v>
      </c>
      <c r="CD22" s="58">
        <f t="shared" si="74"/>
        <v>812</v>
      </c>
      <c r="CE22" s="58">
        <f t="shared" si="74"/>
        <v>845</v>
      </c>
      <c r="CF22" s="58">
        <f t="shared" si="74"/>
        <v>1008</v>
      </c>
      <c r="CG22" s="58">
        <f t="shared" si="74"/>
        <v>1685</v>
      </c>
      <c r="CH22" s="58">
        <f t="shared" si="74"/>
        <v>799</v>
      </c>
      <c r="CI22" s="58">
        <f t="shared" si="74"/>
        <v>1256</v>
      </c>
      <c r="CJ22" s="58"/>
      <c r="CK22" s="58">
        <f t="shared" ref="CK22:CK30" si="128">CK7</f>
        <v>940</v>
      </c>
      <c r="CL22" s="58">
        <f t="shared" ref="CL22:CL30" si="129">CL7-CK7</f>
        <v>713</v>
      </c>
      <c r="CM22" s="58">
        <f t="shared" si="76"/>
        <v>855</v>
      </c>
      <c r="CN22" s="58">
        <f t="shared" si="77"/>
        <v>905</v>
      </c>
      <c r="CO22" s="58">
        <f t="shared" si="78"/>
        <v>1132</v>
      </c>
      <c r="CP22" s="58">
        <f t="shared" si="79"/>
        <v>906</v>
      </c>
      <c r="CQ22" s="58">
        <f t="shared" si="80"/>
        <v>770</v>
      </c>
      <c r="CR22" s="58">
        <f t="shared" si="81"/>
        <v>820</v>
      </c>
      <c r="CS22" s="58">
        <f t="shared" si="82"/>
        <v>919</v>
      </c>
      <c r="CT22" s="58">
        <f t="shared" si="83"/>
        <v>774</v>
      </c>
      <c r="CU22" s="58">
        <f t="shared" si="84"/>
        <v>661</v>
      </c>
      <c r="CV22" s="58">
        <f t="shared" si="85"/>
        <v>797</v>
      </c>
      <c r="CW22" s="58">
        <f t="shared" si="86"/>
        <v>1591</v>
      </c>
      <c r="CX22" s="58">
        <f t="shared" si="87"/>
        <v>951</v>
      </c>
      <c r="CY22" s="58">
        <f t="shared" si="88"/>
        <v>714</v>
      </c>
      <c r="CZ22" s="58">
        <f t="shared" si="89"/>
        <v>756</v>
      </c>
      <c r="DA22" s="58">
        <f t="shared" si="90"/>
        <v>858</v>
      </c>
      <c r="DB22" s="58">
        <f t="shared" si="91"/>
        <v>975</v>
      </c>
      <c r="DC22" s="58">
        <f t="shared" si="92"/>
        <v>692</v>
      </c>
      <c r="DD22" s="58">
        <f t="shared" si="93"/>
        <v>955</v>
      </c>
      <c r="DE22" s="58">
        <f t="shared" si="94"/>
        <v>939</v>
      </c>
      <c r="DF22" s="58">
        <f t="shared" si="95"/>
        <v>1151</v>
      </c>
      <c r="DG22" s="58">
        <f t="shared" si="96"/>
        <v>966</v>
      </c>
      <c r="DH22" s="58">
        <f t="shared" si="97"/>
        <v>913</v>
      </c>
      <c r="DI22" s="58">
        <f t="shared" si="98"/>
        <v>1040</v>
      </c>
      <c r="DJ22" s="58">
        <f t="shared" si="99"/>
        <v>1242</v>
      </c>
      <c r="DK22" s="58">
        <f t="shared" si="100"/>
        <v>2259</v>
      </c>
      <c r="DL22" s="58">
        <f t="shared" si="101"/>
        <v>1207</v>
      </c>
      <c r="DM22" s="58">
        <f t="shared" si="102"/>
        <v>1158</v>
      </c>
      <c r="DN22" s="58">
        <f t="shared" si="103"/>
        <v>1273</v>
      </c>
      <c r="DO22" s="58">
        <f t="shared" si="104"/>
        <v>1030</v>
      </c>
      <c r="DP22" s="58">
        <f t="shared" si="105"/>
        <v>979</v>
      </c>
      <c r="DQ22" s="58">
        <f t="shared" si="106"/>
        <v>1230</v>
      </c>
      <c r="DR22" s="58">
        <f t="shared" si="107"/>
        <v>1435</v>
      </c>
      <c r="DS22" s="58">
        <f t="shared" si="108"/>
        <v>937</v>
      </c>
      <c r="DT22" s="58">
        <f t="shared" si="109"/>
        <v>727</v>
      </c>
      <c r="DU22" s="58">
        <f t="shared" si="110"/>
        <v>732</v>
      </c>
      <c r="DV22" s="58">
        <f t="shared" si="111"/>
        <v>1222</v>
      </c>
      <c r="DW22" s="58">
        <f t="shared" si="112"/>
        <v>1323</v>
      </c>
      <c r="DX22" s="58">
        <f t="shared" si="113"/>
        <v>1165</v>
      </c>
      <c r="DY22" s="58">
        <f t="shared" si="114"/>
        <v>2037</v>
      </c>
      <c r="DZ22" s="58">
        <f t="shared" si="115"/>
        <v>1136</v>
      </c>
      <c r="EA22" s="58">
        <f t="shared" si="116"/>
        <v>957</v>
      </c>
      <c r="EB22" s="58">
        <f t="shared" si="117"/>
        <v>879</v>
      </c>
      <c r="EC22" s="58">
        <f t="shared" si="118"/>
        <v>942</v>
      </c>
      <c r="ED22" s="58">
        <f t="shared" si="119"/>
        <v>1023</v>
      </c>
      <c r="EE22" s="58">
        <f t="shared" si="120"/>
        <v>804</v>
      </c>
      <c r="EF22" s="58">
        <f t="shared" si="121"/>
        <v>865</v>
      </c>
      <c r="EG22" s="58">
        <f t="shared" si="122"/>
        <v>1659</v>
      </c>
      <c r="EH22" s="58"/>
      <c r="EI22" s="58">
        <v>970</v>
      </c>
      <c r="EJ22" s="58">
        <f t="shared" ref="EJ22:EY26" si="130">EJ7-EI7</f>
        <v>979</v>
      </c>
      <c r="EK22" s="58">
        <f t="shared" si="130"/>
        <v>844</v>
      </c>
      <c r="EL22" s="58">
        <f t="shared" si="130"/>
        <v>916</v>
      </c>
      <c r="EM22" s="58">
        <f t="shared" si="130"/>
        <v>1064</v>
      </c>
      <c r="EN22" s="58">
        <f t="shared" si="130"/>
        <v>950</v>
      </c>
      <c r="EO22" s="58">
        <f t="shared" si="130"/>
        <v>849</v>
      </c>
      <c r="EP22" s="58">
        <f t="shared" si="130"/>
        <v>780</v>
      </c>
      <c r="EQ22" s="58">
        <f t="shared" ca="1" si="130"/>
        <v>3168.565217391304</v>
      </c>
      <c r="ER22" s="58">
        <f t="shared" ca="1" si="130"/>
        <v>0</v>
      </c>
      <c r="ES22" s="58">
        <f t="shared" ca="1" si="130"/>
        <v>0</v>
      </c>
      <c r="ET22" s="58">
        <f t="shared" ca="1" si="130"/>
        <v>0</v>
      </c>
      <c r="EU22" s="58">
        <f t="shared" ca="1" si="130"/>
        <v>0</v>
      </c>
      <c r="EV22" s="58">
        <f t="shared" ca="1" si="130"/>
        <v>0</v>
      </c>
      <c r="EW22" s="58">
        <f t="shared" ca="1" si="130"/>
        <v>0</v>
      </c>
      <c r="EX22" s="58">
        <f t="shared" ca="1" si="130"/>
        <v>0</v>
      </c>
      <c r="EY22" s="58">
        <f t="shared" ca="1" si="130"/>
        <v>0</v>
      </c>
      <c r="EZ22" s="58">
        <f t="shared" ca="1" si="123"/>
        <v>0</v>
      </c>
      <c r="FA22" s="58">
        <f t="shared" ca="1" si="123"/>
        <v>0</v>
      </c>
      <c r="FB22" s="58">
        <f t="shared" ca="1" si="123"/>
        <v>0</v>
      </c>
      <c r="FC22" s="58">
        <f t="shared" ca="1" si="123"/>
        <v>0</v>
      </c>
      <c r="FD22" s="58">
        <f t="shared" ca="1" si="123"/>
        <v>0</v>
      </c>
      <c r="FE22" s="58">
        <f t="shared" ca="1" si="123"/>
        <v>0</v>
      </c>
      <c r="FF22" s="58">
        <f t="shared" ca="1" si="123"/>
        <v>0</v>
      </c>
      <c r="FG22" s="58">
        <f t="shared" ca="1" si="123"/>
        <v>0</v>
      </c>
      <c r="FH22" s="58">
        <f t="shared" ca="1" si="123"/>
        <v>0</v>
      </c>
      <c r="FI22" s="58">
        <f t="shared" ca="1" si="123"/>
        <v>0</v>
      </c>
      <c r="FJ22" s="58">
        <f t="shared" ca="1" si="123"/>
        <v>0</v>
      </c>
      <c r="FK22" s="58">
        <f t="shared" ca="1" si="123"/>
        <v>0</v>
      </c>
      <c r="FL22" s="58">
        <f t="shared" ca="1" si="123"/>
        <v>0</v>
      </c>
      <c r="FM22" s="58">
        <f t="shared" ca="1" si="123"/>
        <v>0</v>
      </c>
      <c r="FN22" s="58">
        <f t="shared" ca="1" si="123"/>
        <v>0</v>
      </c>
      <c r="FO22" s="58">
        <f t="shared" ca="1" si="123"/>
        <v>0</v>
      </c>
      <c r="FP22" s="58">
        <f t="shared" ca="1" si="123"/>
        <v>0</v>
      </c>
      <c r="FQ22" s="58">
        <f t="shared" ca="1" si="123"/>
        <v>0</v>
      </c>
      <c r="FR22" s="58">
        <f t="shared" ca="1" si="123"/>
        <v>0</v>
      </c>
      <c r="FS22" s="58">
        <f t="shared" ca="1" si="123"/>
        <v>0</v>
      </c>
      <c r="FT22" s="58">
        <f t="shared" ca="1" si="123"/>
        <v>0</v>
      </c>
      <c r="FU22" s="58">
        <f t="shared" ca="1" si="123"/>
        <v>0</v>
      </c>
      <c r="FV22" s="58">
        <f t="shared" ca="1" si="123"/>
        <v>0</v>
      </c>
      <c r="FW22" s="58">
        <f t="shared" ca="1" si="123"/>
        <v>0</v>
      </c>
      <c r="FX22" s="58">
        <f t="shared" ca="1" si="123"/>
        <v>0</v>
      </c>
      <c r="FY22" s="58">
        <f t="shared" ca="1" si="123"/>
        <v>0</v>
      </c>
      <c r="FZ22" s="58">
        <f t="shared" ca="1" si="123"/>
        <v>0</v>
      </c>
      <c r="GA22" s="58">
        <f t="shared" ca="1" si="123"/>
        <v>0</v>
      </c>
      <c r="GB22" s="58">
        <f t="shared" ca="1" si="123"/>
        <v>0</v>
      </c>
      <c r="GC22" s="58">
        <f t="shared" ca="1" si="123"/>
        <v>0</v>
      </c>
      <c r="GD22" s="58">
        <f t="shared" ca="1" si="123"/>
        <v>0</v>
      </c>
      <c r="GE22" s="58">
        <f t="shared" ca="1" si="123"/>
        <v>0</v>
      </c>
      <c r="GF22" s="58">
        <f t="shared" ca="1" si="123"/>
        <v>0</v>
      </c>
      <c r="GG22" s="58">
        <f t="shared" ca="1" si="123"/>
        <v>0</v>
      </c>
      <c r="GH22" s="58">
        <f t="shared" ca="1" si="123"/>
        <v>0</v>
      </c>
      <c r="GI22" s="58">
        <f t="shared" ca="1" si="124"/>
        <v>0</v>
      </c>
    </row>
    <row r="23" spans="2:191" x14ac:dyDescent="0.2">
      <c r="B23" s="55" t="str">
        <f t="shared" si="70"/>
        <v>Mahindra</v>
      </c>
      <c r="D23" s="58">
        <f t="shared" ref="D23:AH23" si="131">D8-C8</f>
        <v>76</v>
      </c>
      <c r="E23" s="58">
        <f t="shared" si="131"/>
        <v>78</v>
      </c>
      <c r="F23" s="58">
        <f t="shared" si="131"/>
        <v>188</v>
      </c>
      <c r="G23" s="58">
        <f t="shared" si="131"/>
        <v>65</v>
      </c>
      <c r="H23" s="58">
        <f t="shared" si="131"/>
        <v>100</v>
      </c>
      <c r="I23" s="58">
        <f t="shared" si="131"/>
        <v>108</v>
      </c>
      <c r="J23" s="58">
        <f t="shared" si="131"/>
        <v>110</v>
      </c>
      <c r="K23" s="58">
        <f t="shared" si="131"/>
        <v>90</v>
      </c>
      <c r="L23" s="58">
        <f t="shared" si="131"/>
        <v>89</v>
      </c>
      <c r="M23" s="58">
        <f t="shared" si="131"/>
        <v>61</v>
      </c>
      <c r="N23" s="58">
        <f t="shared" si="131"/>
        <v>117</v>
      </c>
      <c r="O23" s="58">
        <f t="shared" si="131"/>
        <v>88</v>
      </c>
      <c r="P23" s="58">
        <f t="shared" si="131"/>
        <v>61</v>
      </c>
      <c r="Q23" s="58">
        <f t="shared" si="131"/>
        <v>85</v>
      </c>
      <c r="R23" s="58">
        <f t="shared" si="131"/>
        <v>105</v>
      </c>
      <c r="S23" s="58">
        <f t="shared" si="131"/>
        <v>92</v>
      </c>
      <c r="T23" s="58">
        <f t="shared" si="131"/>
        <v>68</v>
      </c>
      <c r="U23" s="58">
        <f t="shared" si="131"/>
        <v>102</v>
      </c>
      <c r="V23" s="58">
        <f t="shared" si="131"/>
        <v>65</v>
      </c>
      <c r="W23" s="58">
        <f t="shared" si="131"/>
        <v>72</v>
      </c>
      <c r="X23" s="58">
        <f t="shared" si="131"/>
        <v>153</v>
      </c>
      <c r="Y23" s="58">
        <f t="shared" si="131"/>
        <v>55</v>
      </c>
      <c r="Z23" s="58">
        <f t="shared" si="131"/>
        <v>58</v>
      </c>
      <c r="AA23" s="58">
        <f t="shared" si="131"/>
        <v>120</v>
      </c>
      <c r="AB23" s="58">
        <f t="shared" si="131"/>
        <v>30</v>
      </c>
      <c r="AC23" s="58">
        <f t="shared" si="131"/>
        <v>222</v>
      </c>
      <c r="AD23" s="58">
        <f t="shared" si="131"/>
        <v>137</v>
      </c>
      <c r="AE23" s="58">
        <f t="shared" si="131"/>
        <v>145</v>
      </c>
      <c r="AF23" s="58">
        <f t="shared" si="131"/>
        <v>121</v>
      </c>
      <c r="AG23" s="58">
        <f t="shared" si="131"/>
        <v>143</v>
      </c>
      <c r="AH23" s="58">
        <f t="shared" si="131"/>
        <v>283</v>
      </c>
      <c r="AI23" s="58"/>
      <c r="AJ23" s="58">
        <f t="shared" si="72"/>
        <v>25</v>
      </c>
      <c r="AK23" s="58">
        <f t="shared" si="73"/>
        <v>245</v>
      </c>
      <c r="AL23" s="58">
        <f t="shared" si="73"/>
        <v>165</v>
      </c>
      <c r="AM23" s="58">
        <f t="shared" si="73"/>
        <v>121</v>
      </c>
      <c r="AN23" s="58">
        <f t="shared" si="73"/>
        <v>120</v>
      </c>
      <c r="AO23" s="58">
        <f t="shared" si="73"/>
        <v>153</v>
      </c>
      <c r="AP23" s="58">
        <f t="shared" si="73"/>
        <v>151</v>
      </c>
      <c r="AQ23" s="58">
        <f t="shared" si="73"/>
        <v>154</v>
      </c>
      <c r="AR23" s="58">
        <f t="shared" si="73"/>
        <v>162</v>
      </c>
      <c r="AS23" s="58">
        <f t="shared" si="73"/>
        <v>-200</v>
      </c>
      <c r="AT23" s="58">
        <f t="shared" si="73"/>
        <v>493</v>
      </c>
      <c r="AU23" s="58">
        <f t="shared" si="73"/>
        <v>161</v>
      </c>
      <c r="AV23" s="58">
        <f t="shared" si="73"/>
        <v>141</v>
      </c>
      <c r="AW23" s="58">
        <f t="shared" si="73"/>
        <v>195</v>
      </c>
      <c r="AX23" s="58">
        <f t="shared" si="73"/>
        <v>173</v>
      </c>
      <c r="AY23" s="58">
        <f t="shared" si="73"/>
        <v>155</v>
      </c>
      <c r="AZ23" s="58">
        <f t="shared" si="73"/>
        <v>169</v>
      </c>
      <c r="BA23" s="58">
        <f t="shared" si="73"/>
        <v>109</v>
      </c>
      <c r="BB23" s="58">
        <f t="shared" si="73"/>
        <v>134</v>
      </c>
      <c r="BC23" s="58">
        <f t="shared" si="73"/>
        <v>109</v>
      </c>
      <c r="BD23" s="58">
        <f t="shared" si="73"/>
        <v>170</v>
      </c>
      <c r="BE23" s="58">
        <f t="shared" si="73"/>
        <v>131</v>
      </c>
      <c r="BF23" s="58">
        <f t="shared" si="73"/>
        <v>125</v>
      </c>
      <c r="BG23" s="58">
        <f t="shared" si="73"/>
        <v>144</v>
      </c>
      <c r="BH23" s="58">
        <f t="shared" si="73"/>
        <v>76</v>
      </c>
      <c r="BI23" s="58">
        <f t="shared" si="73"/>
        <v>107</v>
      </c>
      <c r="BJ23" s="58">
        <f t="shared" si="73"/>
        <v>128</v>
      </c>
      <c r="BK23" s="58">
        <f t="shared" si="73"/>
        <v>165</v>
      </c>
      <c r="BL23" s="58">
        <f t="shared" si="73"/>
        <v>83</v>
      </c>
      <c r="BM23" s="58">
        <f t="shared" si="73"/>
        <v>105</v>
      </c>
      <c r="BN23" s="58">
        <f t="shared" si="73"/>
        <v>119</v>
      </c>
      <c r="BO23" s="58">
        <f t="shared" si="73"/>
        <v>103</v>
      </c>
      <c r="BP23" s="58">
        <f t="shared" si="73"/>
        <v>81</v>
      </c>
      <c r="BQ23" s="58">
        <f t="shared" si="126"/>
        <v>70</v>
      </c>
      <c r="BR23" s="58">
        <f t="shared" si="127"/>
        <v>70</v>
      </c>
      <c r="BS23" s="58">
        <f t="shared" si="74"/>
        <v>81</v>
      </c>
      <c r="BT23" s="58">
        <f t="shared" si="74"/>
        <v>115</v>
      </c>
      <c r="BU23" s="58">
        <f t="shared" si="74"/>
        <v>156</v>
      </c>
      <c r="BV23" s="58">
        <f t="shared" si="74"/>
        <v>104</v>
      </c>
      <c r="BW23" s="58">
        <f t="shared" si="74"/>
        <v>264</v>
      </c>
      <c r="BX23" s="58">
        <f t="shared" si="74"/>
        <v>86</v>
      </c>
      <c r="BY23" s="58">
        <f t="shared" si="74"/>
        <v>74</v>
      </c>
      <c r="BZ23" s="58">
        <f t="shared" si="74"/>
        <v>259</v>
      </c>
      <c r="CA23" s="58">
        <f t="shared" si="74"/>
        <v>233</v>
      </c>
      <c r="CB23" s="58">
        <f t="shared" si="74"/>
        <v>171</v>
      </c>
      <c r="CC23" s="58">
        <f t="shared" si="74"/>
        <v>155</v>
      </c>
      <c r="CD23" s="58">
        <f t="shared" si="74"/>
        <v>133</v>
      </c>
      <c r="CE23" s="58">
        <f t="shared" si="74"/>
        <v>132</v>
      </c>
      <c r="CF23" s="58">
        <f t="shared" si="74"/>
        <v>120</v>
      </c>
      <c r="CG23" s="58">
        <f t="shared" si="74"/>
        <v>217</v>
      </c>
      <c r="CH23" s="58">
        <f t="shared" si="74"/>
        <v>74</v>
      </c>
      <c r="CI23" s="58">
        <f t="shared" si="74"/>
        <v>116</v>
      </c>
      <c r="CJ23" s="58"/>
      <c r="CK23" s="58">
        <f t="shared" si="128"/>
        <v>130</v>
      </c>
      <c r="CL23" s="58">
        <f t="shared" si="129"/>
        <v>113</v>
      </c>
      <c r="CM23" s="58">
        <f t="shared" si="76"/>
        <v>174</v>
      </c>
      <c r="CN23" s="58">
        <f t="shared" si="77"/>
        <v>161</v>
      </c>
      <c r="CO23" s="58">
        <f t="shared" si="78"/>
        <v>123</v>
      </c>
      <c r="CP23" s="58">
        <f t="shared" si="79"/>
        <v>120</v>
      </c>
      <c r="CQ23" s="58">
        <f t="shared" si="80"/>
        <v>112</v>
      </c>
      <c r="CR23" s="58">
        <f t="shared" si="81"/>
        <v>115</v>
      </c>
      <c r="CS23" s="58">
        <f t="shared" si="82"/>
        <v>112</v>
      </c>
      <c r="CT23" s="58">
        <f t="shared" si="83"/>
        <v>92</v>
      </c>
      <c r="CU23" s="58">
        <f t="shared" si="84"/>
        <v>60</v>
      </c>
      <c r="CV23" s="58">
        <f t="shared" si="85"/>
        <v>63</v>
      </c>
      <c r="CW23" s="58">
        <f t="shared" si="86"/>
        <v>82</v>
      </c>
      <c r="CX23" s="58">
        <f t="shared" si="87"/>
        <v>2476</v>
      </c>
      <c r="CY23" s="58">
        <f t="shared" si="88"/>
        <v>59</v>
      </c>
      <c r="CZ23" s="58">
        <f t="shared" si="89"/>
        <v>1142</v>
      </c>
      <c r="DA23" s="58">
        <f t="shared" si="90"/>
        <v>771</v>
      </c>
      <c r="DB23" s="58">
        <f t="shared" si="91"/>
        <v>831</v>
      </c>
      <c r="DC23" s="58">
        <f t="shared" si="92"/>
        <v>646</v>
      </c>
      <c r="DD23" s="58">
        <f t="shared" si="93"/>
        <v>706</v>
      </c>
      <c r="DE23" s="58">
        <f t="shared" si="94"/>
        <v>558</v>
      </c>
      <c r="DF23" s="58">
        <f t="shared" si="95"/>
        <v>698</v>
      </c>
      <c r="DG23" s="58">
        <f t="shared" si="96"/>
        <v>758</v>
      </c>
      <c r="DH23" s="58">
        <f t="shared" si="97"/>
        <v>705</v>
      </c>
      <c r="DI23" s="58">
        <f t="shared" si="98"/>
        <v>705</v>
      </c>
      <c r="DJ23" s="58">
        <f t="shared" si="99"/>
        <v>956</v>
      </c>
      <c r="DK23" s="58">
        <f t="shared" si="100"/>
        <v>1376</v>
      </c>
      <c r="DL23" s="58">
        <f t="shared" si="101"/>
        <v>656</v>
      </c>
      <c r="DM23" s="58">
        <f t="shared" si="102"/>
        <v>629</v>
      </c>
      <c r="DN23" s="58">
        <f t="shared" si="103"/>
        <v>778</v>
      </c>
      <c r="DO23" s="58">
        <f t="shared" si="104"/>
        <v>751</v>
      </c>
      <c r="DP23" s="58">
        <f t="shared" si="105"/>
        <v>683</v>
      </c>
      <c r="DQ23" s="58">
        <f t="shared" si="106"/>
        <v>914</v>
      </c>
      <c r="DR23" s="58">
        <f t="shared" si="107"/>
        <v>1083</v>
      </c>
      <c r="DS23" s="58">
        <f t="shared" si="108"/>
        <v>785</v>
      </c>
      <c r="DT23" s="58">
        <f t="shared" si="109"/>
        <v>595</v>
      </c>
      <c r="DU23" s="58">
        <f t="shared" si="110"/>
        <v>621</v>
      </c>
      <c r="DV23" s="58">
        <f t="shared" si="111"/>
        <v>940</v>
      </c>
      <c r="DW23" s="58">
        <f t="shared" si="112"/>
        <v>1063</v>
      </c>
      <c r="DX23" s="58">
        <f t="shared" si="113"/>
        <v>1100</v>
      </c>
      <c r="DY23" s="58">
        <f t="shared" si="114"/>
        <v>1740</v>
      </c>
      <c r="DZ23" s="58">
        <f t="shared" si="115"/>
        <v>955</v>
      </c>
      <c r="EA23" s="58">
        <f t="shared" si="116"/>
        <v>795</v>
      </c>
      <c r="EB23" s="58">
        <f t="shared" si="117"/>
        <v>794</v>
      </c>
      <c r="EC23" s="58">
        <f t="shared" si="118"/>
        <v>701</v>
      </c>
      <c r="ED23" s="58">
        <f t="shared" si="119"/>
        <v>810</v>
      </c>
      <c r="EE23" s="58">
        <f t="shared" si="120"/>
        <v>690</v>
      </c>
      <c r="EF23" s="58">
        <f t="shared" si="121"/>
        <v>668</v>
      </c>
      <c r="EG23" s="58">
        <f t="shared" si="122"/>
        <v>1519</v>
      </c>
      <c r="EH23" s="58"/>
      <c r="EI23" s="58">
        <v>657</v>
      </c>
      <c r="EJ23" s="58">
        <f t="shared" si="130"/>
        <v>901</v>
      </c>
      <c r="EK23" s="58">
        <f t="shared" si="123"/>
        <v>783</v>
      </c>
      <c r="EL23" s="58">
        <f t="shared" si="123"/>
        <v>667</v>
      </c>
      <c r="EM23" s="58">
        <f t="shared" si="123"/>
        <v>698</v>
      </c>
      <c r="EN23" s="58">
        <f t="shared" si="123"/>
        <v>729</v>
      </c>
      <c r="EO23" s="58">
        <f t="shared" si="123"/>
        <v>673</v>
      </c>
      <c r="EP23" s="58">
        <f t="shared" si="123"/>
        <v>817</v>
      </c>
      <c r="EQ23" s="58">
        <f t="shared" ca="1" si="123"/>
        <v>2685.652173913044</v>
      </c>
      <c r="ER23" s="58">
        <f t="shared" ca="1" si="123"/>
        <v>0</v>
      </c>
      <c r="ES23" s="58">
        <f t="shared" ca="1" si="123"/>
        <v>0</v>
      </c>
      <c r="ET23" s="58">
        <f t="shared" ca="1" si="123"/>
        <v>0</v>
      </c>
      <c r="EU23" s="58">
        <f t="shared" ca="1" si="123"/>
        <v>0</v>
      </c>
      <c r="EV23" s="58">
        <f t="shared" ca="1" si="123"/>
        <v>0</v>
      </c>
      <c r="EW23" s="58">
        <f t="shared" ca="1" si="123"/>
        <v>0</v>
      </c>
      <c r="EX23" s="58">
        <f t="shared" ca="1" si="123"/>
        <v>0</v>
      </c>
      <c r="EY23" s="58">
        <f t="shared" ca="1" si="123"/>
        <v>0</v>
      </c>
      <c r="EZ23" s="58">
        <f t="shared" ca="1" si="123"/>
        <v>0</v>
      </c>
      <c r="FA23" s="58">
        <f t="shared" ca="1" si="123"/>
        <v>0</v>
      </c>
      <c r="FB23" s="58">
        <f t="shared" ca="1" si="123"/>
        <v>0</v>
      </c>
      <c r="FC23" s="58">
        <f t="shared" ca="1" si="123"/>
        <v>0</v>
      </c>
      <c r="FD23" s="58">
        <f t="shared" ca="1" si="123"/>
        <v>0</v>
      </c>
      <c r="FE23" s="58">
        <f t="shared" ca="1" si="123"/>
        <v>0</v>
      </c>
      <c r="FF23" s="58">
        <f t="shared" ca="1" si="123"/>
        <v>0</v>
      </c>
      <c r="FG23" s="58">
        <f t="shared" ca="1" si="123"/>
        <v>0</v>
      </c>
      <c r="FH23" s="58">
        <f t="shared" ca="1" si="123"/>
        <v>0</v>
      </c>
      <c r="FI23" s="58">
        <f t="shared" ca="1" si="123"/>
        <v>0</v>
      </c>
      <c r="FJ23" s="58">
        <f t="shared" ca="1" si="123"/>
        <v>0</v>
      </c>
      <c r="FK23" s="58">
        <f t="shared" ca="1" si="123"/>
        <v>0</v>
      </c>
      <c r="FL23" s="58">
        <f t="shared" ca="1" si="123"/>
        <v>0</v>
      </c>
      <c r="FM23" s="58">
        <f t="shared" ca="1" si="123"/>
        <v>0</v>
      </c>
      <c r="FN23" s="58">
        <f t="shared" ca="1" si="123"/>
        <v>0</v>
      </c>
      <c r="FO23" s="58">
        <f t="shared" ca="1" si="123"/>
        <v>0</v>
      </c>
      <c r="FP23" s="58">
        <f t="shared" ca="1" si="123"/>
        <v>0</v>
      </c>
      <c r="FQ23" s="58">
        <f t="shared" ca="1" si="123"/>
        <v>0</v>
      </c>
      <c r="FR23" s="58">
        <f t="shared" ca="1" si="123"/>
        <v>0</v>
      </c>
      <c r="FS23" s="58">
        <f t="shared" ca="1" si="123"/>
        <v>0</v>
      </c>
      <c r="FT23" s="58">
        <f t="shared" ca="1" si="123"/>
        <v>0</v>
      </c>
      <c r="FU23" s="58">
        <f t="shared" ca="1" si="123"/>
        <v>0</v>
      </c>
      <c r="FV23" s="58">
        <f t="shared" ca="1" si="123"/>
        <v>0</v>
      </c>
      <c r="FW23" s="58">
        <f t="shared" ca="1" si="123"/>
        <v>0</v>
      </c>
      <c r="FX23" s="58">
        <f t="shared" ca="1" si="123"/>
        <v>0</v>
      </c>
      <c r="FY23" s="58">
        <f t="shared" ca="1" si="123"/>
        <v>0</v>
      </c>
      <c r="FZ23" s="58">
        <f t="shared" ca="1" si="123"/>
        <v>0</v>
      </c>
      <c r="GA23" s="58">
        <f t="shared" ca="1" si="123"/>
        <v>0</v>
      </c>
      <c r="GB23" s="58">
        <f t="shared" ca="1" si="123"/>
        <v>0</v>
      </c>
      <c r="GC23" s="58">
        <f t="shared" ca="1" si="123"/>
        <v>0</v>
      </c>
      <c r="GD23" s="58">
        <f t="shared" ca="1" si="123"/>
        <v>0</v>
      </c>
      <c r="GE23" s="58">
        <f t="shared" ca="1" si="123"/>
        <v>0</v>
      </c>
      <c r="GF23" s="58">
        <f t="shared" ca="1" si="123"/>
        <v>0</v>
      </c>
      <c r="GG23" s="58">
        <f t="shared" ca="1" si="123"/>
        <v>0</v>
      </c>
      <c r="GH23" s="58">
        <f t="shared" ca="1" si="123"/>
        <v>0</v>
      </c>
      <c r="GI23" s="58">
        <f t="shared" ca="1" si="124"/>
        <v>0</v>
      </c>
    </row>
    <row r="24" spans="2:191" x14ac:dyDescent="0.2">
      <c r="B24" s="55" t="str">
        <f t="shared" si="70"/>
        <v>BYD</v>
      </c>
      <c r="D24" s="58">
        <f t="shared" ref="D24:AH24" si="132">D9-C9</f>
        <v>37</v>
      </c>
      <c r="E24" s="58">
        <f t="shared" si="132"/>
        <v>28</v>
      </c>
      <c r="F24" s="58">
        <f t="shared" si="132"/>
        <v>90</v>
      </c>
      <c r="G24" s="58">
        <f t="shared" si="132"/>
        <v>39</v>
      </c>
      <c r="H24" s="58">
        <f t="shared" si="132"/>
        <v>39</v>
      </c>
      <c r="I24" s="58">
        <f t="shared" si="132"/>
        <v>41</v>
      </c>
      <c r="J24" s="58">
        <f t="shared" si="132"/>
        <v>27</v>
      </c>
      <c r="K24" s="58">
        <f t="shared" si="132"/>
        <v>23</v>
      </c>
      <c r="L24" s="58">
        <f t="shared" si="132"/>
        <v>40</v>
      </c>
      <c r="M24" s="58">
        <f t="shared" si="132"/>
        <v>15</v>
      </c>
      <c r="N24" s="58">
        <f t="shared" si="132"/>
        <v>17</v>
      </c>
      <c r="O24" s="58">
        <f t="shared" si="132"/>
        <v>19</v>
      </c>
      <c r="P24" s="58">
        <f t="shared" si="132"/>
        <v>22</v>
      </c>
      <c r="Q24" s="58">
        <f t="shared" si="132"/>
        <v>23</v>
      </c>
      <c r="R24" s="58">
        <f t="shared" si="132"/>
        <v>40</v>
      </c>
      <c r="S24" s="58">
        <f t="shared" si="132"/>
        <v>32</v>
      </c>
      <c r="T24" s="58">
        <f t="shared" si="132"/>
        <v>22</v>
      </c>
      <c r="U24" s="58">
        <f t="shared" si="132"/>
        <v>37</v>
      </c>
      <c r="V24" s="58">
        <f t="shared" si="132"/>
        <v>41</v>
      </c>
      <c r="W24" s="58">
        <f t="shared" si="132"/>
        <v>29</v>
      </c>
      <c r="X24" s="58">
        <f t="shared" si="132"/>
        <v>88</v>
      </c>
      <c r="Y24" s="58">
        <f t="shared" si="132"/>
        <v>19</v>
      </c>
      <c r="Z24" s="58">
        <f t="shared" si="132"/>
        <v>32</v>
      </c>
      <c r="AA24" s="58">
        <f t="shared" si="132"/>
        <v>24</v>
      </c>
      <c r="AB24" s="58">
        <f t="shared" si="132"/>
        <v>16</v>
      </c>
      <c r="AC24" s="58">
        <f t="shared" si="132"/>
        <v>55</v>
      </c>
      <c r="AD24" s="58">
        <f t="shared" si="132"/>
        <v>27</v>
      </c>
      <c r="AE24" s="58">
        <f t="shared" si="132"/>
        <v>50</v>
      </c>
      <c r="AF24" s="58">
        <f t="shared" si="132"/>
        <v>27</v>
      </c>
      <c r="AG24" s="58">
        <f t="shared" si="132"/>
        <v>43</v>
      </c>
      <c r="AH24" s="58">
        <f t="shared" si="132"/>
        <v>71</v>
      </c>
      <c r="AI24" s="58"/>
      <c r="AJ24" s="58">
        <f t="shared" si="72"/>
        <v>11</v>
      </c>
      <c r="AK24" s="58">
        <f t="shared" si="73"/>
        <v>32</v>
      </c>
      <c r="AL24" s="58">
        <f t="shared" si="73"/>
        <v>36</v>
      </c>
      <c r="AM24" s="58">
        <f t="shared" si="73"/>
        <v>30</v>
      </c>
      <c r="AN24" s="58">
        <f t="shared" si="73"/>
        <v>28</v>
      </c>
      <c r="AO24" s="58">
        <f t="shared" si="73"/>
        <v>35</v>
      </c>
      <c r="AP24" s="58">
        <f t="shared" si="73"/>
        <v>19</v>
      </c>
      <c r="AQ24" s="58">
        <f t="shared" si="73"/>
        <v>51</v>
      </c>
      <c r="AR24" s="58">
        <f t="shared" si="73"/>
        <v>44</v>
      </c>
      <c r="AS24" s="58">
        <f t="shared" si="73"/>
        <v>-29</v>
      </c>
      <c r="AT24" s="58">
        <f t="shared" si="73"/>
        <v>89</v>
      </c>
      <c r="AU24" s="58">
        <f t="shared" si="73"/>
        <v>41</v>
      </c>
      <c r="AV24" s="58">
        <f t="shared" si="73"/>
        <v>29</v>
      </c>
      <c r="AW24" s="58">
        <f t="shared" si="73"/>
        <v>31</v>
      </c>
      <c r="AX24" s="58">
        <f t="shared" si="73"/>
        <v>34</v>
      </c>
      <c r="AY24" s="58">
        <f t="shared" si="73"/>
        <v>29</v>
      </c>
      <c r="AZ24" s="58">
        <f t="shared" si="73"/>
        <v>40</v>
      </c>
      <c r="BA24" s="58">
        <f t="shared" si="73"/>
        <v>29</v>
      </c>
      <c r="BB24" s="58">
        <f t="shared" si="73"/>
        <v>40</v>
      </c>
      <c r="BC24" s="58">
        <f t="shared" si="73"/>
        <v>20</v>
      </c>
      <c r="BD24" s="58">
        <f t="shared" si="73"/>
        <v>32</v>
      </c>
      <c r="BE24" s="58">
        <f t="shared" si="73"/>
        <v>47</v>
      </c>
      <c r="BF24" s="58">
        <f t="shared" si="73"/>
        <v>59</v>
      </c>
      <c r="BG24" s="58">
        <f t="shared" si="73"/>
        <v>74</v>
      </c>
      <c r="BH24" s="58">
        <f t="shared" si="73"/>
        <v>39</v>
      </c>
      <c r="BI24" s="58">
        <f t="shared" si="73"/>
        <v>52</v>
      </c>
      <c r="BJ24" s="58">
        <f t="shared" si="73"/>
        <v>77</v>
      </c>
      <c r="BK24" s="58">
        <f t="shared" si="73"/>
        <v>129</v>
      </c>
      <c r="BL24" s="58">
        <f t="shared" si="73"/>
        <v>78</v>
      </c>
      <c r="BM24" s="58">
        <f t="shared" si="73"/>
        <v>56</v>
      </c>
      <c r="BN24" s="58">
        <f t="shared" si="73"/>
        <v>54</v>
      </c>
      <c r="BO24" s="58">
        <f t="shared" si="73"/>
        <v>77</v>
      </c>
      <c r="BP24" s="58">
        <f t="shared" si="73"/>
        <v>50</v>
      </c>
      <c r="BQ24" s="58">
        <f t="shared" si="126"/>
        <v>42</v>
      </c>
      <c r="BR24" s="58">
        <f t="shared" si="127"/>
        <v>42</v>
      </c>
      <c r="BS24" s="58">
        <f t="shared" si="74"/>
        <v>52</v>
      </c>
      <c r="BT24" s="58">
        <f t="shared" si="74"/>
        <v>43</v>
      </c>
      <c r="BU24" s="58">
        <f t="shared" si="74"/>
        <v>51</v>
      </c>
      <c r="BV24" s="58">
        <f t="shared" si="74"/>
        <v>27</v>
      </c>
      <c r="BW24" s="58">
        <f t="shared" si="74"/>
        <v>139</v>
      </c>
      <c r="BX24" s="58">
        <f t="shared" si="74"/>
        <v>41</v>
      </c>
      <c r="BY24" s="58">
        <f t="shared" si="74"/>
        <v>24</v>
      </c>
      <c r="BZ24" s="58">
        <f t="shared" si="74"/>
        <v>69</v>
      </c>
      <c r="CA24" s="58">
        <f t="shared" si="74"/>
        <v>96</v>
      </c>
      <c r="CB24" s="58">
        <f t="shared" si="74"/>
        <v>76</v>
      </c>
      <c r="CC24" s="58">
        <f t="shared" si="74"/>
        <v>79</v>
      </c>
      <c r="CD24" s="58">
        <f t="shared" si="74"/>
        <v>75</v>
      </c>
      <c r="CE24" s="58">
        <f t="shared" si="74"/>
        <v>82</v>
      </c>
      <c r="CF24" s="58">
        <f t="shared" si="74"/>
        <v>105</v>
      </c>
      <c r="CG24" s="58">
        <f t="shared" si="74"/>
        <v>178</v>
      </c>
      <c r="CH24" s="58">
        <f t="shared" si="74"/>
        <v>69</v>
      </c>
      <c r="CI24" s="58">
        <f t="shared" si="74"/>
        <v>68</v>
      </c>
      <c r="CJ24" s="58"/>
      <c r="CK24" s="58">
        <f t="shared" si="128"/>
        <v>74</v>
      </c>
      <c r="CL24" s="58">
        <f t="shared" si="129"/>
        <v>70</v>
      </c>
      <c r="CM24" s="58">
        <f t="shared" si="76"/>
        <v>68</v>
      </c>
      <c r="CN24" s="58">
        <f t="shared" si="77"/>
        <v>46</v>
      </c>
      <c r="CO24" s="58">
        <f t="shared" si="78"/>
        <v>81</v>
      </c>
      <c r="CP24" s="58">
        <f t="shared" si="79"/>
        <v>58</v>
      </c>
      <c r="CQ24" s="58">
        <f t="shared" si="80"/>
        <v>56</v>
      </c>
      <c r="CR24" s="58">
        <f t="shared" si="81"/>
        <v>65</v>
      </c>
      <c r="CS24" s="58">
        <f t="shared" si="82"/>
        <v>88</v>
      </c>
      <c r="CT24" s="58">
        <f t="shared" si="83"/>
        <v>88</v>
      </c>
      <c r="CU24" s="58">
        <f t="shared" si="84"/>
        <v>54</v>
      </c>
      <c r="CV24" s="58">
        <f t="shared" si="85"/>
        <v>59</v>
      </c>
      <c r="CW24" s="58">
        <f t="shared" si="86"/>
        <v>185</v>
      </c>
      <c r="CX24" s="58">
        <f t="shared" si="87"/>
        <v>88</v>
      </c>
      <c r="CY24" s="58">
        <f t="shared" si="88"/>
        <v>69</v>
      </c>
      <c r="CZ24" s="58">
        <f t="shared" si="89"/>
        <v>80</v>
      </c>
      <c r="DA24" s="58">
        <f t="shared" si="90"/>
        <v>108</v>
      </c>
      <c r="DB24" s="58">
        <f t="shared" si="91"/>
        <v>106</v>
      </c>
      <c r="DC24" s="58">
        <f t="shared" si="92"/>
        <v>123</v>
      </c>
      <c r="DD24" s="58">
        <f t="shared" si="93"/>
        <v>117</v>
      </c>
      <c r="DE24" s="58">
        <f t="shared" si="94"/>
        <v>105</v>
      </c>
      <c r="DF24" s="58">
        <f t="shared" si="95"/>
        <v>160</v>
      </c>
      <c r="DG24" s="58">
        <f t="shared" si="96"/>
        <v>98</v>
      </c>
      <c r="DH24" s="58">
        <f t="shared" si="97"/>
        <v>108</v>
      </c>
      <c r="DI24" s="58">
        <f t="shared" si="98"/>
        <v>121</v>
      </c>
      <c r="DJ24" s="58">
        <f t="shared" si="99"/>
        <v>152</v>
      </c>
      <c r="DK24" s="58">
        <f t="shared" si="100"/>
        <v>252</v>
      </c>
      <c r="DL24" s="58">
        <f t="shared" si="101"/>
        <v>95</v>
      </c>
      <c r="DM24" s="58">
        <f t="shared" si="102"/>
        <v>105</v>
      </c>
      <c r="DN24" s="58">
        <f t="shared" si="103"/>
        <v>119</v>
      </c>
      <c r="DO24" s="58">
        <f t="shared" si="104"/>
        <v>111</v>
      </c>
      <c r="DP24" s="58">
        <f t="shared" si="105"/>
        <v>88</v>
      </c>
      <c r="DQ24" s="58">
        <f t="shared" si="106"/>
        <v>84</v>
      </c>
      <c r="DR24" s="58">
        <f t="shared" si="107"/>
        <v>155</v>
      </c>
      <c r="DS24" s="58">
        <f t="shared" si="108"/>
        <v>134</v>
      </c>
      <c r="DT24" s="58">
        <f t="shared" si="109"/>
        <v>97</v>
      </c>
      <c r="DU24" s="58">
        <f t="shared" si="110"/>
        <v>102</v>
      </c>
      <c r="DV24" s="58">
        <f t="shared" si="111"/>
        <v>148</v>
      </c>
      <c r="DW24" s="58">
        <f t="shared" si="112"/>
        <v>191</v>
      </c>
      <c r="DX24" s="58">
        <f t="shared" si="113"/>
        <v>164</v>
      </c>
      <c r="DY24" s="58">
        <f t="shared" si="114"/>
        <v>251</v>
      </c>
      <c r="DZ24" s="58">
        <f t="shared" si="115"/>
        <v>166</v>
      </c>
      <c r="EA24" s="58">
        <f t="shared" si="116"/>
        <v>121</v>
      </c>
      <c r="EB24" s="58">
        <f t="shared" si="117"/>
        <v>135</v>
      </c>
      <c r="EC24" s="58">
        <f t="shared" si="118"/>
        <v>100</v>
      </c>
      <c r="ED24" s="58">
        <f t="shared" si="119"/>
        <v>76</v>
      </c>
      <c r="EE24" s="58">
        <f t="shared" si="120"/>
        <v>93</v>
      </c>
      <c r="EF24" s="58">
        <f t="shared" si="121"/>
        <v>48</v>
      </c>
      <c r="EG24" s="58">
        <f t="shared" si="122"/>
        <v>109</v>
      </c>
      <c r="EH24" s="58"/>
      <c r="EI24" s="58">
        <v>28</v>
      </c>
      <c r="EJ24" s="58">
        <f t="shared" si="130"/>
        <v>39</v>
      </c>
      <c r="EK24" s="58">
        <f t="shared" si="123"/>
        <v>39</v>
      </c>
      <c r="EL24" s="58">
        <f t="shared" si="123"/>
        <v>55</v>
      </c>
      <c r="EM24" s="58">
        <f t="shared" si="123"/>
        <v>72</v>
      </c>
      <c r="EN24" s="58">
        <f t="shared" si="123"/>
        <v>76</v>
      </c>
      <c r="EO24" s="58">
        <f t="shared" si="123"/>
        <v>59</v>
      </c>
      <c r="EP24" s="58">
        <f t="shared" si="123"/>
        <v>94</v>
      </c>
      <c r="EQ24" s="58">
        <f t="shared" ca="1" si="123"/>
        <v>281.17391304347825</v>
      </c>
      <c r="ER24" s="58">
        <f t="shared" ca="1" si="123"/>
        <v>0</v>
      </c>
      <c r="ES24" s="58">
        <f t="shared" ca="1" si="123"/>
        <v>0</v>
      </c>
      <c r="ET24" s="58">
        <f t="shared" ca="1" si="123"/>
        <v>0</v>
      </c>
      <c r="EU24" s="58">
        <f t="shared" ca="1" si="123"/>
        <v>0</v>
      </c>
      <c r="EV24" s="58">
        <f t="shared" ca="1" si="123"/>
        <v>0</v>
      </c>
      <c r="EW24" s="58">
        <f t="shared" ca="1" si="123"/>
        <v>0</v>
      </c>
      <c r="EX24" s="58">
        <f t="shared" ca="1" si="123"/>
        <v>0</v>
      </c>
      <c r="EY24" s="58">
        <f t="shared" ca="1" si="123"/>
        <v>0</v>
      </c>
      <c r="EZ24" s="58">
        <f t="shared" ca="1" si="123"/>
        <v>0</v>
      </c>
      <c r="FA24" s="58">
        <f t="shared" ca="1" si="123"/>
        <v>0</v>
      </c>
      <c r="FB24" s="58">
        <f t="shared" ca="1" si="123"/>
        <v>0</v>
      </c>
      <c r="FC24" s="58">
        <f t="shared" ca="1" si="123"/>
        <v>0</v>
      </c>
      <c r="FD24" s="58">
        <f t="shared" ca="1" si="123"/>
        <v>0</v>
      </c>
      <c r="FE24" s="58">
        <f t="shared" ca="1" si="123"/>
        <v>0</v>
      </c>
      <c r="FF24" s="58">
        <f t="shared" ca="1" si="123"/>
        <v>0</v>
      </c>
      <c r="FG24" s="58">
        <f t="shared" ca="1" si="123"/>
        <v>0</v>
      </c>
      <c r="FH24" s="58">
        <f t="shared" ca="1" si="123"/>
        <v>0</v>
      </c>
      <c r="FI24" s="58">
        <f t="shared" ca="1" si="123"/>
        <v>0</v>
      </c>
      <c r="FJ24" s="58">
        <f t="shared" ca="1" si="123"/>
        <v>0</v>
      </c>
      <c r="FK24" s="58">
        <f t="shared" ca="1" si="123"/>
        <v>0</v>
      </c>
      <c r="FL24" s="58">
        <f t="shared" ca="1" si="123"/>
        <v>0</v>
      </c>
      <c r="FM24" s="58">
        <f t="shared" ca="1" si="123"/>
        <v>0</v>
      </c>
      <c r="FN24" s="58">
        <f t="shared" ca="1" si="123"/>
        <v>0</v>
      </c>
      <c r="FO24" s="58">
        <f t="shared" ca="1" si="123"/>
        <v>0</v>
      </c>
      <c r="FP24" s="58">
        <f t="shared" ca="1" si="123"/>
        <v>0</v>
      </c>
      <c r="FQ24" s="58">
        <f t="shared" ca="1" si="123"/>
        <v>0</v>
      </c>
      <c r="FR24" s="58">
        <f t="shared" ca="1" si="123"/>
        <v>0</v>
      </c>
      <c r="FS24" s="58">
        <f t="shared" ca="1" si="123"/>
        <v>0</v>
      </c>
      <c r="FT24" s="58">
        <f t="shared" ca="1" si="123"/>
        <v>0</v>
      </c>
      <c r="FU24" s="58">
        <f t="shared" ca="1" si="123"/>
        <v>0</v>
      </c>
      <c r="FV24" s="58">
        <f t="shared" ca="1" si="123"/>
        <v>0</v>
      </c>
      <c r="FW24" s="58">
        <f t="shared" ca="1" si="123"/>
        <v>0</v>
      </c>
      <c r="FX24" s="58">
        <f t="shared" ca="1" si="123"/>
        <v>0</v>
      </c>
      <c r="FY24" s="58">
        <f t="shared" ca="1" si="123"/>
        <v>0</v>
      </c>
      <c r="FZ24" s="58">
        <f t="shared" ca="1" si="123"/>
        <v>0</v>
      </c>
      <c r="GA24" s="58">
        <f t="shared" ca="1" si="123"/>
        <v>0</v>
      </c>
      <c r="GB24" s="58">
        <f t="shared" ca="1" si="123"/>
        <v>0</v>
      </c>
      <c r="GC24" s="58">
        <f t="shared" ca="1" si="123"/>
        <v>0</v>
      </c>
      <c r="GD24" s="58">
        <f t="shared" ca="1" si="123"/>
        <v>0</v>
      </c>
      <c r="GE24" s="58">
        <f t="shared" ca="1" si="123"/>
        <v>0</v>
      </c>
      <c r="GF24" s="58">
        <f t="shared" ca="1" si="123"/>
        <v>0</v>
      </c>
      <c r="GG24" s="58">
        <f t="shared" ca="1" si="123"/>
        <v>0</v>
      </c>
      <c r="GH24" s="58">
        <f t="shared" ca="1" si="123"/>
        <v>0</v>
      </c>
      <c r="GI24" s="58">
        <f t="shared" ca="1" si="124"/>
        <v>0</v>
      </c>
    </row>
    <row r="25" spans="2:191" x14ac:dyDescent="0.2">
      <c r="B25" s="55" t="str">
        <f t="shared" si="70"/>
        <v>Hyundai</v>
      </c>
      <c r="D25" s="58">
        <f t="shared" ref="D25:AH25" si="133">D10-C10</f>
        <v>51</v>
      </c>
      <c r="E25" s="58">
        <f t="shared" si="133"/>
        <v>29</v>
      </c>
      <c r="F25" s="58">
        <f t="shared" si="133"/>
        <v>86</v>
      </c>
      <c r="G25" s="58">
        <f t="shared" si="133"/>
        <v>27</v>
      </c>
      <c r="H25" s="58">
        <f t="shared" si="133"/>
        <v>41</v>
      </c>
      <c r="I25" s="58">
        <f t="shared" si="133"/>
        <v>33</v>
      </c>
      <c r="J25" s="58">
        <f t="shared" si="133"/>
        <v>24</v>
      </c>
      <c r="K25" s="58">
        <f t="shared" si="133"/>
        <v>24</v>
      </c>
      <c r="L25" s="58">
        <f t="shared" si="133"/>
        <v>31</v>
      </c>
      <c r="M25" s="58">
        <f t="shared" si="133"/>
        <v>21</v>
      </c>
      <c r="N25" s="58">
        <f t="shared" si="133"/>
        <v>46</v>
      </c>
      <c r="O25" s="58">
        <f t="shared" si="133"/>
        <v>34</v>
      </c>
      <c r="P25" s="58">
        <f t="shared" si="133"/>
        <v>43</v>
      </c>
      <c r="Q25" s="58">
        <f t="shared" si="133"/>
        <v>38</v>
      </c>
      <c r="R25" s="58">
        <f t="shared" si="133"/>
        <v>58</v>
      </c>
      <c r="S25" s="58">
        <f t="shared" si="133"/>
        <v>48</v>
      </c>
      <c r="T25" s="58">
        <f t="shared" si="133"/>
        <v>36</v>
      </c>
      <c r="U25" s="58">
        <f t="shared" si="133"/>
        <v>58</v>
      </c>
      <c r="V25" s="58">
        <f t="shared" si="133"/>
        <v>44</v>
      </c>
      <c r="W25" s="58">
        <f t="shared" si="133"/>
        <v>58</v>
      </c>
      <c r="X25" s="58">
        <f t="shared" si="133"/>
        <v>98</v>
      </c>
      <c r="Y25" s="58">
        <f t="shared" si="133"/>
        <v>26</v>
      </c>
      <c r="Z25" s="58">
        <f t="shared" si="133"/>
        <v>48</v>
      </c>
      <c r="AA25" s="58">
        <f t="shared" si="133"/>
        <v>38</v>
      </c>
      <c r="AB25" s="58">
        <f t="shared" si="133"/>
        <v>35</v>
      </c>
      <c r="AC25" s="58">
        <f t="shared" si="133"/>
        <v>47</v>
      </c>
      <c r="AD25" s="58">
        <f t="shared" si="133"/>
        <v>29</v>
      </c>
      <c r="AE25" s="58">
        <f t="shared" si="133"/>
        <v>33</v>
      </c>
      <c r="AF25" s="58">
        <f t="shared" si="133"/>
        <v>18</v>
      </c>
      <c r="AG25" s="58">
        <f t="shared" si="133"/>
        <v>30</v>
      </c>
      <c r="AH25" s="58">
        <f t="shared" si="133"/>
        <v>40</v>
      </c>
      <c r="AI25" s="58"/>
      <c r="AJ25" s="58">
        <f t="shared" si="72"/>
        <v>3</v>
      </c>
      <c r="AK25" s="58">
        <f t="shared" si="73"/>
        <v>43</v>
      </c>
      <c r="AL25" s="58">
        <f t="shared" si="73"/>
        <v>37</v>
      </c>
      <c r="AM25" s="58">
        <f t="shared" si="73"/>
        <v>30</v>
      </c>
      <c r="AN25" s="58">
        <f t="shared" si="73"/>
        <v>31</v>
      </c>
      <c r="AO25" s="58">
        <f t="shared" si="73"/>
        <v>41</v>
      </c>
      <c r="AP25" s="58">
        <f t="shared" si="73"/>
        <v>28</v>
      </c>
      <c r="AQ25" s="58">
        <f t="shared" si="73"/>
        <v>29</v>
      </c>
      <c r="AR25" s="58">
        <f t="shared" si="73"/>
        <v>36</v>
      </c>
      <c r="AS25" s="58">
        <f t="shared" si="73"/>
        <v>-75</v>
      </c>
      <c r="AT25" s="58">
        <f t="shared" si="73"/>
        <v>125</v>
      </c>
      <c r="AU25" s="58">
        <f t="shared" si="73"/>
        <v>40</v>
      </c>
      <c r="AV25" s="58">
        <f t="shared" si="73"/>
        <v>32</v>
      </c>
      <c r="AW25" s="58">
        <f t="shared" si="73"/>
        <v>39</v>
      </c>
      <c r="AX25" s="58">
        <f t="shared" si="73"/>
        <v>27</v>
      </c>
      <c r="AY25" s="58">
        <f t="shared" si="73"/>
        <v>14</v>
      </c>
      <c r="AZ25" s="58">
        <f t="shared" si="73"/>
        <v>26</v>
      </c>
      <c r="BA25" s="58">
        <f t="shared" si="73"/>
        <v>16</v>
      </c>
      <c r="BB25" s="58">
        <f t="shared" si="73"/>
        <v>24</v>
      </c>
      <c r="BC25" s="58">
        <f t="shared" si="73"/>
        <v>21</v>
      </c>
      <c r="BD25" s="58">
        <f t="shared" si="73"/>
        <v>26</v>
      </c>
      <c r="BE25" s="58">
        <f t="shared" si="73"/>
        <v>20</v>
      </c>
      <c r="BF25" s="58">
        <f t="shared" si="73"/>
        <v>20</v>
      </c>
      <c r="BG25" s="58">
        <f t="shared" si="73"/>
        <v>20</v>
      </c>
      <c r="BH25" s="58">
        <f t="shared" si="73"/>
        <v>19</v>
      </c>
      <c r="BI25" s="58">
        <f t="shared" si="73"/>
        <v>10</v>
      </c>
      <c r="BJ25" s="58">
        <f t="shared" si="73"/>
        <v>14</v>
      </c>
      <c r="BK25" s="58">
        <f t="shared" si="73"/>
        <v>21</v>
      </c>
      <c r="BL25" s="58">
        <f t="shared" si="73"/>
        <v>13</v>
      </c>
      <c r="BM25" s="58">
        <f t="shared" si="73"/>
        <v>6</v>
      </c>
      <c r="BN25" s="58">
        <f t="shared" si="73"/>
        <v>13</v>
      </c>
      <c r="BO25" s="58">
        <f t="shared" si="73"/>
        <v>8</v>
      </c>
      <c r="BP25" s="58">
        <f t="shared" si="73"/>
        <v>14</v>
      </c>
      <c r="BQ25" s="58">
        <f t="shared" si="126"/>
        <v>9.5</v>
      </c>
      <c r="BR25" s="58">
        <f t="shared" si="127"/>
        <v>9.5</v>
      </c>
      <c r="BS25" s="58">
        <f t="shared" si="74"/>
        <v>9</v>
      </c>
      <c r="BT25" s="58">
        <f t="shared" si="74"/>
        <v>8</v>
      </c>
      <c r="BU25" s="58">
        <f t="shared" si="74"/>
        <v>8</v>
      </c>
      <c r="BV25" s="58">
        <f t="shared" si="74"/>
        <v>7</v>
      </c>
      <c r="BW25" s="58">
        <f t="shared" si="74"/>
        <v>11</v>
      </c>
      <c r="BX25" s="58">
        <f t="shared" si="74"/>
        <v>6</v>
      </c>
      <c r="BY25" s="58">
        <f t="shared" si="74"/>
        <v>2</v>
      </c>
      <c r="BZ25" s="58">
        <f t="shared" si="74"/>
        <v>5</v>
      </c>
      <c r="CA25" s="58">
        <f t="shared" si="74"/>
        <v>14</v>
      </c>
      <c r="CB25" s="58">
        <f t="shared" si="74"/>
        <v>5</v>
      </c>
      <c r="CC25" s="58">
        <f t="shared" si="74"/>
        <v>7</v>
      </c>
      <c r="CD25" s="58">
        <f t="shared" si="74"/>
        <v>4</v>
      </c>
      <c r="CE25" s="58">
        <f t="shared" si="74"/>
        <v>7</v>
      </c>
      <c r="CF25" s="58">
        <f t="shared" si="74"/>
        <v>7</v>
      </c>
      <c r="CG25" s="58">
        <f t="shared" si="74"/>
        <v>15</v>
      </c>
      <c r="CH25" s="58">
        <f t="shared" si="74"/>
        <v>0</v>
      </c>
      <c r="CI25" s="58">
        <f t="shared" si="74"/>
        <v>5</v>
      </c>
      <c r="CJ25" s="58"/>
      <c r="CK25" s="58">
        <f t="shared" si="128"/>
        <v>3</v>
      </c>
      <c r="CL25" s="58">
        <f t="shared" si="129"/>
        <v>5</v>
      </c>
      <c r="CM25" s="58">
        <f t="shared" si="76"/>
        <v>32</v>
      </c>
      <c r="CN25" s="58">
        <f t="shared" si="77"/>
        <v>139</v>
      </c>
      <c r="CO25" s="58">
        <f t="shared" si="78"/>
        <v>183</v>
      </c>
      <c r="CP25" s="58">
        <f t="shared" si="79"/>
        <v>170</v>
      </c>
      <c r="CQ25" s="58">
        <f t="shared" si="80"/>
        <v>182</v>
      </c>
      <c r="CR25" s="58">
        <f t="shared" si="81"/>
        <v>172</v>
      </c>
      <c r="CS25" s="58">
        <f t="shared" si="82"/>
        <v>216</v>
      </c>
      <c r="CT25" s="58">
        <f t="shared" si="83"/>
        <v>179</v>
      </c>
      <c r="CU25" s="58">
        <f t="shared" si="84"/>
        <v>139</v>
      </c>
      <c r="CV25" s="58">
        <f t="shared" si="85"/>
        <v>185</v>
      </c>
      <c r="CW25" s="58">
        <f t="shared" si="86"/>
        <v>330</v>
      </c>
      <c r="CX25" s="58">
        <f t="shared" si="87"/>
        <v>221</v>
      </c>
      <c r="CY25" s="58">
        <f t="shared" si="88"/>
        <v>139</v>
      </c>
      <c r="CZ25" s="58">
        <f t="shared" si="89"/>
        <v>155</v>
      </c>
      <c r="DA25" s="58">
        <f t="shared" si="90"/>
        <v>151</v>
      </c>
      <c r="DB25" s="58">
        <f t="shared" si="91"/>
        <v>163</v>
      </c>
      <c r="DC25" s="58">
        <f t="shared" si="92"/>
        <v>149</v>
      </c>
      <c r="DD25" s="58">
        <f t="shared" si="93"/>
        <v>146</v>
      </c>
      <c r="DE25" s="58">
        <f t="shared" si="94"/>
        <v>142</v>
      </c>
      <c r="DF25" s="58">
        <f t="shared" si="95"/>
        <v>164</v>
      </c>
      <c r="DG25" s="58">
        <f t="shared" si="96"/>
        <v>134</v>
      </c>
      <c r="DH25" s="58">
        <f t="shared" si="97"/>
        <v>118</v>
      </c>
      <c r="DI25" s="58">
        <f t="shared" si="98"/>
        <v>138</v>
      </c>
      <c r="DJ25" s="58">
        <f t="shared" si="99"/>
        <v>149</v>
      </c>
      <c r="DK25" s="58">
        <f t="shared" si="100"/>
        <v>287</v>
      </c>
      <c r="DL25" s="58">
        <f t="shared" si="101"/>
        <v>121</v>
      </c>
      <c r="DM25" s="58">
        <f t="shared" si="102"/>
        <v>151</v>
      </c>
      <c r="DN25" s="58">
        <f t="shared" si="103"/>
        <v>160</v>
      </c>
      <c r="DO25" s="58">
        <f t="shared" si="104"/>
        <v>136</v>
      </c>
      <c r="DP25" s="58">
        <f t="shared" si="105"/>
        <v>118</v>
      </c>
      <c r="DQ25" s="58">
        <f t="shared" si="106"/>
        <v>138</v>
      </c>
      <c r="DR25" s="58">
        <f t="shared" si="107"/>
        <v>177</v>
      </c>
      <c r="DS25" s="58">
        <f t="shared" si="108"/>
        <v>106</v>
      </c>
      <c r="DT25" s="58">
        <f t="shared" si="109"/>
        <v>78</v>
      </c>
      <c r="DU25" s="58">
        <f t="shared" si="110"/>
        <v>59</v>
      </c>
      <c r="DV25" s="58">
        <f t="shared" si="111"/>
        <v>85</v>
      </c>
      <c r="DW25" s="58">
        <f t="shared" si="112"/>
        <v>112</v>
      </c>
      <c r="DX25" s="58">
        <f t="shared" si="113"/>
        <v>131</v>
      </c>
      <c r="DY25" s="58">
        <f t="shared" si="114"/>
        <v>175</v>
      </c>
      <c r="DZ25" s="58">
        <f t="shared" si="115"/>
        <v>117</v>
      </c>
      <c r="EA25" s="58">
        <f t="shared" si="116"/>
        <v>105</v>
      </c>
      <c r="EB25" s="58">
        <f t="shared" si="117"/>
        <v>96</v>
      </c>
      <c r="EC25" s="58">
        <f t="shared" si="118"/>
        <v>85</v>
      </c>
      <c r="ED25" s="58">
        <f t="shared" si="119"/>
        <v>106</v>
      </c>
      <c r="EE25" s="58">
        <f t="shared" si="120"/>
        <v>74</v>
      </c>
      <c r="EF25" s="58">
        <f t="shared" si="121"/>
        <v>71</v>
      </c>
      <c r="EG25" s="58">
        <f t="shared" si="122"/>
        <v>114</v>
      </c>
      <c r="EH25" s="58"/>
      <c r="EI25" s="58">
        <v>49</v>
      </c>
      <c r="EJ25" s="58">
        <f t="shared" si="130"/>
        <v>64</v>
      </c>
      <c r="EK25" s="58">
        <f t="shared" si="123"/>
        <v>76</v>
      </c>
      <c r="EL25" s="58">
        <f t="shared" si="123"/>
        <v>76</v>
      </c>
      <c r="EM25" s="58">
        <f t="shared" si="123"/>
        <v>73</v>
      </c>
      <c r="EN25" s="58">
        <f t="shared" si="123"/>
        <v>87</v>
      </c>
      <c r="EO25" s="58">
        <f t="shared" si="123"/>
        <v>73</v>
      </c>
      <c r="EP25" s="58">
        <f t="shared" si="123"/>
        <v>73</v>
      </c>
      <c r="EQ25" s="58">
        <f t="shared" ca="1" si="123"/>
        <v>291.26086956521738</v>
      </c>
      <c r="ER25" s="58">
        <f t="shared" ca="1" si="123"/>
        <v>0</v>
      </c>
      <c r="ES25" s="58">
        <f t="shared" ca="1" si="123"/>
        <v>0</v>
      </c>
      <c r="ET25" s="58">
        <f t="shared" ca="1" si="123"/>
        <v>0</v>
      </c>
      <c r="EU25" s="58">
        <f t="shared" ca="1" si="123"/>
        <v>0</v>
      </c>
      <c r="EV25" s="58">
        <f t="shared" ca="1" si="123"/>
        <v>0</v>
      </c>
      <c r="EW25" s="58">
        <f t="shared" ca="1" si="123"/>
        <v>0</v>
      </c>
      <c r="EX25" s="58">
        <f t="shared" ca="1" si="123"/>
        <v>0</v>
      </c>
      <c r="EY25" s="58">
        <f t="shared" ca="1" si="123"/>
        <v>0</v>
      </c>
      <c r="EZ25" s="58">
        <f t="shared" ca="1" si="123"/>
        <v>0</v>
      </c>
      <c r="FA25" s="58">
        <f t="shared" ca="1" si="123"/>
        <v>0</v>
      </c>
      <c r="FB25" s="58">
        <f t="shared" ca="1" si="123"/>
        <v>0</v>
      </c>
      <c r="FC25" s="58">
        <f t="shared" ca="1" si="123"/>
        <v>0</v>
      </c>
      <c r="FD25" s="58">
        <f t="shared" ca="1" si="123"/>
        <v>0</v>
      </c>
      <c r="FE25" s="58">
        <f t="shared" ca="1" si="123"/>
        <v>0</v>
      </c>
      <c r="FF25" s="58">
        <f t="shared" ca="1" si="123"/>
        <v>0</v>
      </c>
      <c r="FG25" s="58">
        <f t="shared" ca="1" si="123"/>
        <v>0</v>
      </c>
      <c r="FH25" s="58">
        <f t="shared" ca="1" si="123"/>
        <v>0</v>
      </c>
      <c r="FI25" s="58">
        <f t="shared" ca="1" si="123"/>
        <v>0</v>
      </c>
      <c r="FJ25" s="58">
        <f t="shared" ca="1" si="123"/>
        <v>0</v>
      </c>
      <c r="FK25" s="58">
        <f t="shared" ca="1" si="123"/>
        <v>0</v>
      </c>
      <c r="FL25" s="58">
        <f t="shared" ca="1" si="123"/>
        <v>0</v>
      </c>
      <c r="FM25" s="58">
        <f t="shared" ca="1" si="123"/>
        <v>0</v>
      </c>
      <c r="FN25" s="58">
        <f t="shared" ca="1" si="123"/>
        <v>0</v>
      </c>
      <c r="FO25" s="58">
        <f t="shared" ca="1" si="123"/>
        <v>0</v>
      </c>
      <c r="FP25" s="58">
        <f t="shared" ca="1" si="123"/>
        <v>0</v>
      </c>
      <c r="FQ25" s="58">
        <f t="shared" ca="1" si="123"/>
        <v>0</v>
      </c>
      <c r="FR25" s="58">
        <f t="shared" ca="1" si="123"/>
        <v>0</v>
      </c>
      <c r="FS25" s="58">
        <f t="shared" ca="1" si="123"/>
        <v>0</v>
      </c>
      <c r="FT25" s="58">
        <f t="shared" ca="1" si="123"/>
        <v>0</v>
      </c>
      <c r="FU25" s="58">
        <f t="shared" ca="1" si="123"/>
        <v>0</v>
      </c>
      <c r="FV25" s="58">
        <f t="shared" ca="1" si="123"/>
        <v>0</v>
      </c>
      <c r="FW25" s="58">
        <f t="shared" ca="1" si="123"/>
        <v>0</v>
      </c>
      <c r="FX25" s="58">
        <f t="shared" ca="1" si="123"/>
        <v>0</v>
      </c>
      <c r="FY25" s="58">
        <f t="shared" ca="1" si="123"/>
        <v>0</v>
      </c>
      <c r="FZ25" s="58">
        <f t="shared" ca="1" si="123"/>
        <v>0</v>
      </c>
      <c r="GA25" s="58">
        <f t="shared" ca="1" si="123"/>
        <v>0</v>
      </c>
      <c r="GB25" s="58">
        <f t="shared" ca="1" si="123"/>
        <v>0</v>
      </c>
      <c r="GC25" s="58">
        <f t="shared" ca="1" si="123"/>
        <v>0</v>
      </c>
      <c r="GD25" s="58">
        <f t="shared" ca="1" si="123"/>
        <v>0</v>
      </c>
      <c r="GE25" s="58">
        <f t="shared" ca="1" si="123"/>
        <v>0</v>
      </c>
      <c r="GF25" s="58">
        <f t="shared" ca="1" si="123"/>
        <v>0</v>
      </c>
      <c r="GG25" s="58">
        <f t="shared" ca="1" si="123"/>
        <v>0</v>
      </c>
      <c r="GH25" s="58">
        <f t="shared" ca="1" si="123"/>
        <v>0</v>
      </c>
      <c r="GI25" s="58">
        <f t="shared" ca="1" si="124"/>
        <v>0</v>
      </c>
    </row>
    <row r="26" spans="2:191" x14ac:dyDescent="0.2">
      <c r="B26" s="55" t="str">
        <f t="shared" si="70"/>
        <v>Citroen</v>
      </c>
      <c r="D26" s="58">
        <f t="shared" ref="D26:AH26" si="134">D11-C11</f>
        <v>48</v>
      </c>
      <c r="E26" s="58">
        <f t="shared" si="134"/>
        <v>69</v>
      </c>
      <c r="F26" s="58">
        <f t="shared" si="134"/>
        <v>125</v>
      </c>
      <c r="G26" s="58">
        <f t="shared" si="134"/>
        <v>89</v>
      </c>
      <c r="H26" s="58">
        <f t="shared" si="134"/>
        <v>62</v>
      </c>
      <c r="I26" s="58">
        <f t="shared" si="134"/>
        <v>68</v>
      </c>
      <c r="J26" s="58">
        <f t="shared" si="134"/>
        <v>94</v>
      </c>
      <c r="K26" s="58">
        <f t="shared" si="134"/>
        <v>38</v>
      </c>
      <c r="L26" s="58">
        <f t="shared" si="134"/>
        <v>31</v>
      </c>
      <c r="M26" s="58">
        <f t="shared" si="134"/>
        <v>45</v>
      </c>
      <c r="N26" s="58">
        <f t="shared" si="134"/>
        <v>28</v>
      </c>
      <c r="O26" s="58">
        <f t="shared" si="134"/>
        <v>19</v>
      </c>
      <c r="P26" s="58">
        <f t="shared" si="134"/>
        <v>30</v>
      </c>
      <c r="Q26" s="58">
        <f t="shared" si="134"/>
        <v>28</v>
      </c>
      <c r="R26" s="58">
        <f t="shared" si="134"/>
        <v>47</v>
      </c>
      <c r="S26" s="58">
        <f t="shared" si="134"/>
        <v>24</v>
      </c>
      <c r="T26" s="58">
        <f t="shared" si="134"/>
        <v>33</v>
      </c>
      <c r="U26" s="58">
        <f t="shared" si="134"/>
        <v>42</v>
      </c>
      <c r="V26" s="58">
        <f t="shared" si="134"/>
        <v>18</v>
      </c>
      <c r="W26" s="58">
        <f t="shared" si="134"/>
        <v>66</v>
      </c>
      <c r="X26" s="58">
        <f t="shared" si="134"/>
        <v>74</v>
      </c>
      <c r="Y26" s="58">
        <f t="shared" si="134"/>
        <v>23</v>
      </c>
      <c r="Z26" s="58">
        <f t="shared" si="134"/>
        <v>38</v>
      </c>
      <c r="AA26" s="58">
        <f t="shared" si="134"/>
        <v>54</v>
      </c>
      <c r="AB26" s="58">
        <f t="shared" si="134"/>
        <v>-11</v>
      </c>
      <c r="AC26" s="58">
        <f t="shared" si="134"/>
        <v>49</v>
      </c>
      <c r="AD26" s="58">
        <f t="shared" si="134"/>
        <v>9</v>
      </c>
      <c r="AE26" s="58">
        <f t="shared" si="134"/>
        <v>10</v>
      </c>
      <c r="AF26" s="58">
        <f t="shared" si="134"/>
        <v>9</v>
      </c>
      <c r="AG26" s="58">
        <f t="shared" si="134"/>
        <v>13</v>
      </c>
      <c r="AH26" s="58">
        <f t="shared" si="134"/>
        <v>28</v>
      </c>
      <c r="AI26" s="58"/>
      <c r="AJ26" s="58">
        <f t="shared" si="72"/>
        <v>2</v>
      </c>
      <c r="AK26" s="58">
        <f t="shared" si="73"/>
        <v>9</v>
      </c>
      <c r="AL26" s="58">
        <f t="shared" si="73"/>
        <v>4</v>
      </c>
      <c r="AM26" s="58">
        <f t="shared" si="73"/>
        <v>4</v>
      </c>
      <c r="AN26" s="58">
        <f t="shared" si="73"/>
        <v>4</v>
      </c>
      <c r="AO26" s="58">
        <f t="shared" si="73"/>
        <v>18</v>
      </c>
      <c r="AP26" s="58">
        <f t="shared" si="73"/>
        <v>15</v>
      </c>
      <c r="AQ26" s="58">
        <f t="shared" si="73"/>
        <v>14</v>
      </c>
      <c r="AR26" s="58">
        <f t="shared" si="73"/>
        <v>20</v>
      </c>
      <c r="AS26" s="58">
        <f t="shared" si="73"/>
        <v>-11</v>
      </c>
      <c r="AT26" s="58">
        <f t="shared" si="73"/>
        <v>41</v>
      </c>
      <c r="AU26" s="58">
        <f t="shared" si="73"/>
        <v>92</v>
      </c>
      <c r="AV26" s="58">
        <f t="shared" si="73"/>
        <v>54</v>
      </c>
      <c r="AW26" s="58">
        <f t="shared" si="73"/>
        <v>20</v>
      </c>
      <c r="AX26" s="58">
        <f t="shared" si="73"/>
        <v>7</v>
      </c>
      <c r="AY26" s="58">
        <f t="shared" si="73"/>
        <v>35</v>
      </c>
      <c r="AZ26" s="58">
        <f t="shared" si="73"/>
        <v>21</v>
      </c>
      <c r="BA26" s="58">
        <f t="shared" si="73"/>
        <v>3</v>
      </c>
      <c r="BB26" s="58">
        <f t="shared" si="73"/>
        <v>28</v>
      </c>
      <c r="BC26" s="58">
        <f t="shared" si="73"/>
        <v>29</v>
      </c>
      <c r="BD26" s="58">
        <f t="shared" si="73"/>
        <v>12</v>
      </c>
      <c r="BE26" s="58">
        <f t="shared" si="73"/>
        <v>9</v>
      </c>
      <c r="BF26" s="58">
        <f t="shared" si="73"/>
        <v>76</v>
      </c>
      <c r="BG26" s="58">
        <f t="shared" si="73"/>
        <v>48</v>
      </c>
      <c r="BH26" s="58">
        <f t="shared" si="73"/>
        <v>7</v>
      </c>
      <c r="BI26" s="58">
        <f t="shared" si="73"/>
        <v>38</v>
      </c>
      <c r="BJ26" s="58">
        <f t="shared" si="73"/>
        <v>77</v>
      </c>
      <c r="BK26" s="58">
        <f t="shared" si="73"/>
        <v>43</v>
      </c>
      <c r="BL26" s="58">
        <f t="shared" si="73"/>
        <v>15</v>
      </c>
      <c r="BM26" s="58">
        <f t="shared" si="73"/>
        <v>19</v>
      </c>
      <c r="BN26" s="58">
        <f t="shared" si="73"/>
        <v>26</v>
      </c>
      <c r="BO26" s="58">
        <f t="shared" si="73"/>
        <v>60</v>
      </c>
      <c r="BP26" s="58">
        <f t="shared" si="73"/>
        <v>22</v>
      </c>
      <c r="BQ26" s="58">
        <f t="shared" si="126"/>
        <v>44.5</v>
      </c>
      <c r="BR26" s="58">
        <f t="shared" si="127"/>
        <v>44.5</v>
      </c>
      <c r="BS26" s="58">
        <f t="shared" si="74"/>
        <v>40</v>
      </c>
      <c r="BT26" s="58">
        <f t="shared" si="74"/>
        <v>44</v>
      </c>
      <c r="BU26" s="58">
        <f t="shared" si="74"/>
        <v>84</v>
      </c>
      <c r="BV26" s="58">
        <f t="shared" si="74"/>
        <v>72</v>
      </c>
      <c r="BW26" s="58">
        <f t="shared" si="74"/>
        <v>340</v>
      </c>
      <c r="BX26" s="58">
        <f t="shared" si="74"/>
        <v>26</v>
      </c>
      <c r="BY26" s="58">
        <f t="shared" si="74"/>
        <v>3</v>
      </c>
      <c r="BZ26" s="58">
        <f t="shared" si="74"/>
        <v>16</v>
      </c>
      <c r="CA26" s="58">
        <f t="shared" si="74"/>
        <v>37</v>
      </c>
      <c r="CB26" s="58">
        <f t="shared" si="74"/>
        <v>15</v>
      </c>
      <c r="CC26" s="58">
        <f t="shared" si="74"/>
        <v>23</v>
      </c>
      <c r="CD26" s="58">
        <f t="shared" si="74"/>
        <v>12</v>
      </c>
      <c r="CE26" s="58">
        <f t="shared" si="74"/>
        <v>36</v>
      </c>
      <c r="CF26" s="58">
        <f t="shared" si="74"/>
        <v>12</v>
      </c>
      <c r="CG26" s="58">
        <f t="shared" si="74"/>
        <v>69</v>
      </c>
      <c r="CH26" s="58">
        <f t="shared" si="74"/>
        <v>0</v>
      </c>
      <c r="CI26" s="58">
        <f t="shared" si="74"/>
        <v>9</v>
      </c>
      <c r="CJ26" s="58"/>
      <c r="CK26" s="58">
        <f t="shared" si="128"/>
        <v>32</v>
      </c>
      <c r="CL26" s="58">
        <f t="shared" si="129"/>
        <v>28</v>
      </c>
      <c r="CM26" s="58">
        <f t="shared" si="76"/>
        <v>81</v>
      </c>
      <c r="CN26" s="58">
        <f t="shared" si="77"/>
        <v>104</v>
      </c>
      <c r="CO26" s="58">
        <f t="shared" si="78"/>
        <v>26</v>
      </c>
      <c r="CP26" s="58">
        <f t="shared" si="79"/>
        <v>11</v>
      </c>
      <c r="CQ26" s="58">
        <f t="shared" si="80"/>
        <v>21</v>
      </c>
      <c r="CR26" s="58">
        <f t="shared" si="81"/>
        <v>13</v>
      </c>
      <c r="CS26" s="58">
        <f t="shared" si="82"/>
        <v>17</v>
      </c>
      <c r="CT26" s="58">
        <f t="shared" si="83"/>
        <v>11</v>
      </c>
      <c r="CU26" s="58">
        <f t="shared" si="84"/>
        <v>18</v>
      </c>
      <c r="CV26" s="58">
        <f t="shared" si="85"/>
        <v>15</v>
      </c>
      <c r="CW26" s="58">
        <f t="shared" si="86"/>
        <v>3</v>
      </c>
      <c r="CX26" s="58">
        <f t="shared" si="87"/>
        <v>28</v>
      </c>
      <c r="CY26" s="58">
        <f t="shared" si="88"/>
        <v>14</v>
      </c>
      <c r="CZ26" s="58">
        <f t="shared" si="89"/>
        <v>2</v>
      </c>
      <c r="DA26" s="58">
        <f t="shared" si="90"/>
        <v>1</v>
      </c>
      <c r="DB26" s="58">
        <f t="shared" si="91"/>
        <v>22</v>
      </c>
      <c r="DC26" s="58">
        <f t="shared" si="92"/>
        <v>18</v>
      </c>
      <c r="DD26" s="58">
        <f t="shared" si="93"/>
        <v>75</v>
      </c>
      <c r="DE26" s="58">
        <f t="shared" si="94"/>
        <v>9</v>
      </c>
      <c r="DF26" s="58">
        <f t="shared" si="95"/>
        <v>6</v>
      </c>
      <c r="DG26" s="58">
        <f t="shared" si="96"/>
        <v>8</v>
      </c>
      <c r="DH26" s="58">
        <f t="shared" si="97"/>
        <v>14</v>
      </c>
      <c r="DI26" s="58">
        <f t="shared" si="98"/>
        <v>24</v>
      </c>
      <c r="DJ26" s="58">
        <f t="shared" si="99"/>
        <v>34</v>
      </c>
      <c r="DK26" s="58">
        <f t="shared" si="100"/>
        <v>24</v>
      </c>
      <c r="DL26" s="58">
        <f t="shared" si="101"/>
        <v>11</v>
      </c>
      <c r="DM26" s="58">
        <f t="shared" si="102"/>
        <v>5</v>
      </c>
      <c r="DN26" s="58">
        <f t="shared" si="103"/>
        <v>16</v>
      </c>
      <c r="DO26" s="58">
        <f t="shared" si="104"/>
        <v>2</v>
      </c>
      <c r="DP26" s="58">
        <f t="shared" si="105"/>
        <v>1</v>
      </c>
      <c r="DQ26" s="58">
        <f t="shared" si="106"/>
        <v>4</v>
      </c>
      <c r="DR26" s="58">
        <f t="shared" si="107"/>
        <v>3</v>
      </c>
      <c r="DS26" s="58">
        <f t="shared" si="108"/>
        <v>12</v>
      </c>
      <c r="DT26" s="58">
        <f t="shared" si="109"/>
        <v>8</v>
      </c>
      <c r="DU26" s="58">
        <f t="shared" si="110"/>
        <v>5</v>
      </c>
      <c r="DV26" s="58">
        <f t="shared" si="111"/>
        <v>13</v>
      </c>
      <c r="DW26" s="58">
        <f t="shared" si="112"/>
        <v>12</v>
      </c>
      <c r="DX26" s="58">
        <f t="shared" si="113"/>
        <v>16</v>
      </c>
      <c r="DY26" s="58">
        <f t="shared" si="114"/>
        <v>23</v>
      </c>
      <c r="DZ26" s="58">
        <f t="shared" si="115"/>
        <v>-233</v>
      </c>
      <c r="EA26" s="58">
        <f t="shared" si="116"/>
        <v>0</v>
      </c>
      <c r="EB26" s="58">
        <f t="shared" si="117"/>
        <v>0</v>
      </c>
      <c r="EC26" s="58">
        <f t="shared" si="118"/>
        <v>0</v>
      </c>
      <c r="ED26" s="58">
        <f t="shared" si="119"/>
        <v>0</v>
      </c>
      <c r="EE26" s="58">
        <f t="shared" si="120"/>
        <v>0</v>
      </c>
      <c r="EF26" s="58">
        <f t="shared" si="121"/>
        <v>0</v>
      </c>
      <c r="EG26" s="58">
        <f t="shared" si="122"/>
        <v>0</v>
      </c>
      <c r="EH26" s="58"/>
      <c r="EI26" s="58">
        <v>0</v>
      </c>
      <c r="EJ26" s="58">
        <f t="shared" si="130"/>
        <v>0</v>
      </c>
      <c r="EK26" s="58">
        <f t="shared" si="123"/>
        <v>0</v>
      </c>
      <c r="EL26" s="58">
        <f t="shared" si="123"/>
        <v>0</v>
      </c>
      <c r="EM26" s="58">
        <f t="shared" si="123"/>
        <v>0</v>
      </c>
      <c r="EN26" s="58">
        <f t="shared" si="123"/>
        <v>0</v>
      </c>
      <c r="EO26" s="58">
        <f t="shared" si="123"/>
        <v>0</v>
      </c>
      <c r="EP26" s="58">
        <f t="shared" si="123"/>
        <v>0</v>
      </c>
      <c r="EQ26" s="58">
        <f t="shared" ca="1" si="123"/>
        <v>0</v>
      </c>
      <c r="ER26" s="58">
        <f t="shared" ca="1" si="123"/>
        <v>0</v>
      </c>
      <c r="ES26" s="58">
        <f t="shared" ca="1" si="123"/>
        <v>0</v>
      </c>
      <c r="ET26" s="58">
        <f t="shared" ca="1" si="123"/>
        <v>0</v>
      </c>
      <c r="EU26" s="58">
        <f t="shared" ca="1" si="123"/>
        <v>0</v>
      </c>
      <c r="EV26" s="58">
        <f t="shared" ca="1" si="123"/>
        <v>0</v>
      </c>
      <c r="EW26" s="58">
        <f t="shared" ca="1" si="123"/>
        <v>0</v>
      </c>
      <c r="EX26" s="58">
        <f t="shared" ca="1" si="123"/>
        <v>0</v>
      </c>
      <c r="EY26" s="58">
        <f t="shared" ca="1" si="123"/>
        <v>0</v>
      </c>
      <c r="EZ26" s="58">
        <f t="shared" ca="1" si="123"/>
        <v>0</v>
      </c>
      <c r="FA26" s="58">
        <f t="shared" ca="1" si="123"/>
        <v>0</v>
      </c>
      <c r="FB26" s="58">
        <f t="shared" ca="1" si="123"/>
        <v>0</v>
      </c>
      <c r="FC26" s="58">
        <f t="shared" ca="1" si="123"/>
        <v>0</v>
      </c>
      <c r="FD26" s="58">
        <f t="shared" ca="1" si="123"/>
        <v>0</v>
      </c>
      <c r="FE26" s="58">
        <f t="shared" ref="FE26:GH26" ca="1" si="135">FE11-FD11</f>
        <v>0</v>
      </c>
      <c r="FF26" s="58">
        <f t="shared" ca="1" si="135"/>
        <v>0</v>
      </c>
      <c r="FG26" s="58">
        <f t="shared" ca="1" si="135"/>
        <v>0</v>
      </c>
      <c r="FH26" s="58">
        <f t="shared" ca="1" si="135"/>
        <v>0</v>
      </c>
      <c r="FI26" s="58">
        <f t="shared" ca="1" si="135"/>
        <v>0</v>
      </c>
      <c r="FJ26" s="58">
        <f t="shared" ca="1" si="135"/>
        <v>0</v>
      </c>
      <c r="FK26" s="58">
        <f t="shared" ca="1" si="135"/>
        <v>0</v>
      </c>
      <c r="FL26" s="58">
        <f t="shared" ca="1" si="135"/>
        <v>0</v>
      </c>
      <c r="FM26" s="58">
        <f t="shared" ca="1" si="135"/>
        <v>0</v>
      </c>
      <c r="FN26" s="58">
        <f t="shared" ca="1" si="135"/>
        <v>0</v>
      </c>
      <c r="FO26" s="58">
        <f t="shared" ca="1" si="135"/>
        <v>0</v>
      </c>
      <c r="FP26" s="58">
        <f t="shared" ca="1" si="135"/>
        <v>0</v>
      </c>
      <c r="FQ26" s="58">
        <f t="shared" ca="1" si="135"/>
        <v>0</v>
      </c>
      <c r="FR26" s="58">
        <f t="shared" ca="1" si="135"/>
        <v>0</v>
      </c>
      <c r="FS26" s="58">
        <f t="shared" ca="1" si="135"/>
        <v>0</v>
      </c>
      <c r="FT26" s="58">
        <f t="shared" ca="1" si="135"/>
        <v>0</v>
      </c>
      <c r="FU26" s="58">
        <f t="shared" ca="1" si="135"/>
        <v>0</v>
      </c>
      <c r="FV26" s="58">
        <f t="shared" ca="1" si="135"/>
        <v>0</v>
      </c>
      <c r="FW26" s="58">
        <f t="shared" ca="1" si="135"/>
        <v>0</v>
      </c>
      <c r="FX26" s="58">
        <f t="shared" ca="1" si="135"/>
        <v>0</v>
      </c>
      <c r="FY26" s="58">
        <f t="shared" ca="1" si="135"/>
        <v>0</v>
      </c>
      <c r="FZ26" s="58">
        <f t="shared" ca="1" si="135"/>
        <v>0</v>
      </c>
      <c r="GA26" s="58">
        <f t="shared" ca="1" si="135"/>
        <v>0</v>
      </c>
      <c r="GB26" s="58">
        <f t="shared" ca="1" si="135"/>
        <v>0</v>
      </c>
      <c r="GC26" s="58">
        <f t="shared" ca="1" si="135"/>
        <v>0</v>
      </c>
      <c r="GD26" s="58">
        <f t="shared" ca="1" si="135"/>
        <v>0</v>
      </c>
      <c r="GE26" s="58">
        <f t="shared" ca="1" si="135"/>
        <v>0</v>
      </c>
      <c r="GF26" s="58">
        <f t="shared" ca="1" si="135"/>
        <v>0</v>
      </c>
      <c r="GG26" s="58">
        <f t="shared" ca="1" si="135"/>
        <v>0</v>
      </c>
      <c r="GH26" s="58">
        <f t="shared" ca="1" si="135"/>
        <v>0</v>
      </c>
      <c r="GI26" s="58">
        <f t="shared" ref="GI26" ca="1" si="136">GI11-GH11</f>
        <v>0</v>
      </c>
    </row>
    <row r="27" spans="2:191" x14ac:dyDescent="0.2"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</row>
    <row r="28" spans="2:191" x14ac:dyDescent="0.2">
      <c r="B28" s="55" t="s">
        <v>13</v>
      </c>
      <c r="D28" s="58">
        <f t="shared" ref="D28:AH28" si="137">D13-C13</f>
        <v>36</v>
      </c>
      <c r="E28" s="58">
        <f t="shared" si="137"/>
        <v>38</v>
      </c>
      <c r="F28" s="58">
        <f t="shared" si="137"/>
        <v>94</v>
      </c>
      <c r="G28" s="58">
        <f t="shared" si="137"/>
        <v>51</v>
      </c>
      <c r="H28" s="58">
        <f t="shared" si="137"/>
        <v>67</v>
      </c>
      <c r="I28" s="58">
        <f t="shared" si="137"/>
        <v>53</v>
      </c>
      <c r="J28" s="58">
        <f t="shared" si="137"/>
        <v>47</v>
      </c>
      <c r="K28" s="58">
        <f t="shared" si="137"/>
        <v>61</v>
      </c>
      <c r="L28" s="58">
        <f t="shared" si="137"/>
        <v>68</v>
      </c>
      <c r="M28" s="58">
        <f t="shared" si="137"/>
        <v>28</v>
      </c>
      <c r="N28" s="58">
        <f t="shared" si="137"/>
        <v>59</v>
      </c>
      <c r="O28" s="58">
        <f t="shared" si="137"/>
        <v>40</v>
      </c>
      <c r="P28" s="58">
        <f t="shared" si="137"/>
        <v>39</v>
      </c>
      <c r="Q28" s="58">
        <f t="shared" si="137"/>
        <v>46</v>
      </c>
      <c r="R28" s="58">
        <f t="shared" si="137"/>
        <v>50</v>
      </c>
      <c r="S28" s="58">
        <f t="shared" si="137"/>
        <v>60</v>
      </c>
      <c r="T28" s="58">
        <f t="shared" si="137"/>
        <v>75</v>
      </c>
      <c r="U28" s="58">
        <f t="shared" si="137"/>
        <v>68</v>
      </c>
      <c r="V28" s="58">
        <f t="shared" si="137"/>
        <v>55</v>
      </c>
      <c r="W28" s="58">
        <f t="shared" si="137"/>
        <v>47</v>
      </c>
      <c r="X28" s="58">
        <f t="shared" si="137"/>
        <v>134</v>
      </c>
      <c r="Y28" s="58">
        <f t="shared" si="137"/>
        <v>48</v>
      </c>
      <c r="Z28" s="58">
        <f t="shared" si="137"/>
        <v>128</v>
      </c>
      <c r="AA28" s="58">
        <f t="shared" si="137"/>
        <v>163</v>
      </c>
      <c r="AB28" s="58">
        <f t="shared" si="137"/>
        <v>41</v>
      </c>
      <c r="AC28" s="58">
        <f t="shared" si="137"/>
        <v>123</v>
      </c>
      <c r="AD28" s="58">
        <f t="shared" si="137"/>
        <v>110</v>
      </c>
      <c r="AE28" s="58">
        <f t="shared" si="137"/>
        <v>88</v>
      </c>
      <c r="AF28" s="58">
        <f t="shared" si="137"/>
        <v>35</v>
      </c>
      <c r="AG28" s="58">
        <f t="shared" si="137"/>
        <v>83</v>
      </c>
      <c r="AH28" s="58">
        <f t="shared" si="137"/>
        <v>204</v>
      </c>
      <c r="AI28" s="58"/>
      <c r="AJ28" s="58">
        <f>AJ13</f>
        <v>4</v>
      </c>
      <c r="AK28" s="58">
        <f t="shared" ref="AK28:BP28" si="138">AK13-AJ13</f>
        <v>77</v>
      </c>
      <c r="AL28" s="58">
        <f t="shared" si="138"/>
        <v>70</v>
      </c>
      <c r="AM28" s="58">
        <f t="shared" si="138"/>
        <v>69</v>
      </c>
      <c r="AN28" s="58">
        <f t="shared" si="138"/>
        <v>60</v>
      </c>
      <c r="AO28" s="58">
        <f t="shared" si="138"/>
        <v>67</v>
      </c>
      <c r="AP28" s="58">
        <f t="shared" si="138"/>
        <v>52</v>
      </c>
      <c r="AQ28" s="58">
        <f t="shared" si="138"/>
        <v>68</v>
      </c>
      <c r="AR28" s="58">
        <f t="shared" si="138"/>
        <v>82</v>
      </c>
      <c r="AS28" s="58">
        <f t="shared" si="138"/>
        <v>-117</v>
      </c>
      <c r="AT28" s="58">
        <f t="shared" si="138"/>
        <v>206</v>
      </c>
      <c r="AU28" s="58">
        <f t="shared" si="138"/>
        <v>63</v>
      </c>
      <c r="AV28" s="58">
        <f t="shared" si="138"/>
        <v>41</v>
      </c>
      <c r="AW28" s="58">
        <f t="shared" si="138"/>
        <v>89</v>
      </c>
      <c r="AX28" s="58">
        <f t="shared" si="138"/>
        <v>67</v>
      </c>
      <c r="AY28" s="58">
        <f t="shared" si="138"/>
        <v>48</v>
      </c>
      <c r="AZ28" s="58">
        <f t="shared" si="138"/>
        <v>75</v>
      </c>
      <c r="BA28" s="58">
        <f t="shared" si="138"/>
        <v>54</v>
      </c>
      <c r="BB28" s="58">
        <f t="shared" si="138"/>
        <v>49</v>
      </c>
      <c r="BC28" s="58">
        <f t="shared" si="138"/>
        <v>43</v>
      </c>
      <c r="BD28" s="58">
        <f t="shared" si="138"/>
        <v>49</v>
      </c>
      <c r="BE28" s="58">
        <f t="shared" si="138"/>
        <v>37</v>
      </c>
      <c r="BF28" s="58">
        <f t="shared" si="138"/>
        <v>71</v>
      </c>
      <c r="BG28" s="58">
        <f t="shared" si="138"/>
        <v>72</v>
      </c>
      <c r="BH28" s="58">
        <f t="shared" si="138"/>
        <v>46</v>
      </c>
      <c r="BI28" s="58">
        <f t="shared" si="138"/>
        <v>40</v>
      </c>
      <c r="BJ28" s="58">
        <f t="shared" si="138"/>
        <v>50</v>
      </c>
      <c r="BK28" s="58">
        <f t="shared" si="138"/>
        <v>95</v>
      </c>
      <c r="BL28" s="58">
        <f t="shared" si="138"/>
        <v>53</v>
      </c>
      <c r="BM28" s="58">
        <f t="shared" si="138"/>
        <v>47</v>
      </c>
      <c r="BN28" s="58">
        <f t="shared" si="138"/>
        <v>43</v>
      </c>
      <c r="BO28" s="58">
        <f t="shared" si="138"/>
        <v>52</v>
      </c>
      <c r="BP28" s="58">
        <f t="shared" si="138"/>
        <v>50</v>
      </c>
      <c r="BQ28" s="58">
        <f t="shared" si="126"/>
        <v>37</v>
      </c>
      <c r="BR28" s="58">
        <f t="shared" si="127"/>
        <v>37</v>
      </c>
      <c r="BS28" s="58">
        <f t="shared" ref="BS28:BV28" si="139">BS13-BR13</f>
        <v>50</v>
      </c>
      <c r="BT28" s="58">
        <f t="shared" si="139"/>
        <v>44</v>
      </c>
      <c r="BU28" s="58">
        <f t="shared" si="139"/>
        <v>59</v>
      </c>
      <c r="BV28" s="58">
        <f t="shared" si="139"/>
        <v>83</v>
      </c>
      <c r="BW28" s="58">
        <f t="shared" ref="BW28:CI28" si="140">BW13-BV13</f>
        <v>145</v>
      </c>
      <c r="BX28" s="58">
        <f t="shared" si="140"/>
        <v>56</v>
      </c>
      <c r="BY28" s="58">
        <f t="shared" si="140"/>
        <v>25</v>
      </c>
      <c r="BZ28" s="58">
        <f t="shared" si="140"/>
        <v>55</v>
      </c>
      <c r="CA28" s="58">
        <f t="shared" si="140"/>
        <v>83</v>
      </c>
      <c r="CB28" s="58">
        <f t="shared" si="140"/>
        <v>90</v>
      </c>
      <c r="CC28" s="58">
        <f t="shared" si="140"/>
        <v>85</v>
      </c>
      <c r="CD28" s="58">
        <f t="shared" si="140"/>
        <v>62</v>
      </c>
      <c r="CE28" s="58">
        <f t="shared" si="140"/>
        <v>86</v>
      </c>
      <c r="CF28" s="58">
        <f t="shared" si="140"/>
        <v>99</v>
      </c>
      <c r="CG28" s="58">
        <f t="shared" si="140"/>
        <v>200</v>
      </c>
      <c r="CH28" s="58">
        <f t="shared" si="140"/>
        <v>69</v>
      </c>
      <c r="CI28" s="58">
        <f t="shared" si="140"/>
        <v>112</v>
      </c>
      <c r="CJ28" s="58"/>
      <c r="CK28" s="58">
        <f t="shared" si="128"/>
        <v>72</v>
      </c>
      <c r="CL28" s="58">
        <f t="shared" si="129"/>
        <v>107</v>
      </c>
      <c r="CM28" s="58">
        <f t="shared" ref="CM28" si="141">CM13-CL13</f>
        <v>76</v>
      </c>
      <c r="CN28" s="58">
        <f t="shared" ref="CN28" si="142">CN13-CM13</f>
        <v>90</v>
      </c>
      <c r="CO28" s="58">
        <f t="shared" ref="CO28" si="143">CO13-CN13</f>
        <v>79</v>
      </c>
      <c r="CP28" s="58">
        <f t="shared" ref="CP28" si="144">CP13-CO13</f>
        <v>117</v>
      </c>
      <c r="CQ28" s="58">
        <f t="shared" ref="CQ28" si="145">CQ13-CP13</f>
        <v>100</v>
      </c>
      <c r="CR28" s="58">
        <f t="shared" ref="CR28" si="146">CR13-CQ13</f>
        <v>94</v>
      </c>
      <c r="CS28" s="58">
        <f t="shared" ref="CS28" si="147">CS13-CR13</f>
        <v>116</v>
      </c>
      <c r="CT28" s="58">
        <f t="shared" ref="CT28" si="148">CT13-CS13</f>
        <v>129</v>
      </c>
      <c r="CU28" s="58">
        <f t="shared" ref="CU28" si="149">CU13-CT13</f>
        <v>169</v>
      </c>
      <c r="CV28" s="58">
        <f t="shared" ref="CV28" si="150">CV13-CU13</f>
        <v>491</v>
      </c>
      <c r="CW28" s="58">
        <f t="shared" ref="CW28" si="151">CW13-CV13</f>
        <v>1327</v>
      </c>
      <c r="CX28" s="58">
        <f t="shared" ref="CX28" si="152">CX13-CW13</f>
        <v>-1598</v>
      </c>
      <c r="CY28" s="58">
        <f t="shared" ref="CY28" si="153">CY13-CX13</f>
        <v>559</v>
      </c>
      <c r="CZ28" s="58">
        <f t="shared" ref="CZ28" si="154">CZ13-CY13</f>
        <v>-402</v>
      </c>
      <c r="DA28" s="58">
        <f t="shared" ref="DA28" si="155">DA13-CZ13</f>
        <v>86</v>
      </c>
      <c r="DB28" s="58">
        <f t="shared" ref="DB28" si="156">DB13-DA13</f>
        <v>46</v>
      </c>
      <c r="DC28" s="58">
        <f t="shared" ref="DC28" si="157">DC13-DB13</f>
        <v>59</v>
      </c>
      <c r="DD28" s="58">
        <f t="shared" ref="DD28" si="158">DD13-DC13</f>
        <v>60</v>
      </c>
      <c r="DE28" s="58">
        <f t="shared" ref="DE28" si="159">DE13-DD13</f>
        <v>92</v>
      </c>
      <c r="DF28" s="58">
        <f t="shared" ref="DF28" si="160">DF13-DE13</f>
        <v>122</v>
      </c>
      <c r="DG28" s="58">
        <f t="shared" ref="DG28" si="161">DG13-DF13</f>
        <v>107</v>
      </c>
      <c r="DH28" s="58">
        <f t="shared" ref="DH28" si="162">DH13-DG13</f>
        <v>78</v>
      </c>
      <c r="DI28" s="58">
        <f t="shared" ref="DI28" si="163">DI13-DH13</f>
        <v>75</v>
      </c>
      <c r="DJ28" s="58">
        <f t="shared" ref="DJ28" si="164">DJ13-DI13</f>
        <v>136</v>
      </c>
      <c r="DK28" s="58">
        <f t="shared" ref="DK28" si="165">DK13-DJ13</f>
        <v>145</v>
      </c>
      <c r="DL28" s="58">
        <f t="shared" ref="DL28" si="166">DL13-DK13</f>
        <v>74</v>
      </c>
      <c r="DM28" s="58">
        <f t="shared" ref="DM28" si="167">DM13-DL13</f>
        <v>118</v>
      </c>
      <c r="DN28" s="58">
        <f t="shared" ref="DN28" si="168">DN13-DM13</f>
        <v>204</v>
      </c>
      <c r="DO28" s="58">
        <f t="shared" ref="DO28" si="169">DO13-DN13</f>
        <v>161</v>
      </c>
      <c r="DP28" s="58">
        <f t="shared" ref="DP28" si="170">DP13-DO13</f>
        <v>147</v>
      </c>
      <c r="DQ28" s="58">
        <f t="shared" ref="DQ28" si="171">DQ13-DP13</f>
        <v>196</v>
      </c>
      <c r="DR28" s="58">
        <f t="shared" ref="DR28" si="172">DR13-DQ13</f>
        <v>384</v>
      </c>
      <c r="DS28" s="58">
        <f t="shared" ref="DS28" si="173">DS13-DR13</f>
        <v>294</v>
      </c>
      <c r="DT28" s="58">
        <f t="shared" ref="DT28" si="174">DT13-DS13</f>
        <v>151</v>
      </c>
      <c r="DU28" s="58">
        <f t="shared" ref="DU28" si="175">DU13-DT13</f>
        <v>187</v>
      </c>
      <c r="DV28" s="58">
        <f t="shared" ref="DV28" si="176">DV13-DU13</f>
        <v>247</v>
      </c>
      <c r="DW28" s="58">
        <f t="shared" ref="DW28" si="177">DW13-DV13</f>
        <v>332</v>
      </c>
      <c r="DX28" s="58">
        <f t="shared" ref="DX28" si="178">DX13-DW13</f>
        <v>319</v>
      </c>
      <c r="DY28" s="58">
        <f t="shared" ref="DY28" si="179">DY13-DX13</f>
        <v>542</v>
      </c>
      <c r="DZ28" s="58">
        <f t="shared" ref="DZ28" si="180">DZ13-DY13</f>
        <v>604</v>
      </c>
      <c r="EA28" s="58">
        <f t="shared" ref="EA28" si="181">EA13-DZ13</f>
        <v>298</v>
      </c>
      <c r="EB28" s="58">
        <f t="shared" ref="EB28" si="182">EB13-EA13</f>
        <v>320</v>
      </c>
      <c r="EC28" s="58">
        <f t="shared" ref="EC28" si="183">EC13-EB13</f>
        <v>266</v>
      </c>
      <c r="ED28" s="58">
        <f t="shared" ref="ED28" si="184">ED13-EC13</f>
        <v>384</v>
      </c>
      <c r="EE28" s="58">
        <f t="shared" ref="EE28" si="185">EE13-ED13</f>
        <v>385</v>
      </c>
      <c r="EF28" s="58">
        <f t="shared" ref="EF28" si="186">EF13-EE13</f>
        <v>287</v>
      </c>
      <c r="EG28" s="58">
        <f t="shared" ref="EG28" si="187">EG13-EF13</f>
        <v>561</v>
      </c>
      <c r="EH28" s="58"/>
      <c r="EI28" s="58">
        <v>224</v>
      </c>
      <c r="EJ28" s="58">
        <f>EJ13-EI13</f>
        <v>358</v>
      </c>
      <c r="EK28" s="58">
        <f t="shared" ref="EK28:GH28" si="188">EK13-EJ13</f>
        <v>255</v>
      </c>
      <c r="EL28" s="58">
        <f t="shared" si="188"/>
        <v>320</v>
      </c>
      <c r="EM28" s="58">
        <f t="shared" si="188"/>
        <v>418</v>
      </c>
      <c r="EN28" s="58">
        <f t="shared" si="188"/>
        <v>408</v>
      </c>
      <c r="EO28" s="58">
        <f t="shared" si="188"/>
        <v>313</v>
      </c>
      <c r="EP28" s="58">
        <f t="shared" si="188"/>
        <v>301</v>
      </c>
      <c r="EQ28" s="58">
        <f t="shared" ca="1" si="188"/>
        <v>1315.0869565217436</v>
      </c>
      <c r="ER28" s="58">
        <f t="shared" ca="1" si="188"/>
        <v>0</v>
      </c>
      <c r="ES28" s="58">
        <f t="shared" ca="1" si="188"/>
        <v>0</v>
      </c>
      <c r="ET28" s="58">
        <f t="shared" ca="1" si="188"/>
        <v>0</v>
      </c>
      <c r="EU28" s="58">
        <f t="shared" ca="1" si="188"/>
        <v>0</v>
      </c>
      <c r="EV28" s="58">
        <f t="shared" ca="1" si="188"/>
        <v>0</v>
      </c>
      <c r="EW28" s="58">
        <f t="shared" ca="1" si="188"/>
        <v>0</v>
      </c>
      <c r="EX28" s="58">
        <f t="shared" ca="1" si="188"/>
        <v>0</v>
      </c>
      <c r="EY28" s="58">
        <f t="shared" ca="1" si="188"/>
        <v>0</v>
      </c>
      <c r="EZ28" s="58">
        <f t="shared" ca="1" si="188"/>
        <v>0</v>
      </c>
      <c r="FA28" s="58">
        <f t="shared" ca="1" si="188"/>
        <v>0</v>
      </c>
      <c r="FB28" s="58">
        <f t="shared" ca="1" si="188"/>
        <v>0</v>
      </c>
      <c r="FC28" s="58">
        <f t="shared" ca="1" si="188"/>
        <v>0</v>
      </c>
      <c r="FD28" s="58">
        <f t="shared" ca="1" si="188"/>
        <v>0</v>
      </c>
      <c r="FE28" s="58">
        <f t="shared" ca="1" si="188"/>
        <v>0</v>
      </c>
      <c r="FF28" s="58">
        <f t="shared" ca="1" si="188"/>
        <v>0</v>
      </c>
      <c r="FG28" s="58">
        <f t="shared" ca="1" si="188"/>
        <v>0</v>
      </c>
      <c r="FH28" s="58">
        <f t="shared" ca="1" si="188"/>
        <v>0</v>
      </c>
      <c r="FI28" s="58">
        <f t="shared" ca="1" si="188"/>
        <v>0</v>
      </c>
      <c r="FJ28" s="58">
        <f t="shared" ca="1" si="188"/>
        <v>0</v>
      </c>
      <c r="FK28" s="58">
        <f t="shared" ca="1" si="188"/>
        <v>0</v>
      </c>
      <c r="FL28" s="58">
        <f t="shared" ca="1" si="188"/>
        <v>0</v>
      </c>
      <c r="FM28" s="58">
        <f t="shared" ca="1" si="188"/>
        <v>0</v>
      </c>
      <c r="FN28" s="58">
        <f t="shared" ca="1" si="188"/>
        <v>0</v>
      </c>
      <c r="FO28" s="58">
        <f t="shared" ca="1" si="188"/>
        <v>0</v>
      </c>
      <c r="FP28" s="58">
        <f t="shared" ca="1" si="188"/>
        <v>0</v>
      </c>
      <c r="FQ28" s="58">
        <f t="shared" ca="1" si="188"/>
        <v>0</v>
      </c>
      <c r="FR28" s="58">
        <f t="shared" ca="1" si="188"/>
        <v>0</v>
      </c>
      <c r="FS28" s="58">
        <f t="shared" ca="1" si="188"/>
        <v>0</v>
      </c>
      <c r="FT28" s="58">
        <f t="shared" ca="1" si="188"/>
        <v>0</v>
      </c>
      <c r="FU28" s="58">
        <f t="shared" ca="1" si="188"/>
        <v>0</v>
      </c>
      <c r="FV28" s="58">
        <f t="shared" ca="1" si="188"/>
        <v>0</v>
      </c>
      <c r="FW28" s="58">
        <f t="shared" ca="1" si="188"/>
        <v>0</v>
      </c>
      <c r="FX28" s="58">
        <f t="shared" ca="1" si="188"/>
        <v>0</v>
      </c>
      <c r="FY28" s="58">
        <f t="shared" ca="1" si="188"/>
        <v>0</v>
      </c>
      <c r="FZ28" s="58">
        <f t="shared" ca="1" si="188"/>
        <v>0</v>
      </c>
      <c r="GA28" s="58">
        <f t="shared" ca="1" si="188"/>
        <v>0</v>
      </c>
      <c r="GB28" s="58">
        <f t="shared" ca="1" si="188"/>
        <v>0</v>
      </c>
      <c r="GC28" s="58">
        <f t="shared" ca="1" si="188"/>
        <v>0</v>
      </c>
      <c r="GD28" s="58">
        <f t="shared" ca="1" si="188"/>
        <v>0</v>
      </c>
      <c r="GE28" s="58">
        <f t="shared" ca="1" si="188"/>
        <v>0</v>
      </c>
      <c r="GF28" s="58">
        <f t="shared" ca="1" si="188"/>
        <v>0</v>
      </c>
      <c r="GG28" s="58">
        <f t="shared" ca="1" si="188"/>
        <v>0</v>
      </c>
      <c r="GH28" s="58">
        <f t="shared" ca="1" si="188"/>
        <v>0</v>
      </c>
      <c r="GI28" s="58">
        <f t="shared" ref="GI28" ca="1" si="189">GI13-GH13</f>
        <v>0</v>
      </c>
    </row>
    <row r="29" spans="2:191" x14ac:dyDescent="0.2"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</row>
    <row r="30" spans="2:191" ht="15" x14ac:dyDescent="0.25">
      <c r="B30" s="6" t="s">
        <v>82</v>
      </c>
      <c r="C30" s="6"/>
      <c r="D30" s="7">
        <f t="shared" ref="D30:AH30" si="190">D15-C15</f>
        <v>1602</v>
      </c>
      <c r="E30" s="7">
        <f t="shared" si="190"/>
        <v>1822</v>
      </c>
      <c r="F30" s="7">
        <f t="shared" si="190"/>
        <v>3752</v>
      </c>
      <c r="G30" s="7">
        <f t="shared" si="190"/>
        <v>1535</v>
      </c>
      <c r="H30" s="7">
        <f t="shared" si="190"/>
        <v>1704</v>
      </c>
      <c r="I30" s="7">
        <f t="shared" si="190"/>
        <v>1949</v>
      </c>
      <c r="J30" s="7">
        <f t="shared" si="190"/>
        <v>1928</v>
      </c>
      <c r="K30" s="7">
        <f t="shared" si="190"/>
        <v>1688</v>
      </c>
      <c r="L30" s="7">
        <f t="shared" si="190"/>
        <v>1945</v>
      </c>
      <c r="M30" s="7">
        <f t="shared" si="190"/>
        <v>1391</v>
      </c>
      <c r="N30" s="7">
        <f t="shared" si="190"/>
        <v>1870</v>
      </c>
      <c r="O30" s="7">
        <f t="shared" si="190"/>
        <v>1634</v>
      </c>
      <c r="P30" s="7">
        <f t="shared" si="190"/>
        <v>1317</v>
      </c>
      <c r="Q30" s="7">
        <f t="shared" si="190"/>
        <v>1631</v>
      </c>
      <c r="R30" s="7">
        <f t="shared" si="190"/>
        <v>1763</v>
      </c>
      <c r="S30" s="7">
        <f t="shared" si="190"/>
        <v>1210</v>
      </c>
      <c r="T30" s="7">
        <f t="shared" si="190"/>
        <v>1259</v>
      </c>
      <c r="U30" s="7">
        <f t="shared" si="190"/>
        <v>1661</v>
      </c>
      <c r="V30" s="7">
        <f t="shared" si="190"/>
        <v>1623</v>
      </c>
      <c r="W30" s="7">
        <f t="shared" si="190"/>
        <v>1467</v>
      </c>
      <c r="X30" s="7">
        <f t="shared" si="190"/>
        <v>3899</v>
      </c>
      <c r="Y30" s="7">
        <f t="shared" si="190"/>
        <v>1491</v>
      </c>
      <c r="Z30" s="7">
        <f t="shared" si="190"/>
        <v>1901</v>
      </c>
      <c r="AA30" s="7">
        <f t="shared" si="190"/>
        <v>2157</v>
      </c>
      <c r="AB30" s="7">
        <f t="shared" si="190"/>
        <v>176</v>
      </c>
      <c r="AC30" s="7">
        <f t="shared" si="190"/>
        <v>2776</v>
      </c>
      <c r="AD30" s="7">
        <f t="shared" si="190"/>
        <v>1392</v>
      </c>
      <c r="AE30" s="7">
        <f t="shared" si="190"/>
        <v>1661</v>
      </c>
      <c r="AF30" s="7">
        <f t="shared" si="190"/>
        <v>991</v>
      </c>
      <c r="AG30" s="7">
        <f t="shared" si="190"/>
        <v>1806</v>
      </c>
      <c r="AH30" s="7">
        <f t="shared" si="190"/>
        <v>3182</v>
      </c>
      <c r="AI30" s="7"/>
      <c r="AJ30" s="7">
        <f>AJ15</f>
        <v>228</v>
      </c>
      <c r="AK30" s="7">
        <f t="shared" ref="AK30:BP30" si="191">AK15-AJ15</f>
        <v>2121</v>
      </c>
      <c r="AL30" s="7">
        <f t="shared" si="191"/>
        <v>1826</v>
      </c>
      <c r="AM30" s="7">
        <f t="shared" si="191"/>
        <v>1560</v>
      </c>
      <c r="AN30" s="7">
        <f t="shared" si="191"/>
        <v>1433</v>
      </c>
      <c r="AO30" s="7">
        <f t="shared" si="191"/>
        <v>1743</v>
      </c>
      <c r="AP30" s="7">
        <f t="shared" si="191"/>
        <v>1273</v>
      </c>
      <c r="AQ30" s="7">
        <f t="shared" si="191"/>
        <v>1807</v>
      </c>
      <c r="AR30" s="7">
        <f t="shared" si="191"/>
        <v>2067</v>
      </c>
      <c r="AS30" s="7">
        <f t="shared" si="191"/>
        <v>-1975</v>
      </c>
      <c r="AT30" s="7">
        <f t="shared" si="191"/>
        <v>5971</v>
      </c>
      <c r="AU30" s="7">
        <f t="shared" si="191"/>
        <v>2305</v>
      </c>
      <c r="AV30" s="7">
        <f t="shared" si="191"/>
        <v>2113</v>
      </c>
      <c r="AW30" s="7">
        <f t="shared" si="191"/>
        <v>2903</v>
      </c>
      <c r="AX30" s="7">
        <f t="shared" si="191"/>
        <v>1752</v>
      </c>
      <c r="AY30" s="7">
        <f t="shared" si="191"/>
        <v>1462</v>
      </c>
      <c r="AZ30" s="7">
        <f t="shared" si="191"/>
        <v>1207</v>
      </c>
      <c r="BA30" s="7">
        <f t="shared" si="191"/>
        <v>2234</v>
      </c>
      <c r="BB30" s="7">
        <f t="shared" si="191"/>
        <v>2013</v>
      </c>
      <c r="BC30" s="7">
        <f t="shared" si="191"/>
        <v>1225</v>
      </c>
      <c r="BD30" s="7">
        <f t="shared" si="191"/>
        <v>2254</v>
      </c>
      <c r="BE30" s="7">
        <f t="shared" si="191"/>
        <v>1566</v>
      </c>
      <c r="BF30" s="7">
        <f t="shared" si="191"/>
        <v>2146</v>
      </c>
      <c r="BG30" s="7">
        <f t="shared" si="191"/>
        <v>1801</v>
      </c>
      <c r="BH30" s="7">
        <f t="shared" si="191"/>
        <v>1275</v>
      </c>
      <c r="BI30" s="7">
        <f t="shared" si="191"/>
        <v>1585</v>
      </c>
      <c r="BJ30" s="7">
        <f t="shared" si="191"/>
        <v>2350</v>
      </c>
      <c r="BK30" s="7">
        <f t="shared" si="191"/>
        <v>2054</v>
      </c>
      <c r="BL30" s="7">
        <f t="shared" si="191"/>
        <v>1524</v>
      </c>
      <c r="BM30" s="7">
        <f t="shared" si="191"/>
        <v>1577</v>
      </c>
      <c r="BN30" s="7">
        <f t="shared" si="191"/>
        <v>1584</v>
      </c>
      <c r="BO30" s="7">
        <f t="shared" si="191"/>
        <v>1887</v>
      </c>
      <c r="BP30" s="7">
        <f t="shared" si="191"/>
        <v>1327</v>
      </c>
      <c r="BQ30" s="7">
        <f t="shared" si="126"/>
        <v>1355</v>
      </c>
      <c r="BR30" s="7">
        <f t="shared" si="127"/>
        <v>1355</v>
      </c>
      <c r="BS30" s="7">
        <f t="shared" ref="BS30:BV30" si="192">BS15-BR15</f>
        <v>2110</v>
      </c>
      <c r="BT30" s="7">
        <f t="shared" si="192"/>
        <v>1475</v>
      </c>
      <c r="BU30" s="7">
        <f t="shared" si="192"/>
        <v>1523</v>
      </c>
      <c r="BV30" s="7">
        <f t="shared" si="192"/>
        <v>1310</v>
      </c>
      <c r="BW30" s="7">
        <f t="shared" ref="BW30:CI30" si="193">BW15-BV15</f>
        <v>3387</v>
      </c>
      <c r="BX30" s="7">
        <f t="shared" si="193"/>
        <v>1104</v>
      </c>
      <c r="BY30" s="7">
        <f t="shared" si="193"/>
        <v>801</v>
      </c>
      <c r="BZ30" s="7">
        <f t="shared" si="193"/>
        <v>1992</v>
      </c>
      <c r="CA30" s="7">
        <f t="shared" si="193"/>
        <v>3169</v>
      </c>
      <c r="CB30" s="7">
        <f t="shared" si="193"/>
        <v>2700</v>
      </c>
      <c r="CC30" s="7">
        <f t="shared" si="193"/>
        <v>2196</v>
      </c>
      <c r="CD30" s="7">
        <f t="shared" si="193"/>
        <v>2026</v>
      </c>
      <c r="CE30" s="7">
        <f t="shared" si="193"/>
        <v>2147</v>
      </c>
      <c r="CF30" s="7">
        <f t="shared" si="193"/>
        <v>2743</v>
      </c>
      <c r="CG30" s="7">
        <f t="shared" si="193"/>
        <v>4279</v>
      </c>
      <c r="CH30" s="7">
        <f t="shared" si="193"/>
        <v>1824</v>
      </c>
      <c r="CI30" s="7">
        <f t="shared" si="193"/>
        <v>3004</v>
      </c>
      <c r="CJ30" s="7"/>
      <c r="CK30" s="7">
        <f t="shared" si="128"/>
        <v>2817</v>
      </c>
      <c r="CL30" s="7">
        <f t="shared" si="129"/>
        <v>2133</v>
      </c>
      <c r="CM30" s="7">
        <f t="shared" ref="CM30" si="194">CM15-CL15</f>
        <v>2003</v>
      </c>
      <c r="CN30" s="7">
        <f t="shared" ref="CN30" si="195">CN15-CM15</f>
        <v>2199</v>
      </c>
      <c r="CO30" s="7">
        <f t="shared" ref="CO30" si="196">CO15-CN15</f>
        <v>2744</v>
      </c>
      <c r="CP30" s="7">
        <f t="shared" ref="CP30" si="197">CP15-CO15</f>
        <v>2148</v>
      </c>
      <c r="CQ30" s="7">
        <f t="shared" ref="CQ30" si="198">CQ15-CP15</f>
        <v>2232</v>
      </c>
      <c r="CR30" s="7">
        <f t="shared" ref="CR30" si="199">CR15-CQ15</f>
        <v>2132</v>
      </c>
      <c r="CS30" s="7">
        <f t="shared" ref="CS30" si="200">CS15-CR15</f>
        <v>2826</v>
      </c>
      <c r="CT30" s="7">
        <f t="shared" ref="CT30" si="201">CT15-CS15</f>
        <v>2019</v>
      </c>
      <c r="CU30" s="7">
        <f t="shared" ref="CU30" si="202">CU15-CT15</f>
        <v>1842</v>
      </c>
      <c r="CV30" s="7">
        <f t="shared" ref="CV30" si="203">CV15-CU15</f>
        <v>2613</v>
      </c>
      <c r="CW30" s="7">
        <f t="shared" ref="CW30" si="204">CW15-CV15</f>
        <v>5609</v>
      </c>
      <c r="CX30" s="7">
        <f t="shared" ref="CX30" si="205">CX15-CW15</f>
        <v>3281</v>
      </c>
      <c r="CY30" s="7">
        <f t="shared" ref="CY30" si="206">CY15-CX15</f>
        <v>2357</v>
      </c>
      <c r="CZ30" s="7">
        <f t="shared" ref="CZ30" si="207">CZ15-CY15</f>
        <v>2530</v>
      </c>
      <c r="DA30" s="7">
        <f t="shared" ref="DA30" si="208">DA15-CZ15</f>
        <v>3091</v>
      </c>
      <c r="DB30" s="7">
        <f t="shared" ref="DB30" si="209">DB15-DA15</f>
        <v>3522</v>
      </c>
      <c r="DC30" s="7">
        <f t="shared" ref="DC30" si="210">DC15-DB15</f>
        <v>2613</v>
      </c>
      <c r="DD30" s="7">
        <f t="shared" ref="DD30" si="211">DD15-DC15</f>
        <v>2981</v>
      </c>
      <c r="DE30" s="7">
        <f t="shared" ref="DE30" si="212">DE15-DD15</f>
        <v>2765</v>
      </c>
      <c r="DF30" s="7">
        <f t="shared" ref="DF30" si="213">DF15-DE15</f>
        <v>3898</v>
      </c>
      <c r="DG30" s="7">
        <f t="shared" ref="DG30" si="214">DG15-DF15</f>
        <v>2894</v>
      </c>
      <c r="DH30" s="7">
        <f t="shared" ref="DH30" si="215">DH15-DG15</f>
        <v>2886</v>
      </c>
      <c r="DI30" s="7">
        <f t="shared" ref="DI30" si="216">DI15-DH15</f>
        <v>3165</v>
      </c>
      <c r="DJ30" s="7">
        <f t="shared" ref="DJ30" si="217">DJ15-DI15</f>
        <v>4581</v>
      </c>
      <c r="DK30" s="7">
        <f t="shared" ref="DK30" si="218">DK15-DJ15</f>
        <v>6573</v>
      </c>
      <c r="DL30" s="7">
        <f t="shared" ref="DL30" si="219">DL15-DK15</f>
        <v>3431</v>
      </c>
      <c r="DM30" s="7">
        <f t="shared" ref="DM30" si="220">DM15-DL15</f>
        <v>3590</v>
      </c>
      <c r="DN30" s="7">
        <f t="shared" ref="DN30" si="221">DN15-DM15</f>
        <v>4513</v>
      </c>
      <c r="DO30" s="7">
        <f t="shared" ref="DO30" si="222">DO15-DN15</f>
        <v>3503</v>
      </c>
      <c r="DP30" s="7">
        <f t="shared" ref="DP30" si="223">DP15-DO15</f>
        <v>3428</v>
      </c>
      <c r="DQ30" s="7">
        <f t="shared" ref="DQ30" si="224">DQ15-DP15</f>
        <v>4244</v>
      </c>
      <c r="DR30" s="7">
        <f t="shared" ref="DR30" si="225">DR15-DQ15</f>
        <v>5838</v>
      </c>
      <c r="DS30" s="7">
        <f t="shared" ref="DS30" si="226">DS15-DR15</f>
        <v>3456</v>
      </c>
      <c r="DT30" s="7">
        <f t="shared" ref="DT30" si="227">DT15-DS15</f>
        <v>2678</v>
      </c>
      <c r="DU30" s="7">
        <f t="shared" ref="DU30" si="228">DU15-DT15</f>
        <v>2928</v>
      </c>
      <c r="DV30" s="7">
        <f t="shared" ref="DV30" si="229">DV15-DU15</f>
        <v>4585</v>
      </c>
      <c r="DW30" s="7">
        <f t="shared" ref="DW30" si="230">DW15-DV15</f>
        <v>5051</v>
      </c>
      <c r="DX30" s="7">
        <f t="shared" ref="DX30" si="231">DX15-DW15</f>
        <v>4791</v>
      </c>
      <c r="DY30" s="7">
        <f t="shared" ref="DY30" si="232">DY15-DX15</f>
        <v>8052</v>
      </c>
      <c r="DZ30" s="7">
        <f t="shared" ref="DZ30" si="233">DZ15-DY15</f>
        <v>4702</v>
      </c>
      <c r="EA30" s="7">
        <f t="shared" ref="EA30" si="234">EA15-DZ15</f>
        <v>3783</v>
      </c>
      <c r="EB30" s="7">
        <f t="shared" ref="EB30" si="235">EB15-EA15</f>
        <v>3757</v>
      </c>
      <c r="EC30" s="7">
        <f t="shared" ref="EC30" si="236">EC15-EB15</f>
        <v>3523</v>
      </c>
      <c r="ED30" s="7">
        <f t="shared" ref="ED30" si="237">ED15-EC15</f>
        <v>4296</v>
      </c>
      <c r="EE30" s="7">
        <f t="shared" ref="EE30" si="238">EE15-ED15</f>
        <v>3301</v>
      </c>
      <c r="EF30" s="7">
        <f t="shared" ref="EF30" si="239">EF15-EE15</f>
        <v>3475</v>
      </c>
      <c r="EG30" s="7">
        <f t="shared" ref="EG30" si="240">EG15-EF15</f>
        <v>6895</v>
      </c>
      <c r="EH30" s="7"/>
      <c r="EI30" s="7">
        <f>EI15</f>
        <v>3197</v>
      </c>
      <c r="EJ30" s="7">
        <f>EJ15-EI15</f>
        <v>4144</v>
      </c>
      <c r="EK30" s="7">
        <f t="shared" ref="EK30:GH30" si="241">EK15-EJ15</f>
        <v>3393</v>
      </c>
      <c r="EL30" s="7">
        <f t="shared" si="241"/>
        <v>3630</v>
      </c>
      <c r="EM30" s="7">
        <f t="shared" si="241"/>
        <v>4435</v>
      </c>
      <c r="EN30" s="7">
        <f t="shared" si="241"/>
        <v>3629</v>
      </c>
      <c r="EO30" s="7">
        <f t="shared" si="241"/>
        <v>3297</v>
      </c>
      <c r="EP30" s="7">
        <f t="shared" si="241"/>
        <v>3589</v>
      </c>
      <c r="EQ30" s="7">
        <f t="shared" ca="1" si="241"/>
        <v>13026.043478260872</v>
      </c>
      <c r="ER30" s="7">
        <f t="shared" ca="1" si="241"/>
        <v>0</v>
      </c>
      <c r="ES30" s="7">
        <f t="shared" ca="1" si="241"/>
        <v>0</v>
      </c>
      <c r="ET30" s="7">
        <f t="shared" ca="1" si="241"/>
        <v>0</v>
      </c>
      <c r="EU30" s="7">
        <f t="shared" ca="1" si="241"/>
        <v>0</v>
      </c>
      <c r="EV30" s="7">
        <f t="shared" ca="1" si="241"/>
        <v>0</v>
      </c>
      <c r="EW30" s="7">
        <f t="shared" ca="1" si="241"/>
        <v>0</v>
      </c>
      <c r="EX30" s="7">
        <f t="shared" ca="1" si="241"/>
        <v>0</v>
      </c>
      <c r="EY30" s="7">
        <f t="shared" ca="1" si="241"/>
        <v>0</v>
      </c>
      <c r="EZ30" s="7">
        <f t="shared" ca="1" si="241"/>
        <v>0</v>
      </c>
      <c r="FA30" s="7">
        <f t="shared" ca="1" si="241"/>
        <v>0</v>
      </c>
      <c r="FB30" s="7">
        <f t="shared" ca="1" si="241"/>
        <v>0</v>
      </c>
      <c r="FC30" s="7">
        <f t="shared" ca="1" si="241"/>
        <v>0</v>
      </c>
      <c r="FD30" s="7">
        <f t="shared" ca="1" si="241"/>
        <v>0</v>
      </c>
      <c r="FE30" s="7">
        <f t="shared" ca="1" si="241"/>
        <v>0</v>
      </c>
      <c r="FF30" s="7">
        <f t="shared" ca="1" si="241"/>
        <v>0</v>
      </c>
      <c r="FG30" s="7">
        <f t="shared" ca="1" si="241"/>
        <v>0</v>
      </c>
      <c r="FH30" s="7">
        <f t="shared" ca="1" si="241"/>
        <v>0</v>
      </c>
      <c r="FI30" s="7">
        <f t="shared" ca="1" si="241"/>
        <v>0</v>
      </c>
      <c r="FJ30" s="7">
        <f t="shared" ca="1" si="241"/>
        <v>0</v>
      </c>
      <c r="FK30" s="7">
        <f t="shared" ca="1" si="241"/>
        <v>0</v>
      </c>
      <c r="FL30" s="7">
        <f t="shared" ca="1" si="241"/>
        <v>0</v>
      </c>
      <c r="FM30" s="7">
        <f t="shared" ca="1" si="241"/>
        <v>0</v>
      </c>
      <c r="FN30" s="7">
        <f t="shared" ca="1" si="241"/>
        <v>0</v>
      </c>
      <c r="FO30" s="7">
        <f t="shared" ca="1" si="241"/>
        <v>0</v>
      </c>
      <c r="FP30" s="7">
        <f t="shared" ca="1" si="241"/>
        <v>0</v>
      </c>
      <c r="FQ30" s="7">
        <f t="shared" ca="1" si="241"/>
        <v>0</v>
      </c>
      <c r="FR30" s="7">
        <f t="shared" ca="1" si="241"/>
        <v>0</v>
      </c>
      <c r="FS30" s="7">
        <f t="shared" ca="1" si="241"/>
        <v>0</v>
      </c>
      <c r="FT30" s="7">
        <f t="shared" ca="1" si="241"/>
        <v>0</v>
      </c>
      <c r="FU30" s="7">
        <f t="shared" ca="1" si="241"/>
        <v>0</v>
      </c>
      <c r="FV30" s="7">
        <f t="shared" ca="1" si="241"/>
        <v>0</v>
      </c>
      <c r="FW30" s="7">
        <f t="shared" ca="1" si="241"/>
        <v>0</v>
      </c>
      <c r="FX30" s="7">
        <f t="shared" ca="1" si="241"/>
        <v>0</v>
      </c>
      <c r="FY30" s="7">
        <f t="shared" ca="1" si="241"/>
        <v>0</v>
      </c>
      <c r="FZ30" s="7">
        <f t="shared" ca="1" si="241"/>
        <v>0</v>
      </c>
      <c r="GA30" s="7">
        <f t="shared" ca="1" si="241"/>
        <v>0</v>
      </c>
      <c r="GB30" s="7">
        <f t="shared" ca="1" si="241"/>
        <v>0</v>
      </c>
      <c r="GC30" s="7">
        <f t="shared" ca="1" si="241"/>
        <v>0</v>
      </c>
      <c r="GD30" s="7">
        <f t="shared" ca="1" si="241"/>
        <v>0</v>
      </c>
      <c r="GE30" s="7">
        <f t="shared" ca="1" si="241"/>
        <v>0</v>
      </c>
      <c r="GF30" s="7">
        <f t="shared" ca="1" si="241"/>
        <v>0</v>
      </c>
      <c r="GG30" s="7">
        <f t="shared" ca="1" si="241"/>
        <v>0</v>
      </c>
      <c r="GH30" s="7">
        <f t="shared" ca="1" si="241"/>
        <v>0</v>
      </c>
      <c r="GI30" s="7">
        <f t="shared" ref="GI30" ca="1" si="242">GI15-GH15</f>
        <v>0</v>
      </c>
    </row>
    <row r="32" spans="2:191" x14ac:dyDescent="0.2">
      <c r="B32" s="55" t="s">
        <v>219</v>
      </c>
      <c r="C32" s="20">
        <f>C15/'PV Weekly trends'!C16</f>
        <v>1.8799898847584987E-2</v>
      </c>
      <c r="D32" s="20">
        <f>D15/'PV Weekly trends'!D16</f>
        <v>1.9081765177263808E-2</v>
      </c>
      <c r="E32" s="20">
        <f>E15/'PV Weekly trends'!E16</f>
        <v>1.9421394931599015E-2</v>
      </c>
      <c r="F32" s="20">
        <f>F15/'PV Weekly trends'!F16</f>
        <v>2.0034086190747483E-2</v>
      </c>
      <c r="G32" s="20">
        <f>G15/'PV Weekly trends'!G16</f>
        <v>2.030913674327546E-2</v>
      </c>
      <c r="H32" s="20">
        <f>H15/'PV Weekly trends'!H16</f>
        <v>2.0501292760261195E-2</v>
      </c>
      <c r="I32" s="20">
        <f>I15/'PV Weekly trends'!I16</f>
        <v>2.0723217843217498E-2</v>
      </c>
      <c r="J32" s="20">
        <f>J15/'PV Weekly trends'!J16</f>
        <v>2.0969872194683978E-2</v>
      </c>
      <c r="K32" s="20">
        <f>K15/'PV Weekly trends'!K16</f>
        <v>2.1161280700861616E-2</v>
      </c>
      <c r="L32" s="20">
        <f>L15/'PV Weekly trends'!L16</f>
        <v>2.1268244616029417E-2</v>
      </c>
      <c r="M32" s="20">
        <f>M15/'PV Weekly trends'!M16</f>
        <v>2.1465939582300544E-2</v>
      </c>
      <c r="N32" s="20">
        <f>N15/'PV Weekly trends'!N16</f>
        <v>2.1591058778760025E-2</v>
      </c>
      <c r="O32" s="20">
        <f>O15/'PV Weekly trends'!O16</f>
        <v>2.1716395611900797E-2</v>
      </c>
      <c r="P32" s="20">
        <f>P15/'PV Weekly trends'!P16</f>
        <v>2.1716719280326532E-2</v>
      </c>
      <c r="Q32" s="20">
        <f>Q15/'PV Weekly trends'!Q16</f>
        <v>2.1673606896984662E-2</v>
      </c>
      <c r="R32" s="20">
        <f>R15/'PV Weekly trends'!R16</f>
        <v>2.1598597065226949E-2</v>
      </c>
      <c r="S32" s="20">
        <f>S15/'PV Weekly trends'!S16</f>
        <v>2.1474876696223496E-2</v>
      </c>
      <c r="T32" s="20">
        <f>T15/'PV Weekly trends'!T16</f>
        <v>2.1369608007690312E-2</v>
      </c>
      <c r="U32" s="20">
        <f>U15/'PV Weekly trends'!U16</f>
        <v>2.1301425080515995E-2</v>
      </c>
      <c r="V32" s="20">
        <f>V15/'PV Weekly trends'!V16</f>
        <v>2.1339359286672976E-2</v>
      </c>
      <c r="W32" s="20">
        <f>W15/'PV Weekly trends'!W16</f>
        <v>2.1437037455112423E-2</v>
      </c>
      <c r="X32" s="20">
        <f>X15/'PV Weekly trends'!X16</f>
        <v>2.1305355791534985E-2</v>
      </c>
      <c r="Y32" s="20">
        <f>Y15/'PV Weekly trends'!Y16</f>
        <v>2.1271567841322159E-2</v>
      </c>
      <c r="Z32" s="20">
        <f>Z15/'PV Weekly trends'!Z16</f>
        <v>2.127461387366639E-2</v>
      </c>
      <c r="AA32" s="20">
        <f>AA15/'PV Weekly trends'!AA16</f>
        <v>2.1161544869020769E-2</v>
      </c>
      <c r="AB32" s="20">
        <f>AB15/'PV Weekly trends'!AB16</f>
        <v>2.1065978302895222E-2</v>
      </c>
      <c r="AC32" s="20">
        <f>AC15/'PV Weekly trends'!AC16</f>
        <v>2.111748253726101E-2</v>
      </c>
      <c r="AD32" s="20">
        <f>AD15/'PV Weekly trends'!AD16</f>
        <v>2.1181791891586314E-2</v>
      </c>
      <c r="AE32" s="20">
        <f>AE15/'PV Weekly trends'!AE16</f>
        <v>2.1177127568689391E-2</v>
      </c>
      <c r="AF32" s="20">
        <f>AF15/'PV Weekly trends'!AF16</f>
        <v>2.1258664939873342E-2</v>
      </c>
      <c r="AG32" s="20">
        <f>AG15/'PV Weekly trends'!AG16</f>
        <v>2.1207326230677611E-2</v>
      </c>
      <c r="AH32" s="20">
        <f>AH15/'PV Weekly trends'!AH16</f>
        <v>2.157174613763059E-2</v>
      </c>
      <c r="AI32" s="60"/>
      <c r="AJ32" s="20">
        <f>AJ15/'PV Weekly trends'!AJ16</f>
        <v>1.493123772102161E-2</v>
      </c>
      <c r="AK32" s="20">
        <f>AK15/'PV Weekly trends'!AK16</f>
        <v>1.7649047672714979E-2</v>
      </c>
      <c r="AL32" s="20">
        <f>AL15/'PV Weekly trends'!AL16</f>
        <v>1.9829678497979036E-2</v>
      </c>
      <c r="AM32" s="20">
        <f>AM15/'PV Weekly trends'!AM16</f>
        <v>2.0172353148083012E-2</v>
      </c>
      <c r="AN32" s="20">
        <f>AN15/'PV Weekly trends'!AN16</f>
        <v>2.0433062336803458E-2</v>
      </c>
      <c r="AO32" s="20">
        <f>AO15/'PV Weekly trends'!AO16</f>
        <v>2.0465861904236944E-2</v>
      </c>
      <c r="AP32" s="20">
        <f>AP15/'PV Weekly trends'!AP16</f>
        <v>2.0045705152557186E-2</v>
      </c>
      <c r="AQ32" s="20">
        <f>AQ15/'PV Weekly trends'!AQ16</f>
        <v>2.0370373516305981E-2</v>
      </c>
      <c r="AR32" s="20">
        <f>AR15/'PV Weekly trends'!AR16</f>
        <v>2.0977455726197795E-2</v>
      </c>
      <c r="AS32" s="20">
        <f>AR32</f>
        <v>2.0977455726197795E-2</v>
      </c>
      <c r="AT32" s="20">
        <f>AT15/'PV Weekly trends'!AT16</f>
        <v>2.1949217966408724E-2</v>
      </c>
      <c r="AU32" s="20">
        <f>AU15/'PV Weekly trends'!AU16</f>
        <v>2.2678058235123755E-2</v>
      </c>
      <c r="AV32" s="20">
        <f>AV15/'PV Weekly trends'!AV16</f>
        <v>2.3257691328457966E-2</v>
      </c>
      <c r="AW32" s="20">
        <f>AW15/'PV Weekly trends'!AW16</f>
        <v>2.4131113492787293E-2</v>
      </c>
      <c r="AX32" s="20">
        <f>AX15/'PV Weekly trends'!AX16</f>
        <v>2.3756707217215314E-2</v>
      </c>
      <c r="AY32" s="20">
        <f>AY15/'PV Weekly trends'!AY16</f>
        <v>2.3609399826247237E-2</v>
      </c>
      <c r="AZ32" s="20">
        <f>AZ15/'PV Weekly trends'!AZ16</f>
        <v>2.3113907907414043E-2</v>
      </c>
      <c r="BA32" s="20">
        <f>BA15/'PV Weekly trends'!BA16</f>
        <v>2.4054980237065097E-2</v>
      </c>
      <c r="BB32" s="20">
        <f>BB15/'PV Weekly trends'!BB16</f>
        <v>2.3787513215091021E-2</v>
      </c>
      <c r="BC32" s="20">
        <f>BC15/'PV Weekly trends'!BC16</f>
        <v>2.3580477707261887E-2</v>
      </c>
      <c r="BD32" s="20">
        <f>BD15/'PV Weekly trends'!BD16</f>
        <v>2.3986110276528746E-2</v>
      </c>
      <c r="BE32" s="20">
        <f>BE15/'PV Weekly trends'!BE16</f>
        <v>2.3988256260954521E-2</v>
      </c>
      <c r="BF32" s="20">
        <f>BF15/'PV Weekly trends'!BF16</f>
        <v>2.415679124886053E-2</v>
      </c>
      <c r="BG32" s="20">
        <f>BG15/'PV Weekly trends'!BG16</f>
        <v>2.4134338000744753E-2</v>
      </c>
      <c r="BH32" s="20">
        <f>BH15/'PV Weekly trends'!BH16</f>
        <v>2.4159304194591717E-2</v>
      </c>
      <c r="BI32" s="20">
        <f>BI15/'PV Weekly trends'!BI16</f>
        <v>2.41247263332466E-2</v>
      </c>
      <c r="BJ32" s="20">
        <f>BJ15/'PV Weekly trends'!BJ16</f>
        <v>2.4291006713572049E-2</v>
      </c>
      <c r="BK32" s="20">
        <f>BK15/'PV Weekly trends'!BK16</f>
        <v>2.433319432981761E-2</v>
      </c>
      <c r="BL32" s="20">
        <f>BL15/'PV Weekly trends'!BL16</f>
        <v>2.4315720080422099E-2</v>
      </c>
      <c r="BM32" s="20">
        <f>BM15/'PV Weekly trends'!BM16</f>
        <v>2.4316419457324913E-2</v>
      </c>
      <c r="BN32" s="20">
        <f>BN15/'PV Weekly trends'!BN16</f>
        <v>2.4252668128719457E-2</v>
      </c>
      <c r="BO32" s="20">
        <f>BO15/'PV Weekly trends'!BO16</f>
        <v>2.4257787457404596E-2</v>
      </c>
      <c r="BP32" s="20">
        <f>BP15/'PV Weekly trends'!BP16</f>
        <v>2.4138691919979562E-2</v>
      </c>
      <c r="BQ32" s="20">
        <f>BQ15/'PV Weekly trends'!BQ16</f>
        <v>2.2117205939349117E-2</v>
      </c>
      <c r="BR32" s="20">
        <f>BR15/'PV Weekly trends'!BR16</f>
        <v>2.3965063605312226E-2</v>
      </c>
      <c r="BS32" s="20">
        <f>BS15/'PV Weekly trends'!BS16</f>
        <v>2.3989018451802697E-2</v>
      </c>
      <c r="BT32" s="20">
        <f>BT15/'PV Weekly trends'!BU16</f>
        <v>2.3223698377477554E-2</v>
      </c>
      <c r="BU32" s="20">
        <f>BU15/'PV Weekly trends'!BU16</f>
        <v>2.3772125224250044E-2</v>
      </c>
      <c r="BV32" s="20">
        <f>BV15/'PV Weekly trends'!BV16</f>
        <v>2.3801022518455461E-2</v>
      </c>
      <c r="BW32" s="20">
        <f>BW15/'PV Weekly trends'!BW16</f>
        <v>2.3692328413807105E-2</v>
      </c>
      <c r="BX32" s="20">
        <f>BX15/'PV Weekly trends'!BX16</f>
        <v>2.3604492863467514E-2</v>
      </c>
      <c r="BY32" s="20">
        <f>BY15/'PV Weekly trends'!BY16</f>
        <v>2.3536824541461703E-2</v>
      </c>
      <c r="BZ32" s="20">
        <f>BZ15/'PV Weekly trends'!BZ16</f>
        <v>2.3539559774580558E-2</v>
      </c>
      <c r="CA32" s="20">
        <f>CA15/'PV Weekly trends'!CA16</f>
        <v>2.3589931476706842E-2</v>
      </c>
      <c r="CB32" s="20">
        <f>CB15/'PV Weekly trends'!CB16</f>
        <v>2.3584640253573201E-2</v>
      </c>
      <c r="CC32" s="20">
        <f>CC15/'PV Weekly trends'!CC16</f>
        <v>2.3650681085262314E-2</v>
      </c>
      <c r="CD32" s="20">
        <f>CD15/'PV Weekly trends'!CD16</f>
        <v>2.3725830121140361E-2</v>
      </c>
      <c r="CE32" s="20">
        <f>CE15/'PV Weekly trends'!CF16</f>
        <v>2.3302644327453024E-2</v>
      </c>
      <c r="CF32" s="20">
        <f>CF15/'PV Weekly trends'!CG16</f>
        <v>2.3090803138087337E-2</v>
      </c>
      <c r="CG32" s="20">
        <f>CG15/'PV Weekly trends'!CG16</f>
        <v>2.4193654391314511E-2</v>
      </c>
      <c r="CH32" s="20">
        <f>CH15/'PV Weekly trends'!CH16</f>
        <v>2.4291824793430387E-2</v>
      </c>
      <c r="CI32" s="20">
        <f>CI15/'PV Weekly trends'!CI16</f>
        <v>2.4567557422539684E-2</v>
      </c>
      <c r="CJ32" s="20"/>
      <c r="CK32" s="20">
        <f>CK15/'PV Weekly trends'!CK16</f>
        <v>2.2138916395529777E-2</v>
      </c>
      <c r="CL32" s="20">
        <f>CL15/'PV Weekly trends'!CL16</f>
        <v>2.1463786905789151E-2</v>
      </c>
      <c r="CM32" s="20">
        <f>CM15/'PV Weekly trends'!CM16</f>
        <v>2.2280114845292111E-2</v>
      </c>
      <c r="CN32" s="20">
        <f>CN15/'PV Weekly trends'!CN16</f>
        <v>2.3310367662977727E-2</v>
      </c>
      <c r="CO32" s="20">
        <f>CO15/'PV Weekly trends'!CO16</f>
        <v>2.4444019783710698E-2</v>
      </c>
      <c r="CP32" s="20">
        <f>CP15/'PV Weekly trends'!CP16</f>
        <v>2.4947818131755888E-2</v>
      </c>
      <c r="CQ32" s="20">
        <f>CQ15/'PV Weekly trends'!CQ16</f>
        <v>2.5598560592120061E-2</v>
      </c>
      <c r="CR32" s="20">
        <f>CR15/'PV Weekly trends'!CR16</f>
        <v>2.606405573018435E-2</v>
      </c>
      <c r="CS32" s="20">
        <f>CS15/'PV Weekly trends'!CS16</f>
        <v>2.6918279177315322E-2</v>
      </c>
      <c r="CT32" s="20">
        <f>CT15/'PV Weekly trends'!CT16</f>
        <v>2.7180818545563788E-2</v>
      </c>
      <c r="CU32" s="20">
        <f>CU15/'PV Weekly trends'!CU16</f>
        <v>2.7550462522807764E-2</v>
      </c>
      <c r="CV32" s="20">
        <f>CV15/'PV Weekly trends'!CV16</f>
        <v>2.8192315793008085E-2</v>
      </c>
      <c r="CW32" s="20">
        <f>CW15/'PV Weekly trends'!CW16</f>
        <v>2.9848539959613046E-2</v>
      </c>
      <c r="CX32" s="20">
        <f>CX15/'PV Weekly trends'!CX16</f>
        <v>3.0128828360844542E-2</v>
      </c>
      <c r="CY32" s="20">
        <f>CY15/'PV Weekly trends'!CY16</f>
        <v>3.0365106201871248E-2</v>
      </c>
      <c r="CZ32" s="20">
        <v>3.0691163371537301E-2</v>
      </c>
      <c r="DA32" s="20">
        <v>3.1200785059236416E-2</v>
      </c>
      <c r="DB32" s="20">
        <v>3.1742470089232387E-2</v>
      </c>
      <c r="DC32" s="20">
        <v>3.2142033166932454E-2</v>
      </c>
      <c r="DD32" s="20">
        <v>3.2637152692297638E-2</v>
      </c>
      <c r="DE32" s="20">
        <v>3.3022026967666991E-2</v>
      </c>
      <c r="DF32" s="20">
        <v>3.3617063465540213E-2</v>
      </c>
      <c r="DG32" s="20">
        <v>3.4000195672203901E-2</v>
      </c>
      <c r="DH32" s="20">
        <f>DH15/'PV Weekly trends'!DH16</f>
        <v>3.4390502636423202E-2</v>
      </c>
      <c r="DI32" s="20">
        <v>3.4789278877988022E-2</v>
      </c>
      <c r="DJ32" s="20">
        <v>3.5399302852077666E-2</v>
      </c>
      <c r="DK32" s="20">
        <v>3.6206421696311407E-2</v>
      </c>
      <c r="DL32" s="20">
        <v>3.6677002773784412E-2</v>
      </c>
      <c r="DM32" s="20">
        <v>3.700772011290792E-2</v>
      </c>
      <c r="DN32" s="20">
        <v>3.7454305893389508E-2</v>
      </c>
      <c r="DO32" s="20">
        <v>3.7788286505738032E-2</v>
      </c>
      <c r="DP32" s="20">
        <v>3.822062860664463E-2</v>
      </c>
      <c r="DQ32" s="20">
        <v>3.8911373211679111E-2</v>
      </c>
      <c r="DR32" s="20">
        <v>3.9533709613421897E-2</v>
      </c>
      <c r="DS32" s="20">
        <v>4.005819029465961E-2</v>
      </c>
      <c r="DT32" s="20">
        <v>4.0571807535957329E-2</v>
      </c>
      <c r="DU32" s="20">
        <v>4.1086170188331765E-2</v>
      </c>
      <c r="DV32" s="20">
        <v>4.0933123563646118E-2</v>
      </c>
      <c r="DW32" s="20">
        <f>DW15/'PV Weekly trends'!DW16</f>
        <v>4.0710179824361453E-2</v>
      </c>
      <c r="DX32" s="20">
        <f>DX15/'PV Weekly trends'!DX16</f>
        <v>4.0804874533249394E-2</v>
      </c>
      <c r="DY32" s="20">
        <f>DY15/'PV Weekly trends'!DY16</f>
        <v>3.9951106499708629E-2</v>
      </c>
      <c r="DZ32" s="20">
        <f>DZ15/'PV Weekly trends'!DZ16</f>
        <v>3.9854820931272086E-2</v>
      </c>
      <c r="EA32" s="20">
        <f>EA15/'PV Weekly trends'!EA16</f>
        <v>3.9883336950729986E-2</v>
      </c>
      <c r="EB32" s="20">
        <f>EB15/'PV Weekly trends'!EB16</f>
        <v>3.9887894923028924E-2</v>
      </c>
      <c r="EC32" s="20">
        <f>EC15/'PV Weekly trends'!EC16</f>
        <v>3.9821014720377537E-2</v>
      </c>
      <c r="ED32" s="20">
        <f>ED15/'PV Weekly trends'!ED16</f>
        <v>3.9813736672501446E-2</v>
      </c>
      <c r="EE32" s="20">
        <f>EE15/'PV Weekly trends'!EE16</f>
        <v>3.9812286855221868E-2</v>
      </c>
      <c r="EF32" s="20">
        <f>EF15/'PV Weekly trends'!EF16</f>
        <v>3.980534314655769E-2</v>
      </c>
      <c r="EG32" s="20">
        <f>EG15/'PV Weekly trends'!EG16</f>
        <v>3.988660717800549E-2</v>
      </c>
      <c r="EH32" s="20"/>
      <c r="EI32" s="20">
        <f>EI15/'PV Weekly trends'!EI16</f>
        <v>2.9343735658558971E-2</v>
      </c>
      <c r="EJ32" s="20">
        <f>EJ15/'PV Weekly trends'!EJ16</f>
        <v>3.2784762074894488E-2</v>
      </c>
      <c r="EK32" s="20">
        <f>EK15/'PV Weekly trends'!EK16</f>
        <v>3.4523572131558801E-2</v>
      </c>
      <c r="EL32" s="20">
        <f>EL15/'PV Weekly trends'!EL16</f>
        <v>3.5650641582487402E-2</v>
      </c>
      <c r="EM32" s="20">
        <f>EM15/'PV Weekly trends'!EM16</f>
        <v>3.6057341895489523E-2</v>
      </c>
      <c r="EN32" s="20">
        <f>EN15/'PV Weekly trends'!EN16</f>
        <v>3.6247389890553185E-2</v>
      </c>
      <c r="EO32" s="20">
        <f>EO15/'PV Weekly trends'!EO16</f>
        <v>3.6165971230303781E-2</v>
      </c>
      <c r="EP32" s="20">
        <f>EP15/'PV Weekly trends'!EP16</f>
        <v>3.6192759719535124E-2</v>
      </c>
      <c r="EQ32" s="20">
        <f ca="1">EQ15/'PV Weekly trends'!EQ16</f>
        <v>3.5815952783102123E-2</v>
      </c>
      <c r="ER32" s="20">
        <f ca="1">ER15/'PV Weekly trends'!ER16</f>
        <v>3.5815952783102123E-2</v>
      </c>
      <c r="ES32" s="20">
        <f ca="1">ES15/'PV Weekly trends'!ES16</f>
        <v>3.5815952783102123E-2</v>
      </c>
      <c r="ET32" s="20">
        <f ca="1">ET15/'PV Weekly trends'!ET16</f>
        <v>3.5815952783102123E-2</v>
      </c>
      <c r="EU32" s="20">
        <f ca="1">EU15/'PV Weekly trends'!EU16</f>
        <v>3.5815952783102123E-2</v>
      </c>
      <c r="EV32" s="20">
        <f ca="1">EV15/'PV Weekly trends'!EV16</f>
        <v>3.5815952783102123E-2</v>
      </c>
      <c r="EW32" s="20">
        <f ca="1">EW15/'PV Weekly trends'!EW16</f>
        <v>3.5815952783102123E-2</v>
      </c>
      <c r="EX32" s="20">
        <f ca="1">EX15/'PV Weekly trends'!EX16</f>
        <v>3.5815952783102123E-2</v>
      </c>
      <c r="EY32" s="20">
        <f ca="1">EY15/'PV Weekly trends'!EY16</f>
        <v>3.5815952783102123E-2</v>
      </c>
      <c r="EZ32" s="20">
        <f ca="1">EZ15/'PV Weekly trends'!EZ16</f>
        <v>3.5815952783102123E-2</v>
      </c>
      <c r="FA32" s="20">
        <f ca="1">FA15/'PV Weekly trends'!FA16</f>
        <v>3.5815952783102123E-2</v>
      </c>
      <c r="FB32" s="20">
        <f ca="1">FB15/'PV Weekly trends'!FB16</f>
        <v>3.5815952783102123E-2</v>
      </c>
      <c r="FC32" s="20">
        <f ca="1">FC15/'PV Weekly trends'!FC16</f>
        <v>3.5815952783102123E-2</v>
      </c>
      <c r="FD32" s="20">
        <f ca="1">FD15/'PV Weekly trends'!FD16</f>
        <v>3.5815952783102123E-2</v>
      </c>
      <c r="FE32" s="20">
        <f ca="1">FE15/'PV Weekly trends'!FE16</f>
        <v>3.5815952783102123E-2</v>
      </c>
      <c r="FF32" s="20">
        <f ca="1">FF15/'PV Weekly trends'!FF16</f>
        <v>3.5815952783102123E-2</v>
      </c>
      <c r="FG32" s="20">
        <f ca="1">FG15/'PV Weekly trends'!FG16</f>
        <v>3.5815952783102123E-2</v>
      </c>
      <c r="FH32" s="20">
        <f ca="1">FH15/'PV Weekly trends'!FH16</f>
        <v>3.5815952783102123E-2</v>
      </c>
      <c r="FI32" s="20">
        <f ca="1">FI15/'PV Weekly trends'!FI16</f>
        <v>3.5815952783102123E-2</v>
      </c>
      <c r="FJ32" s="20">
        <f ca="1">FJ15/'PV Weekly trends'!FJ16</f>
        <v>3.5815952783102123E-2</v>
      </c>
      <c r="FK32" s="20">
        <f ca="1">FK15/'PV Weekly trends'!FK16</f>
        <v>3.5815952783102123E-2</v>
      </c>
      <c r="FL32" s="20">
        <f ca="1">FL15/'PV Weekly trends'!FL16</f>
        <v>3.5815952783102123E-2</v>
      </c>
      <c r="FM32" s="20">
        <f ca="1">FM15/'PV Weekly trends'!FM16</f>
        <v>3.5815952783102123E-2</v>
      </c>
      <c r="FN32" s="20">
        <f ca="1">FN15/'PV Weekly trends'!FN16</f>
        <v>3.5815952783102123E-2</v>
      </c>
      <c r="FO32" s="20">
        <f ca="1">FO15/'PV Weekly trends'!FO16</f>
        <v>3.5815952783102123E-2</v>
      </c>
      <c r="FP32" s="20">
        <f ca="1">FP15/'PV Weekly trends'!FP16</f>
        <v>3.5815952783102123E-2</v>
      </c>
      <c r="FQ32" s="20">
        <f ca="1">FQ15/'PV Weekly trends'!FQ16</f>
        <v>3.5815952783102123E-2</v>
      </c>
      <c r="FR32" s="20">
        <f ca="1">FR15/'PV Weekly trends'!FR16</f>
        <v>3.5815952783102123E-2</v>
      </c>
      <c r="FS32" s="20">
        <f ca="1">FS15/'PV Weekly trends'!FS16</f>
        <v>3.5815952783102123E-2</v>
      </c>
      <c r="FT32" s="20">
        <f ca="1">FT15/'PV Weekly trends'!FT16</f>
        <v>3.5815952783102123E-2</v>
      </c>
      <c r="FU32" s="20">
        <f ca="1">FU15/'PV Weekly trends'!FU16</f>
        <v>3.5815952783102123E-2</v>
      </c>
      <c r="FV32" s="20">
        <f ca="1">FV15/'PV Weekly trends'!FV16</f>
        <v>3.5815952783102123E-2</v>
      </c>
      <c r="FW32" s="20">
        <f ca="1">FW15/'PV Weekly trends'!FW16</f>
        <v>3.5815952783102123E-2</v>
      </c>
      <c r="FX32" s="20">
        <f ca="1">FX15/'PV Weekly trends'!FX16</f>
        <v>3.5815952783102123E-2</v>
      </c>
      <c r="FY32" s="20">
        <f ca="1">FY15/'PV Weekly trends'!FY16</f>
        <v>3.5815952783102123E-2</v>
      </c>
      <c r="FZ32" s="20">
        <f ca="1">FZ15/'PV Weekly trends'!FZ16</f>
        <v>3.5815952783102123E-2</v>
      </c>
      <c r="GA32" s="20">
        <f ca="1">GA15/'PV Weekly trends'!GA16</f>
        <v>3.5815952783102123E-2</v>
      </c>
      <c r="GB32" s="20">
        <f ca="1">GB15/'PV Weekly trends'!GB16</f>
        <v>3.5815952783102123E-2</v>
      </c>
      <c r="GC32" s="20">
        <f ca="1">GC15/'PV Weekly trends'!GC16</f>
        <v>3.5815952783102123E-2</v>
      </c>
      <c r="GD32" s="20">
        <f ca="1">GD15/'PV Weekly trends'!GD16</f>
        <v>3.5815952783102123E-2</v>
      </c>
      <c r="GE32" s="20">
        <f ca="1">GE15/'PV Weekly trends'!GE16</f>
        <v>3.5815952783102123E-2</v>
      </c>
      <c r="GF32" s="20">
        <f ca="1">GF15/'PV Weekly trends'!GF16</f>
        <v>3.5815952783102123E-2</v>
      </c>
      <c r="GG32" s="20">
        <f ca="1">GG15/'PV Weekly trends'!GG16</f>
        <v>3.5815952783102123E-2</v>
      </c>
      <c r="GH32" s="20">
        <f ca="1">GH15/'PV Weekly trends'!GH16</f>
        <v>3.5815952783102123E-2</v>
      </c>
      <c r="GI32" s="20">
        <f ca="1">GI15/'PV Weekly trends'!GI16</f>
        <v>3.5815952783102123E-2</v>
      </c>
    </row>
    <row r="33" spans="2:191" x14ac:dyDescent="0.2">
      <c r="B33" s="55" t="s">
        <v>220</v>
      </c>
      <c r="C33" s="60"/>
      <c r="D33" s="20">
        <f>D30/'PV Weekly trends'!D32</f>
        <v>2.5224374114312706E-2</v>
      </c>
      <c r="E33" s="20">
        <f>E30/'PV Weekly trends'!E32</f>
        <v>2.6598540145985401E-2</v>
      </c>
      <c r="F33" s="20">
        <f>F30/'PV Weekly trends'!F32</f>
        <v>2.662579125152573E-2</v>
      </c>
      <c r="G33" s="20">
        <f>G30/'PV Weekly trends'!G32</f>
        <v>2.8885418038802433E-2</v>
      </c>
      <c r="H33" s="20">
        <f>H30/'PV Weekly trends'!H32</f>
        <v>2.5399475316002861E-2</v>
      </c>
      <c r="I33" s="20">
        <f>I30/'PV Weekly trends'!I32</f>
        <v>2.5980777690390179E-2</v>
      </c>
      <c r="J33" s="20">
        <f>J30/'PV Weekly trends'!J32</f>
        <v>2.7482004133703941E-2</v>
      </c>
      <c r="K33" s="20">
        <f>K30/'PV Weekly trends'!K32</f>
        <v>2.7059955113818531E-2</v>
      </c>
      <c r="L33" s="20">
        <f>L30/'PV Weekly trends'!L32</f>
        <v>2.3874111625280782E-2</v>
      </c>
      <c r="M33" s="20">
        <f>M30/'PV Weekly trends'!M32</f>
        <v>3.0390421882851588E-2</v>
      </c>
      <c r="N33" s="20">
        <f>N30/'PV Weekly trends'!N32</f>
        <v>2.5144209436473896E-2</v>
      </c>
      <c r="O33" s="20">
        <f>O30/'PV Weekly trends'!O32</f>
        <v>2.6092233009708737E-2</v>
      </c>
      <c r="P33" s="20">
        <f>P30/'PV Weekly trends'!P32</f>
        <v>2.1728729108577653E-2</v>
      </c>
      <c r="Q33" s="20">
        <f>Q30/'PV Weekly trends'!Q32</f>
        <v>2.0426565807106091E-2</v>
      </c>
      <c r="R33" s="20">
        <f>R30/'PV Weekly trends'!R32</f>
        <v>1.9605444597660247E-2</v>
      </c>
      <c r="S33" s="20">
        <f>S30/'PV Weekly trends'!S32</f>
        <v>1.7131773067720058E-2</v>
      </c>
      <c r="T33" s="20">
        <f>T30/'PV Weekly trends'!T32</f>
        <v>1.7614057668900486E-2</v>
      </c>
      <c r="U33" s="20">
        <f>U30/'PV Weekly trends'!U32</f>
        <v>1.9231882547732351E-2</v>
      </c>
      <c r="V33" s="20">
        <f>V30/'PV Weekly trends'!V32</f>
        <v>2.2781185519980911E-2</v>
      </c>
      <c r="W33" s="20">
        <f>W30/'PV Weekly trends'!W32</f>
        <v>2.6304464766003229E-2</v>
      </c>
      <c r="X33" s="20">
        <f>X30/'PV Weekly trends'!X32</f>
        <v>1.9443765677439946E-2</v>
      </c>
      <c r="Y33" s="20">
        <f>Y30/'PV Weekly trends'!Y32</f>
        <v>1.9902556230394448E-2</v>
      </c>
      <c r="Z33" s="20">
        <f>Z30/'PV Weekly trends'!Z32</f>
        <v>2.1381171971656732E-2</v>
      </c>
      <c r="AA33" s="20">
        <f>AA30/'PV Weekly trends'!AA32</f>
        <v>1.812239548326388E-2</v>
      </c>
      <c r="AB33" s="20">
        <f>AB30/'PV Weekly trends'!AB32</f>
        <v>7.5187969924812026E-3</v>
      </c>
      <c r="AC33" s="20">
        <f>AC30/'PV Weekly trends'!AC32</f>
        <v>2.2513280077855722E-2</v>
      </c>
      <c r="AD33" s="20">
        <f>AD30/'PV Weekly trends'!AD32</f>
        <v>2.521876188923311E-2</v>
      </c>
      <c r="AE33" s="20">
        <f>AE30/'PV Weekly trends'!AE32</f>
        <v>2.0969839285939731E-2</v>
      </c>
      <c r="AF33" s="20">
        <f>AF30/'PV Weekly trends'!AF32</f>
        <v>3.0203285483526868E-2</v>
      </c>
      <c r="AG33" s="20">
        <f>AG30/'PV Weekly trends'!AG32</f>
        <v>1.9222581743869208E-2</v>
      </c>
      <c r="AH33" s="20">
        <f>AH30/'PV Weekly trends'!AH32</f>
        <v>3.7629640141436362E-2</v>
      </c>
      <c r="AI33" s="60"/>
      <c r="AJ33" s="20">
        <f>AJ30/'PV Weekly trends'!AJ32</f>
        <v>1.493123772102161E-2</v>
      </c>
      <c r="AK33" s="20">
        <f>AK30/'PV Weekly trends'!AK32</f>
        <v>1.8001273074474858E-2</v>
      </c>
      <c r="AL33" s="20">
        <f>AL30/'PV Weekly trends'!AL32</f>
        <v>2.3577109802706331E-2</v>
      </c>
      <c r="AM33" s="20">
        <f>AM30/'PV Weekly trends'!AM32</f>
        <v>2.1150534864487439E-2</v>
      </c>
      <c r="AN33" s="20">
        <f>AN30/'PV Weekly trends'!AN32</f>
        <v>2.1547576085648983E-2</v>
      </c>
      <c r="AO33" s="20">
        <f>AO30/'PV Weekly trends'!AO32</f>
        <v>2.060186279608529E-2</v>
      </c>
      <c r="AP33" s="20">
        <f>AP30/'PV Weekly trends'!AP32</f>
        <v>1.7526951301785738E-2</v>
      </c>
      <c r="AQ33" s="20">
        <f>AQ30/'PV Weekly trends'!AQ32</f>
        <v>2.2416573626100979E-2</v>
      </c>
      <c r="AR33" s="20">
        <f>AR30/'PV Weekly trends'!AR32</f>
        <v>2.536227438373477E-2</v>
      </c>
      <c r="AS33" s="20">
        <f>AR33</f>
        <v>2.536227438373477E-2</v>
      </c>
      <c r="AT33" s="20">
        <f>AT30/'PV Weekly trends'!AT32</f>
        <v>3.0784380445654302E-2</v>
      </c>
      <c r="AU33" s="20">
        <f>AU30/'PV Weekly trends'!AU32</f>
        <v>3.064955787514128E-2</v>
      </c>
      <c r="AV33" s="20">
        <f>AV30/'PV Weekly trends'!AV32</f>
        <v>3.0856625485557405E-2</v>
      </c>
      <c r="AW33" s="20">
        <f>AW30/'PV Weekly trends'!AW32</f>
        <v>3.4021258892053111E-2</v>
      </c>
      <c r="AX33" s="20">
        <f>AX30/'PV Weekly trends'!AX32</f>
        <v>1.9397697077059343E-2</v>
      </c>
      <c r="AY33" s="20">
        <f>AY30/'PV Weekly trends'!AY32</f>
        <v>2.1173369636055556E-2</v>
      </c>
      <c r="AZ33" s="20">
        <f>AZ30/'PV Weekly trends'!AZ32</f>
        <v>1.5439126096855892E-2</v>
      </c>
      <c r="BA33" s="20">
        <f>BA30/'PV Weekly trends'!BA32</f>
        <v>5.2640260138080541E-2</v>
      </c>
      <c r="BB33" s="20">
        <f>BB30/'PV Weekly trends'!BB32</f>
        <v>2.0211655086549662E-2</v>
      </c>
      <c r="BC33" s="20">
        <f>BC30/'PV Weekly trends'!BC32</f>
        <v>1.8987832287065024E-2</v>
      </c>
      <c r="BD33" s="20">
        <f>BD30/'PV Weekly trends'!BD32</f>
        <v>3.2819825853985261E-2</v>
      </c>
      <c r="BE33" s="20">
        <f>BE30/'PV Weekly trends'!BE32</f>
        <v>2.4039789997236806E-2</v>
      </c>
      <c r="BF33" s="20">
        <f>BF30/'PV Weekly trends'!BF32</f>
        <v>2.7701760727009861E-2</v>
      </c>
      <c r="BG33" s="20">
        <f>BG30/'PV Weekly trends'!BG32</f>
        <v>2.3631449115624835E-2</v>
      </c>
      <c r="BH33" s="20">
        <f>BH30/'PV Weekly trends'!BH32</f>
        <v>2.5033377837116153E-2</v>
      </c>
      <c r="BI33" s="20">
        <f>BI30/'PV Weekly trends'!BI32</f>
        <v>2.3196592954675174E-2</v>
      </c>
      <c r="BJ33" s="20">
        <f>BJ30/'PV Weekly trends'!BJ32</f>
        <v>2.8069421053260234E-2</v>
      </c>
      <c r="BK33" s="20">
        <f>BK30/'PV Weekly trends'!BK32</f>
        <v>2.5368046635707932E-2</v>
      </c>
      <c r="BL33" s="20">
        <f>BL30/'PV Weekly trends'!BL32</f>
        <v>2.3752746995838594E-2</v>
      </c>
      <c r="BM33" s="20">
        <f>BM30/'PV Weekly trends'!BM32</f>
        <v>2.4339424620323496E-2</v>
      </c>
      <c r="BN33" s="20">
        <f>BN30/'PV Weekly trends'!BN32</f>
        <v>2.2283182105929521E-2</v>
      </c>
      <c r="BO33" s="20">
        <f>BO30/'PV Weekly trends'!BO32</f>
        <v>2.4407910905304548E-2</v>
      </c>
      <c r="BP33" s="20">
        <f>BP30/'PV Weekly trends'!BP32</f>
        <v>1.9942591785515697E-2</v>
      </c>
      <c r="BQ33" s="20">
        <f>BQ30/'PV Weekly trends'!BQ32</f>
        <v>2.2285451136475773E-2</v>
      </c>
      <c r="BR33" s="20">
        <f>BR30/'PV Weekly trends'!BR32</f>
        <v>1.9427358882819334E-2</v>
      </c>
      <c r="BS33" s="20">
        <f>BS30/'PV Weekly trends'!BS32</f>
        <v>2.470176424448893E-2</v>
      </c>
      <c r="BT33" s="20">
        <f>BT30/'PV Weekly trends'!BU32</f>
        <v>2.135081929245556E-2</v>
      </c>
      <c r="BU33" s="20">
        <f>BU30/'PV Weekly trends'!BU32</f>
        <v>2.2045625615193097E-2</v>
      </c>
      <c r="BV33" s="20">
        <f>BV30/'PV Weekly trends'!BV32</f>
        <v>2.5354184408144305E-2</v>
      </c>
      <c r="BW33" s="20">
        <f>BW30/'PV Weekly trends'!BW32</f>
        <v>2.1720588706832977E-2</v>
      </c>
      <c r="BX33" s="20">
        <f>BX30/'PV Weekly trends'!BX32</f>
        <v>1.9074934775472122E-2</v>
      </c>
      <c r="BY33" s="20">
        <f>BY30/'PV Weekly trends'!BY32</f>
        <v>1.8724140349236775E-2</v>
      </c>
      <c r="BZ33" s="20">
        <f>BZ30/'PV Weekly trends'!BZ32</f>
        <v>2.3639708063846198E-2</v>
      </c>
      <c r="CA33" s="20">
        <f>CA30/'PV Weekly trends'!CA32</f>
        <v>2.484145834803126E-2</v>
      </c>
      <c r="CB33" s="20">
        <f>CB30/'PV Weekly trends'!CB32</f>
        <v>2.3433228317754577E-2</v>
      </c>
      <c r="CC33" s="20">
        <f>CC30/'PV Weekly trends'!CC32</f>
        <v>2.6355268053238602E-2</v>
      </c>
      <c r="CD33" s="20">
        <f>CD30/'PV Weekly trends'!CD32</f>
        <v>2.726049515608181E-2</v>
      </c>
      <c r="CE33" s="20">
        <f>CE30/'PV Weekly trends'!CF32</f>
        <v>2.5501538169162976E-2</v>
      </c>
      <c r="CF33" s="20">
        <f>CF30/'PV Weekly trends'!CG32</f>
        <v>1.7929979605710401E-2</v>
      </c>
      <c r="CG33" s="20">
        <f>CG30/'PV Weekly trends'!CG32</f>
        <v>2.7970245254405689E-2</v>
      </c>
      <c r="CH33" s="20">
        <f>CH30/'PV Weekly trends'!CH32</f>
        <v>3.0703452455097886E-2</v>
      </c>
      <c r="CI33" s="20">
        <f>CI30/'PV Weekly trends'!CI32</f>
        <v>3.8482232071942818E-2</v>
      </c>
      <c r="CJ33" s="20"/>
      <c r="CK33" s="20">
        <f>CK30/'PV Weekly trends'!CK32</f>
        <v>2.2138916395529777E-2</v>
      </c>
      <c r="CL33" s="20">
        <f>CL30/'PV Weekly trends'!CL32</f>
        <v>2.0632817109857902E-2</v>
      </c>
      <c r="CM33" s="20">
        <f>CM30/'PV Weekly trends'!CM32</f>
        <v>2.459147217345398E-2</v>
      </c>
      <c r="CN33" s="20">
        <f>CN30/'PV Weekly trends'!CN32</f>
        <v>2.7302186409743863E-2</v>
      </c>
      <c r="CO33" s="20">
        <f>CO30/'PV Weekly trends'!CO32</f>
        <v>2.9176590677101055E-2</v>
      </c>
      <c r="CP33" s="20">
        <f>CP30/'PV Weekly trends'!CP32</f>
        <v>2.8162366268093139E-2</v>
      </c>
      <c r="CQ33" s="20">
        <f>CQ30/'PV Weekly trends'!CQ32</f>
        <v>3.0624845640898988E-2</v>
      </c>
      <c r="CR33" s="20">
        <f>CR30/'PV Weekly trends'!CR32</f>
        <v>3.0265604815240692E-2</v>
      </c>
      <c r="CS33" s="20">
        <f>CS30/'PV Weekly trends'!CS32</f>
        <v>3.4224676645836359E-2</v>
      </c>
      <c r="CT33" s="20">
        <f>CT30/'PV Weekly trends'!CT32</f>
        <v>3.0287574443827726E-2</v>
      </c>
      <c r="CU33" s="20">
        <f>CU30/'PV Weekly trends'!CU32</f>
        <v>3.3260504505155199E-2</v>
      </c>
      <c r="CV33" s="20">
        <f>CV30/'PV Weekly trends'!CV32</f>
        <v>3.631840104521384E-2</v>
      </c>
      <c r="CW33" s="20">
        <f>CW30/'PV Weekly trends'!CW32</f>
        <v>4.2052466243318015E-2</v>
      </c>
      <c r="CX33" s="20">
        <f>CX30/'PV Weekly trends'!CX32</f>
        <v>3.3304572907679034E-2</v>
      </c>
      <c r="CY33" s="20">
        <f>CY30/'PV Weekly trends'!CY32</f>
        <v>3.4575326389907582E-2</v>
      </c>
      <c r="CZ33" s="20">
        <v>3.6770583533173459E-2</v>
      </c>
      <c r="DA33" s="20">
        <v>4.0148071178075076E-2</v>
      </c>
      <c r="DB33" s="20">
        <v>4.0681490037539708E-2</v>
      </c>
      <c r="DC33" s="20">
        <v>4.1835444051297653E-2</v>
      </c>
      <c r="DD33" s="20">
        <v>4.4226518107502631E-2</v>
      </c>
      <c r="DE33" s="20">
        <v>4.2829703522413956E-2</v>
      </c>
      <c r="DF33" s="20">
        <v>4.5489024518327481E-2</v>
      </c>
      <c r="DG33" s="20">
        <v>4.4601300742841292E-2</v>
      </c>
      <c r="DH33" s="20">
        <f>DH30/'PV Weekly trends'!DH32</f>
        <v>4.5951023787536224E-2</v>
      </c>
      <c r="DI33" s="20">
        <v>4.5914148521027667E-2</v>
      </c>
      <c r="DJ33" s="20">
        <v>4.8179466145011673E-2</v>
      </c>
      <c r="DK33" s="20">
        <v>4.868275846745225E-2</v>
      </c>
      <c r="DL33" s="20">
        <v>5.275539701088628E-2</v>
      </c>
      <c r="DM33" s="20">
        <v>4.6886427750496291E-2</v>
      </c>
      <c r="DN33" s="20">
        <v>4.8889611093056007E-2</v>
      </c>
      <c r="DO33" s="20">
        <v>4.9342197932219625E-2</v>
      </c>
      <c r="DP33" s="20">
        <v>5.6100155470092464E-2</v>
      </c>
      <c r="DQ33" s="20">
        <v>6.7231683168316833E-2</v>
      </c>
      <c r="DR33" s="20">
        <v>5.510874490258269E-2</v>
      </c>
      <c r="DS33" s="20">
        <v>6.8878923766816147E-2</v>
      </c>
      <c r="DT33" s="20">
        <v>8.7898381855778376E-2</v>
      </c>
      <c r="DU33" s="20">
        <v>8.1929598746432367E-2</v>
      </c>
      <c r="DV33" s="20">
        <v>3.7350516471699957E-2</v>
      </c>
      <c r="DW33" s="20">
        <f>DW30/'PV Weekly trends'!DW32</f>
        <v>3.5955040183369993E-2</v>
      </c>
      <c r="DX33" s="20">
        <f>DX30/'PV Weekly trends'!DX32</f>
        <v>4.3501947645119991E-2</v>
      </c>
      <c r="DY33" s="20">
        <f>DY30/'PV Weekly trends'!DY32</f>
        <v>2.9719415060494438E-2</v>
      </c>
      <c r="DZ33" s="20">
        <f>DZ30/'PV Weekly trends'!DZ32</f>
        <v>3.7176719877922468E-2</v>
      </c>
      <c r="EA33" s="20">
        <f>EA30/'PV Weekly trends'!EA32</f>
        <v>4.1009908288706286E-2</v>
      </c>
      <c r="EB33" s="20">
        <f>EB30/'PV Weekly trends'!EB32</f>
        <v>4.0069537765832643E-2</v>
      </c>
      <c r="EC33" s="20">
        <f>EC30/'PV Weekly trends'!EC32</f>
        <v>3.7121723004299084E-2</v>
      </c>
      <c r="ED33" s="20">
        <f>ED30/'PV Weekly trends'!ED32</f>
        <v>3.9550727306205118E-2</v>
      </c>
      <c r="EE33" s="20">
        <f>EE30/'PV Weekly trends'!EE32</f>
        <v>3.9741876452245938E-2</v>
      </c>
      <c r="EF33" s="20">
        <f>EF30/'PV Weekly trends'!EF32</f>
        <v>3.9480560794382967E-2</v>
      </c>
      <c r="EG33" s="20">
        <f>EG30/'PV Weekly trends'!EG32</f>
        <v>4.1966426858513192E-2</v>
      </c>
      <c r="EH33" s="20"/>
      <c r="EI33" s="20">
        <f>EI30/'PV Weekly trends'!EI32</f>
        <v>2.9343735658558971E-2</v>
      </c>
      <c r="EJ33" s="20">
        <f>EJ30/'PV Weekly trends'!EJ32</f>
        <v>3.6045753055277692E-2</v>
      </c>
      <c r="EK33" s="20">
        <f>EK30/'PV Weekly trends'!EK32</f>
        <v>3.8998655218785559E-2</v>
      </c>
      <c r="EL33" s="20">
        <f>EL30/'PV Weekly trends'!EL32</f>
        <v>3.945995303939473E-2</v>
      </c>
      <c r="EM33" s="20">
        <f>EM30/'PV Weekly trends'!EM32</f>
        <v>3.7440694277947557E-2</v>
      </c>
      <c r="EN33" s="20">
        <f>EN30/'PV Weekly trends'!EN32</f>
        <v>3.7264848435061199E-2</v>
      </c>
      <c r="EO33" s="20">
        <f>EO30/'PV Weekly trends'!EO32</f>
        <v>3.5621677687021909E-2</v>
      </c>
      <c r="EP33" s="20">
        <f>EP30/'PV Weekly trends'!EP32</f>
        <v>3.6385940367205001E-2</v>
      </c>
      <c r="EQ33" s="20">
        <f ca="1">EQ30/'PV Weekly trends'!EQ32</f>
        <v>3.4996019715113236E-2</v>
      </c>
      <c r="ER33" s="20" t="e">
        <f ca="1">ER30/'PV Weekly trends'!ER32</f>
        <v>#DIV/0!</v>
      </c>
      <c r="ES33" s="20" t="e">
        <f ca="1">ES30/'PV Weekly trends'!ES32</f>
        <v>#DIV/0!</v>
      </c>
      <c r="ET33" s="20" t="e">
        <f ca="1">ET30/'PV Weekly trends'!ET32</f>
        <v>#DIV/0!</v>
      </c>
      <c r="EU33" s="20" t="e">
        <f ca="1">EU30/'PV Weekly trends'!EU32</f>
        <v>#DIV/0!</v>
      </c>
      <c r="EV33" s="20" t="e">
        <f ca="1">EV30/'PV Weekly trends'!EV32</f>
        <v>#DIV/0!</v>
      </c>
      <c r="EW33" s="20" t="e">
        <f ca="1">EW30/'PV Weekly trends'!EW32</f>
        <v>#DIV/0!</v>
      </c>
      <c r="EX33" s="20" t="e">
        <f ca="1">EX30/'PV Weekly trends'!EX32</f>
        <v>#DIV/0!</v>
      </c>
      <c r="EY33" s="20" t="e">
        <f ca="1">EY30/'PV Weekly trends'!EY32</f>
        <v>#DIV/0!</v>
      </c>
      <c r="EZ33" s="20" t="e">
        <f ca="1">EZ30/'PV Weekly trends'!EZ32</f>
        <v>#DIV/0!</v>
      </c>
      <c r="FA33" s="20" t="e">
        <f ca="1">FA30/'PV Weekly trends'!FA32</f>
        <v>#DIV/0!</v>
      </c>
      <c r="FB33" s="20" t="e">
        <f ca="1">FB30/'PV Weekly trends'!FB32</f>
        <v>#DIV/0!</v>
      </c>
      <c r="FC33" s="20" t="e">
        <f ca="1">FC30/'PV Weekly trends'!FC32</f>
        <v>#DIV/0!</v>
      </c>
      <c r="FD33" s="20" t="e">
        <f ca="1">FD30/'PV Weekly trends'!FD32</f>
        <v>#DIV/0!</v>
      </c>
      <c r="FE33" s="20" t="e">
        <f ca="1">FE30/'PV Weekly trends'!FE32</f>
        <v>#DIV/0!</v>
      </c>
      <c r="FF33" s="20" t="e">
        <f ca="1">FF30/'PV Weekly trends'!FF32</f>
        <v>#DIV/0!</v>
      </c>
      <c r="FG33" s="20" t="e">
        <f ca="1">FG30/'PV Weekly trends'!FG32</f>
        <v>#DIV/0!</v>
      </c>
      <c r="FH33" s="20" t="e">
        <f ca="1">FH30/'PV Weekly trends'!FH32</f>
        <v>#DIV/0!</v>
      </c>
      <c r="FI33" s="20" t="e">
        <f ca="1">FI30/'PV Weekly trends'!FI32</f>
        <v>#DIV/0!</v>
      </c>
      <c r="FJ33" s="20" t="e">
        <f ca="1">FJ30/'PV Weekly trends'!FJ32</f>
        <v>#DIV/0!</v>
      </c>
      <c r="FK33" s="20" t="e">
        <f ca="1">FK30/'PV Weekly trends'!FK32</f>
        <v>#DIV/0!</v>
      </c>
      <c r="FL33" s="20" t="e">
        <f ca="1">FL30/'PV Weekly trends'!FL32</f>
        <v>#DIV/0!</v>
      </c>
      <c r="FM33" s="20" t="e">
        <f ca="1">FM30/'PV Weekly trends'!FM32</f>
        <v>#DIV/0!</v>
      </c>
      <c r="FN33" s="20" t="e">
        <f ca="1">FN30/'PV Weekly trends'!FN32</f>
        <v>#DIV/0!</v>
      </c>
      <c r="FO33" s="20" t="e">
        <f ca="1">FO30/'PV Weekly trends'!FO32</f>
        <v>#DIV/0!</v>
      </c>
      <c r="FP33" s="20" t="e">
        <f ca="1">FP30/'PV Weekly trends'!FP32</f>
        <v>#DIV/0!</v>
      </c>
      <c r="FQ33" s="20" t="e">
        <f ca="1">FQ30/'PV Weekly trends'!FQ32</f>
        <v>#DIV/0!</v>
      </c>
      <c r="FR33" s="20" t="e">
        <f ca="1">FR30/'PV Weekly trends'!FR32</f>
        <v>#DIV/0!</v>
      </c>
      <c r="FS33" s="20" t="e">
        <f ca="1">FS30/'PV Weekly trends'!FS32</f>
        <v>#DIV/0!</v>
      </c>
      <c r="FT33" s="20" t="e">
        <f ca="1">FT30/'PV Weekly trends'!FT32</f>
        <v>#DIV/0!</v>
      </c>
      <c r="FU33" s="20" t="e">
        <f ca="1">FU30/'PV Weekly trends'!FU32</f>
        <v>#DIV/0!</v>
      </c>
      <c r="FV33" s="20" t="e">
        <f ca="1">FV30/'PV Weekly trends'!FV32</f>
        <v>#DIV/0!</v>
      </c>
      <c r="FW33" s="20" t="e">
        <f ca="1">FW30/'PV Weekly trends'!FW32</f>
        <v>#DIV/0!</v>
      </c>
      <c r="FX33" s="20" t="e">
        <f ca="1">FX30/'PV Weekly trends'!FX32</f>
        <v>#DIV/0!</v>
      </c>
      <c r="FY33" s="20" t="e">
        <f ca="1">FY30/'PV Weekly trends'!FY32</f>
        <v>#DIV/0!</v>
      </c>
      <c r="FZ33" s="20" t="e">
        <f ca="1">FZ30/'PV Weekly trends'!FZ32</f>
        <v>#DIV/0!</v>
      </c>
      <c r="GA33" s="20" t="e">
        <f ca="1">GA30/'PV Weekly trends'!GA32</f>
        <v>#DIV/0!</v>
      </c>
      <c r="GB33" s="20" t="e">
        <f ca="1">GB30/'PV Weekly trends'!GB32</f>
        <v>#DIV/0!</v>
      </c>
      <c r="GC33" s="20" t="e">
        <f ca="1">GC30/'PV Weekly trends'!GC32</f>
        <v>#DIV/0!</v>
      </c>
      <c r="GD33" s="20" t="e">
        <f ca="1">GD30/'PV Weekly trends'!GD32</f>
        <v>#DIV/0!</v>
      </c>
      <c r="GE33" s="20" t="e">
        <f ca="1">GE30/'PV Weekly trends'!GE32</f>
        <v>#DIV/0!</v>
      </c>
      <c r="GF33" s="20" t="e">
        <f ca="1">GF30/'PV Weekly trends'!GF32</f>
        <v>#DIV/0!</v>
      </c>
      <c r="GG33" s="20" t="e">
        <f ca="1">GG30/'PV Weekly trends'!GG32</f>
        <v>#DIV/0!</v>
      </c>
      <c r="GH33" s="20" t="e">
        <f ca="1">GH30/'PV Weekly trends'!GH32</f>
        <v>#DIV/0!</v>
      </c>
      <c r="GI33" s="20" t="e">
        <f ca="1">GI30/'PV Weekly trends'!GI32</f>
        <v>#DIV/0!</v>
      </c>
    </row>
    <row r="36" spans="2:191" ht="15" x14ac:dyDescent="0.25">
      <c r="B36" s="3" t="s">
        <v>213</v>
      </c>
    </row>
    <row r="38" spans="2:191" x14ac:dyDescent="0.2">
      <c r="B38" s="55" t="str">
        <f t="shared" ref="B38:B43" si="243">B21</f>
        <v>Tata Motors</v>
      </c>
      <c r="C38" s="59">
        <f t="shared" ref="C38:AH38" si="244">C6/C$15</f>
        <v>0.78808608762490395</v>
      </c>
      <c r="D38" s="59">
        <f t="shared" si="244"/>
        <v>0.78824849757439719</v>
      </c>
      <c r="E38" s="59">
        <f t="shared" si="244"/>
        <v>0.78960059774487157</v>
      </c>
      <c r="F38" s="59">
        <f t="shared" si="244"/>
        <v>0.78289552958187736</v>
      </c>
      <c r="G38" s="59">
        <f t="shared" si="244"/>
        <v>0.77849759580777977</v>
      </c>
      <c r="H38" s="59">
        <f t="shared" si="244"/>
        <v>0.77269109372855771</v>
      </c>
      <c r="I38" s="59">
        <f t="shared" si="244"/>
        <v>0.76792413505627344</v>
      </c>
      <c r="J38" s="59">
        <f t="shared" si="244"/>
        <v>0.76334590196467556</v>
      </c>
      <c r="K38" s="59">
        <f t="shared" si="244"/>
        <v>0.76064285714285718</v>
      </c>
      <c r="L38" s="59">
        <f t="shared" si="244"/>
        <v>0.75835703720559788</v>
      </c>
      <c r="M38" s="59">
        <f t="shared" si="244"/>
        <v>0.75789659431798129</v>
      </c>
      <c r="N38" s="59">
        <f t="shared" si="244"/>
        <v>0.7546074651527348</v>
      </c>
      <c r="O38" s="59">
        <f t="shared" si="244"/>
        <v>0.75235462735462733</v>
      </c>
      <c r="P38" s="59">
        <f t="shared" si="244"/>
        <v>0.75074266802240963</v>
      </c>
      <c r="Q38" s="59">
        <f t="shared" si="244"/>
        <v>0.74938209623851082</v>
      </c>
      <c r="R38" s="59">
        <f t="shared" si="244"/>
        <v>0.74678344008515252</v>
      </c>
      <c r="S38" s="59">
        <f t="shared" si="244"/>
        <v>0.74454447508263177</v>
      </c>
      <c r="T38" s="59">
        <f t="shared" si="244"/>
        <v>0.74287754373438053</v>
      </c>
      <c r="U38" s="59">
        <f t="shared" si="244"/>
        <v>0.74114526447183648</v>
      </c>
      <c r="V38" s="59">
        <f t="shared" si="244"/>
        <v>0.74075947659517061</v>
      </c>
      <c r="W38" s="59">
        <f t="shared" si="244"/>
        <v>0.73928353984630824</v>
      </c>
      <c r="X38" s="59">
        <f t="shared" si="244"/>
        <v>0.73892067419205198</v>
      </c>
      <c r="Y38" s="59">
        <f t="shared" si="244"/>
        <v>0.73968047641359713</v>
      </c>
      <c r="Z38" s="59">
        <f t="shared" si="244"/>
        <v>0.73872351679351178</v>
      </c>
      <c r="AA38" s="59">
        <f t="shared" si="244"/>
        <v>0.73749270140560252</v>
      </c>
      <c r="AB38" s="59">
        <f t="shared" si="244"/>
        <v>0.73491014986859859</v>
      </c>
      <c r="AC38" s="59">
        <f t="shared" si="244"/>
        <v>0.73432097415642805</v>
      </c>
      <c r="AD38" s="59">
        <f t="shared" si="244"/>
        <v>0.73252149189276183</v>
      </c>
      <c r="AE38" s="59">
        <f t="shared" si="244"/>
        <v>0.73042611251049538</v>
      </c>
      <c r="AF38" s="59">
        <f t="shared" si="244"/>
        <v>0.7296121219970213</v>
      </c>
      <c r="AG38" s="59">
        <f t="shared" si="244"/>
        <v>0.72871768264132319</v>
      </c>
      <c r="AH38" s="59">
        <f t="shared" si="244"/>
        <v>0.72723623225429734</v>
      </c>
      <c r="AI38" s="59"/>
      <c r="AJ38" s="59">
        <f t="shared" ref="AJ38:AQ43" si="245">AJ6/AJ$15</f>
        <v>0.64035087719298245</v>
      </c>
      <c r="AK38" s="59">
        <f t="shared" si="245"/>
        <v>0.65602383993188595</v>
      </c>
      <c r="AL38" s="59">
        <f t="shared" si="245"/>
        <v>0.67089820359281438</v>
      </c>
      <c r="AM38" s="59">
        <f t="shared" si="245"/>
        <v>0.67253705318221446</v>
      </c>
      <c r="AN38" s="59">
        <f t="shared" si="245"/>
        <v>0.6739676339285714</v>
      </c>
      <c r="AO38" s="59">
        <f t="shared" si="245"/>
        <v>0.67938502973852544</v>
      </c>
      <c r="AP38" s="59">
        <f t="shared" si="245"/>
        <v>0.67625687352710129</v>
      </c>
      <c r="AQ38" s="59">
        <f t="shared" si="245"/>
        <v>0.67483946293053121</v>
      </c>
      <c r="AR38" s="59">
        <f t="shared" ref="AR38:AS38" si="246">AR6/AR$15</f>
        <v>0.6764831412718737</v>
      </c>
      <c r="AS38" s="59">
        <f t="shared" si="246"/>
        <v>0.69146735082347099</v>
      </c>
      <c r="AT38" s="59">
        <f t="shared" ref="AT38:AU38" si="247">AT6/AT$15</f>
        <v>0.68660684612828182</v>
      </c>
      <c r="AU38" s="59">
        <f t="shared" si="247"/>
        <v>0.69065278255317064</v>
      </c>
      <c r="AV38" s="59">
        <f t="shared" ref="AV38:AW38" si="248">AV6/AV$15</f>
        <v>0.69704521181915269</v>
      </c>
      <c r="AW38" s="59">
        <f t="shared" si="248"/>
        <v>0.70419704433497532</v>
      </c>
      <c r="AX38" s="59">
        <f t="shared" ref="AX38:AY38" si="249">AX6/AX$15</f>
        <v>0.69845541342573825</v>
      </c>
      <c r="AY38" s="59">
        <f t="shared" si="249"/>
        <v>0.69715624890692229</v>
      </c>
      <c r="AZ38" s="59">
        <f t="shared" ref="AZ38:BA38" si="250">AZ6/AZ$15</f>
        <v>0.69821452543965634</v>
      </c>
      <c r="BA38" s="59">
        <f t="shared" si="250"/>
        <v>0.69569153918201687</v>
      </c>
      <c r="BB38" s="59">
        <f t="shared" ref="BB38:BC38" si="251">BB6/BB$15</f>
        <v>0.6943277619481244</v>
      </c>
      <c r="BC38" s="59">
        <f t="shared" si="251"/>
        <v>0.6944822501984802</v>
      </c>
      <c r="BD38" s="59">
        <f t="shared" ref="BD38:BE38" si="252">BD6/BD$15</f>
        <v>0.69172751985501835</v>
      </c>
      <c r="BE38" s="59">
        <f t="shared" si="252"/>
        <v>0.69013507981989353</v>
      </c>
      <c r="BF38" s="59">
        <f t="shared" ref="BF38:BG38" si="253">BF6/BF$15</f>
        <v>0.6887277489450454</v>
      </c>
      <c r="BG38" s="59">
        <f t="shared" si="253"/>
        <v>0.68390844661322181</v>
      </c>
      <c r="BH38" s="59">
        <f t="shared" ref="BH38:BI38" si="254">BH6/BH$15</f>
        <v>0.68235161363123453</v>
      </c>
      <c r="BI38" s="59">
        <f t="shared" si="254"/>
        <v>0.68042270399825688</v>
      </c>
      <c r="BJ38" s="59">
        <f t="shared" ref="BJ38:BK38" si="255">BJ6/BJ$15</f>
        <v>0.68054720696445226</v>
      </c>
      <c r="BK38" s="59">
        <f t="shared" si="255"/>
        <v>0.6762957514065886</v>
      </c>
      <c r="BL38" s="59">
        <f t="shared" ref="BL38:BM38" si="256">BL6/BL$15</f>
        <v>0.67489338710611113</v>
      </c>
      <c r="BM38" s="59">
        <f t="shared" si="256"/>
        <v>0.67425093632958799</v>
      </c>
      <c r="BN38" s="59">
        <f t="shared" ref="BN38:BO38" si="257">BN6/BN$15</f>
        <v>0.67292303215480864</v>
      </c>
      <c r="BO38" s="59">
        <f t="shared" si="257"/>
        <v>0.67231101967610907</v>
      </c>
      <c r="BP38" s="59">
        <f t="shared" ref="BP38:BQ38" si="258">BP6/BP$15</f>
        <v>0.6706072373621087</v>
      </c>
      <c r="BQ38" s="59">
        <f t="shared" si="258"/>
        <v>0.69044613949404599</v>
      </c>
      <c r="BR38" s="59">
        <f t="shared" ref="BR38:BS38" si="259">BR6/BR$15</f>
        <v>0.66877914231299662</v>
      </c>
      <c r="BS38" s="59">
        <f t="shared" si="259"/>
        <v>0.67006252181916282</v>
      </c>
      <c r="BT38" s="59">
        <f t="shared" ref="BT38:BU38" si="260">BT6/BT$15</f>
        <v>0.66872373745987934</v>
      </c>
      <c r="BU38" s="59">
        <f t="shared" si="260"/>
        <v>0.66688378574890939</v>
      </c>
      <c r="BV38" s="59">
        <f t="shared" ref="BV38" si="261">BV6/BV$15</f>
        <v>0.66576062739506281</v>
      </c>
      <c r="BW38" s="59">
        <f t="shared" ref="BW38:BX38" si="262">BW6/BW$15</f>
        <v>0.66300397380962484</v>
      </c>
      <c r="BX38" s="59">
        <f t="shared" si="262"/>
        <v>0.66228051854017855</v>
      </c>
      <c r="BY38" s="59">
        <f t="shared" ref="BY38:BZ38" si="263">BY6/BY$15</f>
        <v>0.66243906469470382</v>
      </c>
      <c r="BZ38" s="59">
        <f t="shared" si="263"/>
        <v>0.66050127328776298</v>
      </c>
      <c r="CA38" s="59">
        <f t="shared" ref="CA38:CB38" si="264">CA6/CA$15</f>
        <v>0.65606397613751788</v>
      </c>
      <c r="CB38" s="59">
        <f t="shared" si="264"/>
        <v>0.65367362914549132</v>
      </c>
      <c r="CC38" s="59">
        <f t="shared" ref="CC38:CD38" si="265">CC6/CC$15</f>
        <v>0.65053522830359845</v>
      </c>
      <c r="CD38" s="59">
        <f t="shared" si="265"/>
        <v>0.64593098074402899</v>
      </c>
      <c r="CE38" s="59">
        <f t="shared" ref="CE38:CF38" si="266">CE6/CE$15</f>
        <v>0.64100497420781133</v>
      </c>
      <c r="CF38" s="59">
        <f t="shared" si="266"/>
        <v>0.63691665457467828</v>
      </c>
      <c r="CG38" s="59">
        <f t="shared" ref="CG38:CH38" si="267">CG6/CG$15</f>
        <v>0.62828379674017254</v>
      </c>
      <c r="CH38" s="59">
        <f t="shared" si="267"/>
        <v>0.62480406295065516</v>
      </c>
      <c r="CI38" s="59">
        <f t="shared" ref="CI38:CK38" si="268">CI6/CI$15</f>
        <v>0.62035704877505116</v>
      </c>
      <c r="CJ38" s="59"/>
      <c r="CK38" s="59">
        <f t="shared" si="268"/>
        <v>0.55591054313099042</v>
      </c>
      <c r="CL38" s="59">
        <f t="shared" ref="CL38:CM38" si="269">CL6/CL$15</f>
        <v>0.537979797979798</v>
      </c>
      <c r="CM38" s="59">
        <f t="shared" si="269"/>
        <v>0.48612109880627069</v>
      </c>
      <c r="CN38" s="59">
        <f t="shared" ref="CN38:CO38" si="270">CN6/CN$15</f>
        <v>0.45170454545454547</v>
      </c>
      <c r="CO38" s="59">
        <f t="shared" si="270"/>
        <v>0.44166106254203091</v>
      </c>
      <c r="CP38" s="59">
        <f t="shared" ref="CP38:CQ38" si="271">CP6/CP$15</f>
        <v>0.42865280546852746</v>
      </c>
      <c r="CQ38" s="59">
        <f t="shared" si="271"/>
        <v>0.43075694273777343</v>
      </c>
      <c r="CR38" s="59">
        <f t="shared" ref="CR38" si="272">CR6/CR$15</f>
        <v>0.42720556279878313</v>
      </c>
      <c r="CS38" s="59">
        <f t="shared" ref="CS38:CV38" si="273">CS6/CS$15</f>
        <v>0.43430347555806725</v>
      </c>
      <c r="CT38" s="59">
        <f t="shared" si="273"/>
        <v>0.42867586978024341</v>
      </c>
      <c r="CU38" s="59">
        <f t="shared" ref="CU38" si="274">CU6/CU$15</f>
        <v>0.42673839410241082</v>
      </c>
      <c r="CV38" s="59">
        <f t="shared" si="273"/>
        <v>0.42269380684278907</v>
      </c>
      <c r="CW38" s="59">
        <f t="shared" ref="CW38:CX38" si="275">CW6/CW$15</f>
        <v>0.41429300357175014</v>
      </c>
      <c r="CX38" s="59">
        <f t="shared" si="275"/>
        <v>0.40761790261762937</v>
      </c>
      <c r="CY38" s="59">
        <f t="shared" ref="CY38" si="276">CY6/CY$15</f>
        <v>0.40356821974072649</v>
      </c>
      <c r="CZ38" s="59">
        <v>0.39816801253465106</v>
      </c>
      <c r="DA38" s="59">
        <v>0.39559404163675521</v>
      </c>
      <c r="DB38" s="59">
        <v>0.39529710175059252</v>
      </c>
      <c r="DC38" s="59">
        <v>0.39318885448916407</v>
      </c>
      <c r="DD38" s="59">
        <v>0.38853087983312223</v>
      </c>
      <c r="DE38" s="59">
        <v>0.38579804098694581</v>
      </c>
      <c r="DF38" s="59">
        <v>0.38734156242233453</v>
      </c>
      <c r="DG38" s="59">
        <v>0.38263055542380114</v>
      </c>
      <c r="DH38" s="59">
        <v>0.38029787555757161</v>
      </c>
      <c r="DI38" s="59">
        <v>0.37825396825396823</v>
      </c>
      <c r="DJ38" s="59">
        <v>0.3806797417468632</v>
      </c>
      <c r="DK38" s="59">
        <v>0.37729634325204464</v>
      </c>
      <c r="DL38" s="59">
        <v>0.37696846873696133</v>
      </c>
      <c r="DM38" s="59">
        <v>0.37777650757359243</v>
      </c>
      <c r="DN38" s="59">
        <v>0.38058224985867722</v>
      </c>
      <c r="DO38" s="59">
        <v>0.38036045281754299</v>
      </c>
      <c r="DP38" s="59">
        <v>0.38145351246979853</v>
      </c>
      <c r="DQ38" s="59">
        <v>0.3820265017496583</v>
      </c>
      <c r="DR38" s="59">
        <v>0.3854276566270034</v>
      </c>
      <c r="DS38" s="59">
        <v>0.38414682945481382</v>
      </c>
      <c r="DT38" s="59">
        <v>0.38408824423502846</v>
      </c>
      <c r="DU38" s="59">
        <v>0.38491313959496204</v>
      </c>
      <c r="DV38" s="59">
        <v>0.38625986563172654</v>
      </c>
      <c r="DW38" s="59">
        <f t="shared" ref="DW38:DX38" si="277">DW6/DW$15</f>
        <v>0.38678454803874734</v>
      </c>
      <c r="DX38" s="59">
        <f t="shared" si="277"/>
        <v>0.38710846101592572</v>
      </c>
      <c r="DY38" s="59">
        <f t="shared" ref="DY38:DZ38" si="278">DY6/DY$15</f>
        <v>0.38829673691850125</v>
      </c>
      <c r="DZ38" s="59">
        <f t="shared" si="278"/>
        <v>0.38920024235080281</v>
      </c>
      <c r="EA38" s="59">
        <f t="shared" ref="EA38:EB38" si="279">EA6/EA$15</f>
        <v>0.38943278734725922</v>
      </c>
      <c r="EB38" s="59">
        <f t="shared" si="279"/>
        <v>0.38989030264949209</v>
      </c>
      <c r="EC38" s="59">
        <f t="shared" ref="EC38:ED38" si="280">EC6/EC$15</f>
        <v>0.39024483868284848</v>
      </c>
      <c r="ED38" s="59">
        <f t="shared" si="280"/>
        <v>0.39161784026450314</v>
      </c>
      <c r="EE38" s="59">
        <f t="shared" ref="EE38:EF38" si="281">EE6/EE$15</f>
        <v>0.39138764154627098</v>
      </c>
      <c r="EF38" s="59">
        <f t="shared" si="281"/>
        <v>0.39243871692386739</v>
      </c>
      <c r="EG38" s="59">
        <f t="shared" ref="EG38" si="282">EG6/EG$15</f>
        <v>0.39374203839930227</v>
      </c>
      <c r="EH38" s="59"/>
      <c r="EI38" s="59">
        <f t="shared" ref="EI38:EJ43" si="283">EI6/EI$15</f>
        <v>0.39693462621207382</v>
      </c>
      <c r="EJ38" s="59">
        <f t="shared" si="283"/>
        <v>0.41847159787494892</v>
      </c>
      <c r="EK38" s="59">
        <f t="shared" ref="EK38:GH38" si="284">EK6/EK$15</f>
        <v>0.41624743804732628</v>
      </c>
      <c r="EL38" s="59">
        <f t="shared" si="284"/>
        <v>0.4221665274296853</v>
      </c>
      <c r="EM38" s="59">
        <f t="shared" si="284"/>
        <v>0.43481036225331132</v>
      </c>
      <c r="EN38" s="59">
        <f t="shared" si="284"/>
        <v>0.42594078830033888</v>
      </c>
      <c r="EO38" s="59">
        <f t="shared" si="284"/>
        <v>0.42305150631681243</v>
      </c>
      <c r="EP38" s="59">
        <f t="shared" si="284"/>
        <v>0.42324486593436583</v>
      </c>
      <c r="EQ38" s="59">
        <f t="shared" ca="1" si="284"/>
        <v>0.41783859662093958</v>
      </c>
      <c r="ER38" s="59">
        <f t="shared" ca="1" si="284"/>
        <v>0.41783859662093958</v>
      </c>
      <c r="ES38" s="59">
        <f t="shared" ca="1" si="284"/>
        <v>0.41783859662093958</v>
      </c>
      <c r="ET38" s="59">
        <f t="shared" ca="1" si="284"/>
        <v>0.41783859662093958</v>
      </c>
      <c r="EU38" s="59">
        <f t="shared" ca="1" si="284"/>
        <v>0.41783859662093958</v>
      </c>
      <c r="EV38" s="59">
        <f t="shared" ca="1" si="284"/>
        <v>0.41783859662093958</v>
      </c>
      <c r="EW38" s="59">
        <f t="shared" ca="1" si="284"/>
        <v>0.41783859662093958</v>
      </c>
      <c r="EX38" s="59">
        <f t="shared" ca="1" si="284"/>
        <v>0.41783859662093958</v>
      </c>
      <c r="EY38" s="59">
        <f t="shared" ca="1" si="284"/>
        <v>0.41783859662093958</v>
      </c>
      <c r="EZ38" s="59">
        <f t="shared" ca="1" si="284"/>
        <v>0.41783859662093958</v>
      </c>
      <c r="FA38" s="59">
        <f t="shared" ca="1" si="284"/>
        <v>0.41783859662093958</v>
      </c>
      <c r="FB38" s="59">
        <f t="shared" ca="1" si="284"/>
        <v>0.41783859662093958</v>
      </c>
      <c r="FC38" s="59">
        <f t="shared" ca="1" si="284"/>
        <v>0.41783859662093958</v>
      </c>
      <c r="FD38" s="59">
        <f t="shared" ca="1" si="284"/>
        <v>0.41783859662093958</v>
      </c>
      <c r="FE38" s="59">
        <f t="shared" ca="1" si="284"/>
        <v>0.41783859662093958</v>
      </c>
      <c r="FF38" s="59">
        <f t="shared" ca="1" si="284"/>
        <v>0.41783859662093958</v>
      </c>
      <c r="FG38" s="59">
        <f t="shared" ca="1" si="284"/>
        <v>0.41783859662093958</v>
      </c>
      <c r="FH38" s="59">
        <f t="shared" ca="1" si="284"/>
        <v>0.41783859662093958</v>
      </c>
      <c r="FI38" s="59">
        <f t="shared" ca="1" si="284"/>
        <v>0.41783859662093958</v>
      </c>
      <c r="FJ38" s="59">
        <f t="shared" ca="1" si="284"/>
        <v>0.41783859662093958</v>
      </c>
      <c r="FK38" s="59">
        <f t="shared" ca="1" si="284"/>
        <v>0.41783859662093958</v>
      </c>
      <c r="FL38" s="59">
        <f t="shared" ca="1" si="284"/>
        <v>0.41783859662093958</v>
      </c>
      <c r="FM38" s="59">
        <f t="shared" ca="1" si="284"/>
        <v>0.41783859662093958</v>
      </c>
      <c r="FN38" s="59">
        <f t="shared" ca="1" si="284"/>
        <v>0.41783859662093958</v>
      </c>
      <c r="FO38" s="59">
        <f t="shared" ca="1" si="284"/>
        <v>0.41783859662093958</v>
      </c>
      <c r="FP38" s="59">
        <f t="shared" ca="1" si="284"/>
        <v>0.41783859662093958</v>
      </c>
      <c r="FQ38" s="59">
        <f t="shared" ca="1" si="284"/>
        <v>0.41783859662093958</v>
      </c>
      <c r="FR38" s="59">
        <f t="shared" ca="1" si="284"/>
        <v>0.41783859662093958</v>
      </c>
      <c r="FS38" s="59">
        <f t="shared" ca="1" si="284"/>
        <v>0.41783859662093958</v>
      </c>
      <c r="FT38" s="59">
        <f t="shared" ca="1" si="284"/>
        <v>0.41783859662093958</v>
      </c>
      <c r="FU38" s="59">
        <f t="shared" ca="1" si="284"/>
        <v>0.41783859662093958</v>
      </c>
      <c r="FV38" s="59">
        <f t="shared" ca="1" si="284"/>
        <v>0.41783859662093958</v>
      </c>
      <c r="FW38" s="59">
        <f t="shared" ca="1" si="284"/>
        <v>0.41783859662093958</v>
      </c>
      <c r="FX38" s="59">
        <f t="shared" ca="1" si="284"/>
        <v>0.41783859662093958</v>
      </c>
      <c r="FY38" s="59">
        <f t="shared" ca="1" si="284"/>
        <v>0.41783859662093958</v>
      </c>
      <c r="FZ38" s="59">
        <f t="shared" ca="1" si="284"/>
        <v>0.41783859662093958</v>
      </c>
      <c r="GA38" s="59">
        <f t="shared" ca="1" si="284"/>
        <v>0.41783859662093958</v>
      </c>
      <c r="GB38" s="59">
        <f t="shared" ca="1" si="284"/>
        <v>0.41783859662093958</v>
      </c>
      <c r="GC38" s="59">
        <f t="shared" ca="1" si="284"/>
        <v>0.41783859662093958</v>
      </c>
      <c r="GD38" s="59">
        <f t="shared" ca="1" si="284"/>
        <v>0.41783859662093958</v>
      </c>
      <c r="GE38" s="59">
        <f t="shared" ca="1" si="284"/>
        <v>0.41783859662093958</v>
      </c>
      <c r="GF38" s="59">
        <f t="shared" ca="1" si="284"/>
        <v>0.41783859662093958</v>
      </c>
      <c r="GG38" s="59">
        <f t="shared" ca="1" si="284"/>
        <v>0.41783859662093958</v>
      </c>
      <c r="GH38" s="59">
        <f t="shared" ca="1" si="284"/>
        <v>0.41783859662093958</v>
      </c>
      <c r="GI38" s="59">
        <f t="shared" ref="GI38" ca="1" si="285">GI6/GI$15</f>
        <v>0.41783859662093958</v>
      </c>
    </row>
    <row r="39" spans="2:191" x14ac:dyDescent="0.2">
      <c r="B39" s="55" t="str">
        <f t="shared" si="243"/>
        <v>MG</v>
      </c>
      <c r="C39" s="59">
        <f t="shared" ref="C39:AH39" si="286">C7/C$15</f>
        <v>6.9946195234435043E-2</v>
      </c>
      <c r="D39" s="59">
        <f t="shared" si="286"/>
        <v>6.9039171674752015E-2</v>
      </c>
      <c r="E39" s="59">
        <f t="shared" si="286"/>
        <v>6.8299144138024723E-2</v>
      </c>
      <c r="F39" s="59">
        <f t="shared" si="286"/>
        <v>7.3502831666465845E-2</v>
      </c>
      <c r="G39" s="59">
        <f t="shared" si="286"/>
        <v>7.6444674786214042E-2</v>
      </c>
      <c r="H39" s="59">
        <f t="shared" si="286"/>
        <v>8.0554411966515707E-2</v>
      </c>
      <c r="I39" s="59">
        <f t="shared" si="286"/>
        <v>8.4879116298457694E-2</v>
      </c>
      <c r="J39" s="59">
        <f t="shared" si="286"/>
        <v>8.9005755110140902E-2</v>
      </c>
      <c r="K39" s="59">
        <f t="shared" si="286"/>
        <v>9.2023809523809522E-2</v>
      </c>
      <c r="L39" s="59">
        <f t="shared" si="286"/>
        <v>9.4936852884287173E-2</v>
      </c>
      <c r="M39" s="59">
        <f t="shared" si="286"/>
        <v>9.6148755955532031E-2</v>
      </c>
      <c r="N39" s="59">
        <f t="shared" si="286"/>
        <v>9.9563614794729485E-2</v>
      </c>
      <c r="O39" s="59">
        <f t="shared" si="286"/>
        <v>0.1026003276003276</v>
      </c>
      <c r="P39" s="59">
        <f t="shared" si="286"/>
        <v>0.10413302230994677</v>
      </c>
      <c r="Q39" s="59">
        <f t="shared" si="286"/>
        <v>0.10581601915501661</v>
      </c>
      <c r="R39" s="59">
        <f t="shared" si="286"/>
        <v>0.10757969038860152</v>
      </c>
      <c r="S39" s="59">
        <f t="shared" si="286"/>
        <v>0.10836179032523147</v>
      </c>
      <c r="T39" s="59">
        <f t="shared" si="286"/>
        <v>0.10915744377008212</v>
      </c>
      <c r="U39" s="59">
        <f t="shared" si="286"/>
        <v>0.10982819299249319</v>
      </c>
      <c r="V39" s="59">
        <f t="shared" si="286"/>
        <v>0.11053217320922704</v>
      </c>
      <c r="W39" s="59">
        <f t="shared" si="286"/>
        <v>0.11112208125586218</v>
      </c>
      <c r="X39" s="59">
        <f t="shared" si="286"/>
        <v>0.11204577083655481</v>
      </c>
      <c r="Y39" s="59">
        <f t="shared" si="286"/>
        <v>0.11205997490969</v>
      </c>
      <c r="Z39" s="59">
        <f t="shared" si="286"/>
        <v>0.11269136963356939</v>
      </c>
      <c r="AA39" s="59">
        <f t="shared" si="286"/>
        <v>0.11280422677622866</v>
      </c>
      <c r="AB39" s="59">
        <f t="shared" si="286"/>
        <v>0.11418424604020172</v>
      </c>
      <c r="AC39" s="59">
        <f t="shared" si="286"/>
        <v>0.11371991636030668</v>
      </c>
      <c r="AD39" s="59">
        <f t="shared" si="286"/>
        <v>0.11417190831913952</v>
      </c>
      <c r="AE39" s="59">
        <f t="shared" si="286"/>
        <v>0.11533112930310663</v>
      </c>
      <c r="AF39" s="59">
        <f t="shared" si="286"/>
        <v>0.11540503788124069</v>
      </c>
      <c r="AG39" s="59">
        <f t="shared" si="286"/>
        <v>0.11589324356816542</v>
      </c>
      <c r="AH39" s="59">
        <f t="shared" si="286"/>
        <v>0.11577436346605355</v>
      </c>
      <c r="AI39" s="59"/>
      <c r="AJ39" s="59">
        <f t="shared" si="245"/>
        <v>0.16228070175438597</v>
      </c>
      <c r="AK39" s="59">
        <f t="shared" si="245"/>
        <v>0.15197956577266922</v>
      </c>
      <c r="AL39" s="59">
        <f t="shared" si="245"/>
        <v>0.14634730538922155</v>
      </c>
      <c r="AM39" s="59">
        <f t="shared" si="245"/>
        <v>0.15013077593722754</v>
      </c>
      <c r="AN39" s="59">
        <f t="shared" si="245"/>
        <v>0.15025111607142858</v>
      </c>
      <c r="AO39" s="59">
        <f t="shared" si="245"/>
        <v>0.14397935136348333</v>
      </c>
      <c r="AP39" s="59">
        <f t="shared" si="245"/>
        <v>0.1431657501963865</v>
      </c>
      <c r="AQ39" s="59">
        <f t="shared" si="245"/>
        <v>0.14544241514469186</v>
      </c>
      <c r="AR39" s="59">
        <f t="shared" ref="AR39:AS39" si="287">AR7/AR$15</f>
        <v>0.1457533077251387</v>
      </c>
      <c r="AS39" s="59">
        <f t="shared" si="287"/>
        <v>0.13746586112720352</v>
      </c>
      <c r="AT39" s="59">
        <f t="shared" ref="AT39:AU39" si="288">AT7/AT$15</f>
        <v>0.14606181455633099</v>
      </c>
      <c r="AU39" s="59">
        <f t="shared" si="288"/>
        <v>0.14146077901665111</v>
      </c>
      <c r="AV39" s="59">
        <f t="shared" ref="AV39:AW39" si="289">AV7/AV$15</f>
        <v>0.13763794944820221</v>
      </c>
      <c r="AW39" s="59">
        <f t="shared" si="289"/>
        <v>0.13466009852216748</v>
      </c>
      <c r="AX39" s="59">
        <f t="shared" ref="AX39:AY39" si="290">AX7/AX$15</f>
        <v>0.13945515538024847</v>
      </c>
      <c r="AY39" s="59">
        <f t="shared" si="290"/>
        <v>0.13921438315436008</v>
      </c>
      <c r="AZ39" s="59">
        <f t="shared" ref="AZ39:BA39" si="291">AZ7/AZ$15</f>
        <v>0.13367566116257215</v>
      </c>
      <c r="BA39" s="59">
        <f t="shared" si="291"/>
        <v>0.14133624726818608</v>
      </c>
      <c r="BB39" s="59">
        <f t="shared" ref="BB39:BC39" si="292">BB7/BB$15</f>
        <v>0.14425873160414771</v>
      </c>
      <c r="BC39" s="59">
        <f t="shared" si="292"/>
        <v>0.14341612793467165</v>
      </c>
      <c r="BD39" s="59">
        <f t="shared" ref="BD39:BE39" si="293">BD7/BD$15</f>
        <v>0.14820638558712221</v>
      </c>
      <c r="BE39" s="59">
        <f t="shared" si="293"/>
        <v>0.14996930004093328</v>
      </c>
      <c r="BF39" s="59">
        <f t="shared" ref="BF39:BG39" si="294">BF7/BF$15</f>
        <v>0.15118591453654751</v>
      </c>
      <c r="BG39" s="59">
        <f t="shared" si="294"/>
        <v>0.15438596491228071</v>
      </c>
      <c r="BH39" s="59">
        <f t="shared" ref="BH39:BI39" si="295">BH7/BH$15</f>
        <v>0.15637553599638906</v>
      </c>
      <c r="BI39" s="59">
        <f t="shared" si="295"/>
        <v>0.15849221048044448</v>
      </c>
      <c r="BJ39" s="59">
        <f t="shared" ref="BJ39:BK39" si="296">BJ7/BJ$15</f>
        <v>0.15904238781220853</v>
      </c>
      <c r="BK39" s="59">
        <f t="shared" si="296"/>
        <v>0.16083818763792521</v>
      </c>
      <c r="BL39" s="59">
        <f t="shared" ref="BL39:BM39" si="297">BL7/BL$15</f>
        <v>0.16236034193311849</v>
      </c>
      <c r="BM39" s="59">
        <f t="shared" si="297"/>
        <v>0.16344569288389513</v>
      </c>
      <c r="BN39" s="59">
        <f t="shared" ref="BN39:BO39" si="298">BN7/BN$15</f>
        <v>0.16481158155099665</v>
      </c>
      <c r="BO39" s="59">
        <f t="shared" si="298"/>
        <v>0.16553252096850768</v>
      </c>
      <c r="BP39" s="59">
        <f t="shared" ref="BP39:BQ39" si="299">BP7/BP$15</f>
        <v>0.1672050585930788</v>
      </c>
      <c r="BQ39" s="59">
        <f t="shared" si="299"/>
        <v>0.13793923430097496</v>
      </c>
      <c r="BR39" s="59">
        <f t="shared" ref="BR39:BS39" si="300">BR7/BR$15</f>
        <v>0.16958363433374926</v>
      </c>
      <c r="BS39" s="59">
        <f t="shared" si="300"/>
        <v>0.17003078485512077</v>
      </c>
      <c r="BT39" s="59">
        <f t="shared" ref="BT39:BU39" si="301">BT7/BT$15</f>
        <v>0.17108833516815777</v>
      </c>
      <c r="BU39" s="59">
        <f t="shared" si="301"/>
        <v>0.17120092098885117</v>
      </c>
      <c r="BV39" s="59">
        <f t="shared" ref="BV39" si="302">BV7/BV$15</f>
        <v>0.17112259751061998</v>
      </c>
      <c r="BW39" s="59">
        <f t="shared" ref="BW39:BX39" si="303">BW7/BW$15</f>
        <v>0.16897882991811972</v>
      </c>
      <c r="BX39" s="59">
        <f t="shared" si="303"/>
        <v>0.16929139340267624</v>
      </c>
      <c r="BY39" s="59">
        <f t="shared" ref="BY39:BZ39" si="304">BY7/BY$15</f>
        <v>0.16922801509267674</v>
      </c>
      <c r="BZ39" s="59">
        <f t="shared" si="304"/>
        <v>0.17024527543224768</v>
      </c>
      <c r="CA39" s="59">
        <f t="shared" ref="CA39:CB39" si="305">CA7/CA$15</f>
        <v>0.17562581159438923</v>
      </c>
      <c r="CB39" s="59">
        <f t="shared" si="305"/>
        <v>0.17922687906161855</v>
      </c>
      <c r="CC39" s="59">
        <f t="shared" ref="CC39:CD39" si="306">CC7/CC$15</f>
        <v>0.18258240096764439</v>
      </c>
      <c r="CD39" s="59">
        <f t="shared" si="306"/>
        <v>0.18780179690912741</v>
      </c>
      <c r="CE39" s="59">
        <f t="shared" ref="CE39:CF39" si="307">CE7/CE$15</f>
        <v>0.19288872512896094</v>
      </c>
      <c r="CF39" s="59">
        <f t="shared" si="307"/>
        <v>0.19823419763145853</v>
      </c>
      <c r="CG39" s="59">
        <f t="shared" ref="CG39:CH39" si="308">CG7/CG$15</f>
        <v>0.20714818365825077</v>
      </c>
      <c r="CH39" s="59">
        <f t="shared" si="308"/>
        <v>0.2115493134365791</v>
      </c>
      <c r="CI39" s="59">
        <f t="shared" ref="CI39:CK39" si="309">CI7/CI$15</f>
        <v>0.21783622768445157</v>
      </c>
      <c r="CJ39" s="59"/>
      <c r="CK39" s="59">
        <f t="shared" si="309"/>
        <v>0.33368832090876821</v>
      </c>
      <c r="CL39" s="59">
        <f t="shared" ref="CL39:CM39" si="310">CL7/CL$15</f>
        <v>0.33393939393939392</v>
      </c>
      <c r="CM39" s="59">
        <f t="shared" si="310"/>
        <v>0.36070760822666476</v>
      </c>
      <c r="CN39" s="59">
        <f t="shared" ref="CN39:CO39" si="311">CN7/CN$15</f>
        <v>0.37292395104895104</v>
      </c>
      <c r="CO39" s="59">
        <f t="shared" si="311"/>
        <v>0.3820611970410222</v>
      </c>
      <c r="CP39" s="59">
        <f t="shared" ref="CP39:CQ39" si="312">CP7/CP$15</f>
        <v>0.38813728282540588</v>
      </c>
      <c r="CQ39" s="59">
        <f t="shared" si="312"/>
        <v>0.38221921848119933</v>
      </c>
      <c r="CR39" s="59">
        <f t="shared" ref="CR39" si="313">CR7/CR$15</f>
        <v>0.38249674054758803</v>
      </c>
      <c r="CS39" s="59">
        <f t="shared" ref="CS39:CV39" si="314">CS7/CS$15</f>
        <v>0.37487049072242629</v>
      </c>
      <c r="CT39" s="59">
        <f t="shared" si="314"/>
        <v>0.37560744850126865</v>
      </c>
      <c r="CU39" s="59">
        <f t="shared" ref="CU39" si="315">CU7/CU$15</f>
        <v>0.37437736600916516</v>
      </c>
      <c r="CV39" s="59">
        <f t="shared" si="314"/>
        <v>0.36783600404215389</v>
      </c>
      <c r="CW39" s="59">
        <f t="shared" ref="CW39:CX39" si="316">CW7/CW$15</f>
        <v>0.35366329501455712</v>
      </c>
      <c r="CX39" s="59">
        <f t="shared" si="316"/>
        <v>0.34794251051970054</v>
      </c>
      <c r="CY39" s="59">
        <f t="shared" ref="CY39" si="317">CY7/CY$15</f>
        <v>0.34521884225388266</v>
      </c>
      <c r="CZ39" s="59">
        <v>0.34238881523442211</v>
      </c>
      <c r="DA39" s="59">
        <v>0.33789483129935394</v>
      </c>
      <c r="DB39" s="59">
        <v>0.33342342716952889</v>
      </c>
      <c r="DC39" s="59">
        <v>0.32988897872256512</v>
      </c>
      <c r="DD39" s="59">
        <v>0.3293600536392759</v>
      </c>
      <c r="DE39" s="59">
        <v>0.32986166462971817</v>
      </c>
      <c r="DF39" s="59">
        <v>0.32762819981774499</v>
      </c>
      <c r="DG39" s="59">
        <v>0.32791032269284892</v>
      </c>
      <c r="DH39" s="59">
        <v>0.32740606335525818</v>
      </c>
      <c r="DI39" s="59">
        <v>0.32746031746031745</v>
      </c>
      <c r="DJ39" s="59">
        <v>0.32396691977639719</v>
      </c>
      <c r="DK39" s="59">
        <v>0.32557734854699583</v>
      </c>
      <c r="DL39" s="59">
        <v>0.32664957978184417</v>
      </c>
      <c r="DM39" s="59">
        <v>0.32648185195770218</v>
      </c>
      <c r="DN39" s="59">
        <v>0.32430316997869285</v>
      </c>
      <c r="DO39" s="59">
        <v>0.32319276162151406</v>
      </c>
      <c r="DP39" s="59">
        <v>0.32188962686642608</v>
      </c>
      <c r="DQ39" s="59">
        <v>0.3205703595281254</v>
      </c>
      <c r="DR39" s="59">
        <v>0.31656590306510951</v>
      </c>
      <c r="DS39" s="59">
        <v>0.31516935361960574</v>
      </c>
      <c r="DT39" s="59">
        <v>0.31415295088374517</v>
      </c>
      <c r="DU39" s="59">
        <v>0.31256193727077913</v>
      </c>
      <c r="DV39" s="59">
        <v>0.31084078011871374</v>
      </c>
      <c r="DW39" s="59">
        <f t="shared" ref="DW39:DX39" si="318">DW7/DW$15</f>
        <v>0.30890609949960451</v>
      </c>
      <c r="DX39" s="59">
        <f t="shared" si="318"/>
        <v>0.30652879462600952</v>
      </c>
      <c r="DY39" s="59">
        <f t="shared" ref="DY39:DZ39" si="319">DY7/DY$15</f>
        <v>0.30346088713694125</v>
      </c>
      <c r="DZ39" s="59">
        <f t="shared" si="319"/>
        <v>0.30145823579631514</v>
      </c>
      <c r="EA39" s="59">
        <f t="shared" ref="EA39:EB39" si="320">EA7/EA$15</f>
        <v>0.30022747555812035</v>
      </c>
      <c r="EB39" s="59">
        <f t="shared" si="320"/>
        <v>0.29859802073515551</v>
      </c>
      <c r="EC39" s="59">
        <f t="shared" ref="EC39:ED39" si="321">EC7/EC$15</f>
        <v>0.29789452807615779</v>
      </c>
      <c r="ED39" s="59">
        <f t="shared" si="321"/>
        <v>0.29629583507157403</v>
      </c>
      <c r="EE39" s="59">
        <f t="shared" ref="EE39:EF39" si="322">EE7/EE$15</f>
        <v>0.29523379539242484</v>
      </c>
      <c r="EF39" s="59">
        <f t="shared" si="322"/>
        <v>0.29427228027410846</v>
      </c>
      <c r="EG39" s="59">
        <f t="shared" ref="EG39" si="323">EG7/EG$15</f>
        <v>0.29214914445069257</v>
      </c>
      <c r="EH39" s="59"/>
      <c r="EI39" s="59">
        <f t="shared" si="283"/>
        <v>0.30340944635595873</v>
      </c>
      <c r="EJ39" s="59">
        <f t="shared" si="283"/>
        <v>0.26549516414657404</v>
      </c>
      <c r="EK39" s="59">
        <f t="shared" ref="EK39:GH39" si="324">EK7/EK$15</f>
        <v>0.26020122973728338</v>
      </c>
      <c r="EL39" s="59">
        <f t="shared" si="324"/>
        <v>0.25821498189919245</v>
      </c>
      <c r="EM39" s="59">
        <f t="shared" si="324"/>
        <v>0.25389648385552421</v>
      </c>
      <c r="EN39" s="59">
        <f t="shared" si="324"/>
        <v>0.25517210629570181</v>
      </c>
      <c r="EO39" s="59">
        <f t="shared" si="324"/>
        <v>0.25547133138969874</v>
      </c>
      <c r="EP39" s="59">
        <f t="shared" si="324"/>
        <v>0.2508016647335744</v>
      </c>
      <c r="EQ39" s="59">
        <f t="shared" ca="1" si="324"/>
        <v>0.24847790302324552</v>
      </c>
      <c r="ER39" s="59">
        <f t="shared" ca="1" si="324"/>
        <v>0.24847790302324552</v>
      </c>
      <c r="ES39" s="59">
        <f t="shared" ca="1" si="324"/>
        <v>0.24847790302324552</v>
      </c>
      <c r="ET39" s="59">
        <f t="shared" ca="1" si="324"/>
        <v>0.24847790302324552</v>
      </c>
      <c r="EU39" s="59">
        <f t="shared" ca="1" si="324"/>
        <v>0.24847790302324552</v>
      </c>
      <c r="EV39" s="59">
        <f t="shared" ca="1" si="324"/>
        <v>0.24847790302324552</v>
      </c>
      <c r="EW39" s="59">
        <f t="shared" ca="1" si="324"/>
        <v>0.24847790302324552</v>
      </c>
      <c r="EX39" s="59">
        <f t="shared" ca="1" si="324"/>
        <v>0.24847790302324552</v>
      </c>
      <c r="EY39" s="59">
        <f t="shared" ca="1" si="324"/>
        <v>0.24847790302324552</v>
      </c>
      <c r="EZ39" s="59">
        <f t="shared" ca="1" si="324"/>
        <v>0.24847790302324552</v>
      </c>
      <c r="FA39" s="59">
        <f t="shared" ca="1" si="324"/>
        <v>0.24847790302324552</v>
      </c>
      <c r="FB39" s="59">
        <f t="shared" ca="1" si="324"/>
        <v>0.24847790302324552</v>
      </c>
      <c r="FC39" s="59">
        <f t="shared" ca="1" si="324"/>
        <v>0.24847790302324552</v>
      </c>
      <c r="FD39" s="59">
        <f t="shared" ca="1" si="324"/>
        <v>0.24847790302324552</v>
      </c>
      <c r="FE39" s="59">
        <f t="shared" ca="1" si="324"/>
        <v>0.24847790302324552</v>
      </c>
      <c r="FF39" s="59">
        <f t="shared" ca="1" si="324"/>
        <v>0.24847790302324552</v>
      </c>
      <c r="FG39" s="59">
        <f t="shared" ca="1" si="324"/>
        <v>0.24847790302324552</v>
      </c>
      <c r="FH39" s="59">
        <f t="shared" ca="1" si="324"/>
        <v>0.24847790302324552</v>
      </c>
      <c r="FI39" s="59">
        <f t="shared" ca="1" si="324"/>
        <v>0.24847790302324552</v>
      </c>
      <c r="FJ39" s="59">
        <f t="shared" ca="1" si="324"/>
        <v>0.24847790302324552</v>
      </c>
      <c r="FK39" s="59">
        <f t="shared" ca="1" si="324"/>
        <v>0.24847790302324552</v>
      </c>
      <c r="FL39" s="59">
        <f t="shared" ca="1" si="324"/>
        <v>0.24847790302324552</v>
      </c>
      <c r="FM39" s="59">
        <f t="shared" ca="1" si="324"/>
        <v>0.24847790302324552</v>
      </c>
      <c r="FN39" s="59">
        <f t="shared" ca="1" si="324"/>
        <v>0.24847790302324552</v>
      </c>
      <c r="FO39" s="59">
        <f t="shared" ca="1" si="324"/>
        <v>0.24847790302324552</v>
      </c>
      <c r="FP39" s="59">
        <f t="shared" ca="1" si="324"/>
        <v>0.24847790302324552</v>
      </c>
      <c r="FQ39" s="59">
        <f t="shared" ca="1" si="324"/>
        <v>0.24847790302324552</v>
      </c>
      <c r="FR39" s="59">
        <f t="shared" ca="1" si="324"/>
        <v>0.24847790302324552</v>
      </c>
      <c r="FS39" s="59">
        <f t="shared" ca="1" si="324"/>
        <v>0.24847790302324552</v>
      </c>
      <c r="FT39" s="59">
        <f t="shared" ca="1" si="324"/>
        <v>0.24847790302324552</v>
      </c>
      <c r="FU39" s="59">
        <f t="shared" ca="1" si="324"/>
        <v>0.24847790302324552</v>
      </c>
      <c r="FV39" s="59">
        <f t="shared" ca="1" si="324"/>
        <v>0.24847790302324552</v>
      </c>
      <c r="FW39" s="59">
        <f t="shared" ca="1" si="324"/>
        <v>0.24847790302324552</v>
      </c>
      <c r="FX39" s="59">
        <f t="shared" ca="1" si="324"/>
        <v>0.24847790302324552</v>
      </c>
      <c r="FY39" s="59">
        <f t="shared" ca="1" si="324"/>
        <v>0.24847790302324552</v>
      </c>
      <c r="FZ39" s="59">
        <f t="shared" ca="1" si="324"/>
        <v>0.24847790302324552</v>
      </c>
      <c r="GA39" s="59">
        <f t="shared" ca="1" si="324"/>
        <v>0.24847790302324552</v>
      </c>
      <c r="GB39" s="59">
        <f t="shared" ca="1" si="324"/>
        <v>0.24847790302324552</v>
      </c>
      <c r="GC39" s="59">
        <f t="shared" ca="1" si="324"/>
        <v>0.24847790302324552</v>
      </c>
      <c r="GD39" s="59">
        <f t="shared" ca="1" si="324"/>
        <v>0.24847790302324552</v>
      </c>
      <c r="GE39" s="59">
        <f t="shared" ca="1" si="324"/>
        <v>0.24847790302324552</v>
      </c>
      <c r="GF39" s="59">
        <f t="shared" ca="1" si="324"/>
        <v>0.24847790302324552</v>
      </c>
      <c r="GG39" s="59">
        <f t="shared" ca="1" si="324"/>
        <v>0.24847790302324552</v>
      </c>
      <c r="GH39" s="59">
        <f t="shared" ca="1" si="324"/>
        <v>0.24847790302324552</v>
      </c>
      <c r="GI39" s="59">
        <f t="shared" ref="GI39" ca="1" si="325">GI7/GI$15</f>
        <v>0.24847790302324552</v>
      </c>
    </row>
    <row r="40" spans="2:191" x14ac:dyDescent="0.2">
      <c r="B40" s="55" t="str">
        <f t="shared" si="243"/>
        <v>Mahindra</v>
      </c>
      <c r="C40" s="59">
        <f t="shared" ref="C40:AH40" si="326">C8/C$15</f>
        <v>3.7202152190622596E-2</v>
      </c>
      <c r="D40" s="59">
        <f t="shared" si="326"/>
        <v>3.7795959742234451E-2</v>
      </c>
      <c r="E40" s="59">
        <f t="shared" si="326"/>
        <v>3.8106235565819858E-2</v>
      </c>
      <c r="F40" s="59">
        <f t="shared" si="326"/>
        <v>3.9462585853717314E-2</v>
      </c>
      <c r="G40" s="59">
        <f t="shared" si="326"/>
        <v>3.9589991650110852E-2</v>
      </c>
      <c r="H40" s="59">
        <f t="shared" si="326"/>
        <v>4.0483052010429531E-2</v>
      </c>
      <c r="I40" s="59">
        <f t="shared" si="326"/>
        <v>4.1241142142559396E-2</v>
      </c>
      <c r="J40" s="59">
        <f t="shared" si="326"/>
        <v>4.1997420123040287E-2</v>
      </c>
      <c r="K40" s="59">
        <f t="shared" si="326"/>
        <v>4.245238095238095E-2</v>
      </c>
      <c r="L40" s="59">
        <f t="shared" si="326"/>
        <v>4.259870292410968E-2</v>
      </c>
      <c r="M40" s="59">
        <f t="shared" si="326"/>
        <v>4.2637197811893415E-2</v>
      </c>
      <c r="N40" s="59">
        <f t="shared" si="326"/>
        <v>4.3426683048764986E-2</v>
      </c>
      <c r="O40" s="59">
        <f t="shared" si="326"/>
        <v>4.3775593775593778E-2</v>
      </c>
      <c r="P40" s="59">
        <f t="shared" si="326"/>
        <v>4.3842335067886838E-2</v>
      </c>
      <c r="Q40" s="59">
        <f t="shared" si="326"/>
        <v>4.4102880976287943E-2</v>
      </c>
      <c r="R40" s="59">
        <f t="shared" si="326"/>
        <v>4.4611678586767754E-2</v>
      </c>
      <c r="S40" s="59">
        <f t="shared" si="326"/>
        <v>4.5305965924654405E-2</v>
      </c>
      <c r="T40" s="59">
        <f t="shared" si="326"/>
        <v>4.5501606569082469E-2</v>
      </c>
      <c r="U40" s="59">
        <f t="shared" si="326"/>
        <v>4.5959674762920198E-2</v>
      </c>
      <c r="V40" s="59">
        <f t="shared" si="326"/>
        <v>4.5797922568460811E-2</v>
      </c>
      <c r="W40" s="59">
        <f t="shared" si="326"/>
        <v>4.5877145348932877E-2</v>
      </c>
      <c r="X40" s="59">
        <f t="shared" si="326"/>
        <v>4.5477037266120304E-2</v>
      </c>
      <c r="Y40" s="59">
        <f t="shared" si="326"/>
        <v>4.5283475159081633E-2</v>
      </c>
      <c r="Z40" s="59">
        <f t="shared" si="326"/>
        <v>4.4870853045752404E-2</v>
      </c>
      <c r="AA40" s="59">
        <f t="shared" si="326"/>
        <v>4.5201441205371763E-2</v>
      </c>
      <c r="AB40" s="59">
        <f t="shared" si="326"/>
        <v>4.5514596207116981E-2</v>
      </c>
      <c r="AC40" s="59">
        <f t="shared" si="326"/>
        <v>4.682182831996283E-2</v>
      </c>
      <c r="AD40" s="59">
        <f t="shared" si="326"/>
        <v>4.7785094483859286E-2</v>
      </c>
      <c r="AE40" s="59">
        <f t="shared" si="326"/>
        <v>4.8646095717884134E-2</v>
      </c>
      <c r="AF40" s="59">
        <f t="shared" si="326"/>
        <v>4.9588810464288029E-2</v>
      </c>
      <c r="AG40" s="59">
        <f t="shared" si="326"/>
        <v>5.0265119398640867E-2</v>
      </c>
      <c r="AH40" s="59">
        <f t="shared" si="326"/>
        <v>5.1762101139861079E-2</v>
      </c>
      <c r="AI40" s="59"/>
      <c r="AJ40" s="59">
        <f t="shared" si="245"/>
        <v>0.10964912280701754</v>
      </c>
      <c r="AK40" s="59">
        <f t="shared" si="245"/>
        <v>0.11494252873563218</v>
      </c>
      <c r="AL40" s="59">
        <f t="shared" si="245"/>
        <v>0.10419161676646707</v>
      </c>
      <c r="AM40" s="59">
        <f t="shared" si="245"/>
        <v>9.6948561464690497E-2</v>
      </c>
      <c r="AN40" s="59">
        <f t="shared" si="245"/>
        <v>9.4308035714285712E-2</v>
      </c>
      <c r="AO40" s="59">
        <f t="shared" si="245"/>
        <v>9.3031085175625625E-2</v>
      </c>
      <c r="AP40" s="59">
        <f t="shared" si="245"/>
        <v>9.6229379418695998E-2</v>
      </c>
      <c r="AQ40" s="59">
        <f t="shared" si="245"/>
        <v>9.4570928196147111E-2</v>
      </c>
      <c r="AR40" s="59">
        <f t="shared" ref="AR40:AS40" si="327">AR8/AR$15</f>
        <v>9.2189500640204869E-2</v>
      </c>
      <c r="AS40" s="59">
        <f t="shared" si="327"/>
        <v>9.070595050897956E-2</v>
      </c>
      <c r="AT40" s="59">
        <f t="shared" ref="AT40:AU40" si="328">AT8/AT$15</f>
        <v>8.8013736568073556E-2</v>
      </c>
      <c r="AU40" s="59">
        <f t="shared" si="328"/>
        <v>8.5957070583034534E-2</v>
      </c>
      <c r="AV40" s="59">
        <f t="shared" ref="AV40:AW40" si="329">AV8/AV$15</f>
        <v>8.4149163403346383E-2</v>
      </c>
      <c r="AW40" s="59">
        <f t="shared" si="329"/>
        <v>8.220689655172414E-2</v>
      </c>
      <c r="AX40" s="59">
        <f t="shared" ref="AX40:AY40" si="330">AX8/AX$15</f>
        <v>8.3274965901131717E-2</v>
      </c>
      <c r="AY40" s="59">
        <f t="shared" si="330"/>
        <v>8.4438070586589253E-2</v>
      </c>
      <c r="AZ40" s="59">
        <f t="shared" ref="AZ40:BA40" si="331">AZ8/AZ$15</f>
        <v>8.6689488521949257E-2</v>
      </c>
      <c r="BA40" s="59">
        <f t="shared" si="331"/>
        <v>8.4046206681236343E-2</v>
      </c>
      <c r="BB40" s="59">
        <f t="shared" ref="BB40:BC40" si="332">BB8/BB$15</f>
        <v>8.3012660458831475E-2</v>
      </c>
      <c r="BC40" s="59">
        <f t="shared" si="332"/>
        <v>8.3219916071226044E-2</v>
      </c>
      <c r="BD40" s="59">
        <f t="shared" ref="BD40:BE40" si="333">BD8/BD$15</f>
        <v>8.2751452481211019E-2</v>
      </c>
      <c r="BE40" s="59">
        <f t="shared" si="333"/>
        <v>8.278755628325829E-2</v>
      </c>
      <c r="BF40" s="59">
        <f t="shared" ref="BF40:BG40" si="334">BF8/BF$15</f>
        <v>8.1510404035504677E-2</v>
      </c>
      <c r="BG40" s="59">
        <f t="shared" si="334"/>
        <v>8.1445335192285348E-2</v>
      </c>
      <c r="BH40" s="59">
        <f t="shared" ref="BH40:BI40" si="335">BH8/BH$15</f>
        <v>8.0816971338298349E-2</v>
      </c>
      <c r="BI40" s="59">
        <f t="shared" si="335"/>
        <v>8.03573374005883E-2</v>
      </c>
      <c r="BJ40" s="59">
        <f t="shared" ref="BJ40:BK40" si="336">BJ8/BJ$15</f>
        <v>7.9096279407192452E-2</v>
      </c>
      <c r="BK40" s="59">
        <f t="shared" si="336"/>
        <v>7.9146702717747874E-2</v>
      </c>
      <c r="BL40" s="59">
        <f t="shared" ref="BL40:BM40" si="337">BL8/BL$15</f>
        <v>7.8420778418848772E-2</v>
      </c>
      <c r="BM40" s="59">
        <f t="shared" si="337"/>
        <v>7.8071161048689136E-2</v>
      </c>
      <c r="BN40" s="59">
        <f t="shared" ref="BN40:BO40" si="338">BN8/BN$15</f>
        <v>7.7986323294049184E-2</v>
      </c>
      <c r="BO40" s="59">
        <f t="shared" si="338"/>
        <v>7.7209825745986532E-2</v>
      </c>
      <c r="BP40" s="59">
        <f t="shared" ref="BP40:BQ40" si="339">BP8/BP$15</f>
        <v>7.6841128561118938E-2</v>
      </c>
      <c r="BQ40" s="59">
        <f t="shared" si="339"/>
        <v>8.0539245276116264E-2</v>
      </c>
      <c r="BR40" s="59">
        <f t="shared" ref="BR40:BS40" si="340">BR8/BR$15</f>
        <v>7.572075917777632E-2</v>
      </c>
      <c r="BS40" s="59">
        <f t="shared" si="340"/>
        <v>7.4470786124599314E-2</v>
      </c>
      <c r="BT40" s="59">
        <f t="shared" ref="BT40:BU40" si="341">BT8/BT$15</f>
        <v>7.4550726435427095E-2</v>
      </c>
      <c r="BU40" s="59">
        <f t="shared" si="341"/>
        <v>7.519389238972371E-2</v>
      </c>
      <c r="BV40" s="59">
        <f t="shared" ref="BV40" si="342">BV8/BV$15</f>
        <v>7.5275525057184448E-2</v>
      </c>
      <c r="BW40" s="59">
        <f t="shared" ref="BW40:BX40" si="343">BW8/BW$15</f>
        <v>7.5403391172768799E-2</v>
      </c>
      <c r="BX40" s="59">
        <f t="shared" si="343"/>
        <v>7.5441747775596313E-2</v>
      </c>
      <c r="BY40" s="59">
        <f t="shared" ref="BY40:BZ40" si="344">BY8/BY$15</f>
        <v>7.5628632019609468E-2</v>
      </c>
      <c r="BZ40" s="59">
        <f t="shared" si="344"/>
        <v>7.7080820265379976E-2</v>
      </c>
      <c r="CA40" s="59">
        <f t="shared" ref="CA40:CB40" si="345">CA8/CA$15</f>
        <v>7.6935933863896425E-2</v>
      </c>
      <c r="CB40" s="59">
        <f t="shared" si="345"/>
        <v>7.6479578523590011E-2</v>
      </c>
      <c r="CC40" s="59">
        <f t="shared" ref="CC40:CD40" si="346">CC8/CC$15</f>
        <v>7.6322951315391588E-2</v>
      </c>
      <c r="CD40" s="59">
        <f t="shared" si="346"/>
        <v>7.6067578895172433E-2</v>
      </c>
      <c r="CE40" s="59">
        <f t="shared" ref="CE40:CF40" si="347">CE8/CE$15</f>
        <v>7.5706982313927779E-2</v>
      </c>
      <c r="CF40" s="59">
        <f t="shared" si="347"/>
        <v>7.4728488352624703E-2</v>
      </c>
      <c r="CG40" s="59">
        <f t="shared" ref="CG40:CH40" si="348">CG8/CG$15</f>
        <v>7.3633748801534032E-2</v>
      </c>
      <c r="CH40" s="59">
        <f t="shared" si="348"/>
        <v>7.3003532091876183E-2</v>
      </c>
      <c r="CI40" s="59">
        <f t="shared" ref="CI40:CK40" si="349">CI8/CI$15</f>
        <v>7.1956878558836049E-2</v>
      </c>
      <c r="CJ40" s="59"/>
      <c r="CK40" s="59">
        <f t="shared" si="349"/>
        <v>4.6148384806531773E-2</v>
      </c>
      <c r="CL40" s="59">
        <f t="shared" ref="CL40:CM40" si="350">CL8/CL$15</f>
        <v>4.9090909090909088E-2</v>
      </c>
      <c r="CM40" s="59">
        <f t="shared" si="350"/>
        <v>5.9974111894146413E-2</v>
      </c>
      <c r="CN40" s="59">
        <f t="shared" ref="CN40:CO40" si="351">CN8/CN$15</f>
        <v>6.3155594405594401E-2</v>
      </c>
      <c r="CO40" s="59">
        <f t="shared" si="351"/>
        <v>5.8927370544720914E-2</v>
      </c>
      <c r="CP40" s="59">
        <f t="shared" ref="CP40:CQ40" si="352">CP8/CP$15</f>
        <v>5.8459128453432069E-2</v>
      </c>
      <c r="CQ40" s="59">
        <f t="shared" si="352"/>
        <v>5.7323666748586875E-2</v>
      </c>
      <c r="CR40" s="59">
        <f t="shared" ref="CR40" si="353">CR8/CR$15</f>
        <v>5.6931768796175578E-2</v>
      </c>
      <c r="CS40" s="59">
        <f t="shared" ref="CS40:CV40" si="354">CS8/CS$15</f>
        <v>5.4629367994725439E-2</v>
      </c>
      <c r="CT40" s="59">
        <f t="shared" si="354"/>
        <v>5.3842514944308265E-2</v>
      </c>
      <c r="CU40" s="59">
        <f t="shared" ref="CU40" si="355">CU8/CU$15</f>
        <v>5.2281330942418811E-2</v>
      </c>
      <c r="CV40" s="59">
        <f t="shared" si="354"/>
        <v>4.9624657138732493E-2</v>
      </c>
      <c r="CW40" s="59">
        <f t="shared" ref="CW40:CX40" si="356">CW8/CW$15</f>
        <v>4.3731428399915957E-2</v>
      </c>
      <c r="CX40" s="59">
        <f t="shared" si="356"/>
        <v>0.10746488879173725</v>
      </c>
      <c r="CY40" s="59">
        <f t="shared" ref="CY40" si="357">CY8/CY$15</f>
        <v>0.10247721730201514</v>
      </c>
      <c r="CZ40" s="59">
        <v>0.12375557430396529</v>
      </c>
      <c r="DA40" s="59">
        <v>0.13247038765254845</v>
      </c>
      <c r="DB40" s="59">
        <v>0.14004740321842904</v>
      </c>
      <c r="DC40" s="59">
        <v>0.14556999467571138</v>
      </c>
      <c r="DD40" s="59">
        <v>0.15063696640095359</v>
      </c>
      <c r="DE40" s="59">
        <v>0.15314310005845155</v>
      </c>
      <c r="DF40" s="59">
        <v>0.15481733079280921</v>
      </c>
      <c r="DG40" s="59">
        <v>0.15971794020458821</v>
      </c>
      <c r="DH40" s="59">
        <v>0.1634081802373932</v>
      </c>
      <c r="DI40" s="59">
        <v>0.16611832611832611</v>
      </c>
      <c r="DJ40" s="59">
        <v>0.16875786738132945</v>
      </c>
      <c r="DK40" s="59">
        <v>0.17207348298406544</v>
      </c>
      <c r="DL40" s="59">
        <v>0.17285569529713299</v>
      </c>
      <c r="DM40" s="59">
        <v>0.1729522720777365</v>
      </c>
      <c r="DN40" s="59">
        <v>0.17292472931251904</v>
      </c>
      <c r="DO40" s="59">
        <v>0.17444575928621545</v>
      </c>
      <c r="DP40" s="59">
        <v>0.17530504756416868</v>
      </c>
      <c r="DQ40" s="59">
        <v>0.17695297732714249</v>
      </c>
      <c r="DR40" s="59">
        <v>0.17741121641085861</v>
      </c>
      <c r="DS40" s="59">
        <v>0.17893950576664858</v>
      </c>
      <c r="DT40" s="59">
        <v>0.17994528162591741</v>
      </c>
      <c r="DU40" s="59">
        <v>0.18074248494447878</v>
      </c>
      <c r="DV40" s="59">
        <v>0.18164992498858523</v>
      </c>
      <c r="DW40" s="59">
        <f t="shared" ref="DW40:DX40" si="358">DW8/DW$15</f>
        <v>0.18278921526401928</v>
      </c>
      <c r="DX40" s="59">
        <f t="shared" si="358"/>
        <v>0.18448184768661785</v>
      </c>
      <c r="DY40" s="59">
        <f t="shared" ref="DY40:DZ40" si="359">DY8/DY$15</f>
        <v>0.18629306541816681</v>
      </c>
      <c r="DZ40" s="59">
        <f t="shared" si="359"/>
        <v>0.18683732202362921</v>
      </c>
      <c r="EA40" s="59">
        <f t="shared" ref="EA40:EB40" si="360">EA8/EA$15</f>
        <v>0.18742912358163286</v>
      </c>
      <c r="EB40" s="59">
        <f t="shared" si="360"/>
        <v>0.1880170698502461</v>
      </c>
      <c r="EC40" s="59">
        <f t="shared" ref="EC40:ED40" si="361">EC8/EC$15</f>
        <v>0.18826412124856853</v>
      </c>
      <c r="ED40" s="59">
        <f t="shared" si="361"/>
        <v>0.18827170102675542</v>
      </c>
      <c r="EE40" s="59">
        <f t="shared" ref="EE40:EF40" si="362">EE8/EE$15</f>
        <v>0.18868972081218274</v>
      </c>
      <c r="EF40" s="59">
        <f t="shared" si="362"/>
        <v>0.18876322597219483</v>
      </c>
      <c r="EG40" s="59">
        <f t="shared" ref="EG40" si="363">EG8/EG$15</f>
        <v>0.19001113189575036</v>
      </c>
      <c r="EH40" s="59"/>
      <c r="EI40" s="59">
        <f t="shared" si="283"/>
        <v>0.20550516108852049</v>
      </c>
      <c r="EJ40" s="59">
        <f t="shared" si="283"/>
        <v>0.21223266584933934</v>
      </c>
      <c r="EK40" s="59">
        <f t="shared" ref="EK40:GH40" si="364">EK8/EK$15</f>
        <v>0.21809204397242407</v>
      </c>
      <c r="EL40" s="59">
        <f t="shared" si="364"/>
        <v>0.20941241993873572</v>
      </c>
      <c r="EM40" s="59">
        <f t="shared" si="364"/>
        <v>0.19713814564604501</v>
      </c>
      <c r="EN40" s="59">
        <f t="shared" si="364"/>
        <v>0.19774389156411629</v>
      </c>
      <c r="EO40" s="59">
        <f t="shared" si="364"/>
        <v>0.19856171039844508</v>
      </c>
      <c r="EP40" s="59">
        <f t="shared" si="364"/>
        <v>0.20212185303950331</v>
      </c>
      <c r="EQ40" s="59">
        <f t="shared" ca="1" si="364"/>
        <v>0.20336899697172273</v>
      </c>
      <c r="ER40" s="59">
        <f t="shared" ca="1" si="364"/>
        <v>0.20336899697172273</v>
      </c>
      <c r="ES40" s="59">
        <f t="shared" ca="1" si="364"/>
        <v>0.20336899697172273</v>
      </c>
      <c r="ET40" s="59">
        <f t="shared" ca="1" si="364"/>
        <v>0.20336899697172273</v>
      </c>
      <c r="EU40" s="59">
        <f t="shared" ca="1" si="364"/>
        <v>0.20336899697172273</v>
      </c>
      <c r="EV40" s="59">
        <f t="shared" ca="1" si="364"/>
        <v>0.20336899697172273</v>
      </c>
      <c r="EW40" s="59">
        <f t="shared" ca="1" si="364"/>
        <v>0.20336899697172273</v>
      </c>
      <c r="EX40" s="59">
        <f t="shared" ca="1" si="364"/>
        <v>0.20336899697172273</v>
      </c>
      <c r="EY40" s="59">
        <f t="shared" ca="1" si="364"/>
        <v>0.20336899697172273</v>
      </c>
      <c r="EZ40" s="59">
        <f t="shared" ca="1" si="364"/>
        <v>0.20336899697172273</v>
      </c>
      <c r="FA40" s="59">
        <f t="shared" ca="1" si="364"/>
        <v>0.20336899697172273</v>
      </c>
      <c r="FB40" s="59">
        <f t="shared" ca="1" si="364"/>
        <v>0.20336899697172273</v>
      </c>
      <c r="FC40" s="59">
        <f t="shared" ca="1" si="364"/>
        <v>0.20336899697172273</v>
      </c>
      <c r="FD40" s="59">
        <f t="shared" ca="1" si="364"/>
        <v>0.20336899697172273</v>
      </c>
      <c r="FE40" s="59">
        <f t="shared" ca="1" si="364"/>
        <v>0.20336899697172273</v>
      </c>
      <c r="FF40" s="59">
        <f t="shared" ca="1" si="364"/>
        <v>0.20336899697172273</v>
      </c>
      <c r="FG40" s="59">
        <f t="shared" ca="1" si="364"/>
        <v>0.20336899697172273</v>
      </c>
      <c r="FH40" s="59">
        <f t="shared" ca="1" si="364"/>
        <v>0.20336899697172273</v>
      </c>
      <c r="FI40" s="59">
        <f t="shared" ca="1" si="364"/>
        <v>0.20336899697172273</v>
      </c>
      <c r="FJ40" s="59">
        <f t="shared" ca="1" si="364"/>
        <v>0.20336899697172273</v>
      </c>
      <c r="FK40" s="59">
        <f t="shared" ca="1" si="364"/>
        <v>0.20336899697172273</v>
      </c>
      <c r="FL40" s="59">
        <f t="shared" ca="1" si="364"/>
        <v>0.20336899697172273</v>
      </c>
      <c r="FM40" s="59">
        <f t="shared" ca="1" si="364"/>
        <v>0.20336899697172273</v>
      </c>
      <c r="FN40" s="59">
        <f t="shared" ca="1" si="364"/>
        <v>0.20336899697172273</v>
      </c>
      <c r="FO40" s="59">
        <f t="shared" ca="1" si="364"/>
        <v>0.20336899697172273</v>
      </c>
      <c r="FP40" s="59">
        <f t="shared" ca="1" si="364"/>
        <v>0.20336899697172273</v>
      </c>
      <c r="FQ40" s="59">
        <f t="shared" ca="1" si="364"/>
        <v>0.20336899697172273</v>
      </c>
      <c r="FR40" s="59">
        <f t="shared" ca="1" si="364"/>
        <v>0.20336899697172273</v>
      </c>
      <c r="FS40" s="59">
        <f t="shared" ca="1" si="364"/>
        <v>0.20336899697172273</v>
      </c>
      <c r="FT40" s="59">
        <f t="shared" ca="1" si="364"/>
        <v>0.20336899697172273</v>
      </c>
      <c r="FU40" s="59">
        <f t="shared" ca="1" si="364"/>
        <v>0.20336899697172273</v>
      </c>
      <c r="FV40" s="59">
        <f t="shared" ca="1" si="364"/>
        <v>0.20336899697172273</v>
      </c>
      <c r="FW40" s="59">
        <f t="shared" ca="1" si="364"/>
        <v>0.20336899697172273</v>
      </c>
      <c r="FX40" s="59">
        <f t="shared" ca="1" si="364"/>
        <v>0.20336899697172273</v>
      </c>
      <c r="FY40" s="59">
        <f t="shared" ca="1" si="364"/>
        <v>0.20336899697172273</v>
      </c>
      <c r="FZ40" s="59">
        <f t="shared" ca="1" si="364"/>
        <v>0.20336899697172273</v>
      </c>
      <c r="GA40" s="59">
        <f t="shared" ca="1" si="364"/>
        <v>0.20336899697172273</v>
      </c>
      <c r="GB40" s="59">
        <f t="shared" ca="1" si="364"/>
        <v>0.20336899697172273</v>
      </c>
      <c r="GC40" s="59">
        <f t="shared" ca="1" si="364"/>
        <v>0.20336899697172273</v>
      </c>
      <c r="GD40" s="59">
        <f t="shared" ca="1" si="364"/>
        <v>0.20336899697172273</v>
      </c>
      <c r="GE40" s="59">
        <f t="shared" ca="1" si="364"/>
        <v>0.20336899697172273</v>
      </c>
      <c r="GF40" s="59">
        <f t="shared" ca="1" si="364"/>
        <v>0.20336899697172273</v>
      </c>
      <c r="GG40" s="59">
        <f t="shared" ca="1" si="364"/>
        <v>0.20336899697172273</v>
      </c>
      <c r="GH40" s="59">
        <f t="shared" ca="1" si="364"/>
        <v>0.20336899697172273</v>
      </c>
      <c r="GI40" s="59">
        <f t="shared" ref="GI40" ca="1" si="365">GI8/GI$15</f>
        <v>0.20336899697172273</v>
      </c>
    </row>
    <row r="41" spans="2:191" x14ac:dyDescent="0.2">
      <c r="B41" s="55" t="str">
        <f t="shared" si="243"/>
        <v>BYD</v>
      </c>
      <c r="C41" s="59">
        <f t="shared" ref="C41:AH41" si="366">C9/C$15</f>
        <v>3.4473481936971563E-2</v>
      </c>
      <c r="D41" s="59">
        <f t="shared" si="366"/>
        <v>3.3813626819202088E-2</v>
      </c>
      <c r="E41" s="59">
        <f t="shared" si="366"/>
        <v>3.2672191278358916E-2</v>
      </c>
      <c r="F41" s="59">
        <f t="shared" si="366"/>
        <v>3.1690565128328713E-2</v>
      </c>
      <c r="G41" s="59">
        <f t="shared" si="366"/>
        <v>3.1412858829287953E-2</v>
      </c>
      <c r="H41" s="59">
        <f t="shared" si="366"/>
        <v>3.1014134760532455E-2</v>
      </c>
      <c r="I41" s="59">
        <f t="shared" si="366"/>
        <v>3.0507503126302626E-2</v>
      </c>
      <c r="J41" s="59">
        <f t="shared" si="366"/>
        <v>2.9718198055169676E-2</v>
      </c>
      <c r="K41" s="59">
        <f t="shared" si="366"/>
        <v>2.9071428571428571E-2</v>
      </c>
      <c r="L41" s="59">
        <f t="shared" si="366"/>
        <v>2.8694959608601661E-2</v>
      </c>
      <c r="M41" s="59">
        <f t="shared" si="366"/>
        <v>2.8145403211575791E-2</v>
      </c>
      <c r="N41" s="59">
        <f t="shared" si="366"/>
        <v>2.7390585942464941E-2</v>
      </c>
      <c r="O41" s="59">
        <f t="shared" si="366"/>
        <v>2.6863226863226862E-2</v>
      </c>
      <c r="P41" s="59">
        <f t="shared" si="366"/>
        <v>2.6596487030723526E-2</v>
      </c>
      <c r="Q41" s="59">
        <f t="shared" si="366"/>
        <v>2.6202981385649186E-2</v>
      </c>
      <c r="R41" s="59">
        <f t="shared" si="366"/>
        <v>2.6087281283262685E-2</v>
      </c>
      <c r="S41" s="59">
        <f t="shared" si="366"/>
        <v>2.6095213747009734E-2</v>
      </c>
      <c r="T41" s="59">
        <f t="shared" si="366"/>
        <v>2.5901463762941807E-2</v>
      </c>
      <c r="U41" s="59">
        <f t="shared" si="366"/>
        <v>2.5797056223019713E-2</v>
      </c>
      <c r="V41" s="59">
        <f t="shared" si="366"/>
        <v>2.578240928099285E-2</v>
      </c>
      <c r="W41" s="59">
        <f t="shared" si="366"/>
        <v>2.5637228283227197E-2</v>
      </c>
      <c r="X41" s="59">
        <f t="shared" si="366"/>
        <v>2.5452296273387971E-2</v>
      </c>
      <c r="Y41" s="59">
        <f t="shared" si="366"/>
        <v>2.5165883224255982E-2</v>
      </c>
      <c r="Z41" s="59">
        <f t="shared" si="366"/>
        <v>2.4933149187505509E-2</v>
      </c>
      <c r="AA41" s="59">
        <f t="shared" si="366"/>
        <v>2.4509036015893135E-2</v>
      </c>
      <c r="AB41" s="59">
        <f t="shared" si="366"/>
        <v>2.4675047943746004E-2</v>
      </c>
      <c r="AC41" s="59">
        <f t="shared" si="366"/>
        <v>2.4490576867884816E-2</v>
      </c>
      <c r="AD41" s="59">
        <f t="shared" si="366"/>
        <v>2.4395477649772675E-2</v>
      </c>
      <c r="AE41" s="59">
        <f t="shared" si="366"/>
        <v>2.4519836272040303E-2</v>
      </c>
      <c r="AF41" s="59">
        <f t="shared" si="366"/>
        <v>2.4554814479051997E-2</v>
      </c>
      <c r="AG41" s="59">
        <f t="shared" si="366"/>
        <v>2.4537781096164311E-2</v>
      </c>
      <c r="AH41" s="59">
        <f t="shared" si="366"/>
        <v>2.4451662348089487E-2</v>
      </c>
      <c r="AI41" s="59"/>
      <c r="AJ41" s="59">
        <f t="shared" si="245"/>
        <v>4.8245614035087717E-2</v>
      </c>
      <c r="AK41" s="59">
        <f t="shared" si="245"/>
        <v>1.8305661983822902E-2</v>
      </c>
      <c r="AL41" s="59">
        <f t="shared" si="245"/>
        <v>1.8922155688622756E-2</v>
      </c>
      <c r="AM41" s="59">
        <f t="shared" si="245"/>
        <v>1.9006102877070618E-2</v>
      </c>
      <c r="AN41" s="59">
        <f t="shared" si="245"/>
        <v>1.9112723214285716E-2</v>
      </c>
      <c r="AO41" s="59">
        <f t="shared" si="245"/>
        <v>1.9301986309056222E-2</v>
      </c>
      <c r="AP41" s="59">
        <f t="shared" si="245"/>
        <v>1.8754909662215241E-2</v>
      </c>
      <c r="AQ41" s="59">
        <f t="shared" si="245"/>
        <v>2.0181803018930865E-2</v>
      </c>
      <c r="AR41" s="59">
        <f t="shared" ref="AR41:AS41" si="367">AR9/AR$15</f>
        <v>2.0344287949921751E-2</v>
      </c>
      <c r="AS41" s="59">
        <f t="shared" si="367"/>
        <v>2.1269552263510717E-2</v>
      </c>
      <c r="AT41" s="59">
        <f t="shared" ref="AT41:AU41" si="368">AT9/AT$15</f>
        <v>1.9164728038107898E-2</v>
      </c>
      <c r="AU41" s="59">
        <f t="shared" si="368"/>
        <v>1.9008792180362492E-2</v>
      </c>
      <c r="AV41" s="59">
        <f t="shared" ref="AV41:AW41" si="369">AV9/AV$15</f>
        <v>1.8511925952296192E-2</v>
      </c>
      <c r="AW41" s="59">
        <f t="shared" si="369"/>
        <v>1.761576354679803E-2</v>
      </c>
      <c r="AX41" s="59">
        <f t="shared" ref="AX41:AY41" si="370">AX9/AX$15</f>
        <v>1.7731411508828843E-2</v>
      </c>
      <c r="AY41" s="59">
        <f t="shared" si="370"/>
        <v>1.7839028997166741E-2</v>
      </c>
      <c r="AZ41" s="59">
        <f t="shared" ref="AZ41:BA41" si="371">AZ9/AZ$15</f>
        <v>1.8458853537387569E-2</v>
      </c>
      <c r="BA41" s="59">
        <f t="shared" si="371"/>
        <v>1.8076802997190135E-2</v>
      </c>
      <c r="BB41" s="59">
        <f t="shared" ref="BB41:BC41" si="372">BB9/BB$15</f>
        <v>1.8182886349616661E-2</v>
      </c>
      <c r="BC41" s="59">
        <f t="shared" si="372"/>
        <v>1.8118407621640013E-2</v>
      </c>
      <c r="BD41" s="59">
        <f t="shared" ref="BD41:BE41" si="373">BD9/BD$15</f>
        <v>1.7882842065987954E-2</v>
      </c>
      <c r="BE41" s="59">
        <f t="shared" si="373"/>
        <v>1.8368808841588213E-2</v>
      </c>
      <c r="BF41" s="59">
        <f t="shared" ref="BF41:BG41" si="374">BF9/BF$15</f>
        <v>1.8843672697288646E-2</v>
      </c>
      <c r="BG41" s="59">
        <f t="shared" si="374"/>
        <v>1.9774602068084117E-2</v>
      </c>
      <c r="BH41" s="59">
        <f t="shared" ref="BH41:BI41" si="375">BH9/BH$15</f>
        <v>2.0085759422252315E-2</v>
      </c>
      <c r="BI41" s="59">
        <f t="shared" si="375"/>
        <v>2.0525111667937683E-2</v>
      </c>
      <c r="BJ41" s="59">
        <f t="shared" ref="BJ41:BK41" si="376">BJ9/BJ$15</f>
        <v>2.1121359726396519E-2</v>
      </c>
      <c r="BK41" s="59">
        <f t="shared" si="376"/>
        <v>2.2823515378039325E-2</v>
      </c>
      <c r="BL41" s="59">
        <f t="shared" ref="BL41:BM41" si="377">BL9/BL$15</f>
        <v>2.3657449395056249E-2</v>
      </c>
      <c r="BM41" s="59">
        <f t="shared" si="377"/>
        <v>2.4007490636704119E-2</v>
      </c>
      <c r="BN41" s="59">
        <f t="shared" ref="BN41:BO41" si="378">BN9/BN$15</f>
        <v>2.4297977593481741E-2</v>
      </c>
      <c r="BO41" s="59">
        <f t="shared" si="378"/>
        <v>2.4845703434087672E-2</v>
      </c>
      <c r="BP41" s="59">
        <f t="shared" ref="BP41:BQ41" si="379">BP9/BP$15</f>
        <v>2.5138320904498437E-2</v>
      </c>
      <c r="BQ41" s="59">
        <f t="shared" si="379"/>
        <v>2.7584188479760009E-2</v>
      </c>
      <c r="BR41" s="59">
        <f t="shared" ref="BR41:BS41" si="380">BR9/BR$15</f>
        <v>2.5398962369475274E-2</v>
      </c>
      <c r="BS41" s="59">
        <f t="shared" si="380"/>
        <v>2.5373702751594781E-2</v>
      </c>
      <c r="BT41" s="59">
        <f t="shared" ref="BT41:BU41" si="381">BT9/BT$15</f>
        <v>2.5460127455692864E-2</v>
      </c>
      <c r="BU41" s="59">
        <f t="shared" si="381"/>
        <v>2.56452981095492E-2</v>
      </c>
      <c r="BV41" s="59">
        <f t="shared" ref="BV41" si="382">BV9/BV$15</f>
        <v>2.5547336838665596E-2</v>
      </c>
      <c r="BW41" s="59">
        <f t="shared" ref="BW41:BX41" si="383">BW9/BW$15</f>
        <v>2.6289366877377568E-2</v>
      </c>
      <c r="BX41" s="59">
        <f t="shared" si="383"/>
        <v>2.6456131556595236E-2</v>
      </c>
      <c r="BY41" s="59">
        <f t="shared" ref="BY41:BZ41" si="384">BY9/BY$15</f>
        <v>2.6494808449695668E-2</v>
      </c>
      <c r="BZ41" s="59">
        <f t="shared" si="384"/>
        <v>2.6712236965554217E-2</v>
      </c>
      <c r="CA41" s="59">
        <f t="shared" ref="CA41:CB41" si="385">CA9/CA$15</f>
        <v>2.685814937193844E-2</v>
      </c>
      <c r="CB41" s="59">
        <f t="shared" si="385"/>
        <v>2.6901427701636452E-2</v>
      </c>
      <c r="CC41" s="59">
        <f t="shared" ref="CC41:CD41" si="386">CC9/CC$15</f>
        <v>2.7142425158754157E-2</v>
      </c>
      <c r="CD41" s="59">
        <f t="shared" si="386"/>
        <v>2.7378661408956211E-2</v>
      </c>
      <c r="CE41" s="59">
        <f t="shared" ref="CE41:CF41" si="387">CE9/CE$15</f>
        <v>2.7646002210759028E-2</v>
      </c>
      <c r="CF41" s="59">
        <f t="shared" si="387"/>
        <v>2.7971559643267738E-2</v>
      </c>
      <c r="CG41" s="59">
        <f t="shared" ref="CG41:CH41" si="388">CG9/CG$15</f>
        <v>2.8592734633003089E-2</v>
      </c>
      <c r="CH41" s="59">
        <f t="shared" si="388"/>
        <v>2.8768783831797186E-2</v>
      </c>
      <c r="CI41" s="59">
        <f t="shared" ref="CI41:CK41" si="389">CI9/CI$15</f>
        <v>2.8582139455713387E-2</v>
      </c>
      <c r="CJ41" s="59"/>
      <c r="CK41" s="59">
        <f t="shared" si="389"/>
        <v>2.6269080582179624E-2</v>
      </c>
      <c r="CL41" s="59">
        <f t="shared" ref="CL41:CM41" si="390">CL9/CL$15</f>
        <v>2.9090909090909091E-2</v>
      </c>
      <c r="CM41" s="59">
        <f t="shared" si="390"/>
        <v>3.0490435783115201E-2</v>
      </c>
      <c r="CN41" s="59">
        <f t="shared" ref="CN41:CO41" si="391">CN9/CN$15</f>
        <v>2.819055944055944E-2</v>
      </c>
      <c r="CO41" s="59">
        <f t="shared" si="391"/>
        <v>2.8496973772696704E-2</v>
      </c>
      <c r="CP41" s="59">
        <f t="shared" ref="CP41:CQ41" si="392">CP9/CP$15</f>
        <v>2.8268299629735118E-2</v>
      </c>
      <c r="CQ41" s="59">
        <f t="shared" si="392"/>
        <v>2.7832391250921601E-2</v>
      </c>
      <c r="CR41" s="59">
        <f t="shared" ref="CR41" si="393">CR9/CR$15</f>
        <v>2.8139939156888311E-2</v>
      </c>
      <c r="CS41" s="59">
        <f t="shared" ref="CS41:CV41" si="394">CS9/CS$15</f>
        <v>2.8539135348968635E-2</v>
      </c>
      <c r="CT41" s="59">
        <f t="shared" si="394"/>
        <v>2.9845611318969595E-2</v>
      </c>
      <c r="CU41" s="59">
        <f t="shared" ref="CU41" si="395">CU9/CU$15</f>
        <v>2.9806734409244869E-2</v>
      </c>
      <c r="CV41" s="59">
        <f t="shared" si="394"/>
        <v>2.9125162407968818E-2</v>
      </c>
      <c r="CW41" s="59">
        <f t="shared" ref="CW41:CX41" si="396">CW9/CW$15</f>
        <v>2.977458954887895E-2</v>
      </c>
      <c r="CX41" s="59">
        <f t="shared" si="396"/>
        <v>2.9509809279195585E-2</v>
      </c>
      <c r="CY41" s="59">
        <f t="shared" ref="CY41" si="397">CY9/CY$15</f>
        <v>2.9495571813631112E-2</v>
      </c>
      <c r="CZ41" s="59">
        <v>2.962516572255032E-2</v>
      </c>
      <c r="DA41" s="59">
        <v>2.9993718592964826E-2</v>
      </c>
      <c r="DB41" s="59">
        <v>3.0001247453116553E-2</v>
      </c>
      <c r="DC41" s="59">
        <v>3.0880873972116505E-2</v>
      </c>
      <c r="DD41" s="59">
        <v>3.1345451836400209E-2</v>
      </c>
      <c r="DE41" s="59">
        <v>3.1670120622774856E-2</v>
      </c>
      <c r="DF41" s="59">
        <v>3.2275702095932397E-2</v>
      </c>
      <c r="DG41" s="59">
        <v>3.2348337523122897E-2</v>
      </c>
      <c r="DH41" s="59">
        <v>3.2569743706055795E-2</v>
      </c>
      <c r="DI41" s="59">
        <v>3.2828282828282832E-2</v>
      </c>
      <c r="DJ41" s="59">
        <v>3.2850123847809318E-2</v>
      </c>
      <c r="DK41" s="59">
        <v>3.3298530837497203E-2</v>
      </c>
      <c r="DL41" s="59">
        <v>3.3069082672706682E-2</v>
      </c>
      <c r="DM41" s="59">
        <v>3.2912260645898826E-2</v>
      </c>
      <c r="DN41" s="59">
        <v>3.2591207548810716E-2</v>
      </c>
      <c r="DO41" s="59">
        <v>3.2558042119152593E-2</v>
      </c>
      <c r="DP41" s="59">
        <v>3.2319372415814958E-2</v>
      </c>
      <c r="DQ41" s="59">
        <v>3.1804038269534617E-2</v>
      </c>
      <c r="DR41" s="59">
        <v>3.1522646581224029E-2</v>
      </c>
      <c r="DS41" s="59">
        <v>3.1745467156335312E-2</v>
      </c>
      <c r="DT41" s="59">
        <v>3.1849567898553872E-2</v>
      </c>
      <c r="DU41" s="59">
        <v>3.1923633992021208E-2</v>
      </c>
      <c r="DV41" s="59">
        <v>3.1936925184267169E-2</v>
      </c>
      <c r="DW41" s="59">
        <f t="shared" ref="DW41:DX41" si="398">DW9/DW$15</f>
        <v>3.2169398350809328E-2</v>
      </c>
      <c r="DX41" s="59">
        <f t="shared" si="398"/>
        <v>3.2243942939089741E-2</v>
      </c>
      <c r="DY41" s="59">
        <f t="shared" ref="DY41:DZ41" si="399">DY9/DY$15</f>
        <v>3.2182550411976492E-2</v>
      </c>
      <c r="DZ41" s="59">
        <f t="shared" si="399"/>
        <v>3.2283605518988734E-2</v>
      </c>
      <c r="EA41" s="59">
        <f t="shared" ref="EA41:EB41" si="400">EA9/EA$15</f>
        <v>3.2276030517959832E-2</v>
      </c>
      <c r="EB41" s="59">
        <f t="shared" si="400"/>
        <v>3.2365954550214682E-2</v>
      </c>
      <c r="EC41" s="59">
        <f t="shared" ref="EC41:ED41" si="401">EC9/EC$15</f>
        <v>3.2276225632889122E-2</v>
      </c>
      <c r="ED41" s="59">
        <f t="shared" si="401"/>
        <v>3.1886079338493058E-2</v>
      </c>
      <c r="EE41" s="59">
        <f t="shared" ref="EE41:EF41" si="402">EE9/EE$15</f>
        <v>3.1811304178055444E-2</v>
      </c>
      <c r="EF41" s="59">
        <f t="shared" si="402"/>
        <v>3.1437635545677772E-2</v>
      </c>
      <c r="EG41" s="59">
        <f t="shared" ref="EG41" si="403">EG9/EG$15</f>
        <v>3.0819284574864866E-2</v>
      </c>
      <c r="EH41" s="59"/>
      <c r="EI41" s="59">
        <f t="shared" si="283"/>
        <v>8.7582108226462313E-3</v>
      </c>
      <c r="EJ41" s="59">
        <f t="shared" si="283"/>
        <v>9.1268219588611903E-3</v>
      </c>
      <c r="EK41" s="59">
        <f t="shared" ref="EK41:GH41" si="404">EK9/EK$15</f>
        <v>9.8751630333519663E-3</v>
      </c>
      <c r="EL41" s="59">
        <f t="shared" si="404"/>
        <v>1.1208576998050682E-2</v>
      </c>
      <c r="EM41" s="59">
        <f t="shared" si="404"/>
        <v>1.239427629129209E-2</v>
      </c>
      <c r="EN41" s="59">
        <f t="shared" si="404"/>
        <v>1.3777421080791868E-2</v>
      </c>
      <c r="EO41" s="59">
        <f t="shared" si="404"/>
        <v>1.4305150631681245E-2</v>
      </c>
      <c r="EP41" s="59">
        <f t="shared" si="404"/>
        <v>1.576038752814355E-2</v>
      </c>
      <c r="EQ41" s="59">
        <f t="shared" ca="1" si="404"/>
        <v>1.7552507082923864E-2</v>
      </c>
      <c r="ER41" s="59">
        <f t="shared" ca="1" si="404"/>
        <v>1.7552507082923864E-2</v>
      </c>
      <c r="ES41" s="59">
        <f t="shared" ca="1" si="404"/>
        <v>1.7552507082923864E-2</v>
      </c>
      <c r="ET41" s="59">
        <f t="shared" ca="1" si="404"/>
        <v>1.7552507082923864E-2</v>
      </c>
      <c r="EU41" s="59">
        <f t="shared" ca="1" si="404"/>
        <v>1.7552507082923864E-2</v>
      </c>
      <c r="EV41" s="59">
        <f t="shared" ca="1" si="404"/>
        <v>1.7552507082923864E-2</v>
      </c>
      <c r="EW41" s="59">
        <f t="shared" ca="1" si="404"/>
        <v>1.7552507082923864E-2</v>
      </c>
      <c r="EX41" s="59">
        <f t="shared" ca="1" si="404"/>
        <v>1.7552507082923864E-2</v>
      </c>
      <c r="EY41" s="59">
        <f t="shared" ca="1" si="404"/>
        <v>1.7552507082923864E-2</v>
      </c>
      <c r="EZ41" s="59">
        <f t="shared" ca="1" si="404"/>
        <v>1.7552507082923864E-2</v>
      </c>
      <c r="FA41" s="59">
        <f t="shared" ca="1" si="404"/>
        <v>1.7552507082923864E-2</v>
      </c>
      <c r="FB41" s="59">
        <f t="shared" ca="1" si="404"/>
        <v>1.7552507082923864E-2</v>
      </c>
      <c r="FC41" s="59">
        <f t="shared" ca="1" si="404"/>
        <v>1.7552507082923864E-2</v>
      </c>
      <c r="FD41" s="59">
        <f t="shared" ca="1" si="404"/>
        <v>1.7552507082923864E-2</v>
      </c>
      <c r="FE41" s="59">
        <f t="shared" ca="1" si="404"/>
        <v>1.7552507082923864E-2</v>
      </c>
      <c r="FF41" s="59">
        <f t="shared" ca="1" si="404"/>
        <v>1.7552507082923864E-2</v>
      </c>
      <c r="FG41" s="59">
        <f t="shared" ca="1" si="404"/>
        <v>1.7552507082923864E-2</v>
      </c>
      <c r="FH41" s="59">
        <f t="shared" ca="1" si="404"/>
        <v>1.7552507082923864E-2</v>
      </c>
      <c r="FI41" s="59">
        <f t="shared" ca="1" si="404"/>
        <v>1.7552507082923864E-2</v>
      </c>
      <c r="FJ41" s="59">
        <f t="shared" ca="1" si="404"/>
        <v>1.7552507082923864E-2</v>
      </c>
      <c r="FK41" s="59">
        <f t="shared" ca="1" si="404"/>
        <v>1.7552507082923864E-2</v>
      </c>
      <c r="FL41" s="59">
        <f t="shared" ca="1" si="404"/>
        <v>1.7552507082923864E-2</v>
      </c>
      <c r="FM41" s="59">
        <f t="shared" ca="1" si="404"/>
        <v>1.7552507082923864E-2</v>
      </c>
      <c r="FN41" s="59">
        <f t="shared" ca="1" si="404"/>
        <v>1.7552507082923864E-2</v>
      </c>
      <c r="FO41" s="59">
        <f t="shared" ca="1" si="404"/>
        <v>1.7552507082923864E-2</v>
      </c>
      <c r="FP41" s="59">
        <f t="shared" ca="1" si="404"/>
        <v>1.7552507082923864E-2</v>
      </c>
      <c r="FQ41" s="59">
        <f t="shared" ca="1" si="404"/>
        <v>1.7552507082923864E-2</v>
      </c>
      <c r="FR41" s="59">
        <f t="shared" ca="1" si="404"/>
        <v>1.7552507082923864E-2</v>
      </c>
      <c r="FS41" s="59">
        <f t="shared" ca="1" si="404"/>
        <v>1.7552507082923864E-2</v>
      </c>
      <c r="FT41" s="59">
        <f t="shared" ca="1" si="404"/>
        <v>1.7552507082923864E-2</v>
      </c>
      <c r="FU41" s="59">
        <f t="shared" ca="1" si="404"/>
        <v>1.7552507082923864E-2</v>
      </c>
      <c r="FV41" s="59">
        <f t="shared" ca="1" si="404"/>
        <v>1.7552507082923864E-2</v>
      </c>
      <c r="FW41" s="59">
        <f t="shared" ca="1" si="404"/>
        <v>1.7552507082923864E-2</v>
      </c>
      <c r="FX41" s="59">
        <f t="shared" ca="1" si="404"/>
        <v>1.7552507082923864E-2</v>
      </c>
      <c r="FY41" s="59">
        <f t="shared" ca="1" si="404"/>
        <v>1.7552507082923864E-2</v>
      </c>
      <c r="FZ41" s="59">
        <f t="shared" ca="1" si="404"/>
        <v>1.7552507082923864E-2</v>
      </c>
      <c r="GA41" s="59">
        <f t="shared" ca="1" si="404"/>
        <v>1.7552507082923864E-2</v>
      </c>
      <c r="GB41" s="59">
        <f t="shared" ca="1" si="404"/>
        <v>1.7552507082923864E-2</v>
      </c>
      <c r="GC41" s="59">
        <f t="shared" ca="1" si="404"/>
        <v>1.7552507082923864E-2</v>
      </c>
      <c r="GD41" s="59">
        <f t="shared" ca="1" si="404"/>
        <v>1.7552507082923864E-2</v>
      </c>
      <c r="GE41" s="59">
        <f t="shared" ca="1" si="404"/>
        <v>1.7552507082923864E-2</v>
      </c>
      <c r="GF41" s="59">
        <f t="shared" ca="1" si="404"/>
        <v>1.7552507082923864E-2</v>
      </c>
      <c r="GG41" s="59">
        <f t="shared" ca="1" si="404"/>
        <v>1.7552507082923864E-2</v>
      </c>
      <c r="GH41" s="59">
        <f t="shared" ca="1" si="404"/>
        <v>1.7552507082923864E-2</v>
      </c>
      <c r="GI41" s="59">
        <f t="shared" ref="GI41" ca="1" si="405">GI9/GI$15</f>
        <v>1.7552507082923864E-2</v>
      </c>
    </row>
    <row r="42" spans="2:191" x14ac:dyDescent="0.2">
      <c r="B42" s="55" t="str">
        <f t="shared" si="243"/>
        <v>Hyundai</v>
      </c>
      <c r="C42" s="59">
        <f t="shared" ref="C42:AH42" si="406">C10/C$15</f>
        <v>1.2720983858570331E-2</v>
      </c>
      <c r="D42" s="59">
        <f t="shared" si="406"/>
        <v>1.3829556150894215E-2</v>
      </c>
      <c r="E42" s="59">
        <f t="shared" si="406"/>
        <v>1.3958701263415297E-2</v>
      </c>
      <c r="F42" s="59">
        <f t="shared" si="406"/>
        <v>1.4971683335341608E-2</v>
      </c>
      <c r="G42" s="59">
        <f t="shared" si="406"/>
        <v>1.5087385908842245E-2</v>
      </c>
      <c r="H42" s="59">
        <f t="shared" si="406"/>
        <v>1.5507067380266228E-2</v>
      </c>
      <c r="I42" s="59">
        <f t="shared" si="406"/>
        <v>1.5579408086702792E-2</v>
      </c>
      <c r="J42" s="59">
        <f t="shared" si="406"/>
        <v>1.542964873982933E-2</v>
      </c>
      <c r="K42" s="59">
        <f t="shared" si="406"/>
        <v>1.5380952380952381E-2</v>
      </c>
      <c r="L42" s="59">
        <f t="shared" si="406"/>
        <v>1.5405620662191375E-2</v>
      </c>
      <c r="M42" s="59">
        <f t="shared" si="406"/>
        <v>1.5396153167460737E-2</v>
      </c>
      <c r="N42" s="59">
        <f t="shared" si="406"/>
        <v>1.5760708384527391E-2</v>
      </c>
      <c r="O42" s="59">
        <f t="shared" si="406"/>
        <v>1.5929565929565931E-2</v>
      </c>
      <c r="P42" s="59">
        <f t="shared" si="406"/>
        <v>1.6368602587874075E-2</v>
      </c>
      <c r="Q42" s="59">
        <f t="shared" si="406"/>
        <v>1.6586854097474318E-2</v>
      </c>
      <c r="R42" s="59">
        <f t="shared" si="406"/>
        <v>1.7123863233179586E-2</v>
      </c>
      <c r="S42" s="59">
        <f t="shared" si="406"/>
        <v>1.7622030277021968E-2</v>
      </c>
      <c r="T42" s="59">
        <f t="shared" si="406"/>
        <v>1.7868618350589074E-2</v>
      </c>
      <c r="U42" s="59">
        <f t="shared" si="406"/>
        <v>1.8359598481302336E-2</v>
      </c>
      <c r="V42" s="59">
        <f t="shared" si="406"/>
        <v>1.8599082692567111E-2</v>
      </c>
      <c r="W42" s="59">
        <f t="shared" si="406"/>
        <v>1.9104507083970972E-2</v>
      </c>
      <c r="X42" s="59">
        <f t="shared" si="406"/>
        <v>1.9468068656254833E-2</v>
      </c>
      <c r="Y42" s="59">
        <f t="shared" si="406"/>
        <v>1.9422318284185548E-2</v>
      </c>
      <c r="Z42" s="59">
        <f t="shared" si="406"/>
        <v>1.9585084187946283E-2</v>
      </c>
      <c r="AA42" s="59">
        <f t="shared" si="406"/>
        <v>1.9524630085874194E-2</v>
      </c>
      <c r="AB42" s="59">
        <f t="shared" si="406"/>
        <v>1.9973009446693658E-2</v>
      </c>
      <c r="AC42" s="59">
        <f t="shared" si="406"/>
        <v>1.9857593855489197E-2</v>
      </c>
      <c r="AD42" s="59">
        <f t="shared" si="406"/>
        <v>1.9875809717956626E-2</v>
      </c>
      <c r="AE42" s="59">
        <f t="shared" si="406"/>
        <v>1.9875629722921916E-2</v>
      </c>
      <c r="AF42" s="59">
        <f t="shared" si="406"/>
        <v>1.9853655377841093E-2</v>
      </c>
      <c r="AG42" s="59">
        <f t="shared" si="406"/>
        <v>1.9779552270915327E-2</v>
      </c>
      <c r="AH42" s="59">
        <f t="shared" si="406"/>
        <v>1.9500504847754948E-2</v>
      </c>
      <c r="AI42" s="59"/>
      <c r="AJ42" s="59">
        <f t="shared" si="245"/>
        <v>1.3157894736842105E-2</v>
      </c>
      <c r="AK42" s="59">
        <f t="shared" si="245"/>
        <v>1.9582801191996593E-2</v>
      </c>
      <c r="AL42" s="59">
        <f t="shared" si="245"/>
        <v>1.9880239520958083E-2</v>
      </c>
      <c r="AM42" s="59">
        <f t="shared" si="245"/>
        <v>1.9703574542284219E-2</v>
      </c>
      <c r="AN42" s="59">
        <f t="shared" si="245"/>
        <v>2.0089285714285716E-2</v>
      </c>
      <c r="AO42" s="59">
        <f t="shared" si="245"/>
        <v>2.0760857367298845E-2</v>
      </c>
      <c r="AP42" s="59">
        <f t="shared" si="245"/>
        <v>2.0915161036920659E-2</v>
      </c>
      <c r="AQ42" s="59">
        <f t="shared" si="245"/>
        <v>2.0181803018930865E-2</v>
      </c>
      <c r="AR42" s="59">
        <f t="shared" ref="AR42:AS42" si="407">AR10/AR$15</f>
        <v>1.977521695831555E-2</v>
      </c>
      <c r="AS42" s="59">
        <f t="shared" si="407"/>
        <v>1.6800463461060993E-2</v>
      </c>
      <c r="AT42" s="59">
        <f t="shared" ref="AT42:AU42" si="408">AT10/AT$15</f>
        <v>1.8167719065027142E-2</v>
      </c>
      <c r="AU42" s="59">
        <f t="shared" si="408"/>
        <v>1.8075543985460976E-2</v>
      </c>
      <c r="AV42" s="59">
        <f t="shared" ref="AV42:AW42" si="409">AV10/AV$15</f>
        <v>1.77999288002848E-2</v>
      </c>
      <c r="AW42" s="59">
        <f t="shared" si="409"/>
        <v>1.7300492610837437E-2</v>
      </c>
      <c r="AX42" s="59">
        <f t="shared" ref="AX42:AY42" si="410">AX10/AX$15</f>
        <v>1.7178456887971393E-2</v>
      </c>
      <c r="AY42" s="59">
        <f t="shared" si="410"/>
        <v>1.6789674350274581E-2</v>
      </c>
      <c r="AZ42" s="59">
        <f t="shared" ref="AZ42:BA42" si="411">AZ10/AZ$15</f>
        <v>1.6982145254396563E-2</v>
      </c>
      <c r="BA42" s="59">
        <f t="shared" si="411"/>
        <v>1.6297221354979706E-2</v>
      </c>
      <c r="BB42" s="59">
        <f t="shared" ref="BB42:BC42" si="412">BB10/BB$15</f>
        <v>1.6038539494169141E-2</v>
      </c>
      <c r="BC42" s="59">
        <f t="shared" si="412"/>
        <v>1.6076896903708743E-2</v>
      </c>
      <c r="BD42" s="59">
        <f t="shared" ref="BD42:BE42" si="413">BD10/BD$15</f>
        <v>1.5804061617184586E-2</v>
      </c>
      <c r="BE42" s="59">
        <f t="shared" si="413"/>
        <v>1.5682562423250102E-2</v>
      </c>
      <c r="BF42" s="59">
        <f t="shared" ref="BF42:BG42" si="414">BF10/BF$15</f>
        <v>1.5351409031381869E-2</v>
      </c>
      <c r="BG42" s="59">
        <f t="shared" si="414"/>
        <v>1.5173695828976414E-2</v>
      </c>
      <c r="BH42" s="59">
        <f t="shared" ref="BH42:BI42" si="415">BH10/BH$15</f>
        <v>1.5165876777251185E-2</v>
      </c>
      <c r="BI42" s="59">
        <f t="shared" si="415"/>
        <v>1.4860006536659767E-2</v>
      </c>
      <c r="BJ42" s="59">
        <f t="shared" ref="BJ42:BK42" si="416">BJ10/BJ$15</f>
        <v>1.4426365426469065E-2</v>
      </c>
      <c r="BK42" s="59">
        <f t="shared" si="416"/>
        <v>1.4254756555796338E-2</v>
      </c>
      <c r="BL42" s="59">
        <f t="shared" ref="BL42:BM42" si="417">BL10/BL$15</f>
        <v>1.4086409509291241E-2</v>
      </c>
      <c r="BM42" s="59">
        <f t="shared" si="417"/>
        <v>1.3782771535580524E-2</v>
      </c>
      <c r="BN42" s="59">
        <f t="shared" ref="BN42:BO42" si="418">BN10/BN$15</f>
        <v>1.3622144623890586E-2</v>
      </c>
      <c r="BO42" s="59">
        <f t="shared" si="418"/>
        <v>1.3310826255912504E-2</v>
      </c>
      <c r="BP42" s="59">
        <f t="shared" ref="BP42:BQ42" si="419">BP10/BP$15</f>
        <v>1.3247877933949621E-2</v>
      </c>
      <c r="BQ42" s="59">
        <f t="shared" si="419"/>
        <v>1.4212807989902871E-2</v>
      </c>
      <c r="BR42" s="59">
        <f t="shared" ref="BR42:BS42" si="420">BR10/BR$15</f>
        <v>1.2970381559072699E-2</v>
      </c>
      <c r="BS42" s="59">
        <f t="shared" si="420"/>
        <v>1.2678917134786886E-2</v>
      </c>
      <c r="BT42" s="59">
        <f t="shared" ref="BT42:BU42" si="421">BT10/BT$15</f>
        <v>1.2512985905447103E-2</v>
      </c>
      <c r="BU42" s="59">
        <f t="shared" si="421"/>
        <v>1.2345492001938924E-2</v>
      </c>
      <c r="BV42" s="59">
        <f t="shared" ref="BV42" si="422">BV10/BV$15</f>
        <v>1.2209250512432048E-2</v>
      </c>
      <c r="BW42" s="59">
        <f t="shared" ref="BW42:BX42" si="423">BW10/BW$15</f>
        <v>1.1780012161837286E-2</v>
      </c>
      <c r="BX42" s="59">
        <f t="shared" si="423"/>
        <v>1.1682470724201791E-2</v>
      </c>
      <c r="BY42" s="59">
        <f t="shared" ref="BY42:BZ42" si="424">BY10/BY$15</f>
        <v>1.1581150678895039E-2</v>
      </c>
      <c r="BZ42" s="59">
        <f t="shared" si="424"/>
        <v>1.1338962605548853E-2</v>
      </c>
      <c r="CA42" s="59">
        <f t="shared" ref="CA42:CB42" si="425">CA10/CA$15</f>
        <v>1.1056969104771211E-2</v>
      </c>
      <c r="CB42" s="59">
        <f t="shared" si="425"/>
        <v>1.0748145478944818E-2</v>
      </c>
      <c r="CC42" s="59">
        <f t="shared" ref="CC42:CD42" si="426">CC10/CC$15</f>
        <v>1.0547323858482009E-2</v>
      </c>
      <c r="CD42" s="59">
        <f t="shared" si="426"/>
        <v>1.0342262783202088E-2</v>
      </c>
      <c r="CE42" s="59">
        <f t="shared" ref="CE42:CF42" si="427">CE10/CE$15</f>
        <v>1.0167188651436994E-2</v>
      </c>
      <c r="CF42" s="59">
        <f t="shared" si="427"/>
        <v>9.9340335524773695E-3</v>
      </c>
      <c r="CG42" s="59">
        <f t="shared" ref="CG42:CH42" si="428">CG10/CG$15</f>
        <v>9.640992862469373E-3</v>
      </c>
      <c r="CH42" s="59">
        <f t="shared" si="428"/>
        <v>9.4572282483750287E-3</v>
      </c>
      <c r="CI42" s="59">
        <f t="shared" ref="CI42:CK42" si="429">CI10/CI$15</f>
        <v>9.2200449857139967E-3</v>
      </c>
      <c r="CJ42" s="59"/>
      <c r="CK42" s="59">
        <f t="shared" si="429"/>
        <v>1.0649627263045794E-3</v>
      </c>
      <c r="CL42" s="59">
        <f t="shared" ref="CL42:CM42" si="430">CL10/CL$15</f>
        <v>1.6161616161616162E-3</v>
      </c>
      <c r="CM42" s="59">
        <f t="shared" si="430"/>
        <v>5.7529124119085288E-3</v>
      </c>
      <c r="CN42" s="59">
        <f t="shared" ref="CN42:CO42" si="431">CN10/CN$15</f>
        <v>1.9558566433566432E-2</v>
      </c>
      <c r="CO42" s="59">
        <f t="shared" si="431"/>
        <v>3.043039677202421E-2</v>
      </c>
      <c r="CP42" s="59">
        <f t="shared" ref="CP42:CQ42" si="432">CP10/CP$15</f>
        <v>3.7880945599544288E-2</v>
      </c>
      <c r="CQ42" s="59">
        <f t="shared" si="432"/>
        <v>4.3868272302777095E-2</v>
      </c>
      <c r="CR42" s="59">
        <f t="shared" ref="CR42" si="433">CR10/CR$15</f>
        <v>4.8131247283789654E-2</v>
      </c>
      <c r="CS42" s="59">
        <f t="shared" ref="CS42:CV42" si="434">CS10/CS$15</f>
        <v>5.1897899594989166E-2</v>
      </c>
      <c r="CT42" s="59">
        <f t="shared" si="434"/>
        <v>5.5089665849567801E-2</v>
      </c>
      <c r="CU42" s="59">
        <f t="shared" ref="CU42" si="435">CU10/CU$15</f>
        <v>5.6584977087069138E-2</v>
      </c>
      <c r="CV42" s="59">
        <f t="shared" si="434"/>
        <v>5.7925508878302293E-2</v>
      </c>
      <c r="CW42" s="59">
        <f t="shared" ref="CW42:CX42" si="436">CW10/CW$15</f>
        <v>5.8078458444637875E-2</v>
      </c>
      <c r="CX42" s="59">
        <f t="shared" si="436"/>
        <v>5.8910322968468223E-2</v>
      </c>
      <c r="CY42" s="59">
        <f t="shared" ref="CY42" si="437">CY10/CY$15</f>
        <v>5.8914131690412014E-2</v>
      </c>
      <c r="CZ42" s="59">
        <v>5.9057490659274438E-2</v>
      </c>
      <c r="DA42" s="59">
        <v>5.8349784637473083E-2</v>
      </c>
      <c r="DB42" s="59">
        <v>5.7466006902573911E-2</v>
      </c>
      <c r="DC42" s="59">
        <v>5.744315828912859E-2</v>
      </c>
      <c r="DD42" s="59">
        <v>5.6973105863070847E-2</v>
      </c>
      <c r="DE42" s="59">
        <v>5.6698017960571764E-2</v>
      </c>
      <c r="DF42" s="59">
        <v>5.5753458702675833E-2</v>
      </c>
      <c r="DG42" s="59">
        <v>5.5321032743600687E-2</v>
      </c>
      <c r="DH42" s="59">
        <v>5.4691162017086264E-2</v>
      </c>
      <c r="DI42" s="59">
        <v>5.4184704184704183E-2</v>
      </c>
      <c r="DJ42" s="59">
        <v>5.2841731974391251E-2</v>
      </c>
      <c r="DK42" s="59">
        <v>5.2091878589007386E-2</v>
      </c>
      <c r="DL42" s="59">
        <v>5.1403707456637061E-2</v>
      </c>
      <c r="DM42" s="59">
        <v>5.1020291511860529E-2</v>
      </c>
      <c r="DN42" s="59">
        <v>5.0256555202852549E-2</v>
      </c>
      <c r="DO42" s="59">
        <v>4.9837157428448756E-2</v>
      </c>
      <c r="DP42" s="59">
        <v>4.9302965052214438E-2</v>
      </c>
      <c r="DQ42" s="59">
        <v>4.8612390101102139E-2</v>
      </c>
      <c r="DR42" s="59">
        <v>4.7632590526692414E-2</v>
      </c>
      <c r="DS42" s="59">
        <v>4.7111340334527865E-2</v>
      </c>
      <c r="DT42" s="59">
        <v>4.6693012550484213E-2</v>
      </c>
      <c r="DU42" s="59">
        <v>4.6034744162015195E-2</v>
      </c>
      <c r="DV42" s="59">
        <v>4.5006848868306047E-2</v>
      </c>
      <c r="DW42" s="59">
        <f t="shared" ref="DW42:DX42" si="438">DW10/DW$15</f>
        <v>4.4103712636747353E-2</v>
      </c>
      <c r="DX42" s="59">
        <f t="shared" si="438"/>
        <v>4.3497622462072609E-2</v>
      </c>
      <c r="DY42" s="59">
        <f t="shared" ref="DY42:DZ42" si="439">DY10/DY$15</f>
        <v>4.2250715088727922E-2</v>
      </c>
      <c r="DZ42" s="59">
        <f t="shared" si="439"/>
        <v>4.1688469058962847E-2</v>
      </c>
      <c r="EA42" s="59">
        <f t="shared" ref="EA42:EB42" si="440">EA10/EA$15</f>
        <v>4.1334791682044195E-2</v>
      </c>
      <c r="EB42" s="59">
        <f t="shared" si="440"/>
        <v>4.0946695989108807E-2</v>
      </c>
      <c r="EC42" s="59">
        <f t="shared" ref="EC42:ED42" si="441">EC10/EC$15</f>
        <v>4.0567600939177391E-2</v>
      </c>
      <c r="ED42" s="59">
        <f t="shared" si="441"/>
        <v>4.0142463092221192E-2</v>
      </c>
      <c r="EE42" s="59">
        <f t="shared" ref="EE42:EF42" si="442">EE10/EE$15</f>
        <v>3.9785484185864896E-2</v>
      </c>
      <c r="EF42" s="59">
        <f t="shared" si="442"/>
        <v>3.9383674176569343E-2</v>
      </c>
      <c r="EG42" s="59">
        <f t="shared" ref="EG42" si="443">EG10/EG$15</f>
        <v>3.8479635516485533E-2</v>
      </c>
      <c r="EH42" s="59"/>
      <c r="EI42" s="59">
        <f t="shared" si="283"/>
        <v>1.5326868939630905E-2</v>
      </c>
      <c r="EJ42" s="59">
        <f t="shared" si="283"/>
        <v>1.5392998229124098E-2</v>
      </c>
      <c r="EK42" s="59">
        <f t="shared" ref="EK42:GH42" si="444">EK10/EK$15</f>
        <v>1.7607602012297371E-2</v>
      </c>
      <c r="EL42" s="59">
        <f t="shared" si="444"/>
        <v>1.8448900027847395E-2</v>
      </c>
      <c r="EM42" s="59">
        <f t="shared" si="444"/>
        <v>1.7979679770200544E-2</v>
      </c>
      <c r="EN42" s="59">
        <f t="shared" si="444"/>
        <v>1.894952737649367E-2</v>
      </c>
      <c r="EO42" s="59">
        <f t="shared" si="444"/>
        <v>1.9358600583090378E-2</v>
      </c>
      <c r="EP42" s="59">
        <f t="shared" si="444"/>
        <v>1.9478747356212051E-2</v>
      </c>
      <c r="EQ42" s="59">
        <f t="shared" ca="1" si="444"/>
        <v>2.0365138973178848E-2</v>
      </c>
      <c r="ER42" s="59">
        <f t="shared" ca="1" si="444"/>
        <v>2.0365138973178848E-2</v>
      </c>
      <c r="ES42" s="59">
        <f t="shared" ca="1" si="444"/>
        <v>2.0365138973178848E-2</v>
      </c>
      <c r="ET42" s="59">
        <f t="shared" ca="1" si="444"/>
        <v>2.0365138973178848E-2</v>
      </c>
      <c r="EU42" s="59">
        <f t="shared" ca="1" si="444"/>
        <v>2.0365138973178848E-2</v>
      </c>
      <c r="EV42" s="59">
        <f t="shared" ca="1" si="444"/>
        <v>2.0365138973178848E-2</v>
      </c>
      <c r="EW42" s="59">
        <f t="shared" ca="1" si="444"/>
        <v>2.0365138973178848E-2</v>
      </c>
      <c r="EX42" s="59">
        <f t="shared" ca="1" si="444"/>
        <v>2.0365138973178848E-2</v>
      </c>
      <c r="EY42" s="59">
        <f t="shared" ca="1" si="444"/>
        <v>2.0365138973178848E-2</v>
      </c>
      <c r="EZ42" s="59">
        <f t="shared" ca="1" si="444"/>
        <v>2.0365138973178848E-2</v>
      </c>
      <c r="FA42" s="59">
        <f t="shared" ca="1" si="444"/>
        <v>2.0365138973178848E-2</v>
      </c>
      <c r="FB42" s="59">
        <f t="shared" ca="1" si="444"/>
        <v>2.0365138973178848E-2</v>
      </c>
      <c r="FC42" s="59">
        <f t="shared" ca="1" si="444"/>
        <v>2.0365138973178848E-2</v>
      </c>
      <c r="FD42" s="59">
        <f t="shared" ca="1" si="444"/>
        <v>2.0365138973178848E-2</v>
      </c>
      <c r="FE42" s="59">
        <f t="shared" ca="1" si="444"/>
        <v>2.0365138973178848E-2</v>
      </c>
      <c r="FF42" s="59">
        <f t="shared" ca="1" si="444"/>
        <v>2.0365138973178848E-2</v>
      </c>
      <c r="FG42" s="59">
        <f t="shared" ca="1" si="444"/>
        <v>2.0365138973178848E-2</v>
      </c>
      <c r="FH42" s="59">
        <f t="shared" ca="1" si="444"/>
        <v>2.0365138973178848E-2</v>
      </c>
      <c r="FI42" s="59">
        <f t="shared" ca="1" si="444"/>
        <v>2.0365138973178848E-2</v>
      </c>
      <c r="FJ42" s="59">
        <f t="shared" ca="1" si="444"/>
        <v>2.0365138973178848E-2</v>
      </c>
      <c r="FK42" s="59">
        <f t="shared" ca="1" si="444"/>
        <v>2.0365138973178848E-2</v>
      </c>
      <c r="FL42" s="59">
        <f t="shared" ca="1" si="444"/>
        <v>2.0365138973178848E-2</v>
      </c>
      <c r="FM42" s="59">
        <f t="shared" ca="1" si="444"/>
        <v>2.0365138973178848E-2</v>
      </c>
      <c r="FN42" s="59">
        <f t="shared" ca="1" si="444"/>
        <v>2.0365138973178848E-2</v>
      </c>
      <c r="FO42" s="59">
        <f t="shared" ca="1" si="444"/>
        <v>2.0365138973178848E-2</v>
      </c>
      <c r="FP42" s="59">
        <f t="shared" ca="1" si="444"/>
        <v>2.0365138973178848E-2</v>
      </c>
      <c r="FQ42" s="59">
        <f t="shared" ca="1" si="444"/>
        <v>2.0365138973178848E-2</v>
      </c>
      <c r="FR42" s="59">
        <f t="shared" ca="1" si="444"/>
        <v>2.0365138973178848E-2</v>
      </c>
      <c r="FS42" s="59">
        <f t="shared" ca="1" si="444"/>
        <v>2.0365138973178848E-2</v>
      </c>
      <c r="FT42" s="59">
        <f t="shared" ca="1" si="444"/>
        <v>2.0365138973178848E-2</v>
      </c>
      <c r="FU42" s="59">
        <f t="shared" ca="1" si="444"/>
        <v>2.0365138973178848E-2</v>
      </c>
      <c r="FV42" s="59">
        <f t="shared" ca="1" si="444"/>
        <v>2.0365138973178848E-2</v>
      </c>
      <c r="FW42" s="59">
        <f t="shared" ca="1" si="444"/>
        <v>2.0365138973178848E-2</v>
      </c>
      <c r="FX42" s="59">
        <f t="shared" ca="1" si="444"/>
        <v>2.0365138973178848E-2</v>
      </c>
      <c r="FY42" s="59">
        <f t="shared" ca="1" si="444"/>
        <v>2.0365138973178848E-2</v>
      </c>
      <c r="FZ42" s="59">
        <f t="shared" ca="1" si="444"/>
        <v>2.0365138973178848E-2</v>
      </c>
      <c r="GA42" s="59">
        <f t="shared" ca="1" si="444"/>
        <v>2.0365138973178848E-2</v>
      </c>
      <c r="GB42" s="59">
        <f t="shared" ca="1" si="444"/>
        <v>2.0365138973178848E-2</v>
      </c>
      <c r="GC42" s="59">
        <f t="shared" ca="1" si="444"/>
        <v>2.0365138973178848E-2</v>
      </c>
      <c r="GD42" s="59">
        <f t="shared" ca="1" si="444"/>
        <v>2.0365138973178848E-2</v>
      </c>
      <c r="GE42" s="59">
        <f t="shared" ca="1" si="444"/>
        <v>2.0365138973178848E-2</v>
      </c>
      <c r="GF42" s="59">
        <f t="shared" ca="1" si="444"/>
        <v>2.0365138973178848E-2</v>
      </c>
      <c r="GG42" s="59">
        <f t="shared" ca="1" si="444"/>
        <v>2.0365138973178848E-2</v>
      </c>
      <c r="GH42" s="59">
        <f t="shared" ca="1" si="444"/>
        <v>2.0365138973178848E-2</v>
      </c>
      <c r="GI42" s="59">
        <f t="shared" ref="GI42" ca="1" si="445">GI10/GI$15</f>
        <v>2.0365138973178848E-2</v>
      </c>
    </row>
    <row r="43" spans="2:191" x14ac:dyDescent="0.2">
      <c r="B43" s="55" t="str">
        <f t="shared" si="243"/>
        <v>Citroen</v>
      </c>
      <c r="C43" s="59">
        <f t="shared" ref="C43:AH43" si="446">C11/C$15</f>
        <v>2.3405073020753266E-2</v>
      </c>
      <c r="D43" s="59">
        <f t="shared" si="446"/>
        <v>2.3785388458475127E-2</v>
      </c>
      <c r="E43" s="59">
        <f t="shared" si="446"/>
        <v>2.4656975954354027E-2</v>
      </c>
      <c r="F43" s="59">
        <f t="shared" si="446"/>
        <v>2.5635618749246896E-2</v>
      </c>
      <c r="G43" s="59">
        <f t="shared" si="446"/>
        <v>2.7065157928075782E-2</v>
      </c>
      <c r="H43" s="59">
        <f t="shared" si="446"/>
        <v>2.7501029230135858E-2</v>
      </c>
      <c r="I43" s="59">
        <f t="shared" si="446"/>
        <v>2.7876198416006668E-2</v>
      </c>
      <c r="J43" s="59">
        <f t="shared" si="446"/>
        <v>2.8874776741416947E-2</v>
      </c>
      <c r="K43" s="59">
        <f t="shared" si="446"/>
        <v>2.861904761904762E-2</v>
      </c>
      <c r="L43" s="59">
        <f t="shared" si="446"/>
        <v>2.8057799522129934E-2</v>
      </c>
      <c r="M43" s="59">
        <f t="shared" si="446"/>
        <v>2.8189518263631551E-2</v>
      </c>
      <c r="N43" s="59">
        <f t="shared" si="446"/>
        <v>2.7665974664237598E-2</v>
      </c>
      <c r="O43" s="59">
        <f t="shared" si="446"/>
        <v>2.7129402129402128E-2</v>
      </c>
      <c r="P43" s="59">
        <f t="shared" si="446"/>
        <v>2.7015172358793388E-2</v>
      </c>
      <c r="Q43" s="59">
        <f t="shared" si="446"/>
        <v>2.6705028191859118E-2</v>
      </c>
      <c r="R43" s="59">
        <f t="shared" si="446"/>
        <v>2.6703516274205898E-2</v>
      </c>
      <c r="S43" s="59">
        <f t="shared" si="446"/>
        <v>2.6551743028797866E-2</v>
      </c>
      <c r="T43" s="59">
        <f t="shared" si="446"/>
        <v>2.6544091395930024E-2</v>
      </c>
      <c r="U43" s="59">
        <f t="shared" si="446"/>
        <v>2.6507862207659369E-2</v>
      </c>
      <c r="V43" s="59">
        <f t="shared" si="446"/>
        <v>2.6085930122757318E-2</v>
      </c>
      <c r="W43" s="59">
        <f t="shared" si="446"/>
        <v>2.6542265225189647E-2</v>
      </c>
      <c r="X43" s="59">
        <f t="shared" si="446"/>
        <v>2.6086284212154014E-2</v>
      </c>
      <c r="Y43" s="59">
        <f t="shared" si="446"/>
        <v>2.5846042230316953E-2</v>
      </c>
      <c r="Z43" s="59">
        <f t="shared" si="446"/>
        <v>2.5682465986894304E-2</v>
      </c>
      <c r="AA43" s="59">
        <f t="shared" si="446"/>
        <v>2.5662569959697519E-2</v>
      </c>
      <c r="AB43" s="59">
        <f t="shared" si="446"/>
        <v>2.5442147879821009E-2</v>
      </c>
      <c r="AC43" s="59">
        <f t="shared" si="446"/>
        <v>2.5146574462560304E-2</v>
      </c>
      <c r="AD43" s="59">
        <f t="shared" si="446"/>
        <v>2.4797821976047102E-2</v>
      </c>
      <c r="AE43" s="59">
        <f t="shared" si="446"/>
        <v>2.4388643996641479E-2</v>
      </c>
      <c r="AF43" s="59">
        <f t="shared" si="446"/>
        <v>2.4192190636534352E-2</v>
      </c>
      <c r="AG43" s="59">
        <f t="shared" si="446"/>
        <v>2.3803798990141862E-2</v>
      </c>
      <c r="AH43" s="59">
        <f t="shared" si="446"/>
        <v>2.3222996727613347E-2</v>
      </c>
      <c r="AI43" s="59"/>
      <c r="AJ43" s="59">
        <f t="shared" si="245"/>
        <v>8.771929824561403E-3</v>
      </c>
      <c r="AK43" s="59">
        <f t="shared" si="245"/>
        <v>4.6828437633035331E-3</v>
      </c>
      <c r="AL43" s="59">
        <f t="shared" si="245"/>
        <v>3.592814371257485E-3</v>
      </c>
      <c r="AM43" s="59">
        <f t="shared" si="245"/>
        <v>3.3129904097646034E-3</v>
      </c>
      <c r="AN43" s="59">
        <f t="shared" si="245"/>
        <v>3.208705357142857E-3</v>
      </c>
      <c r="AO43" s="59">
        <f t="shared" si="245"/>
        <v>4.6010548759959601E-3</v>
      </c>
      <c r="AP43" s="59">
        <f t="shared" si="245"/>
        <v>5.4988216810683424E-3</v>
      </c>
      <c r="AQ43" s="59">
        <f t="shared" si="245"/>
        <v>5.837711617046118E-3</v>
      </c>
      <c r="AR43" s="59">
        <f t="shared" ref="AR43:AS43" si="447">AR11/AR$15</f>
        <v>6.4020486555697821E-3</v>
      </c>
      <c r="AS43" s="59">
        <f t="shared" si="447"/>
        <v>6.5381113961764459E-3</v>
      </c>
      <c r="AT43" s="59">
        <f t="shared" ref="AT43:AU43" si="448">AT11/AT$15</f>
        <v>6.6467264872050518E-3</v>
      </c>
      <c r="AU43" s="59">
        <f t="shared" si="448"/>
        <v>1.0413085122059041E-2</v>
      </c>
      <c r="AV43" s="59">
        <f t="shared" ref="AV43:AW43" si="449">AV11/AV$15</f>
        <v>1.1836952652189391E-2</v>
      </c>
      <c r="AW43" s="59">
        <f t="shared" si="449"/>
        <v>1.1270935960591134E-2</v>
      </c>
      <c r="AX43" s="59">
        <f t="shared" ref="AX43:AY43" si="450">AX11/AX$15</f>
        <v>1.080104692741549E-2</v>
      </c>
      <c r="AY43" s="59">
        <f t="shared" si="450"/>
        <v>1.1472944139354298E-2</v>
      </c>
      <c r="AZ43" s="59">
        <f t="shared" ref="AZ43:BA43" si="451">AZ11/AZ$15</f>
        <v>1.1712981608269566E-2</v>
      </c>
      <c r="BA43" s="59">
        <f t="shared" si="451"/>
        <v>1.0989697158913519E-2</v>
      </c>
      <c r="BB43" s="59">
        <f t="shared" ref="BB43:BC43" si="452">BB11/BB$15</f>
        <v>1.116235349411039E-2</v>
      </c>
      <c r="BC43" s="59">
        <f t="shared" si="452"/>
        <v>1.1596915050470682E-2</v>
      </c>
      <c r="BD43" s="59">
        <f t="shared" ref="BD43:BE43" si="453">BD11/BD$15</f>
        <v>1.1220084217259207E-2</v>
      </c>
      <c r="BE43" s="59">
        <f t="shared" si="453"/>
        <v>1.1000818665575113E-2</v>
      </c>
      <c r="BF43" s="59">
        <f t="shared" ref="BF43:BG43" si="454">BF11/BF$15</f>
        <v>1.2271426492700199E-2</v>
      </c>
      <c r="BG43" s="59">
        <f t="shared" si="454"/>
        <v>1.2873242709422562E-2</v>
      </c>
      <c r="BH43" s="59">
        <f t="shared" ref="BH43:BI43" si="455">BH11/BH$15</f>
        <v>1.2660798916723087E-2</v>
      </c>
      <c r="BI43" s="59">
        <f t="shared" si="455"/>
        <v>1.3051530667828739E-2</v>
      </c>
      <c r="BJ43" s="59">
        <f t="shared" ref="BJ43:BK43" si="456">BJ11/BJ$15</f>
        <v>1.4011814695823402E-2</v>
      </c>
      <c r="BK43" s="59">
        <f t="shared" si="456"/>
        <v>1.4294518777709299E-2</v>
      </c>
      <c r="BL43" s="59">
        <f t="shared" ref="BL43:BM43" si="457">BL11/BL$15</f>
        <v>1.4163595314821604E-2</v>
      </c>
      <c r="BM43" s="59">
        <f t="shared" si="457"/>
        <v>1.4101123595505617E-2</v>
      </c>
      <c r="BN43" s="59">
        <f t="shared" ref="BN43:BO43" si="458">BN11/BN$15</f>
        <v>1.4167757893205296E-2</v>
      </c>
      <c r="BO43" s="59">
        <f t="shared" si="458"/>
        <v>1.47526859031844E-2</v>
      </c>
      <c r="BP43" s="59">
        <f t="shared" ref="BP43:BQ43" si="459">BP11/BP$15</f>
        <v>1.4794322828963195E-2</v>
      </c>
      <c r="BQ43" s="59">
        <f t="shared" si="459"/>
        <v>1.5859079185644515E-2</v>
      </c>
      <c r="BR43" s="59">
        <f t="shared" ref="BR43:BS43" si="460">BR11/BR$15</f>
        <v>1.5597294279897551E-2</v>
      </c>
      <c r="BS43" s="59">
        <f t="shared" si="460"/>
        <v>1.570979720079977E-2</v>
      </c>
      <c r="BT43" s="59">
        <f t="shared" ref="BT43:BU43" si="461">BT11/BT$15</f>
        <v>1.6032747740064815E-2</v>
      </c>
      <c r="BU43" s="59">
        <f t="shared" si="461"/>
        <v>1.6935288414929715E-2</v>
      </c>
      <c r="BV43" s="59">
        <f t="shared" ref="BV43" si="462">BV11/BV$15</f>
        <v>1.7675192347681432E-2</v>
      </c>
      <c r="BW43" s="59">
        <f t="shared" ref="BW43:BX43" si="463">BW11/BW$15</f>
        <v>2.1636757031946036E-2</v>
      </c>
      <c r="BX43" s="59">
        <f t="shared" si="463"/>
        <v>2.1666179316874836E-2</v>
      </c>
      <c r="BY43" s="59">
        <f t="shared" ref="BY43:BZ43" si="464">BY11/BY$15</f>
        <v>2.1468506430912446E-2</v>
      </c>
      <c r="BZ43" s="59">
        <f t="shared" si="464"/>
        <v>2.1109770808202654E-2</v>
      </c>
      <c r="CA43" s="59">
        <f t="shared" ref="CA43:CB43" si="465">CA11/CA$15</f>
        <v>2.072538860103627E-2</v>
      </c>
      <c r="CB43" s="59">
        <f t="shared" si="465"/>
        <v>2.021645398178407E-2</v>
      </c>
      <c r="CC43" s="59">
        <f t="shared" ref="CC43:CD43" si="466">CC11/CC$15</f>
        <v>1.995766555790747E-2</v>
      </c>
      <c r="CD43" s="59">
        <f t="shared" si="466"/>
        <v>1.9621964321554646E-2</v>
      </c>
      <c r="CE43" s="59">
        <f t="shared" ref="CE43:CF43" si="467">CE11/CE$15</f>
        <v>1.9551400147383935E-2</v>
      </c>
      <c r="CF43" s="59">
        <f t="shared" si="467"/>
        <v>1.9086738623299217E-2</v>
      </c>
      <c r="CG43" s="59">
        <f t="shared" ref="CG43:CH43" si="468">CG11/CG$15</f>
        <v>1.8951741770533718E-2</v>
      </c>
      <c r="CH43" s="59">
        <f t="shared" si="468"/>
        <v>1.8590507241833344E-2</v>
      </c>
      <c r="CI43" s="59">
        <f t="shared" ref="CI43:CK43" si="469">CI11/CI$15</f>
        <v>1.8115868609292995E-2</v>
      </c>
      <c r="CJ43" s="59"/>
      <c r="CK43" s="59">
        <f t="shared" si="469"/>
        <v>1.1359602413915513E-2</v>
      </c>
      <c r="CL43" s="59">
        <f t="shared" ref="CL43:CM43" si="470">CL11/CL$15</f>
        <v>1.2121212121212121E-2</v>
      </c>
      <c r="CM43" s="59">
        <f t="shared" si="470"/>
        <v>2.0279016251977564E-2</v>
      </c>
      <c r="CN43" s="59">
        <f t="shared" ref="CN43:CO43" si="471">CN11/CN$15</f>
        <v>2.6770104895104896E-2</v>
      </c>
      <c r="CO43" s="59">
        <f t="shared" si="471"/>
        <v>2.2780766644250168E-2</v>
      </c>
      <c r="CP43" s="59">
        <f t="shared" ref="CP43:CQ43" si="472">CP11/CP$15</f>
        <v>2.0079749359156934E-2</v>
      </c>
      <c r="CQ43" s="59">
        <f t="shared" si="472"/>
        <v>1.8616367657901204E-2</v>
      </c>
      <c r="CR43" s="59">
        <f t="shared" ref="CR43" si="473">CR11/CR$15</f>
        <v>1.7166449369839201E-2</v>
      </c>
      <c r="CS43" s="59">
        <f t="shared" ref="CS43:CV43" si="474">CS11/CS$15</f>
        <v>1.5682396157106527E-2</v>
      </c>
      <c r="CT43" s="59">
        <f t="shared" si="474"/>
        <v>1.479379004859588E-2</v>
      </c>
      <c r="CU43" s="59">
        <f t="shared" ref="CU43" si="475">CU11/CU$15</f>
        <v>1.4425184299661288E-2</v>
      </c>
      <c r="CV43" s="59">
        <f t="shared" si="474"/>
        <v>1.3606178720947019E-2</v>
      </c>
      <c r="CW43" s="59">
        <f t="shared" ref="CW43:CX43" si="476">CW11/CW$15</f>
        <v>1.1405588738481857E-2</v>
      </c>
      <c r="CX43" s="59">
        <f t="shared" si="476"/>
        <v>1.1148150172140554E-2</v>
      </c>
      <c r="CY43" s="59">
        <f t="shared" ref="CY43" si="477">CY11/CY$15</f>
        <v>1.0833012450263125E-2</v>
      </c>
      <c r="CZ43" s="59">
        <v>1.0220561648788718E-2</v>
      </c>
      <c r="DA43" s="59">
        <v>9.5342785355348163E-3</v>
      </c>
      <c r="DB43" s="59">
        <v>9.2935257183250856E-3</v>
      </c>
      <c r="DC43" s="59">
        <v>9.1696081717970463E-3</v>
      </c>
      <c r="DD43" s="59">
        <v>1.0057364225582954E-2</v>
      </c>
      <c r="DE43" s="59">
        <v>9.7242148892077163E-3</v>
      </c>
      <c r="DF43" s="59">
        <v>9.1955927429376184E-3</v>
      </c>
      <c r="DG43" s="59">
        <v>8.9013265031858205E-3</v>
      </c>
      <c r="DH43" s="59">
        <v>8.7245785136463288E-3</v>
      </c>
      <c r="DI43" s="59">
        <v>8.6724386724386718E-3</v>
      </c>
      <c r="DJ43" s="59">
        <v>8.5949026136625112E-3</v>
      </c>
      <c r="DK43" s="59">
        <v>8.1910159842891583E-3</v>
      </c>
      <c r="DL43" s="59">
        <v>7.9871252309709727E-3</v>
      </c>
      <c r="DM43" s="59">
        <v>7.7164904258359528E-3</v>
      </c>
      <c r="DN43" s="59">
        <v>7.511849371657173E-3</v>
      </c>
      <c r="DO43" s="59">
        <v>7.2572284299043891E-3</v>
      </c>
      <c r="DP43" s="59">
        <v>7.0158412438459748E-3</v>
      </c>
      <c r="DQ43" s="59">
        <v>6.7659916830646646E-3</v>
      </c>
      <c r="DR43" s="59">
        <v>6.4311336593242266E-3</v>
      </c>
      <c r="DS43" s="59">
        <v>6.3402011435482004E-3</v>
      </c>
      <c r="DT43" s="59">
        <v>6.2622139227862944E-3</v>
      </c>
      <c r="DU43" s="59">
        <v>6.1492592937668874E-3</v>
      </c>
      <c r="DV43" s="59">
        <v>6.0253734263909725E-3</v>
      </c>
      <c r="DW43" s="59">
        <f t="shared" ref="DW43:DX43" si="478">DW11/DW$15</f>
        <v>5.8810170792253655E-3</v>
      </c>
      <c r="DX43" s="59">
        <f t="shared" si="478"/>
        <v>5.7891161597101665E-3</v>
      </c>
      <c r="DY43" s="59">
        <f t="shared" ref="DY43:DZ43" si="479">DY11/DY$15</f>
        <v>5.6210954732393162E-3</v>
      </c>
      <c r="DZ43" s="59">
        <f t="shared" si="479"/>
        <v>3.8349260554652858E-3</v>
      </c>
      <c r="EA43" s="59">
        <f t="shared" ref="EA43:EB43" si="480">EA11/EA$15</f>
        <v>3.7375777543666583E-3</v>
      </c>
      <c r="EB43" s="59">
        <f t="shared" si="480"/>
        <v>3.6456697036338884E-3</v>
      </c>
      <c r="EC43" s="59">
        <f t="shared" ref="EC43:ED43" si="481">EC11/EC$15</f>
        <v>3.5635000351871638E-3</v>
      </c>
      <c r="ED43" s="59">
        <f t="shared" si="481"/>
        <v>3.4681792992658916E-3</v>
      </c>
      <c r="EE43" s="59">
        <f t="shared" ref="EE43:EF43" si="482">EE11/EE$15</f>
        <v>3.3983307301835219E-3</v>
      </c>
      <c r="EF43" s="59">
        <f t="shared" si="482"/>
        <v>3.3277770807568453E-3</v>
      </c>
      <c r="EG43" s="59">
        <f t="shared" ref="EG43" si="483">EG11/EG$15</f>
        <v>3.1961164602866748E-3</v>
      </c>
      <c r="EH43" s="59"/>
      <c r="EI43" s="59">
        <f t="shared" si="283"/>
        <v>0</v>
      </c>
      <c r="EJ43" s="59">
        <f t="shared" si="283"/>
        <v>0</v>
      </c>
      <c r="EK43" s="59">
        <f t="shared" ref="EK43:GH43" si="484">EK11/EK$15</f>
        <v>0</v>
      </c>
      <c r="EL43" s="59">
        <f t="shared" si="484"/>
        <v>0</v>
      </c>
      <c r="EM43" s="59">
        <f t="shared" si="484"/>
        <v>0</v>
      </c>
      <c r="EN43" s="59">
        <f t="shared" si="484"/>
        <v>0</v>
      </c>
      <c r="EO43" s="59">
        <f t="shared" si="484"/>
        <v>0</v>
      </c>
      <c r="EP43" s="59">
        <f t="shared" si="484"/>
        <v>0</v>
      </c>
      <c r="EQ43" s="59">
        <f t="shared" ca="1" si="484"/>
        <v>0</v>
      </c>
      <c r="ER43" s="59">
        <f t="shared" ca="1" si="484"/>
        <v>0</v>
      </c>
      <c r="ES43" s="59">
        <f t="shared" ca="1" si="484"/>
        <v>0</v>
      </c>
      <c r="ET43" s="59">
        <f t="shared" ca="1" si="484"/>
        <v>0</v>
      </c>
      <c r="EU43" s="59">
        <f t="shared" ca="1" si="484"/>
        <v>0</v>
      </c>
      <c r="EV43" s="59">
        <f t="shared" ca="1" si="484"/>
        <v>0</v>
      </c>
      <c r="EW43" s="59">
        <f t="shared" ca="1" si="484"/>
        <v>0</v>
      </c>
      <c r="EX43" s="59">
        <f t="shared" ca="1" si="484"/>
        <v>0</v>
      </c>
      <c r="EY43" s="59">
        <f t="shared" ca="1" si="484"/>
        <v>0</v>
      </c>
      <c r="EZ43" s="59">
        <f t="shared" ca="1" si="484"/>
        <v>0</v>
      </c>
      <c r="FA43" s="59">
        <f t="shared" ca="1" si="484"/>
        <v>0</v>
      </c>
      <c r="FB43" s="59">
        <f t="shared" ca="1" si="484"/>
        <v>0</v>
      </c>
      <c r="FC43" s="59">
        <f t="shared" ca="1" si="484"/>
        <v>0</v>
      </c>
      <c r="FD43" s="59">
        <f t="shared" ca="1" si="484"/>
        <v>0</v>
      </c>
      <c r="FE43" s="59">
        <f t="shared" ca="1" si="484"/>
        <v>0</v>
      </c>
      <c r="FF43" s="59">
        <f t="shared" ca="1" si="484"/>
        <v>0</v>
      </c>
      <c r="FG43" s="59">
        <f t="shared" ca="1" si="484"/>
        <v>0</v>
      </c>
      <c r="FH43" s="59">
        <f t="shared" ca="1" si="484"/>
        <v>0</v>
      </c>
      <c r="FI43" s="59">
        <f t="shared" ca="1" si="484"/>
        <v>0</v>
      </c>
      <c r="FJ43" s="59">
        <f t="shared" ca="1" si="484"/>
        <v>0</v>
      </c>
      <c r="FK43" s="59">
        <f t="shared" ca="1" si="484"/>
        <v>0</v>
      </c>
      <c r="FL43" s="59">
        <f t="shared" ca="1" si="484"/>
        <v>0</v>
      </c>
      <c r="FM43" s="59">
        <f t="shared" ca="1" si="484"/>
        <v>0</v>
      </c>
      <c r="FN43" s="59">
        <f t="shared" ca="1" si="484"/>
        <v>0</v>
      </c>
      <c r="FO43" s="59">
        <f t="shared" ca="1" si="484"/>
        <v>0</v>
      </c>
      <c r="FP43" s="59">
        <f t="shared" ca="1" si="484"/>
        <v>0</v>
      </c>
      <c r="FQ43" s="59">
        <f t="shared" ca="1" si="484"/>
        <v>0</v>
      </c>
      <c r="FR43" s="59">
        <f t="shared" ca="1" si="484"/>
        <v>0</v>
      </c>
      <c r="FS43" s="59">
        <f t="shared" ca="1" si="484"/>
        <v>0</v>
      </c>
      <c r="FT43" s="59">
        <f t="shared" ca="1" si="484"/>
        <v>0</v>
      </c>
      <c r="FU43" s="59">
        <f t="shared" ca="1" si="484"/>
        <v>0</v>
      </c>
      <c r="FV43" s="59">
        <f t="shared" ca="1" si="484"/>
        <v>0</v>
      </c>
      <c r="FW43" s="59">
        <f t="shared" ca="1" si="484"/>
        <v>0</v>
      </c>
      <c r="FX43" s="59">
        <f t="shared" ca="1" si="484"/>
        <v>0</v>
      </c>
      <c r="FY43" s="59">
        <f t="shared" ca="1" si="484"/>
        <v>0</v>
      </c>
      <c r="FZ43" s="59">
        <f t="shared" ca="1" si="484"/>
        <v>0</v>
      </c>
      <c r="GA43" s="59">
        <f t="shared" ca="1" si="484"/>
        <v>0</v>
      </c>
      <c r="GB43" s="59">
        <f t="shared" ca="1" si="484"/>
        <v>0</v>
      </c>
      <c r="GC43" s="59">
        <f t="shared" ca="1" si="484"/>
        <v>0</v>
      </c>
      <c r="GD43" s="59">
        <f t="shared" ca="1" si="484"/>
        <v>0</v>
      </c>
      <c r="GE43" s="59">
        <f t="shared" ca="1" si="484"/>
        <v>0</v>
      </c>
      <c r="GF43" s="59">
        <f t="shared" ca="1" si="484"/>
        <v>0</v>
      </c>
      <c r="GG43" s="59">
        <f t="shared" ca="1" si="484"/>
        <v>0</v>
      </c>
      <c r="GH43" s="59">
        <f t="shared" ca="1" si="484"/>
        <v>0</v>
      </c>
      <c r="GI43" s="59">
        <f t="shared" ref="GI43" ca="1" si="485">GI11/GI$15</f>
        <v>0</v>
      </c>
    </row>
    <row r="44" spans="2:191" x14ac:dyDescent="0.2">
      <c r="B44" s="55" t="str">
        <f>B28</f>
        <v>Others</v>
      </c>
      <c r="C44" s="59">
        <f t="shared" ref="C44:AH44" si="486">1-SUM(C38:C43)</f>
        <v>3.416602613374331E-2</v>
      </c>
      <c r="D44" s="59">
        <f t="shared" si="486"/>
        <v>3.3487799580044886E-2</v>
      </c>
      <c r="E44" s="59">
        <f t="shared" si="486"/>
        <v>3.2706154055155645E-2</v>
      </c>
      <c r="F44" s="59">
        <f t="shared" si="486"/>
        <v>3.1841185685022255E-2</v>
      </c>
      <c r="G44" s="59">
        <f t="shared" si="486"/>
        <v>3.1902335089689315E-2</v>
      </c>
      <c r="H44" s="59">
        <f t="shared" si="486"/>
        <v>3.2249210923562477E-2</v>
      </c>
      <c r="I44" s="59">
        <f t="shared" si="486"/>
        <v>3.199249687369754E-2</v>
      </c>
      <c r="J44" s="59">
        <f t="shared" si="486"/>
        <v>3.1628299265727411E-2</v>
      </c>
      <c r="K44" s="59">
        <f t="shared" si="486"/>
        <v>3.1809523809523843E-2</v>
      </c>
      <c r="L44" s="59">
        <f t="shared" si="486"/>
        <v>3.1949027193082125E-2</v>
      </c>
      <c r="M44" s="59">
        <f t="shared" si="486"/>
        <v>3.1586377271925037E-2</v>
      </c>
      <c r="N44" s="59">
        <f t="shared" si="486"/>
        <v>3.1584968012540848E-2</v>
      </c>
      <c r="O44" s="59">
        <f t="shared" si="486"/>
        <v>3.1347256347256325E-2</v>
      </c>
      <c r="P44" s="59">
        <f t="shared" si="486"/>
        <v>3.1301712622365807E-2</v>
      </c>
      <c r="Q44" s="59">
        <f t="shared" si="486"/>
        <v>3.1204139955202104E-2</v>
      </c>
      <c r="R44" s="59">
        <f t="shared" si="486"/>
        <v>3.111053014883014E-2</v>
      </c>
      <c r="S44" s="59">
        <f t="shared" si="486"/>
        <v>3.1518781614652935E-2</v>
      </c>
      <c r="T44" s="59">
        <f t="shared" si="486"/>
        <v>3.2149232416994078E-2</v>
      </c>
      <c r="U44" s="59">
        <f t="shared" si="486"/>
        <v>3.2402350860768703E-2</v>
      </c>
      <c r="V44" s="59">
        <f t="shared" si="486"/>
        <v>3.2443005530824243E-2</v>
      </c>
      <c r="W44" s="59">
        <f t="shared" si="486"/>
        <v>3.2433232956508906E-2</v>
      </c>
      <c r="X44" s="59">
        <f t="shared" si="486"/>
        <v>3.2549868563476192E-2</v>
      </c>
      <c r="Y44" s="59">
        <f t="shared" si="486"/>
        <v>3.2541829778872877E-2</v>
      </c>
      <c r="Z44" s="59">
        <f t="shared" si="486"/>
        <v>3.3513561164820294E-2</v>
      </c>
      <c r="AA44" s="59">
        <f t="shared" si="486"/>
        <v>3.4805394551332136E-2</v>
      </c>
      <c r="AB44" s="59">
        <f t="shared" si="486"/>
        <v>3.5300802613822069E-2</v>
      </c>
      <c r="AC44" s="59">
        <f t="shared" si="486"/>
        <v>3.5642535977368106E-2</v>
      </c>
      <c r="AD44" s="59">
        <f t="shared" si="486"/>
        <v>3.6452395960463013E-2</v>
      </c>
      <c r="AE44" s="59">
        <f t="shared" si="486"/>
        <v>3.6812552476910065E-2</v>
      </c>
      <c r="AF44" s="59">
        <f t="shared" si="486"/>
        <v>3.6793369164022649E-2</v>
      </c>
      <c r="AG44" s="59">
        <f t="shared" si="486"/>
        <v>3.7002822034648997E-2</v>
      </c>
      <c r="AH44" s="59">
        <f t="shared" si="486"/>
        <v>3.8052139216330327E-2</v>
      </c>
      <c r="AI44" s="59"/>
      <c r="AJ44" s="59">
        <f t="shared" ref="AJ44:AQ44" si="487">1-SUM(AJ38:AJ43)</f>
        <v>1.7543859649122751E-2</v>
      </c>
      <c r="AK44" s="59">
        <f t="shared" si="487"/>
        <v>3.4482758620689613E-2</v>
      </c>
      <c r="AL44" s="59">
        <f t="shared" si="487"/>
        <v>3.6167664670658684E-2</v>
      </c>
      <c r="AM44" s="59">
        <f t="shared" si="487"/>
        <v>3.8360941586747965E-2</v>
      </c>
      <c r="AN44" s="59">
        <f t="shared" si="487"/>
        <v>3.90625E-2</v>
      </c>
      <c r="AO44" s="59">
        <f t="shared" si="487"/>
        <v>3.8940635170014559E-2</v>
      </c>
      <c r="AP44" s="59">
        <f t="shared" si="487"/>
        <v>3.9179104477611859E-2</v>
      </c>
      <c r="AQ44" s="59">
        <f t="shared" si="487"/>
        <v>3.8945876073721908E-2</v>
      </c>
      <c r="AR44" s="59">
        <f t="shared" ref="AR44:AS44" si="488">1-SUM(AR38:AR43)</f>
        <v>3.90524967989756E-2</v>
      </c>
      <c r="AS44" s="59">
        <f t="shared" si="488"/>
        <v>3.5752710419597822E-2</v>
      </c>
      <c r="AT44" s="59">
        <f t="shared" ref="AT44:AU44" si="489">1-SUM(AT38:AT43)</f>
        <v>3.5338429156973605E-2</v>
      </c>
      <c r="AU44" s="59">
        <f t="shared" si="489"/>
        <v>3.4431946559261295E-2</v>
      </c>
      <c r="AV44" s="59">
        <f t="shared" ref="AV44:AW44" si="490">1-SUM(AV38:AV43)</f>
        <v>3.3018867924528239E-2</v>
      </c>
      <c r="AW44" s="59">
        <f t="shared" si="490"/>
        <v>3.274876847290642E-2</v>
      </c>
      <c r="AX44" s="59">
        <f t="shared" ref="AX44:AY44" si="491">1-SUM(AX38:AX43)</f>
        <v>3.3103549968665935E-2</v>
      </c>
      <c r="AY44" s="59">
        <f t="shared" si="491"/>
        <v>3.3089649865332804E-2</v>
      </c>
      <c r="AZ44" s="59">
        <f t="shared" ref="AZ44:BA44" si="492">1-SUM(AZ38:AZ43)</f>
        <v>3.4266344475768595E-2</v>
      </c>
      <c r="BA44" s="59">
        <f t="shared" si="492"/>
        <v>3.3562285357477406E-2</v>
      </c>
      <c r="BB44" s="59">
        <f t="shared" ref="BB44:BC44" si="493">1-SUM(BB38:BB43)</f>
        <v>3.3017066651000238E-2</v>
      </c>
      <c r="BC44" s="59">
        <f t="shared" si="493"/>
        <v>3.3089486219802788E-2</v>
      </c>
      <c r="BD44" s="59">
        <f t="shared" ref="BD44:BE44" si="494">1-SUM(BD38:BD43)</f>
        <v>3.2407654176216605E-2</v>
      </c>
      <c r="BE44" s="59">
        <f t="shared" si="494"/>
        <v>3.2055873925501577E-2</v>
      </c>
      <c r="BF44" s="59">
        <f t="shared" ref="BF44:BG44" si="495">1-SUM(BF38:BF43)</f>
        <v>3.2109424261531738E-2</v>
      </c>
      <c r="BG44" s="59">
        <f t="shared" si="495"/>
        <v>3.2438712675728953E-2</v>
      </c>
      <c r="BH44" s="59">
        <f t="shared" ref="BH44:BI44" si="496">1-SUM(BH38:BH43)</f>
        <v>3.2543443917851356E-2</v>
      </c>
      <c r="BI44" s="59">
        <f t="shared" si="496"/>
        <v>3.2291099248284216E-2</v>
      </c>
      <c r="BJ44" s="59">
        <f t="shared" ref="BJ44:BK44" si="497">1-SUM(BJ38:BJ43)</f>
        <v>3.1754585967457949E-2</v>
      </c>
      <c r="BK44" s="59">
        <f t="shared" si="497"/>
        <v>3.2346567526193359E-2</v>
      </c>
      <c r="BL44" s="59">
        <f t="shared" ref="BL44:BM44" si="498">1-SUM(BL38:BL43)</f>
        <v>3.2418038322752585E-2</v>
      </c>
      <c r="BM44" s="59">
        <f t="shared" si="498"/>
        <v>3.2340823970037458E-2</v>
      </c>
      <c r="BN44" s="59">
        <f t="shared" ref="BN44:BO44" si="499">1-SUM(BN38:BN43)</f>
        <v>3.2191182889567904E-2</v>
      </c>
      <c r="BO44" s="59">
        <f t="shared" si="499"/>
        <v>3.2037418016212182E-2</v>
      </c>
      <c r="BP44" s="59">
        <f t="shared" ref="BP44:BQ44" si="500">1-SUM(BP38:BP43)</f>
        <v>3.2166053816282347E-2</v>
      </c>
      <c r="BQ44" s="59">
        <f t="shared" si="500"/>
        <v>3.3419305273555411E-2</v>
      </c>
      <c r="BR44" s="59">
        <f t="shared" ref="BR44:BS44" si="501">1-SUM(BR38:BR43)</f>
        <v>3.194982596703233E-2</v>
      </c>
      <c r="BS44" s="59">
        <f t="shared" si="501"/>
        <v>3.167349011393561E-2</v>
      </c>
      <c r="BT44" s="59">
        <f t="shared" ref="BT44:BU44" si="502">1-SUM(BT38:BT43)</f>
        <v>3.1631339835331063E-2</v>
      </c>
      <c r="BU44" s="59">
        <f t="shared" si="502"/>
        <v>3.1795322346097832E-2</v>
      </c>
      <c r="BV44" s="59">
        <f t="shared" ref="BV44" si="503">1-SUM(BV38:BV43)</f>
        <v>3.2409470338353619E-2</v>
      </c>
      <c r="BW44" s="59">
        <f t="shared" ref="BW44:BX44" si="504">1-SUM(BW38:BW43)</f>
        <v>3.2907669028325648E-2</v>
      </c>
      <c r="BX44" s="59">
        <f t="shared" si="504"/>
        <v>3.3181558683876955E-2</v>
      </c>
      <c r="BY44" s="59">
        <f t="shared" ref="BY44:BZ44" si="505">1-SUM(BY38:BY43)</f>
        <v>3.3159822633506808E-2</v>
      </c>
      <c r="BZ44" s="59">
        <f t="shared" si="505"/>
        <v>3.3011660635303586E-2</v>
      </c>
      <c r="CA44" s="59">
        <f t="shared" ref="CA44:CB44" si="506">1-SUM(CA38:CA43)</f>
        <v>3.2733771326450611E-2</v>
      </c>
      <c r="CB44" s="59">
        <f t="shared" si="506"/>
        <v>3.2753886106934638E-2</v>
      </c>
      <c r="CC44" s="59">
        <f t="shared" ref="CC44:CD44" si="507">1-SUM(CC38:CC43)</f>
        <v>3.2912004838221987E-2</v>
      </c>
      <c r="CD44" s="59">
        <f t="shared" si="507"/>
        <v>3.2856754937958255E-2</v>
      </c>
      <c r="CE44" s="59">
        <f t="shared" ref="CE44:CF44" si="508">1-SUM(CE38:CE43)</f>
        <v>3.3034727339720016E-2</v>
      </c>
      <c r="CF44" s="59">
        <f t="shared" si="508"/>
        <v>3.3128327622194198E-2</v>
      </c>
      <c r="CG44" s="59">
        <f t="shared" ref="CG44:CH44" si="509">1-SUM(CG38:CG43)</f>
        <v>3.3748801534036477E-2</v>
      </c>
      <c r="CH44" s="59">
        <f t="shared" si="509"/>
        <v>3.3826572198884075E-2</v>
      </c>
      <c r="CI44" s="59">
        <f t="shared" ref="CI44:CK44" si="510">1-SUM(CI38:CI43)</f>
        <v>3.3931791930940758E-2</v>
      </c>
      <c r="CJ44" s="59"/>
      <c r="CK44" s="59">
        <f t="shared" si="510"/>
        <v>2.5559105431309903E-2</v>
      </c>
      <c r="CL44" s="59">
        <f t="shared" ref="CL44:CM44" si="511">1-SUM(CL38:CL43)</f>
        <v>3.6161616161616172E-2</v>
      </c>
      <c r="CM44" s="59">
        <f t="shared" si="511"/>
        <v>3.6674816625916873E-2</v>
      </c>
      <c r="CN44" s="59">
        <f t="shared" ref="CN44:CO44" si="512">1-SUM(CN38:CN43)</f>
        <v>3.7696678321678334E-2</v>
      </c>
      <c r="CO44" s="59">
        <f t="shared" si="512"/>
        <v>3.5642232683254949E-2</v>
      </c>
      <c r="CP44" s="59">
        <f t="shared" ref="CP44:CQ44" si="513">1-SUM(CP38:CP43)</f>
        <v>3.8521788664198309E-2</v>
      </c>
      <c r="CQ44" s="59">
        <f t="shared" si="513"/>
        <v>3.9383140820840379E-2</v>
      </c>
      <c r="CR44" s="59">
        <f t="shared" ref="CR44" si="514">1-SUM(CR38:CR43)</f>
        <v>3.9928292046936043E-2</v>
      </c>
      <c r="CS44" s="59">
        <f t="shared" ref="CS44:CV44" si="515">1-SUM(CS38:CS43)</f>
        <v>4.0077234623716707E-2</v>
      </c>
      <c r="CT44" s="59">
        <f t="shared" si="515"/>
        <v>4.2145099557046373E-2</v>
      </c>
      <c r="CU44" s="59">
        <f t="shared" ref="CU44" si="516">1-SUM(CU38:CU43)</f>
        <v>4.5786013150029947E-2</v>
      </c>
      <c r="CV44" s="59">
        <f t="shared" si="515"/>
        <v>5.9188681969106316E-2</v>
      </c>
      <c r="CW44" s="59">
        <f t="shared" ref="CW44:CX44" si="517">1-SUM(CW38:CW43)</f>
        <v>8.9053636281778092E-2</v>
      </c>
      <c r="CX44" s="59">
        <f t="shared" si="517"/>
        <v>3.7406415651128566E-2</v>
      </c>
      <c r="CY44" s="59">
        <f t="shared" ref="CY44" si="518">1-SUM(CY38:CY43)</f>
        <v>4.9493004749069369E-2</v>
      </c>
      <c r="CZ44" s="59">
        <v>3.6784379896347974E-2</v>
      </c>
      <c r="DA44" s="59">
        <v>3.6162957645369698E-2</v>
      </c>
      <c r="DB44" s="59">
        <v>3.4471287787434024E-2</v>
      </c>
      <c r="DC44" s="59">
        <v>3.3858531679517356E-2</v>
      </c>
      <c r="DD44" s="59">
        <v>3.3096178201594162E-2</v>
      </c>
      <c r="DE44" s="59">
        <v>3.310484085233012E-2</v>
      </c>
      <c r="DF44" s="59">
        <v>3.2988153425565492E-2</v>
      </c>
      <c r="DG44" s="59">
        <v>3.3170484908852327E-2</v>
      </c>
      <c r="DH44" s="59">
        <v>3.290239661298866E-2</v>
      </c>
      <c r="DI44" s="59">
        <v>3.2481962481962334E-2</v>
      </c>
      <c r="DJ44" s="59">
        <v>3.2308712659547156E-2</v>
      </c>
      <c r="DK44" s="59">
        <v>3.1471399806100253E-2</v>
      </c>
      <c r="DL44" s="59">
        <v>3.1066340823746819E-2</v>
      </c>
      <c r="DM44" s="59">
        <v>3.1140325807373581E-2</v>
      </c>
      <c r="DN44" s="59">
        <v>3.1830238726790472E-2</v>
      </c>
      <c r="DO44" s="59">
        <v>3.2348598297221809E-2</v>
      </c>
      <c r="DP44" s="59">
        <v>3.2713634387731338E-2</v>
      </c>
      <c r="DQ44" s="59">
        <v>3.3267741341372226E-2</v>
      </c>
      <c r="DR44" s="59">
        <v>3.5008853129787743E-2</v>
      </c>
      <c r="DS44" s="59">
        <v>3.6547302524520431E-2</v>
      </c>
      <c r="DT44" s="59">
        <v>3.700872888348461E-2</v>
      </c>
      <c r="DU44" s="59">
        <v>3.7674800741976711E-2</v>
      </c>
      <c r="DV44" s="59">
        <v>3.8280281782010261E-2</v>
      </c>
      <c r="DW44" s="59">
        <f t="shared" ref="DW44:DX44" si="519">1-SUM(DW38:DW43)</f>
        <v>3.9366009130846757E-2</v>
      </c>
      <c r="DX44" s="59">
        <f t="shared" si="519"/>
        <v>4.0350215110574461E-2</v>
      </c>
      <c r="DY44" s="59">
        <f t="shared" ref="DY44:DZ44" si="520">1-SUM(DY38:DY43)</f>
        <v>4.1894949552446992E-2</v>
      </c>
      <c r="DZ44" s="59">
        <f t="shared" si="520"/>
        <v>4.4697199195835924E-2</v>
      </c>
      <c r="EA44" s="59">
        <f t="shared" ref="EA44:EB44" si="521">1-SUM(EA38:EA43)</f>
        <v>4.5562213558616782E-2</v>
      </c>
      <c r="EB44" s="59">
        <f t="shared" si="521"/>
        <v>4.6536286522148806E-2</v>
      </c>
      <c r="EC44" s="59">
        <f t="shared" ref="EC44:ED44" si="522">1-SUM(EC38:EC43)</f>
        <v>4.7189185385171473E-2</v>
      </c>
      <c r="ED44" s="59">
        <f t="shared" si="522"/>
        <v>4.8317901907187322E-2</v>
      </c>
      <c r="EE44" s="59">
        <f t="shared" ref="EE44:EF44" si="523">1-SUM(EE38:EE43)</f>
        <v>4.9693723155017633E-2</v>
      </c>
      <c r="EF44" s="59">
        <f t="shared" si="523"/>
        <v>5.0376690026825321E-2</v>
      </c>
      <c r="EG44" s="59">
        <f t="shared" ref="EG44" si="524">1-SUM(EG38:EG43)</f>
        <v>5.160264870261777E-2</v>
      </c>
      <c r="EH44" s="59"/>
      <c r="EI44" s="59">
        <f>1-SUM(EI38:EI43)</f>
        <v>7.006568658116985E-2</v>
      </c>
      <c r="EJ44" s="59">
        <f>1-SUM(EJ38:EJ43)</f>
        <v>7.9280751941152472E-2</v>
      </c>
      <c r="EK44" s="59">
        <f t="shared" ref="EK44:GI44" si="525">1-SUM(EK38:EK43)</f>
        <v>7.7976523197316849E-2</v>
      </c>
      <c r="EL44" s="59">
        <f t="shared" si="525"/>
        <v>8.054859370648848E-2</v>
      </c>
      <c r="EM44" s="59">
        <f t="shared" si="525"/>
        <v>8.3781052183626858E-2</v>
      </c>
      <c r="EN44" s="59">
        <f t="shared" si="525"/>
        <v>8.8416265382557424E-2</v>
      </c>
      <c r="EO44" s="59">
        <f t="shared" si="525"/>
        <v>8.9251700680272217E-2</v>
      </c>
      <c r="EP44" s="59">
        <f t="shared" si="525"/>
        <v>8.8592481408200974E-2</v>
      </c>
      <c r="EQ44" s="59">
        <f t="shared" ca="1" si="525"/>
        <v>9.2396857327989523E-2</v>
      </c>
      <c r="ER44" s="59">
        <f t="shared" ca="1" si="525"/>
        <v>9.2396857327989523E-2</v>
      </c>
      <c r="ES44" s="59">
        <f t="shared" ca="1" si="525"/>
        <v>9.2396857327989523E-2</v>
      </c>
      <c r="ET44" s="59">
        <f t="shared" ca="1" si="525"/>
        <v>9.2396857327989523E-2</v>
      </c>
      <c r="EU44" s="59">
        <f t="shared" ca="1" si="525"/>
        <v>9.2396857327989523E-2</v>
      </c>
      <c r="EV44" s="59">
        <f t="shared" ca="1" si="525"/>
        <v>9.2396857327989523E-2</v>
      </c>
      <c r="EW44" s="59">
        <f t="shared" ca="1" si="525"/>
        <v>9.2396857327989523E-2</v>
      </c>
      <c r="EX44" s="59">
        <f t="shared" ca="1" si="525"/>
        <v>9.2396857327989523E-2</v>
      </c>
      <c r="EY44" s="59">
        <f t="shared" ca="1" si="525"/>
        <v>9.2396857327989523E-2</v>
      </c>
      <c r="EZ44" s="59">
        <f t="shared" ca="1" si="525"/>
        <v>9.2396857327989523E-2</v>
      </c>
      <c r="FA44" s="59">
        <f t="shared" ca="1" si="525"/>
        <v>9.2396857327989523E-2</v>
      </c>
      <c r="FB44" s="59">
        <f t="shared" ca="1" si="525"/>
        <v>9.2396857327989523E-2</v>
      </c>
      <c r="FC44" s="59">
        <f t="shared" ca="1" si="525"/>
        <v>9.2396857327989523E-2</v>
      </c>
      <c r="FD44" s="59">
        <f t="shared" ca="1" si="525"/>
        <v>9.2396857327989523E-2</v>
      </c>
      <c r="FE44" s="59">
        <f t="shared" ca="1" si="525"/>
        <v>9.2396857327989523E-2</v>
      </c>
      <c r="FF44" s="59">
        <f t="shared" ca="1" si="525"/>
        <v>9.2396857327989523E-2</v>
      </c>
      <c r="FG44" s="59">
        <f t="shared" ca="1" si="525"/>
        <v>9.2396857327989523E-2</v>
      </c>
      <c r="FH44" s="59">
        <f t="shared" ca="1" si="525"/>
        <v>9.2396857327989523E-2</v>
      </c>
      <c r="FI44" s="59">
        <f t="shared" ca="1" si="525"/>
        <v>9.2396857327989523E-2</v>
      </c>
      <c r="FJ44" s="59">
        <f t="shared" ca="1" si="525"/>
        <v>9.2396857327989523E-2</v>
      </c>
      <c r="FK44" s="59">
        <f t="shared" ca="1" si="525"/>
        <v>9.2396857327989523E-2</v>
      </c>
      <c r="FL44" s="59">
        <f t="shared" ca="1" si="525"/>
        <v>9.2396857327989523E-2</v>
      </c>
      <c r="FM44" s="59">
        <f t="shared" ca="1" si="525"/>
        <v>9.2396857327989523E-2</v>
      </c>
      <c r="FN44" s="59">
        <f t="shared" ca="1" si="525"/>
        <v>9.2396857327989523E-2</v>
      </c>
      <c r="FO44" s="59">
        <f t="shared" ca="1" si="525"/>
        <v>9.2396857327989523E-2</v>
      </c>
      <c r="FP44" s="59">
        <f t="shared" ca="1" si="525"/>
        <v>9.2396857327989523E-2</v>
      </c>
      <c r="FQ44" s="59">
        <f t="shared" ca="1" si="525"/>
        <v>9.2396857327989523E-2</v>
      </c>
      <c r="FR44" s="59">
        <f t="shared" ca="1" si="525"/>
        <v>9.2396857327989523E-2</v>
      </c>
      <c r="FS44" s="59">
        <f t="shared" ca="1" si="525"/>
        <v>9.2396857327989523E-2</v>
      </c>
      <c r="FT44" s="59">
        <f t="shared" ca="1" si="525"/>
        <v>9.2396857327989523E-2</v>
      </c>
      <c r="FU44" s="59">
        <f t="shared" ca="1" si="525"/>
        <v>9.2396857327989523E-2</v>
      </c>
      <c r="FV44" s="59">
        <f t="shared" ca="1" si="525"/>
        <v>9.2396857327989523E-2</v>
      </c>
      <c r="FW44" s="59">
        <f t="shared" ca="1" si="525"/>
        <v>9.2396857327989523E-2</v>
      </c>
      <c r="FX44" s="59">
        <f t="shared" ca="1" si="525"/>
        <v>9.2396857327989523E-2</v>
      </c>
      <c r="FY44" s="59">
        <f t="shared" ca="1" si="525"/>
        <v>9.2396857327989523E-2</v>
      </c>
      <c r="FZ44" s="59">
        <f t="shared" ca="1" si="525"/>
        <v>9.2396857327989523E-2</v>
      </c>
      <c r="GA44" s="59">
        <f t="shared" ca="1" si="525"/>
        <v>9.2396857327989523E-2</v>
      </c>
      <c r="GB44" s="59">
        <f t="shared" ca="1" si="525"/>
        <v>9.2396857327989523E-2</v>
      </c>
      <c r="GC44" s="59">
        <f t="shared" ca="1" si="525"/>
        <v>9.2396857327989523E-2</v>
      </c>
      <c r="GD44" s="59">
        <f t="shared" ca="1" si="525"/>
        <v>9.2396857327989523E-2</v>
      </c>
      <c r="GE44" s="59">
        <f t="shared" ca="1" si="525"/>
        <v>9.2396857327989523E-2</v>
      </c>
      <c r="GF44" s="59">
        <f t="shared" ca="1" si="525"/>
        <v>9.2396857327989523E-2</v>
      </c>
      <c r="GG44" s="59">
        <f t="shared" ca="1" si="525"/>
        <v>9.2396857327989523E-2</v>
      </c>
      <c r="GH44" s="59">
        <f t="shared" ca="1" si="525"/>
        <v>9.2396857327989523E-2</v>
      </c>
      <c r="GI44" s="59">
        <f t="shared" ca="1" si="525"/>
        <v>9.2396857327989523E-2</v>
      </c>
    </row>
    <row r="47" spans="2:191" ht="15" x14ac:dyDescent="0.25">
      <c r="B47" s="3" t="s">
        <v>214</v>
      </c>
    </row>
    <row r="49" spans="2:191" x14ac:dyDescent="0.2">
      <c r="B49" s="55" t="str">
        <f t="shared" ref="B49:B55" si="526">B38</f>
        <v>Tata Motors</v>
      </c>
      <c r="D49" s="59">
        <f t="shared" ref="D49:AA49" si="527">D21/D$30</f>
        <v>0.79088639200998756</v>
      </c>
      <c r="E49" s="59">
        <f t="shared" si="527"/>
        <v>0.81009879253567507</v>
      </c>
      <c r="F49" s="59">
        <f t="shared" si="527"/>
        <v>0.73027718550106613</v>
      </c>
      <c r="G49" s="59">
        <f t="shared" si="527"/>
        <v>0.68338762214983717</v>
      </c>
      <c r="H49" s="59">
        <f t="shared" si="527"/>
        <v>0.65434272300469487</v>
      </c>
      <c r="I49" s="59">
        <f t="shared" si="527"/>
        <v>0.67880964597229343</v>
      </c>
      <c r="J49" s="59">
        <f t="shared" si="527"/>
        <v>0.67219917012448138</v>
      </c>
      <c r="K49" s="59">
        <f t="shared" si="527"/>
        <v>0.69609004739336489</v>
      </c>
      <c r="L49" s="59">
        <f t="shared" si="527"/>
        <v>0.70899742930591259</v>
      </c>
      <c r="M49" s="59">
        <f t="shared" si="527"/>
        <v>0.74335010783608912</v>
      </c>
      <c r="N49" s="59">
        <f t="shared" si="527"/>
        <v>0.67486631016042786</v>
      </c>
      <c r="O49" s="59">
        <f t="shared" si="527"/>
        <v>0.68727050183598526</v>
      </c>
      <c r="P49" s="59">
        <f t="shared" si="527"/>
        <v>0.69096431283219439</v>
      </c>
      <c r="Q49" s="59">
        <f t="shared" si="527"/>
        <v>0.70754138565297364</v>
      </c>
      <c r="R49" s="59">
        <f t="shared" si="527"/>
        <v>0.67044809982983555</v>
      </c>
      <c r="S49" s="59">
        <f t="shared" si="527"/>
        <v>0.6454545454545455</v>
      </c>
      <c r="T49" s="59">
        <f t="shared" si="527"/>
        <v>0.67037331215250195</v>
      </c>
      <c r="U49" s="59">
        <f t="shared" si="527"/>
        <v>0.6827212522576761</v>
      </c>
      <c r="V49" s="59">
        <f t="shared" si="527"/>
        <v>0.72704867529266792</v>
      </c>
      <c r="W49" s="59">
        <f t="shared" si="527"/>
        <v>0.67961826857532381</v>
      </c>
      <c r="X49" s="59">
        <f t="shared" si="527"/>
        <v>0.73326493972813545</v>
      </c>
      <c r="Y49" s="59">
        <f t="shared" si="527"/>
        <v>0.77263581488933597</v>
      </c>
      <c r="Z49" s="59">
        <f t="shared" si="527"/>
        <v>0.70541820094687002</v>
      </c>
      <c r="AA49" s="59">
        <f t="shared" si="527"/>
        <v>0.69865554010199349</v>
      </c>
      <c r="AB49" s="59">
        <f>AA49</f>
        <v>0.69865554010199349</v>
      </c>
      <c r="AC49" s="59">
        <f t="shared" ref="AC49:AH54" si="528">AC21/AC$30</f>
        <v>0.7193804034582133</v>
      </c>
      <c r="AD49" s="59">
        <f t="shared" si="528"/>
        <v>0.63793103448275867</v>
      </c>
      <c r="AE49" s="59">
        <f t="shared" si="528"/>
        <v>0.63636363636363635</v>
      </c>
      <c r="AF49" s="59">
        <f t="shared" si="528"/>
        <v>0.66700302724520688</v>
      </c>
      <c r="AG49" s="59">
        <f t="shared" si="528"/>
        <v>0.69047619047619047</v>
      </c>
      <c r="AH49" s="59">
        <f t="shared" si="528"/>
        <v>0.69044626021370203</v>
      </c>
      <c r="AI49" s="59"/>
      <c r="AJ49" s="59">
        <f t="shared" ref="AJ49:AQ54" si="529">AJ21/AJ$30</f>
        <v>0.64035087719298245</v>
      </c>
      <c r="AK49" s="59">
        <f t="shared" si="529"/>
        <v>0.65770862800565766</v>
      </c>
      <c r="AL49" s="59">
        <f t="shared" si="529"/>
        <v>0.69003285870755748</v>
      </c>
      <c r="AM49" s="59">
        <f t="shared" si="529"/>
        <v>0.67692307692307696</v>
      </c>
      <c r="AN49" s="59">
        <f t="shared" si="529"/>
        <v>0.67969295184926726</v>
      </c>
      <c r="AO49" s="59">
        <f t="shared" si="529"/>
        <v>0.7016637980493402</v>
      </c>
      <c r="AP49" s="59">
        <f t="shared" si="529"/>
        <v>0.6543597800471328</v>
      </c>
      <c r="AQ49" s="59">
        <f t="shared" si="529"/>
        <v>0.6668511344770337</v>
      </c>
      <c r="AR49" s="59">
        <f t="shared" ref="AR49" si="530">AR21/AR$30</f>
        <v>0.68601838413159166</v>
      </c>
      <c r="AS49" s="59">
        <f>AR49</f>
        <v>0.68601838413159166</v>
      </c>
      <c r="AT49" s="59">
        <f t="shared" ref="AT49:AU49" si="531">AT21/AT$30</f>
        <v>0.67677106012393229</v>
      </c>
      <c r="AU49" s="59">
        <f t="shared" si="531"/>
        <v>0.72234273318872022</v>
      </c>
      <c r="AV49" s="59">
        <f t="shared" ref="AV49:AW49" si="532">AV21/AV$30</f>
        <v>0.75863700899195452</v>
      </c>
      <c r="AW49" s="59">
        <f t="shared" si="532"/>
        <v>0.75955907681708579</v>
      </c>
      <c r="AX49" s="59">
        <f t="shared" ref="AX49:AY49" si="533">AX21/AX$30</f>
        <v>0.61529680365296802</v>
      </c>
      <c r="AY49" s="59">
        <f t="shared" si="533"/>
        <v>0.67305061559507529</v>
      </c>
      <c r="AZ49" s="59">
        <f t="shared" ref="AZ49:BA49" si="534">AZ21/AZ$30</f>
        <v>0.72328086164043082</v>
      </c>
      <c r="BA49" s="59">
        <f t="shared" si="534"/>
        <v>0.66204118173679494</v>
      </c>
      <c r="BB49" s="59">
        <f t="shared" ref="BB49:BC49" si="535">BB21/BB$30</f>
        <v>0.67262791852955783</v>
      </c>
      <c r="BC49" s="59">
        <f t="shared" si="535"/>
        <v>0.69877551020408168</v>
      </c>
      <c r="BD49" s="59">
        <f t="shared" ref="BD49:BE49" si="536">BD21/BD$30</f>
        <v>0.64862466725820767</v>
      </c>
      <c r="BE49" s="59">
        <f t="shared" si="536"/>
        <v>0.65197956577266925</v>
      </c>
      <c r="BF49" s="59">
        <f t="shared" ref="BF49:BG49" si="537">BF21/BF$30</f>
        <v>0.66309412861136996</v>
      </c>
      <c r="BG49" s="59">
        <f t="shared" si="537"/>
        <v>0.57357023875624658</v>
      </c>
      <c r="BH49" s="59">
        <f t="shared" ref="BH49:BI49" si="538">BH21/BH$30</f>
        <v>0.62980392156862741</v>
      </c>
      <c r="BI49" s="59">
        <f t="shared" si="538"/>
        <v>0.62649842271293377</v>
      </c>
      <c r="BJ49" s="59">
        <f t="shared" ref="BJ49:BK49" si="539">BJ21/BJ$30</f>
        <v>0.68297872340425536</v>
      </c>
      <c r="BK49" s="59">
        <f t="shared" si="539"/>
        <v>0.57643622200584221</v>
      </c>
      <c r="BL49" s="59">
        <f t="shared" ref="BL49:BM49" si="540">BL21/BL$30</f>
        <v>0.62860892388451439</v>
      </c>
      <c r="BM49" s="59">
        <f t="shared" si="540"/>
        <v>0.65313887127457193</v>
      </c>
      <c r="BN49" s="59">
        <f t="shared" ref="BN49:BO49" si="541">BN21/BN$30</f>
        <v>0.62815656565656564</v>
      </c>
      <c r="BO49" s="59">
        <f t="shared" si="541"/>
        <v>0.65447800741918394</v>
      </c>
      <c r="BP49" s="59">
        <f t="shared" ref="BP49:BQ49" si="542">BP21/BP$30</f>
        <v>0.59758854559155994</v>
      </c>
      <c r="BQ49" s="59">
        <f t="shared" si="542"/>
        <v>0.62952029520295205</v>
      </c>
      <c r="BR49" s="59">
        <f t="shared" ref="BR49:BS49" si="543">BR21/BR$30</f>
        <v>0.62952029520295205</v>
      </c>
      <c r="BS49" s="59">
        <f t="shared" si="543"/>
        <v>0.70710900473933647</v>
      </c>
      <c r="BT49" s="59">
        <f t="shared" ref="BT49:BU49" si="544">BT21/BT$30</f>
        <v>0.61152542372881358</v>
      </c>
      <c r="BU49" s="59">
        <f t="shared" si="544"/>
        <v>0.58896913985554822</v>
      </c>
      <c r="BV49" s="59">
        <f t="shared" ref="BV49" si="545">BV21/BV$30</f>
        <v>0.6091603053435114</v>
      </c>
      <c r="BW49" s="59">
        <f t="shared" ref="BW49:BX49" si="546">BW21/BW$30</f>
        <v>0.60820785355772067</v>
      </c>
      <c r="BX49" s="59">
        <f t="shared" si="546"/>
        <v>0.61594202898550721</v>
      </c>
      <c r="BY49" s="59">
        <f t="shared" ref="BY49:BZ49" si="547">BY21/BY$30</f>
        <v>0.67665418227215979</v>
      </c>
      <c r="BZ49" s="59">
        <f t="shared" si="547"/>
        <v>0.58985943775100402</v>
      </c>
      <c r="CA49" s="59">
        <f t="shared" ref="CA49:CB49" si="548">CA21/CA$30</f>
        <v>0.55159356263805615</v>
      </c>
      <c r="CB49" s="59">
        <f t="shared" si="548"/>
        <v>0.58481481481481479</v>
      </c>
      <c r="CC49" s="59">
        <f t="shared" ref="CC49:CD49" si="549">CC21/CC$30</f>
        <v>0.53551912568306015</v>
      </c>
      <c r="CD49" s="59">
        <f t="shared" si="549"/>
        <v>0.45804540967423496</v>
      </c>
      <c r="CE49" s="59">
        <f t="shared" ref="CE49:CF49" si="550">CE21/CE$30</f>
        <v>0.44666977177456918</v>
      </c>
      <c r="CF49" s="59">
        <f t="shared" si="550"/>
        <v>0.50747356908494345</v>
      </c>
      <c r="CG49" s="59">
        <f t="shared" ref="CG49:CH49" si="551">CG21/CG$30</f>
        <v>0.44753447067071744</v>
      </c>
      <c r="CH49" s="59">
        <f t="shared" si="551"/>
        <v>0.44572368421052633</v>
      </c>
      <c r="CI49" s="59">
        <f t="shared" ref="CI49:CK49" si="552">CI21/CI$30</f>
        <v>0.47869507323568578</v>
      </c>
      <c r="CJ49" s="59"/>
      <c r="CK49" s="59">
        <f t="shared" si="552"/>
        <v>0.55591054313099042</v>
      </c>
      <c r="CL49" s="59">
        <f t="shared" ref="CL49:CM49" si="553">CL21/CL$30</f>
        <v>0.51429910923581812</v>
      </c>
      <c r="CM49" s="59">
        <f t="shared" si="553"/>
        <v>0.35796305541687468</v>
      </c>
      <c r="CN49" s="59">
        <f t="shared" ref="CN49:CO49" si="554">CN21/CN$30</f>
        <v>0.34288312869486132</v>
      </c>
      <c r="CO49" s="59">
        <f t="shared" si="554"/>
        <v>0.40816326530612246</v>
      </c>
      <c r="CP49" s="59">
        <f t="shared" ref="CP49:CQ49" si="555">CP21/CP$30</f>
        <v>0.35661080074487894</v>
      </c>
      <c r="CQ49" s="59">
        <f t="shared" si="555"/>
        <v>0.44399641577060933</v>
      </c>
      <c r="CR49" s="59">
        <f t="shared" ref="CR49" si="556">CR21/CR$30</f>
        <v>0.40009380863039401</v>
      </c>
      <c r="CS49" s="59">
        <f t="shared" ref="CS49:CV49" si="557">CS21/CS$30</f>
        <v>0.48053786270346782</v>
      </c>
      <c r="CT49" s="59">
        <f t="shared" si="557"/>
        <v>0.36948984645864291</v>
      </c>
      <c r="CU49" s="59">
        <f t="shared" ref="CU49" si="558">CU21/CU$30</f>
        <v>0.40228013029315962</v>
      </c>
      <c r="CV49" s="59">
        <f t="shared" si="557"/>
        <v>0.38384998086490624</v>
      </c>
      <c r="CW49" s="59">
        <f t="shared" ref="CW49:CX49" si="559">CW21/CW$30</f>
        <v>0.37279372437154573</v>
      </c>
      <c r="CX49" s="59">
        <f t="shared" si="559"/>
        <v>0.33983541603169765</v>
      </c>
      <c r="CY49" s="59">
        <f t="shared" ref="CY49" si="560">CY21/CY$30</f>
        <v>0.34068731438268984</v>
      </c>
      <c r="CZ49" s="59">
        <v>0.31501976284584982</v>
      </c>
      <c r="DA49" s="59">
        <v>0.36104820446457458</v>
      </c>
      <c r="DB49" s="59">
        <v>0.39153889835320843</v>
      </c>
      <c r="DC49" s="59">
        <v>0.35438193647148869</v>
      </c>
      <c r="DD49" s="59">
        <v>0.30929218383092921</v>
      </c>
      <c r="DE49" s="59">
        <v>0.33273056057866185</v>
      </c>
      <c r="DF49" s="59">
        <v>0.40969728065674704</v>
      </c>
      <c r="DG49" s="59">
        <v>0.2843814789219074</v>
      </c>
      <c r="DH49" s="59">
        <f t="shared" ref="DH49" si="561">DH21/DH$30</f>
        <v>0.32917532917532916</v>
      </c>
      <c r="DI49" s="59">
        <v>0.33554502369668249</v>
      </c>
      <c r="DJ49" s="59">
        <v>0.41737611875136432</v>
      </c>
      <c r="DK49" s="59">
        <v>0.33926669709417312</v>
      </c>
      <c r="DL49" s="59">
        <v>0.36928009326726902</v>
      </c>
      <c r="DM49" s="59">
        <v>0.39665738161559888</v>
      </c>
      <c r="DN49" s="59">
        <v>0.43496565477509419</v>
      </c>
      <c r="DO49" s="59">
        <v>0.3745361119040822</v>
      </c>
      <c r="DP49" s="59">
        <v>0.41190198366394398</v>
      </c>
      <c r="DQ49" s="59">
        <v>0.3953817153628652</v>
      </c>
      <c r="DR49" s="59">
        <v>0.44552929085303183</v>
      </c>
      <c r="DS49" s="59">
        <v>0.34375</v>
      </c>
      <c r="DT49" s="59">
        <v>0.38162808065720688</v>
      </c>
      <c r="DU49" s="59">
        <v>0.41734972677595628</v>
      </c>
      <c r="DV49" s="59">
        <v>0.42093784078516905</v>
      </c>
      <c r="DW49" s="59">
        <f t="shared" ref="DW49:DX49" si="562">DW21/DW$30</f>
        <v>0.39952484656503662</v>
      </c>
      <c r="DX49" s="59">
        <f t="shared" si="562"/>
        <v>0.39574201628052597</v>
      </c>
      <c r="DY49" s="59">
        <f t="shared" ref="DY49:DZ49" si="563">DY21/DY$30</f>
        <v>0.40784898161947342</v>
      </c>
      <c r="DZ49" s="59">
        <f t="shared" si="563"/>
        <v>0.41620586984262015</v>
      </c>
      <c r="EA49" s="59">
        <f t="shared" ref="EA49:EB49" si="564">EA21/EA$30</f>
        <v>0.39836108908273854</v>
      </c>
      <c r="EB49" s="59">
        <f t="shared" si="564"/>
        <v>0.40803832845355337</v>
      </c>
      <c r="EC49" s="59">
        <f t="shared" ref="EC49:ED49" si="565">EC21/EC$30</f>
        <v>0.40562021004825433</v>
      </c>
      <c r="ED49" s="59">
        <f t="shared" si="565"/>
        <v>0.44157355679702048</v>
      </c>
      <c r="EE49" s="59">
        <f t="shared" ref="EE49:EF49" si="566">EE21/EE$30</f>
        <v>0.38018782187215994</v>
      </c>
      <c r="EF49" s="59">
        <f t="shared" si="566"/>
        <v>0.44201438848920865</v>
      </c>
      <c r="EG49" s="59">
        <f t="shared" ref="EG49" si="567">EG21/EG$30</f>
        <v>0.42538071065989846</v>
      </c>
      <c r="EH49" s="59"/>
      <c r="EI49" s="59">
        <f t="shared" ref="EI49:EJ54" si="568">EI21/EI$30</f>
        <v>0.39693462621207382</v>
      </c>
      <c r="EJ49" s="59">
        <f t="shared" si="568"/>
        <v>0.43508687258687256</v>
      </c>
      <c r="EK49" s="59">
        <f t="shared" ref="EK49:GH49" si="569">EK21/EK$30</f>
        <v>0.41143530798703215</v>
      </c>
      <c r="EL49" s="59">
        <f t="shared" si="569"/>
        <v>0.4396694214876033</v>
      </c>
      <c r="EM49" s="59">
        <f t="shared" si="569"/>
        <v>0.47576099210822997</v>
      </c>
      <c r="EN49" s="59">
        <f t="shared" si="569"/>
        <v>0.37999448883990078</v>
      </c>
      <c r="EO49" s="59">
        <f t="shared" si="569"/>
        <v>0.40339702760084928</v>
      </c>
      <c r="EP49" s="59">
        <f t="shared" si="569"/>
        <v>0.42463081638339373</v>
      </c>
      <c r="EQ49" s="59">
        <f t="shared" ca="1" si="569"/>
        <v>0.40567224857225825</v>
      </c>
      <c r="ER49" s="59" t="e">
        <f t="shared" ca="1" si="569"/>
        <v>#DIV/0!</v>
      </c>
      <c r="ES49" s="59" t="e">
        <f t="shared" ca="1" si="569"/>
        <v>#DIV/0!</v>
      </c>
      <c r="ET49" s="59" t="e">
        <f t="shared" ca="1" si="569"/>
        <v>#DIV/0!</v>
      </c>
      <c r="EU49" s="59" t="e">
        <f t="shared" ca="1" si="569"/>
        <v>#DIV/0!</v>
      </c>
      <c r="EV49" s="59" t="e">
        <f t="shared" ca="1" si="569"/>
        <v>#DIV/0!</v>
      </c>
      <c r="EW49" s="59" t="e">
        <f t="shared" ca="1" si="569"/>
        <v>#DIV/0!</v>
      </c>
      <c r="EX49" s="59" t="e">
        <f t="shared" ca="1" si="569"/>
        <v>#DIV/0!</v>
      </c>
      <c r="EY49" s="59" t="e">
        <f t="shared" ca="1" si="569"/>
        <v>#DIV/0!</v>
      </c>
      <c r="EZ49" s="59" t="e">
        <f t="shared" ca="1" si="569"/>
        <v>#DIV/0!</v>
      </c>
      <c r="FA49" s="59" t="e">
        <f t="shared" ca="1" si="569"/>
        <v>#DIV/0!</v>
      </c>
      <c r="FB49" s="59" t="e">
        <f t="shared" ca="1" si="569"/>
        <v>#DIV/0!</v>
      </c>
      <c r="FC49" s="59" t="e">
        <f t="shared" ca="1" si="569"/>
        <v>#DIV/0!</v>
      </c>
      <c r="FD49" s="59" t="e">
        <f t="shared" ca="1" si="569"/>
        <v>#DIV/0!</v>
      </c>
      <c r="FE49" s="59" t="e">
        <f t="shared" ca="1" si="569"/>
        <v>#DIV/0!</v>
      </c>
      <c r="FF49" s="59" t="e">
        <f t="shared" ca="1" si="569"/>
        <v>#DIV/0!</v>
      </c>
      <c r="FG49" s="59" t="e">
        <f t="shared" ca="1" si="569"/>
        <v>#DIV/0!</v>
      </c>
      <c r="FH49" s="59" t="e">
        <f t="shared" ca="1" si="569"/>
        <v>#DIV/0!</v>
      </c>
      <c r="FI49" s="59" t="e">
        <f t="shared" ca="1" si="569"/>
        <v>#DIV/0!</v>
      </c>
      <c r="FJ49" s="59" t="e">
        <f t="shared" ca="1" si="569"/>
        <v>#DIV/0!</v>
      </c>
      <c r="FK49" s="59" t="e">
        <f t="shared" ca="1" si="569"/>
        <v>#DIV/0!</v>
      </c>
      <c r="FL49" s="59" t="e">
        <f t="shared" ca="1" si="569"/>
        <v>#DIV/0!</v>
      </c>
      <c r="FM49" s="59" t="e">
        <f t="shared" ca="1" si="569"/>
        <v>#DIV/0!</v>
      </c>
      <c r="FN49" s="59" t="e">
        <f t="shared" ca="1" si="569"/>
        <v>#DIV/0!</v>
      </c>
      <c r="FO49" s="59" t="e">
        <f t="shared" ca="1" si="569"/>
        <v>#DIV/0!</v>
      </c>
      <c r="FP49" s="59" t="e">
        <f t="shared" ca="1" si="569"/>
        <v>#DIV/0!</v>
      </c>
      <c r="FQ49" s="59" t="e">
        <f t="shared" ca="1" si="569"/>
        <v>#DIV/0!</v>
      </c>
      <c r="FR49" s="59" t="e">
        <f t="shared" ca="1" si="569"/>
        <v>#DIV/0!</v>
      </c>
      <c r="FS49" s="59" t="e">
        <f t="shared" ca="1" si="569"/>
        <v>#DIV/0!</v>
      </c>
      <c r="FT49" s="59" t="e">
        <f t="shared" ca="1" si="569"/>
        <v>#DIV/0!</v>
      </c>
      <c r="FU49" s="59" t="e">
        <f t="shared" ca="1" si="569"/>
        <v>#DIV/0!</v>
      </c>
      <c r="FV49" s="59" t="e">
        <f t="shared" ca="1" si="569"/>
        <v>#DIV/0!</v>
      </c>
      <c r="FW49" s="59" t="e">
        <f t="shared" ca="1" si="569"/>
        <v>#DIV/0!</v>
      </c>
      <c r="FX49" s="59" t="e">
        <f t="shared" ca="1" si="569"/>
        <v>#DIV/0!</v>
      </c>
      <c r="FY49" s="59" t="e">
        <f t="shared" ca="1" si="569"/>
        <v>#DIV/0!</v>
      </c>
      <c r="FZ49" s="59" t="e">
        <f t="shared" ca="1" si="569"/>
        <v>#DIV/0!</v>
      </c>
      <c r="GA49" s="59" t="e">
        <f t="shared" ca="1" si="569"/>
        <v>#DIV/0!</v>
      </c>
      <c r="GB49" s="59" t="e">
        <f t="shared" ca="1" si="569"/>
        <v>#DIV/0!</v>
      </c>
      <c r="GC49" s="59" t="e">
        <f t="shared" ca="1" si="569"/>
        <v>#DIV/0!</v>
      </c>
      <c r="GD49" s="59" t="e">
        <f t="shared" ca="1" si="569"/>
        <v>#DIV/0!</v>
      </c>
      <c r="GE49" s="59" t="e">
        <f t="shared" ca="1" si="569"/>
        <v>#DIV/0!</v>
      </c>
      <c r="GF49" s="59" t="e">
        <f t="shared" ca="1" si="569"/>
        <v>#DIV/0!</v>
      </c>
      <c r="GG49" s="59" t="e">
        <f t="shared" ca="1" si="569"/>
        <v>#DIV/0!</v>
      </c>
      <c r="GH49" s="59" t="e">
        <f t="shared" ca="1" si="569"/>
        <v>#DIV/0!</v>
      </c>
      <c r="GI49" s="59" t="e">
        <f t="shared" ref="GI49" ca="1" si="570">GI21/GI$30</f>
        <v>#DIV/0!</v>
      </c>
    </row>
    <row r="50" spans="2:191" x14ac:dyDescent="0.2">
      <c r="B50" s="55" t="str">
        <f t="shared" si="526"/>
        <v>MG</v>
      </c>
      <c r="D50" s="59">
        <f t="shared" ref="D50:AA50" si="571">D22/D$30</f>
        <v>5.4307116104868915E-2</v>
      </c>
      <c r="E50" s="59">
        <f t="shared" si="571"/>
        <v>5.7080131723380903E-2</v>
      </c>
      <c r="F50" s="59">
        <f t="shared" si="571"/>
        <v>0.11433901918976545</v>
      </c>
      <c r="G50" s="59">
        <f t="shared" si="571"/>
        <v>0.14006514657980457</v>
      </c>
      <c r="H50" s="59">
        <f t="shared" si="571"/>
        <v>0.16431924882629109</v>
      </c>
      <c r="I50" s="59">
        <f t="shared" si="571"/>
        <v>0.16572601334017445</v>
      </c>
      <c r="J50" s="59">
        <f t="shared" si="571"/>
        <v>0.17116182572614108</v>
      </c>
      <c r="K50" s="59">
        <f t="shared" si="571"/>
        <v>0.1640995260663507</v>
      </c>
      <c r="L50" s="59">
        <f t="shared" si="571"/>
        <v>0.15784061696658097</v>
      </c>
      <c r="M50" s="59">
        <f t="shared" si="571"/>
        <v>0.13443565780014377</v>
      </c>
      <c r="N50" s="59">
        <f t="shared" si="571"/>
        <v>0.18235294117647058</v>
      </c>
      <c r="O50" s="59">
        <f t="shared" si="571"/>
        <v>0.19033047735618114</v>
      </c>
      <c r="P50" s="59">
        <f t="shared" si="571"/>
        <v>0.16097190584662111</v>
      </c>
      <c r="Q50" s="59">
        <f t="shared" si="571"/>
        <v>0.15757204169221337</v>
      </c>
      <c r="R50" s="59">
        <f t="shared" si="571"/>
        <v>0.15938740782756664</v>
      </c>
      <c r="S50" s="59">
        <f t="shared" si="571"/>
        <v>0.14297520661157026</v>
      </c>
      <c r="T50" s="59">
        <f t="shared" si="571"/>
        <v>0.1437648927720413</v>
      </c>
      <c r="U50" s="59">
        <f t="shared" si="571"/>
        <v>0.13245033112582782</v>
      </c>
      <c r="V50" s="59">
        <f t="shared" si="571"/>
        <v>0.13555144793592114</v>
      </c>
      <c r="W50" s="59">
        <f t="shared" si="571"/>
        <v>0.13496932515337423</v>
      </c>
      <c r="X50" s="59">
        <f t="shared" si="571"/>
        <v>0.12644267760964351</v>
      </c>
      <c r="Y50" s="59">
        <f t="shared" si="571"/>
        <v>0.11267605633802817</v>
      </c>
      <c r="Z50" s="59">
        <f t="shared" si="571"/>
        <v>0.13466596528143082</v>
      </c>
      <c r="AA50" s="59">
        <f t="shared" si="571"/>
        <v>0.11636532220676866</v>
      </c>
      <c r="AB50" s="59">
        <f t="shared" ref="AB50:AB55" si="572">AA50</f>
        <v>0.11636532220676866</v>
      </c>
      <c r="AC50" s="59">
        <f t="shared" si="528"/>
        <v>0.10194524495677233</v>
      </c>
      <c r="AD50" s="59">
        <f t="shared" si="528"/>
        <v>0.13793103448275862</v>
      </c>
      <c r="AE50" s="59">
        <f t="shared" si="528"/>
        <v>0.16736905478627334</v>
      </c>
      <c r="AF50" s="59">
        <f t="shared" si="528"/>
        <v>0.12108980827447023</v>
      </c>
      <c r="AG50" s="59">
        <f t="shared" si="528"/>
        <v>0.13676633444075303</v>
      </c>
      <c r="AH50" s="59">
        <f t="shared" si="528"/>
        <v>0.11282212445003142</v>
      </c>
      <c r="AI50" s="59"/>
      <c r="AJ50" s="59">
        <f t="shared" si="529"/>
        <v>0.16228070175438597</v>
      </c>
      <c r="AK50" s="59">
        <f t="shared" si="529"/>
        <v>0.15087223008015088</v>
      </c>
      <c r="AL50" s="59">
        <f t="shared" si="529"/>
        <v>0.13910186199342825</v>
      </c>
      <c r="AM50" s="59">
        <f t="shared" si="529"/>
        <v>0.16025641025641027</v>
      </c>
      <c r="AN50" s="59">
        <f t="shared" si="529"/>
        <v>0.15073272854152128</v>
      </c>
      <c r="AO50" s="59">
        <f t="shared" si="529"/>
        <v>0.11818703384968446</v>
      </c>
      <c r="AP50" s="59">
        <f t="shared" si="529"/>
        <v>0.13747054202670855</v>
      </c>
      <c r="AQ50" s="59">
        <f t="shared" si="529"/>
        <v>0.15827338129496402</v>
      </c>
      <c r="AR50" s="59">
        <f t="shared" ref="AR50" si="573">AR22/AR$30</f>
        <v>0.14755684567005323</v>
      </c>
      <c r="AS50" s="59">
        <f t="shared" ref="AS50:AS55" si="574">AR50</f>
        <v>0.14755684567005323</v>
      </c>
      <c r="AT50" s="59">
        <f t="shared" ref="AT50:AU50" si="575">AT22/AT$30</f>
        <v>0.16345670741919277</v>
      </c>
      <c r="AU50" s="59">
        <f t="shared" si="575"/>
        <v>0.10542299349240782</v>
      </c>
      <c r="AV50" s="59">
        <f t="shared" ref="AV50:AW50" si="576">AV22/AV$30</f>
        <v>0.10080454330336015</v>
      </c>
      <c r="AW50" s="59">
        <f t="shared" si="576"/>
        <v>0.11160868067516362</v>
      </c>
      <c r="AX50" s="59">
        <f t="shared" ref="AX50:AY50" si="577">AX22/AX$30</f>
        <v>0.2089041095890411</v>
      </c>
      <c r="AY50" s="59">
        <f t="shared" si="577"/>
        <v>0.13474692202462379</v>
      </c>
      <c r="AZ50" s="59">
        <f t="shared" ref="AZ50:BA50" si="578">AZ22/AZ$30</f>
        <v>2.4855012427506215E-3</v>
      </c>
      <c r="BA50" s="59">
        <f t="shared" si="578"/>
        <v>0.24350940017905104</v>
      </c>
      <c r="BB50" s="59">
        <f t="shared" ref="BB50:BC50" si="579">BB22/BB$30</f>
        <v>0.19076005961251863</v>
      </c>
      <c r="BC50" s="59">
        <f t="shared" si="579"/>
        <v>0.12</v>
      </c>
      <c r="BD50" s="59">
        <f t="shared" ref="BD50:BE50" si="580">BD22/BD$30</f>
        <v>0.22315882874889087</v>
      </c>
      <c r="BE50" s="59">
        <f t="shared" si="580"/>
        <v>0.19220945083014049</v>
      </c>
      <c r="BF50" s="59">
        <f t="shared" ref="BF50:BG50" si="581">BF22/BF$30</f>
        <v>0.1733457595526561</v>
      </c>
      <c r="BG50" s="59">
        <f t="shared" si="581"/>
        <v>0.22765130483064963</v>
      </c>
      <c r="BH50" s="59">
        <f t="shared" ref="BH50:BI50" si="582">BH22/BH$30</f>
        <v>0.22352941176470589</v>
      </c>
      <c r="BI50" s="59">
        <f t="shared" si="582"/>
        <v>0.21766561514195584</v>
      </c>
      <c r="BJ50" s="59">
        <f t="shared" ref="BJ50:BK50" si="583">BJ22/BJ$30</f>
        <v>0.16978723404255319</v>
      </c>
      <c r="BK50" s="59">
        <f t="shared" si="583"/>
        <v>0.20301850048685491</v>
      </c>
      <c r="BL50" s="59">
        <f t="shared" ref="BL50:BM50" si="584">BL22/BL$30</f>
        <v>0.2125984251968504</v>
      </c>
      <c r="BM50" s="59">
        <f t="shared" si="584"/>
        <v>0.19911223842739378</v>
      </c>
      <c r="BN50" s="59">
        <f t="shared" ref="BN50:BO50" si="585">BN22/BN$30</f>
        <v>0.21085858585858586</v>
      </c>
      <c r="BO50" s="59">
        <f t="shared" si="585"/>
        <v>0.18653948065712772</v>
      </c>
      <c r="BP50" s="59">
        <f t="shared" ref="BP50:BQ50" si="586">BP22/BP$30</f>
        <v>0.23888470233609646</v>
      </c>
      <c r="BQ50" s="59">
        <f t="shared" si="586"/>
        <v>0.22066420664206643</v>
      </c>
      <c r="BR50" s="59">
        <f t="shared" ref="BR50:BS50" si="587">BR22/BR$30</f>
        <v>0.22066420664206643</v>
      </c>
      <c r="BS50" s="59">
        <f t="shared" si="587"/>
        <v>0.18293838862559242</v>
      </c>
      <c r="BT50" s="59">
        <f t="shared" ref="BT50:BU50" si="588">BT22/BT$30</f>
        <v>0.21627118644067797</v>
      </c>
      <c r="BU50" s="59">
        <f t="shared" si="588"/>
        <v>0.17596848325673015</v>
      </c>
      <c r="BV50" s="59">
        <f t="shared" ref="BV50" si="589">BV22/BV$30</f>
        <v>0.16717557251908396</v>
      </c>
      <c r="BW50" s="59">
        <f t="shared" ref="BW50:BX50" si="590">BW22/BW$30</f>
        <v>0.12636551520519634</v>
      </c>
      <c r="BX50" s="59">
        <f t="shared" si="590"/>
        <v>0.18931159420289856</v>
      </c>
      <c r="BY50" s="59">
        <f t="shared" ref="BY50:BZ50" si="591">BY22/BY$30</f>
        <v>0.16354556803995007</v>
      </c>
      <c r="BZ50" s="59">
        <f t="shared" si="591"/>
        <v>0.2073293172690763</v>
      </c>
      <c r="CA50" s="59">
        <f t="shared" ref="CA50:CB50" si="592">CA22/CA$30</f>
        <v>0.30230356579362577</v>
      </c>
      <c r="CB50" s="59">
        <f t="shared" si="592"/>
        <v>0.28296296296296297</v>
      </c>
      <c r="CC50" s="59">
        <f t="shared" ref="CC50:CD50" si="593">CC22/CC$30</f>
        <v>0.30555555555555558</v>
      </c>
      <c r="CD50" s="59">
        <f t="shared" si="593"/>
        <v>0.40078973346495556</v>
      </c>
      <c r="CE50" s="59">
        <f t="shared" ref="CE50:CF50" si="594">CE22/CE$30</f>
        <v>0.39357242664182579</v>
      </c>
      <c r="CF50" s="59">
        <f t="shared" si="594"/>
        <v>0.36748086037185562</v>
      </c>
      <c r="CG50" s="59">
        <f t="shared" ref="CG50:CH50" si="595">CG22/CG$30</f>
        <v>0.39378359429773313</v>
      </c>
      <c r="CH50" s="59">
        <f t="shared" si="595"/>
        <v>0.4380482456140351</v>
      </c>
      <c r="CI50" s="59">
        <f t="shared" ref="CI50:CK50" si="596">CI22/CI$30</f>
        <v>0.4181091877496671</v>
      </c>
      <c r="CJ50" s="59"/>
      <c r="CK50" s="59">
        <f t="shared" si="596"/>
        <v>0.33368832090876821</v>
      </c>
      <c r="CL50" s="59">
        <f t="shared" ref="CL50:CM50" si="597">CL22/CL$30</f>
        <v>0.33427097984060011</v>
      </c>
      <c r="CM50" s="59">
        <f t="shared" si="597"/>
        <v>0.4268597104343485</v>
      </c>
      <c r="CN50" s="59">
        <f t="shared" ref="CN50:CO50" si="598">CN22/CN$30</f>
        <v>0.4115507048658481</v>
      </c>
      <c r="CO50" s="59">
        <f t="shared" si="598"/>
        <v>0.41253644314868804</v>
      </c>
      <c r="CP50" s="59">
        <f t="shared" ref="CP50:CQ50" si="599">CP22/CP$30</f>
        <v>0.42178770949720673</v>
      </c>
      <c r="CQ50" s="59">
        <f t="shared" si="599"/>
        <v>0.3449820788530466</v>
      </c>
      <c r="CR50" s="59">
        <f t="shared" ref="CR50" si="600">CR22/CR$30</f>
        <v>0.38461538461538464</v>
      </c>
      <c r="CS50" s="59">
        <f t="shared" ref="CS50:CV50" si="601">CS22/CS$30</f>
        <v>0.32519462137296534</v>
      </c>
      <c r="CT50" s="59">
        <f t="shared" si="601"/>
        <v>0.38335809806835069</v>
      </c>
      <c r="CU50" s="59">
        <f t="shared" ref="CU50" si="602">CU22/CU$30</f>
        <v>0.35884907709011943</v>
      </c>
      <c r="CV50" s="59">
        <f t="shared" si="601"/>
        <v>0.30501339456563337</v>
      </c>
      <c r="CW50" s="59">
        <f t="shared" ref="CW50:CX50" si="603">CW22/CW$30</f>
        <v>0.28365127473702978</v>
      </c>
      <c r="CX50" s="59">
        <f t="shared" si="603"/>
        <v>0.28985065528802195</v>
      </c>
      <c r="CY50" s="59">
        <f t="shared" ref="CY50" si="604">CY22/CY$30</f>
        <v>0.30292745014849387</v>
      </c>
      <c r="CZ50" s="59">
        <v>0.29881422924901185</v>
      </c>
      <c r="DA50" s="59">
        <v>0.27758007117437722</v>
      </c>
      <c r="DB50" s="59">
        <v>0.27683134582623509</v>
      </c>
      <c r="DC50" s="59">
        <v>0.26482969766551856</v>
      </c>
      <c r="DD50" s="59">
        <v>0.32036229453203624</v>
      </c>
      <c r="DE50" s="59">
        <v>0.33960216998191683</v>
      </c>
      <c r="DF50" s="59">
        <v>0.29527963057978451</v>
      </c>
      <c r="DG50" s="59">
        <v>0.33379405666897027</v>
      </c>
      <c r="DH50" s="59">
        <f t="shared" ref="DH50" si="605">DH22/DH$30</f>
        <v>0.31635481635481638</v>
      </c>
      <c r="DI50" s="59">
        <v>0.32859399684044233</v>
      </c>
      <c r="DJ50" s="59">
        <v>0.27111984282907664</v>
      </c>
      <c r="DK50" s="59">
        <v>0.34367868553172065</v>
      </c>
      <c r="DL50" s="59">
        <v>0.35179248032643545</v>
      </c>
      <c r="DM50" s="59">
        <v>0.32256267409470751</v>
      </c>
      <c r="DN50" s="59">
        <v>0.28207400842011965</v>
      </c>
      <c r="DO50" s="59">
        <v>0.29403368541250358</v>
      </c>
      <c r="DP50" s="59">
        <v>0.2855892648774796</v>
      </c>
      <c r="DQ50" s="59">
        <v>0.28982092365692741</v>
      </c>
      <c r="DR50" s="59">
        <v>0.24580335731414868</v>
      </c>
      <c r="DS50" s="59">
        <v>0.27112268518518517</v>
      </c>
      <c r="DT50" s="59">
        <v>0.27147124719940252</v>
      </c>
      <c r="DU50" s="59">
        <v>0.25</v>
      </c>
      <c r="DV50" s="59">
        <v>0.26652126499454742</v>
      </c>
      <c r="DW50" s="59">
        <f t="shared" ref="DW50:DX50" si="606">DW22/DW$30</f>
        <v>0.26192833102355967</v>
      </c>
      <c r="DX50" s="59">
        <f t="shared" si="606"/>
        <v>0.24316426633270716</v>
      </c>
      <c r="DY50" s="59">
        <f t="shared" ref="DY50:DZ50" si="607">DY22/DY$30</f>
        <v>0.2529806259314456</v>
      </c>
      <c r="DZ50" s="59">
        <f t="shared" si="607"/>
        <v>0.2415993194385368</v>
      </c>
      <c r="EA50" s="59">
        <f t="shared" ref="EA50:EB50" si="608">EA22/EA$30</f>
        <v>0.25297383029341791</v>
      </c>
      <c r="EB50" s="59">
        <f t="shared" si="608"/>
        <v>0.23396326856534469</v>
      </c>
      <c r="EC50" s="59">
        <f t="shared" ref="EC50:ED50" si="609">EC22/EC$30</f>
        <v>0.26738575078058474</v>
      </c>
      <c r="ED50" s="59">
        <f t="shared" si="609"/>
        <v>0.23812849162011174</v>
      </c>
      <c r="EE50" s="59">
        <f t="shared" ref="EE50:EF50" si="610">EE22/EE$30</f>
        <v>0.24356255680096942</v>
      </c>
      <c r="EF50" s="59">
        <f t="shared" si="610"/>
        <v>0.24892086330935251</v>
      </c>
      <c r="EG50" s="59">
        <f t="shared" ref="EG50" si="611">EG22/EG$30</f>
        <v>0.24060913705583756</v>
      </c>
      <c r="EH50" s="59"/>
      <c r="EI50" s="59">
        <f t="shared" si="568"/>
        <v>0.30340944635595873</v>
      </c>
      <c r="EJ50" s="59">
        <f t="shared" si="568"/>
        <v>0.23624517374517376</v>
      </c>
      <c r="EK50" s="59">
        <f t="shared" ref="EK50:GH50" si="612">EK22/EK$30</f>
        <v>0.24874742116121426</v>
      </c>
      <c r="EL50" s="59">
        <f t="shared" si="612"/>
        <v>0.25234159779614324</v>
      </c>
      <c r="EM50" s="59">
        <f t="shared" si="612"/>
        <v>0.23990980834272829</v>
      </c>
      <c r="EN50" s="59">
        <f t="shared" si="612"/>
        <v>0.26178010471204188</v>
      </c>
      <c r="EO50" s="59">
        <f t="shared" si="612"/>
        <v>0.2575068243858053</v>
      </c>
      <c r="EP50" s="59">
        <f t="shared" si="612"/>
        <v>0.21733073279465032</v>
      </c>
      <c r="EQ50" s="59">
        <f t="shared" ca="1" si="612"/>
        <v>0.24324847546220107</v>
      </c>
      <c r="ER50" s="59" t="e">
        <f t="shared" ca="1" si="612"/>
        <v>#DIV/0!</v>
      </c>
      <c r="ES50" s="59" t="e">
        <f t="shared" ca="1" si="612"/>
        <v>#DIV/0!</v>
      </c>
      <c r="ET50" s="59" t="e">
        <f t="shared" ca="1" si="612"/>
        <v>#DIV/0!</v>
      </c>
      <c r="EU50" s="59" t="e">
        <f t="shared" ca="1" si="612"/>
        <v>#DIV/0!</v>
      </c>
      <c r="EV50" s="59" t="e">
        <f t="shared" ca="1" si="612"/>
        <v>#DIV/0!</v>
      </c>
      <c r="EW50" s="59" t="e">
        <f t="shared" ca="1" si="612"/>
        <v>#DIV/0!</v>
      </c>
      <c r="EX50" s="59" t="e">
        <f t="shared" ca="1" si="612"/>
        <v>#DIV/0!</v>
      </c>
      <c r="EY50" s="59" t="e">
        <f t="shared" ca="1" si="612"/>
        <v>#DIV/0!</v>
      </c>
      <c r="EZ50" s="59" t="e">
        <f t="shared" ca="1" si="612"/>
        <v>#DIV/0!</v>
      </c>
      <c r="FA50" s="59" t="e">
        <f t="shared" ca="1" si="612"/>
        <v>#DIV/0!</v>
      </c>
      <c r="FB50" s="59" t="e">
        <f t="shared" ca="1" si="612"/>
        <v>#DIV/0!</v>
      </c>
      <c r="FC50" s="59" t="e">
        <f t="shared" ca="1" si="612"/>
        <v>#DIV/0!</v>
      </c>
      <c r="FD50" s="59" t="e">
        <f t="shared" ca="1" si="612"/>
        <v>#DIV/0!</v>
      </c>
      <c r="FE50" s="59" t="e">
        <f t="shared" ca="1" si="612"/>
        <v>#DIV/0!</v>
      </c>
      <c r="FF50" s="59" t="e">
        <f t="shared" ca="1" si="612"/>
        <v>#DIV/0!</v>
      </c>
      <c r="FG50" s="59" t="e">
        <f t="shared" ca="1" si="612"/>
        <v>#DIV/0!</v>
      </c>
      <c r="FH50" s="59" t="e">
        <f t="shared" ca="1" si="612"/>
        <v>#DIV/0!</v>
      </c>
      <c r="FI50" s="59" t="e">
        <f t="shared" ca="1" si="612"/>
        <v>#DIV/0!</v>
      </c>
      <c r="FJ50" s="59" t="e">
        <f t="shared" ca="1" si="612"/>
        <v>#DIV/0!</v>
      </c>
      <c r="FK50" s="59" t="e">
        <f t="shared" ca="1" si="612"/>
        <v>#DIV/0!</v>
      </c>
      <c r="FL50" s="59" t="e">
        <f t="shared" ca="1" si="612"/>
        <v>#DIV/0!</v>
      </c>
      <c r="FM50" s="59" t="e">
        <f t="shared" ca="1" si="612"/>
        <v>#DIV/0!</v>
      </c>
      <c r="FN50" s="59" t="e">
        <f t="shared" ca="1" si="612"/>
        <v>#DIV/0!</v>
      </c>
      <c r="FO50" s="59" t="e">
        <f t="shared" ca="1" si="612"/>
        <v>#DIV/0!</v>
      </c>
      <c r="FP50" s="59" t="e">
        <f t="shared" ca="1" si="612"/>
        <v>#DIV/0!</v>
      </c>
      <c r="FQ50" s="59" t="e">
        <f t="shared" ca="1" si="612"/>
        <v>#DIV/0!</v>
      </c>
      <c r="FR50" s="59" t="e">
        <f t="shared" ca="1" si="612"/>
        <v>#DIV/0!</v>
      </c>
      <c r="FS50" s="59" t="e">
        <f t="shared" ca="1" si="612"/>
        <v>#DIV/0!</v>
      </c>
      <c r="FT50" s="59" t="e">
        <f t="shared" ca="1" si="612"/>
        <v>#DIV/0!</v>
      </c>
      <c r="FU50" s="59" t="e">
        <f t="shared" ca="1" si="612"/>
        <v>#DIV/0!</v>
      </c>
      <c r="FV50" s="59" t="e">
        <f t="shared" ca="1" si="612"/>
        <v>#DIV/0!</v>
      </c>
      <c r="FW50" s="59" t="e">
        <f t="shared" ca="1" si="612"/>
        <v>#DIV/0!</v>
      </c>
      <c r="FX50" s="59" t="e">
        <f t="shared" ca="1" si="612"/>
        <v>#DIV/0!</v>
      </c>
      <c r="FY50" s="59" t="e">
        <f t="shared" ca="1" si="612"/>
        <v>#DIV/0!</v>
      </c>
      <c r="FZ50" s="59" t="e">
        <f t="shared" ca="1" si="612"/>
        <v>#DIV/0!</v>
      </c>
      <c r="GA50" s="59" t="e">
        <f t="shared" ca="1" si="612"/>
        <v>#DIV/0!</v>
      </c>
      <c r="GB50" s="59" t="e">
        <f t="shared" ca="1" si="612"/>
        <v>#DIV/0!</v>
      </c>
      <c r="GC50" s="59" t="e">
        <f t="shared" ca="1" si="612"/>
        <v>#DIV/0!</v>
      </c>
      <c r="GD50" s="59" t="e">
        <f t="shared" ca="1" si="612"/>
        <v>#DIV/0!</v>
      </c>
      <c r="GE50" s="59" t="e">
        <f t="shared" ca="1" si="612"/>
        <v>#DIV/0!</v>
      </c>
      <c r="GF50" s="59" t="e">
        <f t="shared" ca="1" si="612"/>
        <v>#DIV/0!</v>
      </c>
      <c r="GG50" s="59" t="e">
        <f t="shared" ca="1" si="612"/>
        <v>#DIV/0!</v>
      </c>
      <c r="GH50" s="59" t="e">
        <f t="shared" ca="1" si="612"/>
        <v>#DIV/0!</v>
      </c>
      <c r="GI50" s="59" t="e">
        <f t="shared" ref="GI50" ca="1" si="613">GI22/GI$30</f>
        <v>#DIV/0!</v>
      </c>
    </row>
    <row r="51" spans="2:191" x14ac:dyDescent="0.2">
      <c r="B51" s="55" t="str">
        <f t="shared" si="526"/>
        <v>Mahindra</v>
      </c>
      <c r="D51" s="59">
        <f t="shared" ref="D51:AA51" si="614">D23/D$30</f>
        <v>4.7440699126092382E-2</v>
      </c>
      <c r="E51" s="59">
        <f t="shared" si="614"/>
        <v>4.2810098792535674E-2</v>
      </c>
      <c r="F51" s="59">
        <f t="shared" si="614"/>
        <v>5.0106609808102345E-2</v>
      </c>
      <c r="G51" s="59">
        <f t="shared" si="614"/>
        <v>4.2345276872964167E-2</v>
      </c>
      <c r="H51" s="59">
        <f t="shared" si="614"/>
        <v>5.8685446009389672E-2</v>
      </c>
      <c r="I51" s="59">
        <f t="shared" si="614"/>
        <v>5.5413032324268856E-2</v>
      </c>
      <c r="J51" s="59">
        <f t="shared" si="614"/>
        <v>5.7053941908713691E-2</v>
      </c>
      <c r="K51" s="59">
        <f t="shared" si="614"/>
        <v>5.3317535545023699E-2</v>
      </c>
      <c r="L51" s="59">
        <f t="shared" si="614"/>
        <v>4.5758354755784061E-2</v>
      </c>
      <c r="M51" s="59">
        <f t="shared" si="614"/>
        <v>4.3853342918763479E-2</v>
      </c>
      <c r="N51" s="59">
        <f t="shared" si="614"/>
        <v>6.2566844919786091E-2</v>
      </c>
      <c r="O51" s="59">
        <f t="shared" si="614"/>
        <v>5.3855569155446759E-2</v>
      </c>
      <c r="P51" s="59">
        <f t="shared" si="614"/>
        <v>4.6317388003037203E-2</v>
      </c>
      <c r="Q51" s="59">
        <f t="shared" si="614"/>
        <v>5.2115266707541387E-2</v>
      </c>
      <c r="R51" s="59">
        <f t="shared" si="614"/>
        <v>5.9557572319909248E-2</v>
      </c>
      <c r="S51" s="59">
        <f t="shared" si="614"/>
        <v>7.6033057851239663E-2</v>
      </c>
      <c r="T51" s="59">
        <f t="shared" si="614"/>
        <v>5.4011119936457505E-2</v>
      </c>
      <c r="U51" s="59">
        <f t="shared" si="614"/>
        <v>6.1408789885611076E-2</v>
      </c>
      <c r="V51" s="59">
        <f t="shared" si="614"/>
        <v>4.004929143561306E-2</v>
      </c>
      <c r="W51" s="59">
        <f t="shared" si="614"/>
        <v>4.9079754601226995E-2</v>
      </c>
      <c r="X51" s="59">
        <f t="shared" si="614"/>
        <v>3.9240830982303153E-2</v>
      </c>
      <c r="Y51" s="59">
        <f t="shared" si="614"/>
        <v>3.6887994634473509E-2</v>
      </c>
      <c r="Z51" s="59">
        <f t="shared" si="614"/>
        <v>3.0510257759074171E-2</v>
      </c>
      <c r="AA51" s="59">
        <f t="shared" si="614"/>
        <v>5.5632823365785816E-2</v>
      </c>
      <c r="AB51" s="59">
        <f t="shared" si="572"/>
        <v>5.5632823365785816E-2</v>
      </c>
      <c r="AC51" s="59">
        <f t="shared" si="528"/>
        <v>7.9971181556195967E-2</v>
      </c>
      <c r="AD51" s="59">
        <f t="shared" si="528"/>
        <v>9.8419540229885055E-2</v>
      </c>
      <c r="AE51" s="59">
        <f t="shared" si="528"/>
        <v>8.7296809151113791E-2</v>
      </c>
      <c r="AF51" s="59">
        <f t="shared" si="528"/>
        <v>0.12209889001009082</v>
      </c>
      <c r="AG51" s="59">
        <f t="shared" si="528"/>
        <v>7.9180509413067549E-2</v>
      </c>
      <c r="AH51" s="59">
        <f t="shared" si="528"/>
        <v>8.8937774984286608E-2</v>
      </c>
      <c r="AI51" s="59"/>
      <c r="AJ51" s="59">
        <f t="shared" si="529"/>
        <v>0.10964912280701754</v>
      </c>
      <c r="AK51" s="59">
        <f t="shared" si="529"/>
        <v>0.11551155115511551</v>
      </c>
      <c r="AL51" s="59">
        <f t="shared" si="529"/>
        <v>9.036144578313253E-2</v>
      </c>
      <c r="AM51" s="59">
        <f t="shared" si="529"/>
        <v>7.7564102564102566E-2</v>
      </c>
      <c r="AN51" s="59">
        <f t="shared" si="529"/>
        <v>8.3740404745289598E-2</v>
      </c>
      <c r="AO51" s="59">
        <f t="shared" si="529"/>
        <v>8.7779690189328741E-2</v>
      </c>
      <c r="AP51" s="59">
        <f t="shared" si="529"/>
        <v>0.11861743912018853</v>
      </c>
      <c r="AQ51" s="59">
        <f t="shared" si="529"/>
        <v>8.5224128389596018E-2</v>
      </c>
      <c r="AR51" s="59">
        <f t="shared" ref="AR51" si="615">AR23/AR$30</f>
        <v>7.8374455732946297E-2</v>
      </c>
      <c r="AS51" s="59">
        <f t="shared" si="574"/>
        <v>7.8374455732946297E-2</v>
      </c>
      <c r="AT51" s="59">
        <f t="shared" ref="AT51:AU51" si="616">AT23/AT$30</f>
        <v>8.2565734382850448E-2</v>
      </c>
      <c r="AU51" s="59">
        <f t="shared" si="616"/>
        <v>6.9848156182212587E-2</v>
      </c>
      <c r="AV51" s="59">
        <f t="shared" ref="AV51:AW51" si="617">AV23/AV$30</f>
        <v>6.6729768102224321E-2</v>
      </c>
      <c r="AW51" s="59">
        <f t="shared" si="617"/>
        <v>6.7171891147089213E-2</v>
      </c>
      <c r="AX51" s="59">
        <f t="shared" ref="AX51:AY51" si="618">AX23/AX$30</f>
        <v>9.8744292237442924E-2</v>
      </c>
      <c r="AY51" s="59">
        <f t="shared" si="618"/>
        <v>0.10601915184678523</v>
      </c>
      <c r="AZ51" s="59">
        <f t="shared" ref="AZ51:BA51" si="619">AZ23/AZ$30</f>
        <v>0.14001657000828499</v>
      </c>
      <c r="BA51" s="59">
        <f t="shared" si="619"/>
        <v>4.8791405550581916E-2</v>
      </c>
      <c r="BB51" s="59">
        <f t="shared" ref="BB51:BC51" si="620">BB23/BB$30</f>
        <v>6.6567312468951811E-2</v>
      </c>
      <c r="BC51" s="59">
        <f t="shared" si="620"/>
        <v>8.8979591836734692E-2</v>
      </c>
      <c r="BD51" s="59">
        <f t="shared" ref="BD51:BE51" si="621">BD23/BD$30</f>
        <v>7.5421472937000883E-2</v>
      </c>
      <c r="BE51" s="59">
        <f t="shared" si="621"/>
        <v>8.365261813537675E-2</v>
      </c>
      <c r="BF51" s="59">
        <f t="shared" ref="BF51:BG51" si="622">BF23/BF$30</f>
        <v>5.8247903075489285E-2</v>
      </c>
      <c r="BG51" s="59">
        <f t="shared" si="622"/>
        <v>7.9955580233203774E-2</v>
      </c>
      <c r="BH51" s="59">
        <f t="shared" ref="BH51:BI51" si="623">BH23/BH$30</f>
        <v>5.9607843137254903E-2</v>
      </c>
      <c r="BI51" s="59">
        <f t="shared" si="623"/>
        <v>6.7507886435331232E-2</v>
      </c>
      <c r="BJ51" s="59">
        <f t="shared" ref="BJ51:BK51" si="624">BJ23/BJ$30</f>
        <v>5.4468085106382978E-2</v>
      </c>
      <c r="BK51" s="59">
        <f t="shared" si="624"/>
        <v>8.0331061343719576E-2</v>
      </c>
      <c r="BL51" s="59">
        <f t="shared" ref="BL51:BM51" si="625">BL23/BL$30</f>
        <v>5.446194225721785E-2</v>
      </c>
      <c r="BM51" s="59">
        <f t="shared" si="625"/>
        <v>6.6582117945466077E-2</v>
      </c>
      <c r="BN51" s="59">
        <f t="shared" ref="BN51:BO51" si="626">BN23/BN$30</f>
        <v>7.5126262626262624E-2</v>
      </c>
      <c r="BO51" s="59">
        <f t="shared" si="626"/>
        <v>5.4583995760466346E-2</v>
      </c>
      <c r="BP51" s="59">
        <f t="shared" ref="BP51:BQ51" si="627">BP23/BP$30</f>
        <v>6.1039939713639788E-2</v>
      </c>
      <c r="BQ51" s="59">
        <f t="shared" si="627"/>
        <v>5.1660516605166053E-2</v>
      </c>
      <c r="BR51" s="59">
        <f t="shared" ref="BR51:BS51" si="628">BR23/BR$30</f>
        <v>5.1660516605166053E-2</v>
      </c>
      <c r="BS51" s="59">
        <f t="shared" si="628"/>
        <v>3.8388625592417062E-2</v>
      </c>
      <c r="BT51" s="59">
        <f t="shared" ref="BT51:BU51" si="629">BT23/BT$30</f>
        <v>7.796610169491526E-2</v>
      </c>
      <c r="BU51" s="59">
        <f t="shared" si="629"/>
        <v>0.10242941562705186</v>
      </c>
      <c r="BV51" s="59">
        <f t="shared" ref="BV51" si="630">BV23/BV$30</f>
        <v>7.9389312977099238E-2</v>
      </c>
      <c r="BW51" s="59">
        <f t="shared" ref="BW51:BX51" si="631">BW23/BW$30</f>
        <v>7.7945084145261287E-2</v>
      </c>
      <c r="BX51" s="59">
        <f t="shared" si="631"/>
        <v>7.789855072463768E-2</v>
      </c>
      <c r="BY51" s="59">
        <f t="shared" ref="BY51:BZ51" si="632">BY23/BY$30</f>
        <v>9.2384519350811489E-2</v>
      </c>
      <c r="BZ51" s="59">
        <f t="shared" si="632"/>
        <v>0.13002008032128515</v>
      </c>
      <c r="CA51" s="59">
        <f t="shared" ref="CA51:CB51" si="633">CA23/CA$30</f>
        <v>7.3524771221205432E-2</v>
      </c>
      <c r="CB51" s="59">
        <f t="shared" si="633"/>
        <v>6.3333333333333339E-2</v>
      </c>
      <c r="CC51" s="59">
        <f t="shared" ref="CC51:CD51" si="634">CC23/CC$30</f>
        <v>7.058287795992714E-2</v>
      </c>
      <c r="CD51" s="59">
        <f t="shared" si="634"/>
        <v>6.5646594274432382E-2</v>
      </c>
      <c r="CE51" s="59">
        <f t="shared" ref="CE51:CF51" si="635">CE23/CE$30</f>
        <v>6.1481136469492312E-2</v>
      </c>
      <c r="CF51" s="59">
        <f t="shared" si="635"/>
        <v>4.3747721472839958E-2</v>
      </c>
      <c r="CG51" s="59">
        <f t="shared" ref="CG51:CH51" si="636">CG23/CG$30</f>
        <v>5.0712783360598271E-2</v>
      </c>
      <c r="CH51" s="59">
        <f t="shared" si="636"/>
        <v>4.0570175438596492E-2</v>
      </c>
      <c r="CI51" s="59">
        <f t="shared" ref="CI51:CK51" si="637">CI23/CI$30</f>
        <v>3.8615179760319571E-2</v>
      </c>
      <c r="CJ51" s="59"/>
      <c r="CK51" s="59">
        <f t="shared" si="637"/>
        <v>4.6148384806531773E-2</v>
      </c>
      <c r="CL51" s="59">
        <f t="shared" ref="CL51:CM51" si="638">CL23/CL$30</f>
        <v>5.2977027660571961E-2</v>
      </c>
      <c r="CM51" s="59">
        <f t="shared" si="638"/>
        <v>8.6869695456814777E-2</v>
      </c>
      <c r="CN51" s="59">
        <f t="shared" ref="CN51:CO51" si="639">CN23/CN$30</f>
        <v>7.3215097771714421E-2</v>
      </c>
      <c r="CO51" s="59">
        <f t="shared" si="639"/>
        <v>4.4825072886297376E-2</v>
      </c>
      <c r="CP51" s="59">
        <f t="shared" ref="CP51:CQ51" si="640">CP23/CP$30</f>
        <v>5.5865921787709494E-2</v>
      </c>
      <c r="CQ51" s="59">
        <f t="shared" si="640"/>
        <v>5.0179211469534052E-2</v>
      </c>
      <c r="CR51" s="59">
        <f t="shared" ref="CR51" si="641">CR23/CR$30</f>
        <v>5.3939962476547844E-2</v>
      </c>
      <c r="CS51" s="59">
        <f t="shared" ref="CS51:CV51" si="642">CS23/CS$30</f>
        <v>3.9631988676574664E-2</v>
      </c>
      <c r="CT51" s="59">
        <f t="shared" si="642"/>
        <v>4.5567112431896976E-2</v>
      </c>
      <c r="CU51" s="59">
        <f t="shared" ref="CU51" si="643">CU23/CU$30</f>
        <v>3.2573289902280131E-2</v>
      </c>
      <c r="CV51" s="59">
        <f t="shared" si="642"/>
        <v>2.4110218140068886E-2</v>
      </c>
      <c r="CW51" s="59">
        <f t="shared" ref="CW51:CX51" si="644">CW23/CW$30</f>
        <v>1.4619361740060616E-2</v>
      </c>
      <c r="CX51" s="59">
        <f t="shared" si="644"/>
        <v>0.75464797317890886</v>
      </c>
      <c r="CY51" s="59">
        <f t="shared" ref="CY51" si="645">CY23/CY$30</f>
        <v>2.5031820110309716E-2</v>
      </c>
      <c r="CZ51" s="59">
        <v>0.45138339920948617</v>
      </c>
      <c r="DA51" s="59">
        <v>0.24943384018117115</v>
      </c>
      <c r="DB51" s="59">
        <v>0.23594548551959113</v>
      </c>
      <c r="DC51" s="59">
        <v>0.24722541140451587</v>
      </c>
      <c r="DD51" s="59">
        <v>0.23683327742368332</v>
      </c>
      <c r="DE51" s="59">
        <v>0.20180831826401446</v>
      </c>
      <c r="DF51" s="59">
        <v>0.17906618778860955</v>
      </c>
      <c r="DG51" s="59">
        <v>0.26192121630960608</v>
      </c>
      <c r="DH51" s="59">
        <f t="shared" ref="DH51" si="646">DH23/DH$30</f>
        <v>0.2442827442827443</v>
      </c>
      <c r="DI51" s="59">
        <v>0.22274881516587677</v>
      </c>
      <c r="DJ51" s="59">
        <v>0.20868805937568216</v>
      </c>
      <c r="DK51" s="59">
        <v>0.20934124448501445</v>
      </c>
      <c r="DL51" s="59">
        <v>0.19119790148644711</v>
      </c>
      <c r="DM51" s="59">
        <v>0.17520891364902508</v>
      </c>
      <c r="DN51" s="59">
        <v>0.17239087081763793</v>
      </c>
      <c r="DO51" s="59">
        <v>0.21438766771338852</v>
      </c>
      <c r="DP51" s="59">
        <v>0.19924154025670945</v>
      </c>
      <c r="DQ51" s="59">
        <v>0.21536286522148917</v>
      </c>
      <c r="DR51" s="59">
        <v>0.1855087358684481</v>
      </c>
      <c r="DS51" s="59">
        <v>0.22714120370370369</v>
      </c>
      <c r="DT51" s="59">
        <v>0.22218073188946974</v>
      </c>
      <c r="DU51" s="59">
        <v>0.21209016393442623</v>
      </c>
      <c r="DV51" s="59">
        <v>0.20501635768811341</v>
      </c>
      <c r="DW51" s="59">
        <f t="shared" ref="DW51:DX51" si="647">DW23/DW$30</f>
        <v>0.21045337556919422</v>
      </c>
      <c r="DX51" s="59">
        <f t="shared" si="647"/>
        <v>0.22959716134418701</v>
      </c>
      <c r="DY51" s="59">
        <f t="shared" ref="DY51:DZ51" si="648">DY23/DY$30</f>
        <v>0.21609538002980627</v>
      </c>
      <c r="DZ51" s="59">
        <f t="shared" si="648"/>
        <v>0.2031050616758826</v>
      </c>
      <c r="EA51" s="59">
        <f t="shared" ref="EA51:EB51" si="649">EA23/EA$30</f>
        <v>0.21015067406819984</v>
      </c>
      <c r="EB51" s="59">
        <f t="shared" si="649"/>
        <v>0.21133883417620442</v>
      </c>
      <c r="EC51" s="59">
        <f t="shared" ref="EC51:ED51" si="650">EC23/EC$30</f>
        <v>0.19897814362759011</v>
      </c>
      <c r="ED51" s="59">
        <f t="shared" si="650"/>
        <v>0.18854748603351956</v>
      </c>
      <c r="EE51" s="59">
        <f t="shared" ref="EE51:EF51" si="651">EE23/EE$30</f>
        <v>0.20902756740381703</v>
      </c>
      <c r="EF51" s="59">
        <f t="shared" si="651"/>
        <v>0.19223021582733812</v>
      </c>
      <c r="EG51" s="59">
        <f t="shared" ref="EG51" si="652">EG23/EG$30</f>
        <v>0.22030456852791877</v>
      </c>
      <c r="EH51" s="59"/>
      <c r="EI51" s="59">
        <f t="shared" si="568"/>
        <v>0.20550516108852049</v>
      </c>
      <c r="EJ51" s="59">
        <f t="shared" si="568"/>
        <v>0.21742277992277992</v>
      </c>
      <c r="EK51" s="59">
        <f t="shared" ref="EK51:GH51" si="653">EK23/EK$30</f>
        <v>0.23076923076923078</v>
      </c>
      <c r="EL51" s="59">
        <f t="shared" si="653"/>
        <v>0.1837465564738292</v>
      </c>
      <c r="EM51" s="59">
        <f t="shared" si="653"/>
        <v>0.15738444193912063</v>
      </c>
      <c r="EN51" s="59">
        <f t="shared" si="653"/>
        <v>0.20088178561587214</v>
      </c>
      <c r="EO51" s="59">
        <f t="shared" si="653"/>
        <v>0.20412496208674552</v>
      </c>
      <c r="EP51" s="59">
        <f t="shared" si="653"/>
        <v>0.22764001114516577</v>
      </c>
      <c r="EQ51" s="59">
        <f t="shared" ca="1" si="653"/>
        <v>0.20617558803600813</v>
      </c>
      <c r="ER51" s="59" t="e">
        <f t="shared" ca="1" si="653"/>
        <v>#DIV/0!</v>
      </c>
      <c r="ES51" s="59" t="e">
        <f t="shared" ca="1" si="653"/>
        <v>#DIV/0!</v>
      </c>
      <c r="ET51" s="59" t="e">
        <f t="shared" ca="1" si="653"/>
        <v>#DIV/0!</v>
      </c>
      <c r="EU51" s="59" t="e">
        <f t="shared" ca="1" si="653"/>
        <v>#DIV/0!</v>
      </c>
      <c r="EV51" s="59" t="e">
        <f t="shared" ca="1" si="653"/>
        <v>#DIV/0!</v>
      </c>
      <c r="EW51" s="59" t="e">
        <f t="shared" ca="1" si="653"/>
        <v>#DIV/0!</v>
      </c>
      <c r="EX51" s="59" t="e">
        <f t="shared" ca="1" si="653"/>
        <v>#DIV/0!</v>
      </c>
      <c r="EY51" s="59" t="e">
        <f t="shared" ca="1" si="653"/>
        <v>#DIV/0!</v>
      </c>
      <c r="EZ51" s="59" t="e">
        <f t="shared" ca="1" si="653"/>
        <v>#DIV/0!</v>
      </c>
      <c r="FA51" s="59" t="e">
        <f t="shared" ca="1" si="653"/>
        <v>#DIV/0!</v>
      </c>
      <c r="FB51" s="59" t="e">
        <f t="shared" ca="1" si="653"/>
        <v>#DIV/0!</v>
      </c>
      <c r="FC51" s="59" t="e">
        <f t="shared" ca="1" si="653"/>
        <v>#DIV/0!</v>
      </c>
      <c r="FD51" s="59" t="e">
        <f t="shared" ca="1" si="653"/>
        <v>#DIV/0!</v>
      </c>
      <c r="FE51" s="59" t="e">
        <f t="shared" ca="1" si="653"/>
        <v>#DIV/0!</v>
      </c>
      <c r="FF51" s="59" t="e">
        <f t="shared" ca="1" si="653"/>
        <v>#DIV/0!</v>
      </c>
      <c r="FG51" s="59" t="e">
        <f t="shared" ca="1" si="653"/>
        <v>#DIV/0!</v>
      </c>
      <c r="FH51" s="59" t="e">
        <f t="shared" ca="1" si="653"/>
        <v>#DIV/0!</v>
      </c>
      <c r="FI51" s="59" t="e">
        <f t="shared" ca="1" si="653"/>
        <v>#DIV/0!</v>
      </c>
      <c r="FJ51" s="59" t="e">
        <f t="shared" ca="1" si="653"/>
        <v>#DIV/0!</v>
      </c>
      <c r="FK51" s="59" t="e">
        <f t="shared" ca="1" si="653"/>
        <v>#DIV/0!</v>
      </c>
      <c r="FL51" s="59" t="e">
        <f t="shared" ca="1" si="653"/>
        <v>#DIV/0!</v>
      </c>
      <c r="FM51" s="59" t="e">
        <f t="shared" ca="1" si="653"/>
        <v>#DIV/0!</v>
      </c>
      <c r="FN51" s="59" t="e">
        <f t="shared" ca="1" si="653"/>
        <v>#DIV/0!</v>
      </c>
      <c r="FO51" s="59" t="e">
        <f t="shared" ca="1" si="653"/>
        <v>#DIV/0!</v>
      </c>
      <c r="FP51" s="59" t="e">
        <f t="shared" ca="1" si="653"/>
        <v>#DIV/0!</v>
      </c>
      <c r="FQ51" s="59" t="e">
        <f t="shared" ca="1" si="653"/>
        <v>#DIV/0!</v>
      </c>
      <c r="FR51" s="59" t="e">
        <f t="shared" ca="1" si="653"/>
        <v>#DIV/0!</v>
      </c>
      <c r="FS51" s="59" t="e">
        <f t="shared" ca="1" si="653"/>
        <v>#DIV/0!</v>
      </c>
      <c r="FT51" s="59" t="e">
        <f t="shared" ca="1" si="653"/>
        <v>#DIV/0!</v>
      </c>
      <c r="FU51" s="59" t="e">
        <f t="shared" ca="1" si="653"/>
        <v>#DIV/0!</v>
      </c>
      <c r="FV51" s="59" t="e">
        <f t="shared" ca="1" si="653"/>
        <v>#DIV/0!</v>
      </c>
      <c r="FW51" s="59" t="e">
        <f t="shared" ca="1" si="653"/>
        <v>#DIV/0!</v>
      </c>
      <c r="FX51" s="59" t="e">
        <f t="shared" ca="1" si="653"/>
        <v>#DIV/0!</v>
      </c>
      <c r="FY51" s="59" t="e">
        <f t="shared" ca="1" si="653"/>
        <v>#DIV/0!</v>
      </c>
      <c r="FZ51" s="59" t="e">
        <f t="shared" ca="1" si="653"/>
        <v>#DIV/0!</v>
      </c>
      <c r="GA51" s="59" t="e">
        <f t="shared" ca="1" si="653"/>
        <v>#DIV/0!</v>
      </c>
      <c r="GB51" s="59" t="e">
        <f t="shared" ca="1" si="653"/>
        <v>#DIV/0!</v>
      </c>
      <c r="GC51" s="59" t="e">
        <f t="shared" ca="1" si="653"/>
        <v>#DIV/0!</v>
      </c>
      <c r="GD51" s="59" t="e">
        <f t="shared" ca="1" si="653"/>
        <v>#DIV/0!</v>
      </c>
      <c r="GE51" s="59" t="e">
        <f t="shared" ca="1" si="653"/>
        <v>#DIV/0!</v>
      </c>
      <c r="GF51" s="59" t="e">
        <f t="shared" ca="1" si="653"/>
        <v>#DIV/0!</v>
      </c>
      <c r="GG51" s="59" t="e">
        <f t="shared" ca="1" si="653"/>
        <v>#DIV/0!</v>
      </c>
      <c r="GH51" s="59" t="e">
        <f t="shared" ca="1" si="653"/>
        <v>#DIV/0!</v>
      </c>
      <c r="GI51" s="59" t="e">
        <f t="shared" ref="GI51" ca="1" si="654">GI23/GI$30</f>
        <v>#DIV/0!</v>
      </c>
    </row>
    <row r="52" spans="2:191" x14ac:dyDescent="0.2">
      <c r="B52" s="55" t="str">
        <f t="shared" si="526"/>
        <v>BYD</v>
      </c>
      <c r="D52" s="59">
        <f t="shared" ref="D52:AA52" si="655">D24/D$30</f>
        <v>2.3096129837702872E-2</v>
      </c>
      <c r="E52" s="59">
        <f t="shared" si="655"/>
        <v>1.5367727771679473E-2</v>
      </c>
      <c r="F52" s="59">
        <f t="shared" si="655"/>
        <v>2.3987206823027719E-2</v>
      </c>
      <c r="G52" s="59">
        <f t="shared" si="655"/>
        <v>2.5407166123778503E-2</v>
      </c>
      <c r="H52" s="59">
        <f t="shared" si="655"/>
        <v>2.2887323943661973E-2</v>
      </c>
      <c r="I52" s="59">
        <f t="shared" si="655"/>
        <v>2.1036428937916879E-2</v>
      </c>
      <c r="J52" s="59">
        <f t="shared" si="655"/>
        <v>1.4004149377593362E-2</v>
      </c>
      <c r="K52" s="59">
        <f t="shared" si="655"/>
        <v>1.3625592417061612E-2</v>
      </c>
      <c r="L52" s="59">
        <f t="shared" si="655"/>
        <v>2.056555269922879E-2</v>
      </c>
      <c r="M52" s="59">
        <f t="shared" si="655"/>
        <v>1.0783608914450037E-2</v>
      </c>
      <c r="N52" s="59">
        <f t="shared" si="655"/>
        <v>9.0909090909090905E-3</v>
      </c>
      <c r="O52" s="59">
        <f t="shared" si="655"/>
        <v>1.1627906976744186E-2</v>
      </c>
      <c r="P52" s="59">
        <f t="shared" si="655"/>
        <v>1.6704631738800303E-2</v>
      </c>
      <c r="Q52" s="59">
        <f t="shared" si="655"/>
        <v>1.4101778050275904E-2</v>
      </c>
      <c r="R52" s="59">
        <f t="shared" si="655"/>
        <v>2.2688598979013045E-2</v>
      </c>
      <c r="S52" s="59">
        <f t="shared" si="655"/>
        <v>2.6446280991735537E-2</v>
      </c>
      <c r="T52" s="59">
        <f t="shared" si="655"/>
        <v>1.7474185861795076E-2</v>
      </c>
      <c r="U52" s="59">
        <f t="shared" si="655"/>
        <v>2.2275737507525588E-2</v>
      </c>
      <c r="V52" s="59">
        <f t="shared" si="655"/>
        <v>2.5261860751694395E-2</v>
      </c>
      <c r="W52" s="59">
        <f t="shared" si="655"/>
        <v>1.9768234492160874E-2</v>
      </c>
      <c r="X52" s="59">
        <f t="shared" si="655"/>
        <v>2.2569889715311618E-2</v>
      </c>
      <c r="Y52" s="59">
        <f t="shared" si="655"/>
        <v>1.2743125419181758E-2</v>
      </c>
      <c r="Z52" s="59">
        <f t="shared" si="655"/>
        <v>1.6833245660178853E-2</v>
      </c>
      <c r="AA52" s="59">
        <f t="shared" si="655"/>
        <v>1.1126564673157162E-2</v>
      </c>
      <c r="AB52" s="59">
        <f t="shared" si="572"/>
        <v>1.1126564673157162E-2</v>
      </c>
      <c r="AC52" s="59">
        <f t="shared" si="528"/>
        <v>1.9812680115273776E-2</v>
      </c>
      <c r="AD52" s="59">
        <f t="shared" si="528"/>
        <v>1.9396551724137932E-2</v>
      </c>
      <c r="AE52" s="59">
        <f t="shared" si="528"/>
        <v>3.0102347983142687E-2</v>
      </c>
      <c r="AF52" s="59">
        <f t="shared" si="528"/>
        <v>2.7245206861755803E-2</v>
      </c>
      <c r="AG52" s="59">
        <f t="shared" si="528"/>
        <v>2.3809523809523808E-2</v>
      </c>
      <c r="AH52" s="59">
        <f t="shared" si="528"/>
        <v>2.2313010685103708E-2</v>
      </c>
      <c r="AI52" s="59"/>
      <c r="AJ52" s="59">
        <f t="shared" si="529"/>
        <v>4.8245614035087717E-2</v>
      </c>
      <c r="AK52" s="59">
        <f t="shared" si="529"/>
        <v>1.5087223008015087E-2</v>
      </c>
      <c r="AL52" s="59">
        <f t="shared" si="529"/>
        <v>1.9715224534501644E-2</v>
      </c>
      <c r="AM52" s="59">
        <f t="shared" si="529"/>
        <v>1.9230769230769232E-2</v>
      </c>
      <c r="AN52" s="59">
        <f t="shared" si="529"/>
        <v>1.9539427773900907E-2</v>
      </c>
      <c r="AO52" s="59">
        <f t="shared" si="529"/>
        <v>2.0080321285140562E-2</v>
      </c>
      <c r="AP52" s="59">
        <f t="shared" si="529"/>
        <v>1.4925373134328358E-2</v>
      </c>
      <c r="AQ52" s="59">
        <f t="shared" si="529"/>
        <v>2.8223574986164915E-2</v>
      </c>
      <c r="AR52" s="59">
        <f t="shared" ref="AR52" si="656">AR24/AR$30</f>
        <v>2.1286889211417512E-2</v>
      </c>
      <c r="AS52" s="59">
        <f t="shared" si="574"/>
        <v>2.1286889211417512E-2</v>
      </c>
      <c r="AT52" s="59">
        <f t="shared" ref="AT52:AU52" si="657">AT24/AT$30</f>
        <v>1.4905375983922291E-2</v>
      </c>
      <c r="AU52" s="59">
        <f t="shared" si="657"/>
        <v>1.7787418655097614E-2</v>
      </c>
      <c r="AV52" s="59">
        <f t="shared" ref="AV52:AW52" si="658">AV24/AV$30</f>
        <v>1.3724562233790819E-2</v>
      </c>
      <c r="AW52" s="59">
        <f t="shared" si="658"/>
        <v>1.0678608336203927E-2</v>
      </c>
      <c r="AX52" s="59">
        <f t="shared" ref="AX52:AY52" si="659">AX24/AX$30</f>
        <v>1.9406392694063926E-2</v>
      </c>
      <c r="AY52" s="59">
        <f t="shared" si="659"/>
        <v>1.9835841313269494E-2</v>
      </c>
      <c r="AZ52" s="59">
        <f t="shared" ref="AZ52:BA52" si="660">AZ24/AZ$30</f>
        <v>3.3140016570008285E-2</v>
      </c>
      <c r="BA52" s="59">
        <f t="shared" si="660"/>
        <v>1.2981199641897942E-2</v>
      </c>
      <c r="BB52" s="59">
        <f t="shared" ref="BB52:BC52" si="661">BB24/BB$30</f>
        <v>1.987083954297069E-2</v>
      </c>
      <c r="BC52" s="59">
        <f t="shared" si="661"/>
        <v>1.6326530612244899E-2</v>
      </c>
      <c r="BD52" s="59">
        <f t="shared" ref="BD52:BE52" si="662">BD24/BD$30</f>
        <v>1.419698314108252E-2</v>
      </c>
      <c r="BE52" s="59">
        <f t="shared" si="662"/>
        <v>3.0012771392081736E-2</v>
      </c>
      <c r="BF52" s="59">
        <f t="shared" ref="BF52:BG52" si="663">BF24/BF$30</f>
        <v>2.749301025163094E-2</v>
      </c>
      <c r="BG52" s="59">
        <f t="shared" si="663"/>
        <v>4.1088284286507494E-2</v>
      </c>
      <c r="BH52" s="59">
        <f t="shared" ref="BH52:BI52" si="664">BH24/BH$30</f>
        <v>3.0588235294117649E-2</v>
      </c>
      <c r="BI52" s="59">
        <f t="shared" si="664"/>
        <v>3.2807570977917984E-2</v>
      </c>
      <c r="BJ52" s="59">
        <f t="shared" ref="BJ52:BK52" si="665">BJ24/BJ$30</f>
        <v>3.2765957446808512E-2</v>
      </c>
      <c r="BK52" s="59">
        <f t="shared" si="665"/>
        <v>6.2804284323271661E-2</v>
      </c>
      <c r="BL52" s="59">
        <f t="shared" ref="BL52:BM52" si="666">BL24/BL$30</f>
        <v>5.1181102362204724E-2</v>
      </c>
      <c r="BM52" s="59">
        <f t="shared" si="666"/>
        <v>3.5510462904248571E-2</v>
      </c>
      <c r="BN52" s="59">
        <f t="shared" ref="BN52:BO52" si="667">BN24/BN$30</f>
        <v>3.4090909090909088E-2</v>
      </c>
      <c r="BO52" s="59">
        <f t="shared" si="667"/>
        <v>4.0805511393746691E-2</v>
      </c>
      <c r="BP52" s="59">
        <f t="shared" ref="BP52:BQ52" si="668">BP24/BP$30</f>
        <v>3.7678975131876416E-2</v>
      </c>
      <c r="BQ52" s="59">
        <f t="shared" si="668"/>
        <v>3.0996309963099631E-2</v>
      </c>
      <c r="BR52" s="59">
        <f t="shared" ref="BR52:BS52" si="669">BR24/BR$30</f>
        <v>3.0996309963099631E-2</v>
      </c>
      <c r="BS52" s="59">
        <f t="shared" si="669"/>
        <v>2.4644549763033177E-2</v>
      </c>
      <c r="BT52" s="59">
        <f t="shared" ref="BT52:BU52" si="670">BT24/BT$30</f>
        <v>2.9152542372881354E-2</v>
      </c>
      <c r="BU52" s="59">
        <f t="shared" si="670"/>
        <v>3.3486539724228499E-2</v>
      </c>
      <c r="BV52" s="59">
        <f t="shared" ref="BV52" si="671">BV24/BV$30</f>
        <v>2.0610687022900764E-2</v>
      </c>
      <c r="BW52" s="59">
        <f t="shared" ref="BW52:BX52" si="672">BW24/BW$30</f>
        <v>4.1039267788603485E-2</v>
      </c>
      <c r="BX52" s="59">
        <f t="shared" si="672"/>
        <v>3.7137681159420288E-2</v>
      </c>
      <c r="BY52" s="59">
        <f t="shared" ref="BY52:BZ52" si="673">BY24/BY$30</f>
        <v>2.9962546816479401E-2</v>
      </c>
      <c r="BZ52" s="59">
        <f t="shared" si="673"/>
        <v>3.463855421686747E-2</v>
      </c>
      <c r="CA52" s="59">
        <f t="shared" ref="CA52:CB52" si="674">CA24/CA$30</f>
        <v>3.0293467970968761E-2</v>
      </c>
      <c r="CB52" s="59">
        <f t="shared" si="674"/>
        <v>2.8148148148148148E-2</v>
      </c>
      <c r="CC52" s="59">
        <f t="shared" ref="CC52:CD52" si="675">CC24/CC$30</f>
        <v>3.5974499089253188E-2</v>
      </c>
      <c r="CD52" s="59">
        <f t="shared" si="675"/>
        <v>3.7018756169792694E-2</v>
      </c>
      <c r="CE52" s="59">
        <f t="shared" ref="CE52:CF52" si="676">CE24/CE$30</f>
        <v>3.8192827200745225E-2</v>
      </c>
      <c r="CF52" s="59">
        <f t="shared" si="676"/>
        <v>3.8279256288734964E-2</v>
      </c>
      <c r="CG52" s="59">
        <f t="shared" ref="CG52:CH52" si="677">CG24/CG$30</f>
        <v>4.1598504323440054E-2</v>
      </c>
      <c r="CH52" s="59">
        <f t="shared" si="677"/>
        <v>3.7828947368421052E-2</v>
      </c>
      <c r="CI52" s="59">
        <f t="shared" ref="CI52:CK52" si="678">CI24/CI$30</f>
        <v>2.2636484687083888E-2</v>
      </c>
      <c r="CJ52" s="59"/>
      <c r="CK52" s="59">
        <f t="shared" si="678"/>
        <v>2.6269080582179624E-2</v>
      </c>
      <c r="CL52" s="59">
        <f t="shared" ref="CL52:CM52" si="679">CL24/CL$30</f>
        <v>3.2817627754336616E-2</v>
      </c>
      <c r="CM52" s="59">
        <f t="shared" si="679"/>
        <v>3.394907638542187E-2</v>
      </c>
      <c r="CN52" s="59">
        <f t="shared" ref="CN52:CO52" si="680">CN24/CN$30</f>
        <v>2.0918599363346977E-2</v>
      </c>
      <c r="CO52" s="59">
        <f t="shared" si="680"/>
        <v>2.9518950437317785E-2</v>
      </c>
      <c r="CP52" s="59">
        <f t="shared" ref="CP52:CQ52" si="681">CP24/CP$30</f>
        <v>2.7001862197392923E-2</v>
      </c>
      <c r="CQ52" s="59">
        <f t="shared" si="681"/>
        <v>2.5089605734767026E-2</v>
      </c>
      <c r="CR52" s="59">
        <f t="shared" ref="CR52" si="682">CR24/CR$30</f>
        <v>3.048780487804878E-2</v>
      </c>
      <c r="CS52" s="59">
        <f t="shared" ref="CS52:CV52" si="683">CS24/CS$30</f>
        <v>3.113941967445152E-2</v>
      </c>
      <c r="CT52" s="59">
        <f t="shared" si="683"/>
        <v>4.3585933630510151E-2</v>
      </c>
      <c r="CU52" s="59">
        <f t="shared" ref="CU52" si="684">CU24/CU$30</f>
        <v>2.9315960912052116E-2</v>
      </c>
      <c r="CV52" s="59">
        <f t="shared" si="683"/>
        <v>2.2579410639112132E-2</v>
      </c>
      <c r="CW52" s="59">
        <f t="shared" ref="CW52:CX52" si="685">CW24/CW$30</f>
        <v>3.2982706364770902E-2</v>
      </c>
      <c r="CX52" s="59">
        <f t="shared" si="685"/>
        <v>2.682109113075282E-2</v>
      </c>
      <c r="CY52" s="59">
        <f t="shared" ref="CY52" si="686">CY24/CY$30</f>
        <v>2.927450148493848E-2</v>
      </c>
      <c r="CZ52" s="59">
        <v>3.1620553359683792E-2</v>
      </c>
      <c r="DA52" s="59">
        <v>3.4940148819152375E-2</v>
      </c>
      <c r="DB52" s="59">
        <v>3.0096536059057353E-2</v>
      </c>
      <c r="DC52" s="59">
        <v>4.7072330654420208E-2</v>
      </c>
      <c r="DD52" s="59">
        <v>3.9248574303924859E-2</v>
      </c>
      <c r="DE52" s="59">
        <v>3.7974683544303799E-2</v>
      </c>
      <c r="DF52" s="59">
        <v>4.1046690610569522E-2</v>
      </c>
      <c r="DG52" s="59">
        <v>3.3863165169315826E-2</v>
      </c>
      <c r="DH52" s="59">
        <f t="shared" ref="DH52" si="687">DH24/DH$30</f>
        <v>3.7422037422037424E-2</v>
      </c>
      <c r="DI52" s="59">
        <v>3.8230647709320692E-2</v>
      </c>
      <c r="DJ52" s="59">
        <v>3.3180528268936915E-2</v>
      </c>
      <c r="DK52" s="59">
        <v>3.8338658146964855E-2</v>
      </c>
      <c r="DL52" s="59">
        <v>2.7688720489653162E-2</v>
      </c>
      <c r="DM52" s="59">
        <v>2.9247910863509748E-2</v>
      </c>
      <c r="DN52" s="59">
        <v>2.6368269443828939E-2</v>
      </c>
      <c r="DO52" s="59">
        <v>3.1687125321153295E-2</v>
      </c>
      <c r="DP52" s="59">
        <v>2.5670945157526253E-2</v>
      </c>
      <c r="DQ52" s="59">
        <v>1.9792648444863337E-2</v>
      </c>
      <c r="DR52" s="59">
        <v>2.6550188420692018E-2</v>
      </c>
      <c r="DS52" s="59">
        <v>3.8773148148148147E-2</v>
      </c>
      <c r="DT52" s="59">
        <v>3.6221060492905154E-2</v>
      </c>
      <c r="DU52" s="59">
        <v>3.4836065573770489E-2</v>
      </c>
      <c r="DV52" s="59">
        <v>3.2279171210468922E-2</v>
      </c>
      <c r="DW52" s="59">
        <f t="shared" ref="DW52:DX52" si="688">DW24/DW$30</f>
        <v>3.7814294199168479E-2</v>
      </c>
      <c r="DX52" s="59">
        <f t="shared" si="688"/>
        <v>3.4230849509496973E-2</v>
      </c>
      <c r="DY52" s="59">
        <f t="shared" ref="DY52:DZ52" si="689">DY24/DY$30</f>
        <v>3.1172379533035272E-2</v>
      </c>
      <c r="DZ52" s="59">
        <f t="shared" si="689"/>
        <v>3.5304125903870692E-2</v>
      </c>
      <c r="EA52" s="59">
        <f t="shared" ref="EA52:EB52" si="690">EA24/EA$30</f>
        <v>3.1985196933650539E-2</v>
      </c>
      <c r="EB52" s="59">
        <f t="shared" si="690"/>
        <v>3.5932925206281607E-2</v>
      </c>
      <c r="EC52" s="59">
        <f t="shared" ref="EC52:ED52" si="691">EC24/EC$30</f>
        <v>2.8384899233607722E-2</v>
      </c>
      <c r="ED52" s="59">
        <f t="shared" si="691"/>
        <v>1.7690875232774673E-2</v>
      </c>
      <c r="EE52" s="59">
        <f t="shared" ref="EE52:EF52" si="692">EE24/EE$30</f>
        <v>2.817328082399273E-2</v>
      </c>
      <c r="EF52" s="59">
        <f t="shared" si="692"/>
        <v>1.381294964028777E-2</v>
      </c>
      <c r="EG52" s="59">
        <f t="shared" ref="EG52" si="693">EG24/EG$30</f>
        <v>1.5808556925308196E-2</v>
      </c>
      <c r="EH52" s="59"/>
      <c r="EI52" s="59">
        <f t="shared" si="568"/>
        <v>8.7582108226462313E-3</v>
      </c>
      <c r="EJ52" s="59">
        <f t="shared" si="568"/>
        <v>9.4111969111969115E-3</v>
      </c>
      <c r="EK52" s="59">
        <f t="shared" ref="EK52:GH52" si="694">EK24/EK$30</f>
        <v>1.1494252873563218E-2</v>
      </c>
      <c r="EL52" s="59">
        <f t="shared" si="694"/>
        <v>1.5151515151515152E-2</v>
      </c>
      <c r="EM52" s="59">
        <f t="shared" si="694"/>
        <v>1.6234498308906425E-2</v>
      </c>
      <c r="EN52" s="59">
        <f t="shared" si="694"/>
        <v>2.0942408376963352E-2</v>
      </c>
      <c r="EO52" s="59">
        <f t="shared" si="694"/>
        <v>1.7895056111616622E-2</v>
      </c>
      <c r="EP52" s="59">
        <f t="shared" si="694"/>
        <v>2.6191139593201448E-2</v>
      </c>
      <c r="EQ52" s="59">
        <f t="shared" ca="1" si="694"/>
        <v>2.1585519310812113E-2</v>
      </c>
      <c r="ER52" s="59" t="e">
        <f t="shared" ca="1" si="694"/>
        <v>#DIV/0!</v>
      </c>
      <c r="ES52" s="59" t="e">
        <f t="shared" ca="1" si="694"/>
        <v>#DIV/0!</v>
      </c>
      <c r="ET52" s="59" t="e">
        <f t="shared" ca="1" si="694"/>
        <v>#DIV/0!</v>
      </c>
      <c r="EU52" s="59" t="e">
        <f t="shared" ca="1" si="694"/>
        <v>#DIV/0!</v>
      </c>
      <c r="EV52" s="59" t="e">
        <f t="shared" ca="1" si="694"/>
        <v>#DIV/0!</v>
      </c>
      <c r="EW52" s="59" t="e">
        <f t="shared" ca="1" si="694"/>
        <v>#DIV/0!</v>
      </c>
      <c r="EX52" s="59" t="e">
        <f t="shared" ca="1" si="694"/>
        <v>#DIV/0!</v>
      </c>
      <c r="EY52" s="59" t="e">
        <f t="shared" ca="1" si="694"/>
        <v>#DIV/0!</v>
      </c>
      <c r="EZ52" s="59" t="e">
        <f t="shared" ca="1" si="694"/>
        <v>#DIV/0!</v>
      </c>
      <c r="FA52" s="59" t="e">
        <f t="shared" ca="1" si="694"/>
        <v>#DIV/0!</v>
      </c>
      <c r="FB52" s="59" t="e">
        <f t="shared" ca="1" si="694"/>
        <v>#DIV/0!</v>
      </c>
      <c r="FC52" s="59" t="e">
        <f t="shared" ca="1" si="694"/>
        <v>#DIV/0!</v>
      </c>
      <c r="FD52" s="59" t="e">
        <f t="shared" ca="1" si="694"/>
        <v>#DIV/0!</v>
      </c>
      <c r="FE52" s="59" t="e">
        <f t="shared" ca="1" si="694"/>
        <v>#DIV/0!</v>
      </c>
      <c r="FF52" s="59" t="e">
        <f t="shared" ca="1" si="694"/>
        <v>#DIV/0!</v>
      </c>
      <c r="FG52" s="59" t="e">
        <f t="shared" ca="1" si="694"/>
        <v>#DIV/0!</v>
      </c>
      <c r="FH52" s="59" t="e">
        <f t="shared" ca="1" si="694"/>
        <v>#DIV/0!</v>
      </c>
      <c r="FI52" s="59" t="e">
        <f t="shared" ca="1" si="694"/>
        <v>#DIV/0!</v>
      </c>
      <c r="FJ52" s="59" t="e">
        <f t="shared" ca="1" si="694"/>
        <v>#DIV/0!</v>
      </c>
      <c r="FK52" s="59" t="e">
        <f t="shared" ca="1" si="694"/>
        <v>#DIV/0!</v>
      </c>
      <c r="FL52" s="59" t="e">
        <f t="shared" ca="1" si="694"/>
        <v>#DIV/0!</v>
      </c>
      <c r="FM52" s="59" t="e">
        <f t="shared" ca="1" si="694"/>
        <v>#DIV/0!</v>
      </c>
      <c r="FN52" s="59" t="e">
        <f t="shared" ca="1" si="694"/>
        <v>#DIV/0!</v>
      </c>
      <c r="FO52" s="59" t="e">
        <f t="shared" ca="1" si="694"/>
        <v>#DIV/0!</v>
      </c>
      <c r="FP52" s="59" t="e">
        <f t="shared" ca="1" si="694"/>
        <v>#DIV/0!</v>
      </c>
      <c r="FQ52" s="59" t="e">
        <f t="shared" ca="1" si="694"/>
        <v>#DIV/0!</v>
      </c>
      <c r="FR52" s="59" t="e">
        <f t="shared" ca="1" si="694"/>
        <v>#DIV/0!</v>
      </c>
      <c r="FS52" s="59" t="e">
        <f t="shared" ca="1" si="694"/>
        <v>#DIV/0!</v>
      </c>
      <c r="FT52" s="59" t="e">
        <f t="shared" ca="1" si="694"/>
        <v>#DIV/0!</v>
      </c>
      <c r="FU52" s="59" t="e">
        <f t="shared" ca="1" si="694"/>
        <v>#DIV/0!</v>
      </c>
      <c r="FV52" s="59" t="e">
        <f t="shared" ca="1" si="694"/>
        <v>#DIV/0!</v>
      </c>
      <c r="FW52" s="59" t="e">
        <f t="shared" ca="1" si="694"/>
        <v>#DIV/0!</v>
      </c>
      <c r="FX52" s="59" t="e">
        <f t="shared" ca="1" si="694"/>
        <v>#DIV/0!</v>
      </c>
      <c r="FY52" s="59" t="e">
        <f t="shared" ca="1" si="694"/>
        <v>#DIV/0!</v>
      </c>
      <c r="FZ52" s="59" t="e">
        <f t="shared" ca="1" si="694"/>
        <v>#DIV/0!</v>
      </c>
      <c r="GA52" s="59" t="e">
        <f t="shared" ca="1" si="694"/>
        <v>#DIV/0!</v>
      </c>
      <c r="GB52" s="59" t="e">
        <f t="shared" ca="1" si="694"/>
        <v>#DIV/0!</v>
      </c>
      <c r="GC52" s="59" t="e">
        <f t="shared" ca="1" si="694"/>
        <v>#DIV/0!</v>
      </c>
      <c r="GD52" s="59" t="e">
        <f t="shared" ca="1" si="694"/>
        <v>#DIV/0!</v>
      </c>
      <c r="GE52" s="59" t="e">
        <f t="shared" ca="1" si="694"/>
        <v>#DIV/0!</v>
      </c>
      <c r="GF52" s="59" t="e">
        <f t="shared" ca="1" si="694"/>
        <v>#DIV/0!</v>
      </c>
      <c r="GG52" s="59" t="e">
        <f t="shared" ca="1" si="694"/>
        <v>#DIV/0!</v>
      </c>
      <c r="GH52" s="59" t="e">
        <f t="shared" ca="1" si="694"/>
        <v>#DIV/0!</v>
      </c>
      <c r="GI52" s="59" t="e">
        <f t="shared" ref="GI52" ca="1" si="695">GI24/GI$30</f>
        <v>#DIV/0!</v>
      </c>
    </row>
    <row r="53" spans="2:191" x14ac:dyDescent="0.2">
      <c r="B53" s="55" t="str">
        <f t="shared" si="526"/>
        <v>Hyundai</v>
      </c>
      <c r="D53" s="59">
        <f t="shared" ref="D53:AA53" si="696">D25/D$30</f>
        <v>3.1835205992509365E-2</v>
      </c>
      <c r="E53" s="59">
        <f t="shared" si="696"/>
        <v>1.5916575192096598E-2</v>
      </c>
      <c r="F53" s="59">
        <f t="shared" si="696"/>
        <v>2.2921108742004266E-2</v>
      </c>
      <c r="G53" s="59">
        <f t="shared" si="696"/>
        <v>1.758957654723127E-2</v>
      </c>
      <c r="H53" s="59">
        <f t="shared" si="696"/>
        <v>2.4061032863849766E-2</v>
      </c>
      <c r="I53" s="59">
        <f t="shared" si="696"/>
        <v>1.693175987685993E-2</v>
      </c>
      <c r="J53" s="59">
        <f t="shared" si="696"/>
        <v>1.2448132780082987E-2</v>
      </c>
      <c r="K53" s="59">
        <f t="shared" si="696"/>
        <v>1.4218009478672985E-2</v>
      </c>
      <c r="L53" s="59">
        <f t="shared" si="696"/>
        <v>1.5938303341902313E-2</v>
      </c>
      <c r="M53" s="59">
        <f t="shared" si="696"/>
        <v>1.509705248023005E-2</v>
      </c>
      <c r="N53" s="59">
        <f t="shared" si="696"/>
        <v>2.4598930481283421E-2</v>
      </c>
      <c r="O53" s="59">
        <f t="shared" si="696"/>
        <v>2.0807833537331701E-2</v>
      </c>
      <c r="P53" s="59">
        <f t="shared" si="696"/>
        <v>3.2649962034927864E-2</v>
      </c>
      <c r="Q53" s="59">
        <f t="shared" si="696"/>
        <v>2.3298589822194973E-2</v>
      </c>
      <c r="R53" s="59">
        <f t="shared" si="696"/>
        <v>3.2898468519568916E-2</v>
      </c>
      <c r="S53" s="59">
        <f t="shared" si="696"/>
        <v>3.9669421487603308E-2</v>
      </c>
      <c r="T53" s="59">
        <f t="shared" si="696"/>
        <v>2.8594122319301033E-2</v>
      </c>
      <c r="U53" s="59">
        <f t="shared" si="696"/>
        <v>3.4918723660445516E-2</v>
      </c>
      <c r="V53" s="59">
        <f t="shared" si="696"/>
        <v>2.7110289587184228E-2</v>
      </c>
      <c r="W53" s="59">
        <f t="shared" si="696"/>
        <v>3.9536468984321747E-2</v>
      </c>
      <c r="X53" s="59">
        <f t="shared" si="696"/>
        <v>2.5134649910233394E-2</v>
      </c>
      <c r="Y53" s="59">
        <f t="shared" si="696"/>
        <v>1.7437961099932932E-2</v>
      </c>
      <c r="Z53" s="59">
        <f t="shared" si="696"/>
        <v>2.5249868490268279E-2</v>
      </c>
      <c r="AA53" s="59">
        <f t="shared" si="696"/>
        <v>1.761706073249884E-2</v>
      </c>
      <c r="AB53" s="59">
        <f t="shared" si="572"/>
        <v>1.761706073249884E-2</v>
      </c>
      <c r="AC53" s="59">
        <f t="shared" si="528"/>
        <v>1.6930835734870316E-2</v>
      </c>
      <c r="AD53" s="59">
        <f t="shared" si="528"/>
        <v>2.0833333333333332E-2</v>
      </c>
      <c r="AE53" s="59">
        <f t="shared" si="528"/>
        <v>1.9867549668874173E-2</v>
      </c>
      <c r="AF53" s="59">
        <f t="shared" si="528"/>
        <v>1.8163471241170535E-2</v>
      </c>
      <c r="AG53" s="59">
        <f t="shared" si="528"/>
        <v>1.6611295681063124E-2</v>
      </c>
      <c r="AH53" s="59">
        <f t="shared" si="528"/>
        <v>1.257071024512885E-2</v>
      </c>
      <c r="AI53" s="59"/>
      <c r="AJ53" s="59">
        <f t="shared" si="529"/>
        <v>1.3157894736842105E-2</v>
      </c>
      <c r="AK53" s="59">
        <f t="shared" si="529"/>
        <v>2.0273455917020275E-2</v>
      </c>
      <c r="AL53" s="59">
        <f t="shared" si="529"/>
        <v>2.0262869660460023E-2</v>
      </c>
      <c r="AM53" s="59">
        <f t="shared" si="529"/>
        <v>1.9230769230769232E-2</v>
      </c>
      <c r="AN53" s="59">
        <f t="shared" si="529"/>
        <v>2.1632937892533146E-2</v>
      </c>
      <c r="AO53" s="59">
        <f t="shared" si="529"/>
        <v>2.3522662076878944E-2</v>
      </c>
      <c r="AP53" s="59">
        <f t="shared" si="529"/>
        <v>2.199528672427337E-2</v>
      </c>
      <c r="AQ53" s="59">
        <f t="shared" si="529"/>
        <v>1.6048699501936912E-2</v>
      </c>
      <c r="AR53" s="59">
        <f t="shared" ref="AR53" si="697">AR25/AR$30</f>
        <v>1.741654571843251E-2</v>
      </c>
      <c r="AS53" s="59">
        <f t="shared" si="574"/>
        <v>1.741654571843251E-2</v>
      </c>
      <c r="AT53" s="59">
        <f t="shared" ref="AT53:AU53" si="698">AT25/AT$30</f>
        <v>2.0934516831351533E-2</v>
      </c>
      <c r="AU53" s="59">
        <f t="shared" si="698"/>
        <v>1.735357917570499E-2</v>
      </c>
      <c r="AV53" s="59">
        <f t="shared" ref="AV53:AW53" si="699">AV25/AV$30</f>
        <v>1.5144344533838144E-2</v>
      </c>
      <c r="AW53" s="59">
        <f t="shared" si="699"/>
        <v>1.3434378229417844E-2</v>
      </c>
      <c r="AX53" s="59">
        <f t="shared" ref="AX53:AY53" si="700">AX25/AX$30</f>
        <v>1.5410958904109588E-2</v>
      </c>
      <c r="AY53" s="59">
        <f t="shared" si="700"/>
        <v>9.575923392612859E-3</v>
      </c>
      <c r="AZ53" s="59">
        <f t="shared" ref="AZ53:BA53" si="701">AZ25/AZ$30</f>
        <v>2.1541010770505385E-2</v>
      </c>
      <c r="BA53" s="59">
        <f t="shared" si="701"/>
        <v>7.162041181736795E-3</v>
      </c>
      <c r="BB53" s="59">
        <f t="shared" ref="BB53:BC53" si="702">BB25/BB$30</f>
        <v>1.1922503725782414E-2</v>
      </c>
      <c r="BC53" s="59">
        <f t="shared" si="702"/>
        <v>1.7142857142857144E-2</v>
      </c>
      <c r="BD53" s="59">
        <f t="shared" ref="BD53:BE53" si="703">BD25/BD$30</f>
        <v>1.1535048802129548E-2</v>
      </c>
      <c r="BE53" s="59">
        <f t="shared" si="703"/>
        <v>1.277139208173691E-2</v>
      </c>
      <c r="BF53" s="59">
        <f t="shared" ref="BF53:BG53" si="704">BF25/BF$30</f>
        <v>9.3196644920782844E-3</v>
      </c>
      <c r="BG53" s="59">
        <f t="shared" si="704"/>
        <v>1.1104941699056081E-2</v>
      </c>
      <c r="BH53" s="59">
        <f t="shared" ref="BH53:BI53" si="705">BH25/BH$30</f>
        <v>1.4901960784313726E-2</v>
      </c>
      <c r="BI53" s="59">
        <f t="shared" si="705"/>
        <v>6.3091482649842269E-3</v>
      </c>
      <c r="BJ53" s="59">
        <f t="shared" ref="BJ53:BK53" si="706">BJ25/BJ$30</f>
        <v>5.9574468085106386E-3</v>
      </c>
      <c r="BK53" s="59">
        <f t="shared" si="706"/>
        <v>1.0223953261927946E-2</v>
      </c>
      <c r="BL53" s="59">
        <f t="shared" ref="BL53:BM53" si="707">BL25/BL$30</f>
        <v>8.5301837270341206E-3</v>
      </c>
      <c r="BM53" s="59">
        <f t="shared" si="707"/>
        <v>3.8046924540266328E-3</v>
      </c>
      <c r="BN53" s="59">
        <f t="shared" ref="BN53:BO53" si="708">BN25/BN$30</f>
        <v>8.2070707070707079E-3</v>
      </c>
      <c r="BO53" s="59">
        <f t="shared" si="708"/>
        <v>4.2395336512983575E-3</v>
      </c>
      <c r="BP53" s="59">
        <f t="shared" ref="BP53:BQ53" si="709">BP25/BP$30</f>
        <v>1.0550113036925395E-2</v>
      </c>
      <c r="BQ53" s="59">
        <f t="shared" si="709"/>
        <v>7.0110701107011066E-3</v>
      </c>
      <c r="BR53" s="59">
        <f t="shared" ref="BR53:BS53" si="710">BR25/BR$30</f>
        <v>7.0110701107011066E-3</v>
      </c>
      <c r="BS53" s="59">
        <f t="shared" si="710"/>
        <v>4.2654028436018955E-3</v>
      </c>
      <c r="BT53" s="59">
        <f t="shared" ref="BT53:BU53" si="711">BT25/BT$30</f>
        <v>5.4237288135593224E-3</v>
      </c>
      <c r="BU53" s="59">
        <f t="shared" si="711"/>
        <v>5.2527905449770186E-3</v>
      </c>
      <c r="BV53" s="59">
        <f t="shared" ref="BV53" si="712">BV25/BV$30</f>
        <v>5.3435114503816794E-3</v>
      </c>
      <c r="BW53" s="59">
        <f t="shared" ref="BW53:BX53" si="713">BW25/BW$30</f>
        <v>3.2477118393858871E-3</v>
      </c>
      <c r="BX53" s="59">
        <f t="shared" si="713"/>
        <v>5.434782608695652E-3</v>
      </c>
      <c r="BY53" s="59">
        <f t="shared" ref="BY53:BZ53" si="714">BY25/BY$30</f>
        <v>2.4968789013732834E-3</v>
      </c>
      <c r="BZ53" s="59">
        <f t="shared" si="714"/>
        <v>2.5100401606425703E-3</v>
      </c>
      <c r="CA53" s="59">
        <f t="shared" ref="CA53:CB53" si="715">CA25/CA$30</f>
        <v>4.4177974124329439E-3</v>
      </c>
      <c r="CB53" s="59">
        <f t="shared" si="715"/>
        <v>1.8518518518518519E-3</v>
      </c>
      <c r="CC53" s="59">
        <f t="shared" ref="CC53:CD53" si="716">CC25/CC$30</f>
        <v>3.1876138433515485E-3</v>
      </c>
      <c r="CD53" s="59">
        <f t="shared" si="716"/>
        <v>1.9743336623889436E-3</v>
      </c>
      <c r="CE53" s="59">
        <f t="shared" ref="CE53:CF53" si="717">CE25/CE$30</f>
        <v>3.2603632976245926E-3</v>
      </c>
      <c r="CF53" s="59">
        <f t="shared" si="717"/>
        <v>2.5519504192489974E-3</v>
      </c>
      <c r="CG53" s="59">
        <f t="shared" ref="CG53:CH53" si="718">CG25/CG$30</f>
        <v>3.5054919373685442E-3</v>
      </c>
      <c r="CH53" s="59">
        <f t="shared" si="718"/>
        <v>0</v>
      </c>
      <c r="CI53" s="59">
        <f t="shared" ref="CI53:CK53" si="719">CI25/CI$30</f>
        <v>1.6644474034620505E-3</v>
      </c>
      <c r="CJ53" s="59"/>
      <c r="CK53" s="59">
        <f t="shared" si="719"/>
        <v>1.0649627263045794E-3</v>
      </c>
      <c r="CL53" s="59">
        <f t="shared" ref="CL53:CM53" si="720">CL25/CL$30</f>
        <v>2.3441162681669013E-3</v>
      </c>
      <c r="CM53" s="59">
        <f t="shared" si="720"/>
        <v>1.597603594608088E-2</v>
      </c>
      <c r="CN53" s="59">
        <f t="shared" ref="CN53:CO53" si="721">CN25/CN$30</f>
        <v>6.3210550250113684E-2</v>
      </c>
      <c r="CO53" s="59">
        <f t="shared" si="721"/>
        <v>6.6690962099125367E-2</v>
      </c>
      <c r="CP53" s="59">
        <f t="shared" ref="CP53:CQ53" si="722">CP25/CP$30</f>
        <v>7.9143389199255121E-2</v>
      </c>
      <c r="CQ53" s="59">
        <f t="shared" si="722"/>
        <v>8.1541218637992838E-2</v>
      </c>
      <c r="CR53" s="59">
        <f t="shared" ref="CR53" si="723">CR25/CR$30</f>
        <v>8.0675422138836772E-2</v>
      </c>
      <c r="CS53" s="59">
        <f t="shared" ref="CS53:CV53" si="724">CS25/CS$30</f>
        <v>7.6433121019108277E-2</v>
      </c>
      <c r="CT53" s="59">
        <f t="shared" si="724"/>
        <v>8.865775136206043E-2</v>
      </c>
      <c r="CU53" s="59">
        <f t="shared" ref="CU53" si="725">CU25/CU$30</f>
        <v>7.5461454940282308E-2</v>
      </c>
      <c r="CV53" s="59">
        <f t="shared" si="724"/>
        <v>7.0799846919249898E-2</v>
      </c>
      <c r="CW53" s="59">
        <f t="shared" ref="CW53:CX53" si="726">CW25/CW$30</f>
        <v>5.8834016758780534E-2</v>
      </c>
      <c r="CX53" s="59">
        <f t="shared" si="726"/>
        <v>6.7357512953367879E-2</v>
      </c>
      <c r="CY53" s="59">
        <f t="shared" ref="CY53" si="727">CY25/CY$30</f>
        <v>5.8973271107339839E-2</v>
      </c>
      <c r="CZ53" s="59">
        <v>6.1264822134387352E-2</v>
      </c>
      <c r="DA53" s="59">
        <v>4.8851504367518603E-2</v>
      </c>
      <c r="DB53" s="59">
        <v>4.6280522430437253E-2</v>
      </c>
      <c r="DC53" s="59">
        <v>5.702257941063911E-2</v>
      </c>
      <c r="DD53" s="59">
        <v>4.8976853404897686E-2</v>
      </c>
      <c r="DE53" s="59">
        <v>5.1356238698010849E-2</v>
      </c>
      <c r="DF53" s="59">
        <v>4.2072857875833758E-2</v>
      </c>
      <c r="DG53" s="59">
        <v>4.6302695231513473E-2</v>
      </c>
      <c r="DH53" s="59">
        <f t="shared" ref="DH53" si="728">DH25/DH$30</f>
        <v>4.0887040887040885E-2</v>
      </c>
      <c r="DI53" s="59">
        <v>4.3601895734597156E-2</v>
      </c>
      <c r="DJ53" s="59">
        <v>3.2525649421523688E-2</v>
      </c>
      <c r="DK53" s="59">
        <v>4.3663471778487756E-2</v>
      </c>
      <c r="DL53" s="59">
        <v>3.5266686097347712E-2</v>
      </c>
      <c r="DM53" s="59">
        <v>4.2061281337047354E-2</v>
      </c>
      <c r="DN53" s="59">
        <v>3.5453135386660756E-2</v>
      </c>
      <c r="DO53" s="59">
        <v>3.8823865258349986E-2</v>
      </c>
      <c r="DP53" s="59">
        <v>3.4422403733955657E-2</v>
      </c>
      <c r="DQ53" s="59">
        <v>3.2516493873704054E-2</v>
      </c>
      <c r="DR53" s="59">
        <v>3.0318602261048305E-2</v>
      </c>
      <c r="DS53" s="59">
        <v>3.0671296296296297E-2</v>
      </c>
      <c r="DT53" s="59">
        <v>2.9126213592233011E-2</v>
      </c>
      <c r="DU53" s="59">
        <v>2.0150273224043717E-2</v>
      </c>
      <c r="DV53" s="59">
        <v>1.8538713195201745E-2</v>
      </c>
      <c r="DW53" s="59">
        <f t="shared" ref="DW53:DX53" si="729">DW25/DW$30</f>
        <v>2.2173826964957434E-2</v>
      </c>
      <c r="DX53" s="59">
        <f t="shared" si="729"/>
        <v>2.7342934669171363E-2</v>
      </c>
      <c r="DY53" s="59">
        <f t="shared" ref="DY53:DZ53" si="730">DY25/DY$30</f>
        <v>2.1733730750124192E-2</v>
      </c>
      <c r="DZ53" s="59">
        <f t="shared" si="730"/>
        <v>2.4883028498511272E-2</v>
      </c>
      <c r="EA53" s="59">
        <f t="shared" ref="EA53:EB53" si="731">EA25/EA$30</f>
        <v>2.775574940523394E-2</v>
      </c>
      <c r="EB53" s="59">
        <f t="shared" si="731"/>
        <v>2.5552302368911366E-2</v>
      </c>
      <c r="EC53" s="59">
        <f t="shared" ref="EC53:ED53" si="732">EC25/EC$30</f>
        <v>2.4127164348566564E-2</v>
      </c>
      <c r="ED53" s="59">
        <f t="shared" si="732"/>
        <v>2.4674115456238363E-2</v>
      </c>
      <c r="EE53" s="59">
        <f t="shared" ref="EE53:EF53" si="733">EE25/EE$30</f>
        <v>2.2417449257800665E-2</v>
      </c>
      <c r="EF53" s="59">
        <f t="shared" si="733"/>
        <v>2.0431654676258994E-2</v>
      </c>
      <c r="EG53" s="59">
        <f t="shared" ref="EG53" si="734">EG25/EG$30</f>
        <v>1.6533720087019581E-2</v>
      </c>
      <c r="EH53" s="59"/>
      <c r="EI53" s="59">
        <f t="shared" si="568"/>
        <v>1.5326868939630905E-2</v>
      </c>
      <c r="EJ53" s="59">
        <f t="shared" si="568"/>
        <v>1.5444015444015444E-2</v>
      </c>
      <c r="EK53" s="59">
        <f t="shared" ref="EK53:GH53" si="735">EK25/EK$30</f>
        <v>2.2399056881815503E-2</v>
      </c>
      <c r="EL53" s="59">
        <f t="shared" si="735"/>
        <v>2.0936639118457299E-2</v>
      </c>
      <c r="EM53" s="59">
        <f t="shared" si="735"/>
        <v>1.6459977452085682E-2</v>
      </c>
      <c r="EN53" s="59">
        <f t="shared" si="735"/>
        <v>2.3973546431523836E-2</v>
      </c>
      <c r="EO53" s="59">
        <f t="shared" si="735"/>
        <v>2.2141340612678192E-2</v>
      </c>
      <c r="EP53" s="59">
        <f t="shared" si="735"/>
        <v>2.0339927556422402E-2</v>
      </c>
      <c r="EQ53" s="59">
        <f t="shared" ca="1" si="735"/>
        <v>2.2359887716581157E-2</v>
      </c>
      <c r="ER53" s="59" t="e">
        <f t="shared" ca="1" si="735"/>
        <v>#DIV/0!</v>
      </c>
      <c r="ES53" s="59" t="e">
        <f t="shared" ca="1" si="735"/>
        <v>#DIV/0!</v>
      </c>
      <c r="ET53" s="59" t="e">
        <f t="shared" ca="1" si="735"/>
        <v>#DIV/0!</v>
      </c>
      <c r="EU53" s="59" t="e">
        <f t="shared" ca="1" si="735"/>
        <v>#DIV/0!</v>
      </c>
      <c r="EV53" s="59" t="e">
        <f t="shared" ca="1" si="735"/>
        <v>#DIV/0!</v>
      </c>
      <c r="EW53" s="59" t="e">
        <f t="shared" ca="1" si="735"/>
        <v>#DIV/0!</v>
      </c>
      <c r="EX53" s="59" t="e">
        <f t="shared" ca="1" si="735"/>
        <v>#DIV/0!</v>
      </c>
      <c r="EY53" s="59" t="e">
        <f t="shared" ca="1" si="735"/>
        <v>#DIV/0!</v>
      </c>
      <c r="EZ53" s="59" t="e">
        <f t="shared" ca="1" si="735"/>
        <v>#DIV/0!</v>
      </c>
      <c r="FA53" s="59" t="e">
        <f t="shared" ca="1" si="735"/>
        <v>#DIV/0!</v>
      </c>
      <c r="FB53" s="59" t="e">
        <f t="shared" ca="1" si="735"/>
        <v>#DIV/0!</v>
      </c>
      <c r="FC53" s="59" t="e">
        <f t="shared" ca="1" si="735"/>
        <v>#DIV/0!</v>
      </c>
      <c r="FD53" s="59" t="e">
        <f t="shared" ca="1" si="735"/>
        <v>#DIV/0!</v>
      </c>
      <c r="FE53" s="59" t="e">
        <f t="shared" ca="1" si="735"/>
        <v>#DIV/0!</v>
      </c>
      <c r="FF53" s="59" t="e">
        <f t="shared" ca="1" si="735"/>
        <v>#DIV/0!</v>
      </c>
      <c r="FG53" s="59" t="e">
        <f t="shared" ca="1" si="735"/>
        <v>#DIV/0!</v>
      </c>
      <c r="FH53" s="59" t="e">
        <f t="shared" ca="1" si="735"/>
        <v>#DIV/0!</v>
      </c>
      <c r="FI53" s="59" t="e">
        <f t="shared" ca="1" si="735"/>
        <v>#DIV/0!</v>
      </c>
      <c r="FJ53" s="59" t="e">
        <f t="shared" ca="1" si="735"/>
        <v>#DIV/0!</v>
      </c>
      <c r="FK53" s="59" t="e">
        <f t="shared" ca="1" si="735"/>
        <v>#DIV/0!</v>
      </c>
      <c r="FL53" s="59" t="e">
        <f t="shared" ca="1" si="735"/>
        <v>#DIV/0!</v>
      </c>
      <c r="FM53" s="59" t="e">
        <f t="shared" ca="1" si="735"/>
        <v>#DIV/0!</v>
      </c>
      <c r="FN53" s="59" t="e">
        <f t="shared" ca="1" si="735"/>
        <v>#DIV/0!</v>
      </c>
      <c r="FO53" s="59" t="e">
        <f t="shared" ca="1" si="735"/>
        <v>#DIV/0!</v>
      </c>
      <c r="FP53" s="59" t="e">
        <f t="shared" ca="1" si="735"/>
        <v>#DIV/0!</v>
      </c>
      <c r="FQ53" s="59" t="e">
        <f t="shared" ca="1" si="735"/>
        <v>#DIV/0!</v>
      </c>
      <c r="FR53" s="59" t="e">
        <f t="shared" ca="1" si="735"/>
        <v>#DIV/0!</v>
      </c>
      <c r="FS53" s="59" t="e">
        <f t="shared" ca="1" si="735"/>
        <v>#DIV/0!</v>
      </c>
      <c r="FT53" s="59" t="e">
        <f t="shared" ca="1" si="735"/>
        <v>#DIV/0!</v>
      </c>
      <c r="FU53" s="59" t="e">
        <f t="shared" ca="1" si="735"/>
        <v>#DIV/0!</v>
      </c>
      <c r="FV53" s="59" t="e">
        <f t="shared" ca="1" si="735"/>
        <v>#DIV/0!</v>
      </c>
      <c r="FW53" s="59" t="e">
        <f t="shared" ca="1" si="735"/>
        <v>#DIV/0!</v>
      </c>
      <c r="FX53" s="59" t="e">
        <f t="shared" ca="1" si="735"/>
        <v>#DIV/0!</v>
      </c>
      <c r="FY53" s="59" t="e">
        <f t="shared" ca="1" si="735"/>
        <v>#DIV/0!</v>
      </c>
      <c r="FZ53" s="59" t="e">
        <f t="shared" ca="1" si="735"/>
        <v>#DIV/0!</v>
      </c>
      <c r="GA53" s="59" t="e">
        <f t="shared" ca="1" si="735"/>
        <v>#DIV/0!</v>
      </c>
      <c r="GB53" s="59" t="e">
        <f t="shared" ca="1" si="735"/>
        <v>#DIV/0!</v>
      </c>
      <c r="GC53" s="59" t="e">
        <f t="shared" ca="1" si="735"/>
        <v>#DIV/0!</v>
      </c>
      <c r="GD53" s="59" t="e">
        <f t="shared" ca="1" si="735"/>
        <v>#DIV/0!</v>
      </c>
      <c r="GE53" s="59" t="e">
        <f t="shared" ca="1" si="735"/>
        <v>#DIV/0!</v>
      </c>
      <c r="GF53" s="59" t="e">
        <f t="shared" ca="1" si="735"/>
        <v>#DIV/0!</v>
      </c>
      <c r="GG53" s="59" t="e">
        <f t="shared" ca="1" si="735"/>
        <v>#DIV/0!</v>
      </c>
      <c r="GH53" s="59" t="e">
        <f t="shared" ca="1" si="735"/>
        <v>#DIV/0!</v>
      </c>
      <c r="GI53" s="59" t="e">
        <f t="shared" ref="GI53" ca="1" si="736">GI25/GI$30</f>
        <v>#DIV/0!</v>
      </c>
    </row>
    <row r="54" spans="2:191" x14ac:dyDescent="0.2">
      <c r="B54" s="55" t="str">
        <f t="shared" si="526"/>
        <v>Citroen</v>
      </c>
      <c r="D54" s="59">
        <f t="shared" ref="D54:AA54" si="737">D26/D$30</f>
        <v>2.9962546816479401E-2</v>
      </c>
      <c r="E54" s="59">
        <f t="shared" si="737"/>
        <v>3.7870472008781561E-2</v>
      </c>
      <c r="F54" s="59">
        <f t="shared" si="737"/>
        <v>3.3315565031982942E-2</v>
      </c>
      <c r="G54" s="59">
        <f t="shared" si="737"/>
        <v>5.7980456026058634E-2</v>
      </c>
      <c r="H54" s="59">
        <f t="shared" si="737"/>
        <v>3.6384976525821594E-2</v>
      </c>
      <c r="I54" s="59">
        <f t="shared" si="737"/>
        <v>3.4889687018984095E-2</v>
      </c>
      <c r="J54" s="59">
        <f t="shared" si="737"/>
        <v>4.8755186721991702E-2</v>
      </c>
      <c r="K54" s="59">
        <f t="shared" si="737"/>
        <v>2.2511848341232227E-2</v>
      </c>
      <c r="L54" s="59">
        <f t="shared" si="737"/>
        <v>1.5938303341902313E-2</v>
      </c>
      <c r="M54" s="59">
        <f t="shared" si="737"/>
        <v>3.235082674335011E-2</v>
      </c>
      <c r="N54" s="59">
        <f t="shared" si="737"/>
        <v>1.4973262032085561E-2</v>
      </c>
      <c r="O54" s="59">
        <f t="shared" si="737"/>
        <v>1.1627906976744186E-2</v>
      </c>
      <c r="P54" s="59">
        <f t="shared" si="737"/>
        <v>2.2779043280182234E-2</v>
      </c>
      <c r="Q54" s="59">
        <f t="shared" si="737"/>
        <v>1.7167381974248927E-2</v>
      </c>
      <c r="R54" s="59">
        <f t="shared" si="737"/>
        <v>2.6659103800340329E-2</v>
      </c>
      <c r="S54" s="59">
        <f t="shared" si="737"/>
        <v>1.9834710743801654E-2</v>
      </c>
      <c r="T54" s="59">
        <f t="shared" si="737"/>
        <v>2.6211278792692614E-2</v>
      </c>
      <c r="U54" s="59">
        <f t="shared" si="737"/>
        <v>2.5285972305839857E-2</v>
      </c>
      <c r="V54" s="59">
        <f t="shared" si="737"/>
        <v>1.1090573012939002E-2</v>
      </c>
      <c r="W54" s="59">
        <f t="shared" si="737"/>
        <v>4.4989775051124746E-2</v>
      </c>
      <c r="X54" s="59">
        <f t="shared" si="737"/>
        <v>1.8979225442421133E-2</v>
      </c>
      <c r="Y54" s="59">
        <f t="shared" si="737"/>
        <v>1.5425888665325285E-2</v>
      </c>
      <c r="Z54" s="59">
        <f t="shared" si="737"/>
        <v>1.9989479221462388E-2</v>
      </c>
      <c r="AA54" s="59">
        <f t="shared" si="737"/>
        <v>2.5034770514603615E-2</v>
      </c>
      <c r="AB54" s="59">
        <f t="shared" si="572"/>
        <v>2.5034770514603615E-2</v>
      </c>
      <c r="AC54" s="59">
        <f t="shared" si="528"/>
        <v>1.7651296829971182E-2</v>
      </c>
      <c r="AD54" s="59">
        <f t="shared" si="528"/>
        <v>6.4655172413793103E-3</v>
      </c>
      <c r="AE54" s="59">
        <f t="shared" si="528"/>
        <v>6.020469596628537E-3</v>
      </c>
      <c r="AF54" s="59">
        <f t="shared" si="528"/>
        <v>9.0817356205852677E-3</v>
      </c>
      <c r="AG54" s="59">
        <f t="shared" si="528"/>
        <v>7.1982281284606866E-3</v>
      </c>
      <c r="AH54" s="59">
        <f t="shared" si="528"/>
        <v>8.7994971715901951E-3</v>
      </c>
      <c r="AI54" s="59"/>
      <c r="AJ54" s="59">
        <f t="shared" si="529"/>
        <v>8.771929824561403E-3</v>
      </c>
      <c r="AK54" s="59">
        <f t="shared" si="529"/>
        <v>4.2432814710042432E-3</v>
      </c>
      <c r="AL54" s="59">
        <f t="shared" si="529"/>
        <v>2.1905805038335158E-3</v>
      </c>
      <c r="AM54" s="59">
        <f t="shared" si="529"/>
        <v>2.5641025641025641E-3</v>
      </c>
      <c r="AN54" s="59">
        <f t="shared" si="529"/>
        <v>2.7913468248429866E-3</v>
      </c>
      <c r="AO54" s="59">
        <f t="shared" si="529"/>
        <v>1.0327022375215147E-2</v>
      </c>
      <c r="AP54" s="59">
        <f t="shared" si="529"/>
        <v>1.1783189316575019E-2</v>
      </c>
      <c r="AQ54" s="59">
        <f t="shared" si="529"/>
        <v>7.7476480354178199E-3</v>
      </c>
      <c r="AR54" s="59">
        <f t="shared" ref="AR54" si="738">AR26/AR$30</f>
        <v>9.6758587324625063E-3</v>
      </c>
      <c r="AS54" s="59">
        <f t="shared" si="574"/>
        <v>9.6758587324625063E-3</v>
      </c>
      <c r="AT54" s="59">
        <f t="shared" ref="AT54:AU54" si="739">AT26/AT$30</f>
        <v>6.8665215206833025E-3</v>
      </c>
      <c r="AU54" s="59">
        <f t="shared" si="739"/>
        <v>3.9913232104121475E-2</v>
      </c>
      <c r="AV54" s="59">
        <f t="shared" ref="AV54:AW54" si="740">AV26/AV$30</f>
        <v>2.555608140085187E-2</v>
      </c>
      <c r="AW54" s="59">
        <f t="shared" si="740"/>
        <v>6.8894247330347916E-3</v>
      </c>
      <c r="AX54" s="59">
        <f t="shared" ref="AX54:AY54" si="741">AX26/AX$30</f>
        <v>3.9954337899543377E-3</v>
      </c>
      <c r="AY54" s="59">
        <f t="shared" si="741"/>
        <v>2.3939808481532147E-2</v>
      </c>
      <c r="AZ54" s="59">
        <f t="shared" ref="AZ54:BA54" si="742">AZ26/AZ$30</f>
        <v>1.7398508699254349E-2</v>
      </c>
      <c r="BA54" s="59">
        <f t="shared" si="742"/>
        <v>1.3428827215756492E-3</v>
      </c>
      <c r="BB54" s="59">
        <f t="shared" ref="BB54:BC54" si="743">BB26/BB$30</f>
        <v>1.3909587680079483E-2</v>
      </c>
      <c r="BC54" s="59">
        <f t="shared" si="743"/>
        <v>2.3673469387755101E-2</v>
      </c>
      <c r="BD54" s="59">
        <f t="shared" ref="BD54:BE54" si="744">BD26/BD$30</f>
        <v>5.3238686779059448E-3</v>
      </c>
      <c r="BE54" s="59">
        <f t="shared" si="744"/>
        <v>5.7471264367816091E-3</v>
      </c>
      <c r="BF54" s="59">
        <f t="shared" ref="BF54:BG54" si="745">BF26/BF$30</f>
        <v>3.5414725069897485E-2</v>
      </c>
      <c r="BG54" s="59">
        <f t="shared" si="745"/>
        <v>2.6651860077734593E-2</v>
      </c>
      <c r="BH54" s="59">
        <f t="shared" ref="BH54:BI54" si="746">BH26/BH$30</f>
        <v>5.4901960784313726E-3</v>
      </c>
      <c r="BI54" s="59">
        <f t="shared" si="746"/>
        <v>2.3974763406940065E-2</v>
      </c>
      <c r="BJ54" s="59">
        <f t="shared" ref="BJ54:BK54" si="747">BJ26/BJ$30</f>
        <v>3.2765957446808512E-2</v>
      </c>
      <c r="BK54" s="59">
        <f t="shared" si="747"/>
        <v>2.0934761441090556E-2</v>
      </c>
      <c r="BL54" s="59">
        <f t="shared" ref="BL54:BM54" si="748">BL26/BL$30</f>
        <v>9.8425196850393699E-3</v>
      </c>
      <c r="BM54" s="59">
        <f t="shared" si="748"/>
        <v>1.2048192771084338E-2</v>
      </c>
      <c r="BN54" s="59">
        <f t="shared" ref="BN54:BO54" si="749">BN26/BN$30</f>
        <v>1.6414141414141416E-2</v>
      </c>
      <c r="BO54" s="59">
        <f t="shared" si="749"/>
        <v>3.1796502384737677E-2</v>
      </c>
      <c r="BP54" s="59">
        <f t="shared" ref="BP54:BQ54" si="750">BP26/BP$30</f>
        <v>1.6578749058025623E-2</v>
      </c>
      <c r="BQ54" s="59">
        <f t="shared" si="750"/>
        <v>3.2841328413284132E-2</v>
      </c>
      <c r="BR54" s="59">
        <f t="shared" ref="BR54:BS54" si="751">BR26/BR$30</f>
        <v>3.2841328413284132E-2</v>
      </c>
      <c r="BS54" s="59">
        <f t="shared" si="751"/>
        <v>1.8957345971563982E-2</v>
      </c>
      <c r="BT54" s="59">
        <f t="shared" ref="BT54:BU54" si="752">BT26/BT$30</f>
        <v>2.9830508474576273E-2</v>
      </c>
      <c r="BU54" s="59">
        <f t="shared" si="752"/>
        <v>5.5154300722258701E-2</v>
      </c>
      <c r="BV54" s="59">
        <f t="shared" ref="BV54" si="753">BV26/BV$30</f>
        <v>5.4961832061068701E-2</v>
      </c>
      <c r="BW54" s="59">
        <f t="shared" ref="BW54:BX54" si="754">BW26/BW$30</f>
        <v>0.10038382049010924</v>
      </c>
      <c r="BX54" s="59">
        <f t="shared" si="754"/>
        <v>2.355072463768116E-2</v>
      </c>
      <c r="BY54" s="59">
        <f t="shared" ref="BY54:BZ54" si="755">BY26/BY$30</f>
        <v>3.7453183520599251E-3</v>
      </c>
      <c r="BZ54" s="59">
        <f t="shared" si="755"/>
        <v>8.0321285140562242E-3</v>
      </c>
      <c r="CA54" s="59">
        <f t="shared" ref="CA54:CB54" si="756">CA26/CA$30</f>
        <v>1.167560744714421E-2</v>
      </c>
      <c r="CB54" s="59">
        <f t="shared" si="756"/>
        <v>5.5555555555555558E-3</v>
      </c>
      <c r="CC54" s="59">
        <f t="shared" ref="CC54:CD54" si="757">CC26/CC$30</f>
        <v>1.0473588342440802E-2</v>
      </c>
      <c r="CD54" s="59">
        <f t="shared" si="757"/>
        <v>5.9230009871668312E-3</v>
      </c>
      <c r="CE54" s="59">
        <f t="shared" ref="CE54:CF54" si="758">CE26/CE$30</f>
        <v>1.6767582673497903E-2</v>
      </c>
      <c r="CF54" s="59">
        <f t="shared" si="758"/>
        <v>4.3747721472839956E-3</v>
      </c>
      <c r="CG54" s="59">
        <f t="shared" ref="CG54:CH54" si="759">CG26/CG$30</f>
        <v>1.6125262911895304E-2</v>
      </c>
      <c r="CH54" s="59">
        <f t="shared" si="759"/>
        <v>0</v>
      </c>
      <c r="CI54" s="59">
        <f t="shared" ref="CI54:CK54" si="760">CI26/CI$30</f>
        <v>2.9960053262316909E-3</v>
      </c>
      <c r="CJ54" s="59"/>
      <c r="CK54" s="59">
        <f t="shared" si="760"/>
        <v>1.1359602413915513E-2</v>
      </c>
      <c r="CL54" s="59">
        <f t="shared" ref="CL54:CM54" si="761">CL26/CL$30</f>
        <v>1.3127051101734646E-2</v>
      </c>
      <c r="CM54" s="59">
        <f t="shared" si="761"/>
        <v>4.0439340988517224E-2</v>
      </c>
      <c r="CN54" s="59">
        <f t="shared" ref="CN54:CO54" si="762">CN26/CN$30</f>
        <v>4.7294224647567079E-2</v>
      </c>
      <c r="CO54" s="59">
        <f t="shared" si="762"/>
        <v>9.4752186588921289E-3</v>
      </c>
      <c r="CP54" s="59">
        <f t="shared" ref="CP54:CQ54" si="763">CP26/CP$30</f>
        <v>5.121042830540037E-3</v>
      </c>
      <c r="CQ54" s="59">
        <f t="shared" si="763"/>
        <v>9.4086021505376347E-3</v>
      </c>
      <c r="CR54" s="59">
        <f t="shared" ref="CR54" si="764">CR26/CR$30</f>
        <v>6.0975609756097563E-3</v>
      </c>
      <c r="CS54" s="59">
        <f t="shared" ref="CS54:CV54" si="765">CS26/CS$30</f>
        <v>6.0155697098372256E-3</v>
      </c>
      <c r="CT54" s="59">
        <f t="shared" si="765"/>
        <v>5.4482417038137689E-3</v>
      </c>
      <c r="CU54" s="59">
        <f t="shared" ref="CU54" si="766">CU26/CU$30</f>
        <v>9.7719869706840382E-3</v>
      </c>
      <c r="CV54" s="59">
        <f t="shared" si="765"/>
        <v>5.7405281285878304E-3</v>
      </c>
      <c r="CW54" s="59">
        <f t="shared" ref="CW54:CX54" si="767">CW26/CW$30</f>
        <v>5.3485469780709572E-4</v>
      </c>
      <c r="CX54" s="59">
        <f t="shared" si="767"/>
        <v>8.5339835416031705E-3</v>
      </c>
      <c r="CY54" s="59">
        <f t="shared" ref="CY54" si="768">CY26/CY$30</f>
        <v>5.9397539244802717E-3</v>
      </c>
      <c r="CZ54" s="59">
        <v>7.9051383399209485E-4</v>
      </c>
      <c r="DA54" s="59">
        <v>3.2351989647363315E-4</v>
      </c>
      <c r="DB54" s="59">
        <v>6.2464508801817146E-3</v>
      </c>
      <c r="DC54" s="59">
        <v>6.8886337543053958E-3</v>
      </c>
      <c r="DD54" s="59">
        <v>2.5159342502515933E-2</v>
      </c>
      <c r="DE54" s="59">
        <v>3.2549728752260397E-3</v>
      </c>
      <c r="DF54" s="59">
        <v>1.5392508978963571E-3</v>
      </c>
      <c r="DG54" s="59">
        <v>2.7643400138217E-3</v>
      </c>
      <c r="DH54" s="59">
        <f t="shared" ref="DH54" si="769">DH26/DH$30</f>
        <v>4.8510048510048507E-3</v>
      </c>
      <c r="DI54" s="59">
        <v>7.5829383886255926E-3</v>
      </c>
      <c r="DJ54" s="59">
        <v>7.4219602706832571E-3</v>
      </c>
      <c r="DK54" s="59">
        <v>3.6513007759014149E-3</v>
      </c>
      <c r="DL54" s="59">
        <v>3.2060623724861556E-3</v>
      </c>
      <c r="DM54" s="59">
        <v>1.3927576601671309E-3</v>
      </c>
      <c r="DN54" s="59">
        <v>3.5453135386660757E-3</v>
      </c>
      <c r="DO54" s="59">
        <v>5.7093919497573512E-4</v>
      </c>
      <c r="DP54" s="59">
        <v>2.9171528588098014E-4</v>
      </c>
      <c r="DQ54" s="59">
        <v>9.42507068803016E-4</v>
      </c>
      <c r="DR54" s="59">
        <v>5.1387461459403907E-4</v>
      </c>
      <c r="DS54" s="59">
        <v>3.472222222222222E-3</v>
      </c>
      <c r="DT54" s="59">
        <v>2.9873039581777448E-3</v>
      </c>
      <c r="DU54" s="59">
        <v>1.7076502732240437E-3</v>
      </c>
      <c r="DV54" s="59">
        <v>2.8353326063249727E-3</v>
      </c>
      <c r="DW54" s="59">
        <f t="shared" ref="DW54:DX54" si="770">DW26/DW$30</f>
        <v>2.375767174816868E-3</v>
      </c>
      <c r="DX54" s="59">
        <f t="shared" si="770"/>
        <v>3.3395950740972655E-3</v>
      </c>
      <c r="DY54" s="59">
        <f t="shared" ref="DY54:DZ54" si="771">DY26/DY$30</f>
        <v>2.856433184302037E-3</v>
      </c>
      <c r="DZ54" s="59">
        <f t="shared" si="771"/>
        <v>-4.9553381539770312E-2</v>
      </c>
      <c r="EA54" s="59">
        <f t="shared" ref="EA54:EB54" si="772">EA26/EA$30</f>
        <v>0</v>
      </c>
      <c r="EB54" s="59">
        <f t="shared" si="772"/>
        <v>0</v>
      </c>
      <c r="EC54" s="59">
        <f t="shared" ref="EC54:ED54" si="773">EC26/EC$30</f>
        <v>0</v>
      </c>
      <c r="ED54" s="59">
        <f t="shared" si="773"/>
        <v>0</v>
      </c>
      <c r="EE54" s="59">
        <f t="shared" ref="EE54:EF54" si="774">EE26/EE$30</f>
        <v>0</v>
      </c>
      <c r="EF54" s="59">
        <f t="shared" si="774"/>
        <v>0</v>
      </c>
      <c r="EG54" s="59">
        <f t="shared" ref="EG54" si="775">EG26/EG$30</f>
        <v>0</v>
      </c>
      <c r="EH54" s="59"/>
      <c r="EI54" s="59">
        <f t="shared" si="568"/>
        <v>0</v>
      </c>
      <c r="EJ54" s="59">
        <f t="shared" si="568"/>
        <v>0</v>
      </c>
      <c r="EK54" s="59">
        <f t="shared" ref="EK54:GH54" si="776">EK26/EK$30</f>
        <v>0</v>
      </c>
      <c r="EL54" s="59">
        <f t="shared" si="776"/>
        <v>0</v>
      </c>
      <c r="EM54" s="59">
        <f t="shared" si="776"/>
        <v>0</v>
      </c>
      <c r="EN54" s="59">
        <f t="shared" si="776"/>
        <v>0</v>
      </c>
      <c r="EO54" s="59">
        <f t="shared" si="776"/>
        <v>0</v>
      </c>
      <c r="EP54" s="59">
        <f t="shared" si="776"/>
        <v>0</v>
      </c>
      <c r="EQ54" s="59">
        <f t="shared" ca="1" si="776"/>
        <v>0</v>
      </c>
      <c r="ER54" s="59" t="e">
        <f t="shared" ca="1" si="776"/>
        <v>#DIV/0!</v>
      </c>
      <c r="ES54" s="59" t="e">
        <f t="shared" ca="1" si="776"/>
        <v>#DIV/0!</v>
      </c>
      <c r="ET54" s="59" t="e">
        <f t="shared" ca="1" si="776"/>
        <v>#DIV/0!</v>
      </c>
      <c r="EU54" s="59" t="e">
        <f t="shared" ca="1" si="776"/>
        <v>#DIV/0!</v>
      </c>
      <c r="EV54" s="59" t="e">
        <f t="shared" ca="1" si="776"/>
        <v>#DIV/0!</v>
      </c>
      <c r="EW54" s="59" t="e">
        <f t="shared" ca="1" si="776"/>
        <v>#DIV/0!</v>
      </c>
      <c r="EX54" s="59" t="e">
        <f t="shared" ca="1" si="776"/>
        <v>#DIV/0!</v>
      </c>
      <c r="EY54" s="59" t="e">
        <f t="shared" ca="1" si="776"/>
        <v>#DIV/0!</v>
      </c>
      <c r="EZ54" s="59" t="e">
        <f t="shared" ca="1" si="776"/>
        <v>#DIV/0!</v>
      </c>
      <c r="FA54" s="59" t="e">
        <f t="shared" ca="1" si="776"/>
        <v>#DIV/0!</v>
      </c>
      <c r="FB54" s="59" t="e">
        <f t="shared" ca="1" si="776"/>
        <v>#DIV/0!</v>
      </c>
      <c r="FC54" s="59" t="e">
        <f t="shared" ca="1" si="776"/>
        <v>#DIV/0!</v>
      </c>
      <c r="FD54" s="59" t="e">
        <f t="shared" ca="1" si="776"/>
        <v>#DIV/0!</v>
      </c>
      <c r="FE54" s="59" t="e">
        <f t="shared" ca="1" si="776"/>
        <v>#DIV/0!</v>
      </c>
      <c r="FF54" s="59" t="e">
        <f t="shared" ca="1" si="776"/>
        <v>#DIV/0!</v>
      </c>
      <c r="FG54" s="59" t="e">
        <f t="shared" ca="1" si="776"/>
        <v>#DIV/0!</v>
      </c>
      <c r="FH54" s="59" t="e">
        <f t="shared" ca="1" si="776"/>
        <v>#DIV/0!</v>
      </c>
      <c r="FI54" s="59" t="e">
        <f t="shared" ca="1" si="776"/>
        <v>#DIV/0!</v>
      </c>
      <c r="FJ54" s="59" t="e">
        <f t="shared" ca="1" si="776"/>
        <v>#DIV/0!</v>
      </c>
      <c r="FK54" s="59" t="e">
        <f t="shared" ca="1" si="776"/>
        <v>#DIV/0!</v>
      </c>
      <c r="FL54" s="59" t="e">
        <f t="shared" ca="1" si="776"/>
        <v>#DIV/0!</v>
      </c>
      <c r="FM54" s="59" t="e">
        <f t="shared" ca="1" si="776"/>
        <v>#DIV/0!</v>
      </c>
      <c r="FN54" s="59" t="e">
        <f t="shared" ca="1" si="776"/>
        <v>#DIV/0!</v>
      </c>
      <c r="FO54" s="59" t="e">
        <f t="shared" ca="1" si="776"/>
        <v>#DIV/0!</v>
      </c>
      <c r="FP54" s="59" t="e">
        <f t="shared" ca="1" si="776"/>
        <v>#DIV/0!</v>
      </c>
      <c r="FQ54" s="59" t="e">
        <f t="shared" ca="1" si="776"/>
        <v>#DIV/0!</v>
      </c>
      <c r="FR54" s="59" t="e">
        <f t="shared" ca="1" si="776"/>
        <v>#DIV/0!</v>
      </c>
      <c r="FS54" s="59" t="e">
        <f t="shared" ca="1" si="776"/>
        <v>#DIV/0!</v>
      </c>
      <c r="FT54" s="59" t="e">
        <f t="shared" ca="1" si="776"/>
        <v>#DIV/0!</v>
      </c>
      <c r="FU54" s="59" t="e">
        <f t="shared" ca="1" si="776"/>
        <v>#DIV/0!</v>
      </c>
      <c r="FV54" s="59" t="e">
        <f t="shared" ca="1" si="776"/>
        <v>#DIV/0!</v>
      </c>
      <c r="FW54" s="59" t="e">
        <f t="shared" ca="1" si="776"/>
        <v>#DIV/0!</v>
      </c>
      <c r="FX54" s="59" t="e">
        <f t="shared" ca="1" si="776"/>
        <v>#DIV/0!</v>
      </c>
      <c r="FY54" s="59" t="e">
        <f t="shared" ca="1" si="776"/>
        <v>#DIV/0!</v>
      </c>
      <c r="FZ54" s="59" t="e">
        <f t="shared" ca="1" si="776"/>
        <v>#DIV/0!</v>
      </c>
      <c r="GA54" s="59" t="e">
        <f t="shared" ca="1" si="776"/>
        <v>#DIV/0!</v>
      </c>
      <c r="GB54" s="59" t="e">
        <f t="shared" ca="1" si="776"/>
        <v>#DIV/0!</v>
      </c>
      <c r="GC54" s="59" t="e">
        <f t="shared" ca="1" si="776"/>
        <v>#DIV/0!</v>
      </c>
      <c r="GD54" s="59" t="e">
        <f t="shared" ca="1" si="776"/>
        <v>#DIV/0!</v>
      </c>
      <c r="GE54" s="59" t="e">
        <f t="shared" ca="1" si="776"/>
        <v>#DIV/0!</v>
      </c>
      <c r="GF54" s="59" t="e">
        <f t="shared" ca="1" si="776"/>
        <v>#DIV/0!</v>
      </c>
      <c r="GG54" s="59" t="e">
        <f t="shared" ca="1" si="776"/>
        <v>#DIV/0!</v>
      </c>
      <c r="GH54" s="59" t="e">
        <f t="shared" ca="1" si="776"/>
        <v>#DIV/0!</v>
      </c>
      <c r="GI54" s="59" t="e">
        <f t="shared" ref="GI54" ca="1" si="777">GI26/GI$30</f>
        <v>#DIV/0!</v>
      </c>
    </row>
    <row r="55" spans="2:191" x14ac:dyDescent="0.2">
      <c r="B55" s="55" t="str">
        <f t="shared" si="526"/>
        <v>Others</v>
      </c>
      <c r="D55" s="59">
        <f t="shared" ref="D55:AA55" si="778">1-SUM(D49:D54)</f>
        <v>2.2471910112359494E-2</v>
      </c>
      <c r="E55" s="59">
        <f t="shared" si="778"/>
        <v>2.0856201975850697E-2</v>
      </c>
      <c r="F55" s="59">
        <f t="shared" si="778"/>
        <v>2.5053304904051221E-2</v>
      </c>
      <c r="G55" s="59">
        <f t="shared" si="778"/>
        <v>3.3224755700325681E-2</v>
      </c>
      <c r="H55" s="59">
        <f t="shared" si="778"/>
        <v>3.9319248826291009E-2</v>
      </c>
      <c r="I55" s="59">
        <f t="shared" si="778"/>
        <v>2.7193432529502348E-2</v>
      </c>
      <c r="J55" s="59">
        <f t="shared" si="778"/>
        <v>2.4377593360995764E-2</v>
      </c>
      <c r="K55" s="59">
        <f t="shared" si="778"/>
        <v>3.6137440758293837E-2</v>
      </c>
      <c r="L55" s="59">
        <f t="shared" si="778"/>
        <v>3.4961439588689025E-2</v>
      </c>
      <c r="M55" s="59">
        <f t="shared" si="778"/>
        <v>2.0129403306973326E-2</v>
      </c>
      <c r="N55" s="59">
        <f t="shared" si="778"/>
        <v>3.1550802139037271E-2</v>
      </c>
      <c r="O55" s="59">
        <f t="shared" si="778"/>
        <v>2.4479804161566698E-2</v>
      </c>
      <c r="P55" s="59">
        <f t="shared" si="778"/>
        <v>2.9612756264236872E-2</v>
      </c>
      <c r="Q55" s="59">
        <f t="shared" si="778"/>
        <v>2.8203556100551697E-2</v>
      </c>
      <c r="R55" s="59">
        <f t="shared" si="778"/>
        <v>2.836074872376626E-2</v>
      </c>
      <c r="S55" s="59">
        <f t="shared" si="778"/>
        <v>4.9586776859504078E-2</v>
      </c>
      <c r="T55" s="59">
        <f t="shared" si="778"/>
        <v>5.9571088165210617E-2</v>
      </c>
      <c r="U55" s="59">
        <f t="shared" si="778"/>
        <v>4.093919325707418E-2</v>
      </c>
      <c r="V55" s="59">
        <f t="shared" si="778"/>
        <v>3.3887861983980305E-2</v>
      </c>
      <c r="W55" s="59">
        <f t="shared" si="778"/>
        <v>3.2038173142467485E-2</v>
      </c>
      <c r="X55" s="59">
        <f t="shared" si="778"/>
        <v>3.4367786611951834E-2</v>
      </c>
      <c r="Y55" s="59">
        <f t="shared" si="778"/>
        <v>3.2193158953722545E-2</v>
      </c>
      <c r="Z55" s="59">
        <f t="shared" si="778"/>
        <v>6.7332982640715522E-2</v>
      </c>
      <c r="AA55" s="59">
        <f t="shared" si="778"/>
        <v>7.5567918405192502E-2</v>
      </c>
      <c r="AB55" s="59">
        <f t="shared" si="572"/>
        <v>7.5567918405192502E-2</v>
      </c>
      <c r="AC55" s="59">
        <f t="shared" ref="AC55:AH55" si="779">1-SUM(AC49:AC54)</f>
        <v>4.4308357348703087E-2</v>
      </c>
      <c r="AD55" s="59">
        <f t="shared" si="779"/>
        <v>7.9022988505746961E-2</v>
      </c>
      <c r="AE55" s="59">
        <f t="shared" si="779"/>
        <v>5.2980132450331174E-2</v>
      </c>
      <c r="AF55" s="59">
        <f t="shared" si="779"/>
        <v>3.5317860746720497E-2</v>
      </c>
      <c r="AG55" s="59">
        <f t="shared" si="779"/>
        <v>4.5957918050941293E-2</v>
      </c>
      <c r="AH55" s="59">
        <f t="shared" si="779"/>
        <v>6.4110622250157179E-2</v>
      </c>
      <c r="AI55" s="59"/>
      <c r="AJ55" s="59">
        <f t="shared" ref="AJ55:AQ55" si="780">1-SUM(AJ49:AJ54)</f>
        <v>1.7543859649122751E-2</v>
      </c>
      <c r="AK55" s="59">
        <f t="shared" si="780"/>
        <v>3.630363036303641E-2</v>
      </c>
      <c r="AL55" s="59">
        <f t="shared" si="780"/>
        <v>3.8335158817086601E-2</v>
      </c>
      <c r="AM55" s="59">
        <f t="shared" si="780"/>
        <v>4.4230769230769074E-2</v>
      </c>
      <c r="AN55" s="59">
        <f t="shared" si="780"/>
        <v>4.1870202372644716E-2</v>
      </c>
      <c r="AO55" s="59">
        <f t="shared" si="780"/>
        <v>3.8439472174412015E-2</v>
      </c>
      <c r="AP55" s="59">
        <f t="shared" si="780"/>
        <v>4.084838963079318E-2</v>
      </c>
      <c r="AQ55" s="59">
        <f t="shared" si="780"/>
        <v>3.7631433314886609E-2</v>
      </c>
      <c r="AR55" s="59">
        <f t="shared" ref="AR55" si="781">1-SUM(AR49:AR54)</f>
        <v>3.9671020803096257E-2</v>
      </c>
      <c r="AS55" s="59">
        <f t="shared" si="574"/>
        <v>3.9671020803096257E-2</v>
      </c>
      <c r="AT55" s="59">
        <f t="shared" ref="AT55:AU55" si="782">1-SUM(AT49:AT54)</f>
        <v>3.4500083738067344E-2</v>
      </c>
      <c r="AU55" s="59">
        <f t="shared" si="782"/>
        <v>2.7331887201735294E-2</v>
      </c>
      <c r="AV55" s="59">
        <f t="shared" ref="AV55:AW55" si="783">1-SUM(AV49:AV54)</f>
        <v>1.940369143398013E-2</v>
      </c>
      <c r="AW55" s="59">
        <f t="shared" si="783"/>
        <v>3.065794006200484E-2</v>
      </c>
      <c r="AX55" s="59">
        <f t="shared" ref="AX55:AY55" si="784">1-SUM(AX49:AX54)</f>
        <v>3.824200913241993E-2</v>
      </c>
      <c r="AY55" s="59">
        <f t="shared" si="784"/>
        <v>3.2831737346101231E-2</v>
      </c>
      <c r="AZ55" s="59">
        <f t="shared" ref="AZ55:BA55" si="785">1-SUM(AZ49:AZ54)</f>
        <v>6.2137531068765628E-2</v>
      </c>
      <c r="BA55" s="59">
        <f t="shared" si="785"/>
        <v>2.4171888988361645E-2</v>
      </c>
      <c r="BB55" s="59">
        <f t="shared" ref="BB55:BC55" si="786">1-SUM(BB49:BB54)</f>
        <v>2.4341778440139294E-2</v>
      </c>
      <c r="BC55" s="59">
        <f t="shared" si="786"/>
        <v>3.5102040816326618E-2</v>
      </c>
      <c r="BD55" s="59">
        <f t="shared" ref="BD55:BE55" si="787">1-SUM(BD49:BD54)</f>
        <v>2.1739130434782705E-2</v>
      </c>
      <c r="BE55" s="59">
        <f t="shared" si="787"/>
        <v>2.3627075351213223E-2</v>
      </c>
      <c r="BF55" s="59">
        <f t="shared" ref="BF55:BG55" si="788">1-SUM(BF49:BF54)</f>
        <v>3.3084808946877819E-2</v>
      </c>
      <c r="BG55" s="59">
        <f t="shared" si="788"/>
        <v>3.9977790116601852E-2</v>
      </c>
      <c r="BH55" s="59">
        <f t="shared" ref="BH55:BI55" si="789">1-SUM(BH49:BH54)</f>
        <v>3.6078431372549069E-2</v>
      </c>
      <c r="BI55" s="59">
        <f t="shared" si="789"/>
        <v>2.5236593059936974E-2</v>
      </c>
      <c r="BJ55" s="59">
        <f t="shared" ref="BJ55:BK55" si="790">1-SUM(BJ49:BJ54)</f>
        <v>2.1276595744680771E-2</v>
      </c>
      <c r="BK55" s="59">
        <f t="shared" si="790"/>
        <v>4.6251217137293188E-2</v>
      </c>
      <c r="BL55" s="59">
        <f t="shared" ref="BL55:BM55" si="791">1-SUM(BL49:BL54)</f>
        <v>3.4776902887139194E-2</v>
      </c>
      <c r="BM55" s="59">
        <f t="shared" si="791"/>
        <v>2.9803424223208697E-2</v>
      </c>
      <c r="BN55" s="59">
        <f t="shared" ref="BN55:BO55" si="792">1-SUM(BN49:BN54)</f>
        <v>2.7146464646464641E-2</v>
      </c>
      <c r="BO55" s="59">
        <f t="shared" si="792"/>
        <v>2.7556968733439269E-2</v>
      </c>
      <c r="BP55" s="59">
        <f t="shared" ref="BP55:BQ55" si="793">1-SUM(BP49:BP54)</f>
        <v>3.7678975131876347E-2</v>
      </c>
      <c r="BQ55" s="59">
        <f t="shared" si="793"/>
        <v>2.7306273062730591E-2</v>
      </c>
      <c r="BR55" s="59">
        <f t="shared" ref="BR55:BS55" si="794">1-SUM(BR49:BR54)</f>
        <v>2.7306273062730591E-2</v>
      </c>
      <c r="BS55" s="59">
        <f t="shared" si="794"/>
        <v>2.3696682464454999E-2</v>
      </c>
      <c r="BT55" s="59">
        <f t="shared" ref="BT55:BU55" si="795">1-SUM(BT49:BT54)</f>
        <v>2.9830508474576245E-2</v>
      </c>
      <c r="BU55" s="59">
        <f t="shared" si="795"/>
        <v>3.8739330269205396E-2</v>
      </c>
      <c r="BV55" s="59">
        <f t="shared" ref="BV55" si="796">1-SUM(BV49:BV54)</f>
        <v>6.3358778625954071E-2</v>
      </c>
      <c r="BW55" s="59">
        <f t="shared" ref="BW55:BX55" si="797">1-SUM(BW49:BW54)</f>
        <v>4.2810746973723113E-2</v>
      </c>
      <c r="BX55" s="59">
        <f t="shared" si="797"/>
        <v>5.0724637681159424E-2</v>
      </c>
      <c r="BY55" s="59">
        <f t="shared" ref="BY55:BZ55" si="798">1-SUM(BY49:BY54)</f>
        <v>3.1210986267166008E-2</v>
      </c>
      <c r="BZ55" s="59">
        <f t="shared" si="798"/>
        <v>2.7610441767068283E-2</v>
      </c>
      <c r="CA55" s="59">
        <f t="shared" ref="CA55:CB55" si="799">1-SUM(CA49:CA54)</f>
        <v>2.6191227516566662E-2</v>
      </c>
      <c r="CB55" s="59">
        <f t="shared" si="799"/>
        <v>3.3333333333333326E-2</v>
      </c>
      <c r="CC55" s="59">
        <f t="shared" ref="CC55:CD55" si="800">1-SUM(CC49:CC54)</f>
        <v>3.8706739526411571E-2</v>
      </c>
      <c r="CD55" s="59">
        <f t="shared" si="800"/>
        <v>3.0602171767028619E-2</v>
      </c>
      <c r="CE55" s="59">
        <f t="shared" ref="CE55:CF55" si="801">1-SUM(CE49:CE54)</f>
        <v>4.0055891942245014E-2</v>
      </c>
      <c r="CF55" s="59">
        <f t="shared" si="801"/>
        <v>3.6091870215092969E-2</v>
      </c>
      <c r="CG55" s="59">
        <f t="shared" ref="CG55:CH55" si="802">1-SUM(CG49:CG54)</f>
        <v>4.6739892498247171E-2</v>
      </c>
      <c r="CH55" s="59">
        <f t="shared" si="802"/>
        <v>3.7828947368421018E-2</v>
      </c>
      <c r="CI55" s="59">
        <f t="shared" ref="CI55:CK55" si="803">1-SUM(CI49:CI54)</f>
        <v>3.7283621837549963E-2</v>
      </c>
      <c r="CJ55" s="59"/>
      <c r="CK55" s="59">
        <f t="shared" si="803"/>
        <v>2.5559105431309903E-2</v>
      </c>
      <c r="CL55" s="59">
        <f t="shared" ref="CL55:CM55" si="804">1-SUM(CL49:CL54)</f>
        <v>5.0164088138771601E-2</v>
      </c>
      <c r="CM55" s="59">
        <f t="shared" si="804"/>
        <v>3.794308537194202E-2</v>
      </c>
      <c r="CN55" s="59">
        <f t="shared" ref="CN55:CO55" si="805">1-SUM(CN49:CN54)</f>
        <v>4.0927694406548421E-2</v>
      </c>
      <c r="CO55" s="59">
        <f t="shared" si="805"/>
        <v>2.8790087463556935E-2</v>
      </c>
      <c r="CP55" s="59">
        <f t="shared" ref="CP55:CQ55" si="806">1-SUM(CP49:CP54)</f>
        <v>5.4469273743016799E-2</v>
      </c>
      <c r="CQ55" s="59">
        <f t="shared" si="806"/>
        <v>4.4802867383512468E-2</v>
      </c>
      <c r="CR55" s="59">
        <f t="shared" ref="CR55" si="807">1-SUM(CR49:CR54)</f>
        <v>4.4090056285178258E-2</v>
      </c>
      <c r="CS55" s="59">
        <f t="shared" ref="CS55:CV55" si="808">1-SUM(CS49:CS54)</f>
        <v>4.1047416843595141E-2</v>
      </c>
      <c r="CT55" s="59">
        <f t="shared" si="808"/>
        <v>6.3893016344725218E-2</v>
      </c>
      <c r="CU55" s="59">
        <f t="shared" ref="CU55" si="809">1-SUM(CU49:CU54)</f>
        <v>9.1748099891422297E-2</v>
      </c>
      <c r="CV55" s="59">
        <f t="shared" si="808"/>
        <v>0.18790662074244169</v>
      </c>
      <c r="CW55" s="59">
        <f t="shared" ref="CW55:CX55" si="810">1-SUM(CW49:CW54)</f>
        <v>0.23658406133000542</v>
      </c>
      <c r="CX55" s="59">
        <f t="shared" si="810"/>
        <v>-0.48704663212435251</v>
      </c>
      <c r="CY55" s="59">
        <f t="shared" ref="CY55" si="811">1-SUM(CY49:CY54)</f>
        <v>0.23716588884174794</v>
      </c>
      <c r="CZ55" s="59">
        <v>-0.15889328063241126</v>
      </c>
      <c r="DA55" s="59">
        <v>2.78227110967324E-2</v>
      </c>
      <c r="DB55" s="59">
        <v>1.306076093128905E-2</v>
      </c>
      <c r="DC55" s="59">
        <v>2.2579410639112174E-2</v>
      </c>
      <c r="DD55" s="59">
        <v>2.0127474002012868E-2</v>
      </c>
      <c r="DE55" s="59">
        <v>3.3273056057866235E-2</v>
      </c>
      <c r="DF55" s="59">
        <v>3.1298101590559235E-2</v>
      </c>
      <c r="DG55" s="59">
        <v>3.6973047684865201E-2</v>
      </c>
      <c r="DH55" s="59">
        <f t="shared" ref="DH55" si="812">1-SUM(DH49:DH54)</f>
        <v>2.7027027027026973E-2</v>
      </c>
      <c r="DI55" s="59">
        <v>2.3696682464454999E-2</v>
      </c>
      <c r="DJ55" s="59">
        <v>2.9687841082733146E-2</v>
      </c>
      <c r="DK55" s="59">
        <v>2.2059942187737769E-2</v>
      </c>
      <c r="DL55" s="59">
        <v>2.1568055960361376E-2</v>
      </c>
      <c r="DM55" s="59">
        <v>3.2869080779944326E-2</v>
      </c>
      <c r="DN55" s="59">
        <v>4.5202747617992478E-2</v>
      </c>
      <c r="DO55" s="59">
        <v>4.5960605195546678E-2</v>
      </c>
      <c r="DP55" s="59">
        <v>4.2882147024504103E-2</v>
      </c>
      <c r="DQ55" s="59">
        <v>4.6182846371347841E-2</v>
      </c>
      <c r="DR55" s="59">
        <v>6.5775950668036987E-2</v>
      </c>
      <c r="DS55" s="59">
        <v>8.5069444444444531E-2</v>
      </c>
      <c r="DT55" s="59">
        <v>5.6385362210604972E-2</v>
      </c>
      <c r="DU55" s="59">
        <v>6.3866120218579181E-2</v>
      </c>
      <c r="DV55" s="59">
        <v>5.3871319520174432E-2</v>
      </c>
      <c r="DW55" s="59">
        <f t="shared" ref="DW55:DX55" si="813">1-SUM(DW49:DW54)</f>
        <v>6.5729558503266672E-2</v>
      </c>
      <c r="DX55" s="59">
        <f t="shared" si="813"/>
        <v>6.658317678981418E-2</v>
      </c>
      <c r="DY55" s="59">
        <f t="shared" ref="DY55:DZ55" si="814">1-SUM(DY49:DY54)</f>
        <v>6.7312468951813198E-2</v>
      </c>
      <c r="DZ55" s="59">
        <f t="shared" si="814"/>
        <v>0.12845597618034876</v>
      </c>
      <c r="EA55" s="59">
        <f t="shared" ref="EA55:EB55" si="815">1-SUM(EA49:EA54)</f>
        <v>7.8773460216759239E-2</v>
      </c>
      <c r="EB55" s="59">
        <f t="shared" si="815"/>
        <v>8.5174341229704464E-2</v>
      </c>
      <c r="EC55" s="59">
        <f t="shared" ref="EC55:ED55" si="816">1-SUM(EC49:EC54)</f>
        <v>7.5503831961396539E-2</v>
      </c>
      <c r="ED55" s="59">
        <f t="shared" si="816"/>
        <v>8.9385474860335212E-2</v>
      </c>
      <c r="EE55" s="59">
        <f t="shared" ref="EE55:EF55" si="817">1-SUM(EE49:EE54)</f>
        <v>0.11663132384126029</v>
      </c>
      <c r="EF55" s="59">
        <f t="shared" si="817"/>
        <v>8.2589928057553941E-2</v>
      </c>
      <c r="EG55" s="59">
        <f t="shared" ref="EG55" si="818">1-SUM(EG49:EG54)</f>
        <v>8.1363306744017372E-2</v>
      </c>
      <c r="EH55" s="59"/>
      <c r="EI55" s="59">
        <f>1-SUM(EI49:EI54)</f>
        <v>7.006568658116985E-2</v>
      </c>
      <c r="EJ55" s="59">
        <f>1-SUM(EJ49:EJ54)</f>
        <v>8.6389961389961356E-2</v>
      </c>
      <c r="EK55" s="59">
        <f t="shared" ref="EK55:GI55" si="819">1-SUM(EK49:EK54)</f>
        <v>7.5154730327144148E-2</v>
      </c>
      <c r="EL55" s="59">
        <f t="shared" si="819"/>
        <v>8.8154269972451793E-2</v>
      </c>
      <c r="EM55" s="59">
        <f t="shared" si="819"/>
        <v>9.4250281848929029E-2</v>
      </c>
      <c r="EN55" s="59">
        <f t="shared" si="819"/>
        <v>0.11242766602369803</v>
      </c>
      <c r="EO55" s="59">
        <f t="shared" si="819"/>
        <v>9.4934789202305137E-2</v>
      </c>
      <c r="EP55" s="59">
        <f t="shared" si="819"/>
        <v>8.3867372527166362E-2</v>
      </c>
      <c r="EQ55" s="59">
        <f t="shared" ca="1" si="819"/>
        <v>0.10095828090213932</v>
      </c>
      <c r="ER55" s="59" t="e">
        <f t="shared" ca="1" si="819"/>
        <v>#DIV/0!</v>
      </c>
      <c r="ES55" s="59" t="e">
        <f t="shared" ca="1" si="819"/>
        <v>#DIV/0!</v>
      </c>
      <c r="ET55" s="59" t="e">
        <f t="shared" ca="1" si="819"/>
        <v>#DIV/0!</v>
      </c>
      <c r="EU55" s="59" t="e">
        <f t="shared" ca="1" si="819"/>
        <v>#DIV/0!</v>
      </c>
      <c r="EV55" s="59" t="e">
        <f t="shared" ca="1" si="819"/>
        <v>#DIV/0!</v>
      </c>
      <c r="EW55" s="59" t="e">
        <f t="shared" ca="1" si="819"/>
        <v>#DIV/0!</v>
      </c>
      <c r="EX55" s="59" t="e">
        <f t="shared" ca="1" si="819"/>
        <v>#DIV/0!</v>
      </c>
      <c r="EY55" s="59" t="e">
        <f t="shared" ca="1" si="819"/>
        <v>#DIV/0!</v>
      </c>
      <c r="EZ55" s="59" t="e">
        <f t="shared" ca="1" si="819"/>
        <v>#DIV/0!</v>
      </c>
      <c r="FA55" s="59" t="e">
        <f t="shared" ca="1" si="819"/>
        <v>#DIV/0!</v>
      </c>
      <c r="FB55" s="59" t="e">
        <f t="shared" ca="1" si="819"/>
        <v>#DIV/0!</v>
      </c>
      <c r="FC55" s="59" t="e">
        <f t="shared" ca="1" si="819"/>
        <v>#DIV/0!</v>
      </c>
      <c r="FD55" s="59" t="e">
        <f t="shared" ca="1" si="819"/>
        <v>#DIV/0!</v>
      </c>
      <c r="FE55" s="59" t="e">
        <f t="shared" ca="1" si="819"/>
        <v>#DIV/0!</v>
      </c>
      <c r="FF55" s="59" t="e">
        <f t="shared" ca="1" si="819"/>
        <v>#DIV/0!</v>
      </c>
      <c r="FG55" s="59" t="e">
        <f t="shared" ca="1" si="819"/>
        <v>#DIV/0!</v>
      </c>
      <c r="FH55" s="59" t="e">
        <f t="shared" ca="1" si="819"/>
        <v>#DIV/0!</v>
      </c>
      <c r="FI55" s="59" t="e">
        <f t="shared" ca="1" si="819"/>
        <v>#DIV/0!</v>
      </c>
      <c r="FJ55" s="59" t="e">
        <f t="shared" ca="1" si="819"/>
        <v>#DIV/0!</v>
      </c>
      <c r="FK55" s="59" t="e">
        <f t="shared" ca="1" si="819"/>
        <v>#DIV/0!</v>
      </c>
      <c r="FL55" s="59" t="e">
        <f t="shared" ca="1" si="819"/>
        <v>#DIV/0!</v>
      </c>
      <c r="FM55" s="59" t="e">
        <f t="shared" ca="1" si="819"/>
        <v>#DIV/0!</v>
      </c>
      <c r="FN55" s="59" t="e">
        <f t="shared" ca="1" si="819"/>
        <v>#DIV/0!</v>
      </c>
      <c r="FO55" s="59" t="e">
        <f t="shared" ca="1" si="819"/>
        <v>#DIV/0!</v>
      </c>
      <c r="FP55" s="59" t="e">
        <f t="shared" ca="1" si="819"/>
        <v>#DIV/0!</v>
      </c>
      <c r="FQ55" s="59" t="e">
        <f t="shared" ca="1" si="819"/>
        <v>#DIV/0!</v>
      </c>
      <c r="FR55" s="59" t="e">
        <f t="shared" ca="1" si="819"/>
        <v>#DIV/0!</v>
      </c>
      <c r="FS55" s="59" t="e">
        <f t="shared" ca="1" si="819"/>
        <v>#DIV/0!</v>
      </c>
      <c r="FT55" s="59" t="e">
        <f t="shared" ca="1" si="819"/>
        <v>#DIV/0!</v>
      </c>
      <c r="FU55" s="59" t="e">
        <f t="shared" ca="1" si="819"/>
        <v>#DIV/0!</v>
      </c>
      <c r="FV55" s="59" t="e">
        <f t="shared" ca="1" si="819"/>
        <v>#DIV/0!</v>
      </c>
      <c r="FW55" s="59" t="e">
        <f t="shared" ca="1" si="819"/>
        <v>#DIV/0!</v>
      </c>
      <c r="FX55" s="59" t="e">
        <f t="shared" ca="1" si="819"/>
        <v>#DIV/0!</v>
      </c>
      <c r="FY55" s="59" t="e">
        <f t="shared" ca="1" si="819"/>
        <v>#DIV/0!</v>
      </c>
      <c r="FZ55" s="59" t="e">
        <f t="shared" ca="1" si="819"/>
        <v>#DIV/0!</v>
      </c>
      <c r="GA55" s="59" t="e">
        <f t="shared" ca="1" si="819"/>
        <v>#DIV/0!</v>
      </c>
      <c r="GB55" s="59" t="e">
        <f t="shared" ca="1" si="819"/>
        <v>#DIV/0!</v>
      </c>
      <c r="GC55" s="59" t="e">
        <f t="shared" ca="1" si="819"/>
        <v>#DIV/0!</v>
      </c>
      <c r="GD55" s="59" t="e">
        <f t="shared" ca="1" si="819"/>
        <v>#DIV/0!</v>
      </c>
      <c r="GE55" s="59" t="e">
        <f t="shared" ca="1" si="819"/>
        <v>#DIV/0!</v>
      </c>
      <c r="GF55" s="59" t="e">
        <f t="shared" ca="1" si="819"/>
        <v>#DIV/0!</v>
      </c>
      <c r="GG55" s="59" t="e">
        <f t="shared" ca="1" si="819"/>
        <v>#DIV/0!</v>
      </c>
      <c r="GH55" s="59" t="e">
        <f t="shared" ca="1" si="819"/>
        <v>#DIV/0!</v>
      </c>
      <c r="GI55" s="59" t="e">
        <f t="shared" ca="1" si="819"/>
        <v>#DIV/0!</v>
      </c>
    </row>
  </sheetData>
  <conditionalFormatting sqref="C32:AH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AI3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AI3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AI4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AI41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AI4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AI4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GI49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GI50"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GI51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:GI52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:GI53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GI54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GI33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2:CJ32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8:CJ38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9:CJ3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0:CJ40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1:CJ4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2:CJ42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3:CJ4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2:EG32 EI32:GI32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8:EG38 EI38:GI38"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9:EG39 EI39:GI39"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0:EG40 EI40:GI40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1:EG41 EI41:GI41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2:EG42 EI42:GI42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3:EG43 EI43:GI43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38E073-C61D-4C23-AD6C-094490352DE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Summary</vt:lpstr>
      <vt:lpstr>Text_Summary</vt:lpstr>
      <vt:lpstr>PV</vt:lpstr>
      <vt:lpstr>Electric PV</vt:lpstr>
      <vt:lpstr>PV CNG</vt:lpstr>
      <vt:lpstr>PV Strong Hybrid</vt:lpstr>
      <vt:lpstr>2W</vt:lpstr>
      <vt:lpstr>Electric 2W</vt:lpstr>
      <vt:lpstr>3W</vt:lpstr>
      <vt:lpstr>Electric 3W</vt:lpstr>
      <vt:lpstr>CV</vt:lpstr>
      <vt:lpstr>Tractors</vt:lpstr>
      <vt:lpstr>2W Weekly trends</vt:lpstr>
      <vt:lpstr>Electric 2W Weekly trends</vt:lpstr>
      <vt:lpstr>PV Weekly trends</vt:lpstr>
      <vt:lpstr>Electric PV Weekly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Maheshwari, Mrinal [GIR]</dc:creator>
  <cp:lastModifiedBy>Ritesh Vaidya</cp:lastModifiedBy>
  <dcterms:created xsi:type="dcterms:W3CDTF">2015-06-05T18:17:20Z</dcterms:created>
  <dcterms:modified xsi:type="dcterms:W3CDTF">2026-03-02T06:03:18Z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OptimizationDate">
    <vt:filetime>2023-04-22T20:54:51Z</vt:filetime>
  </property>
  <property fmtid="{D5CDD505-2E9C-101B-9397-08002B2CF9AE}" pid="3" name="LastCitAutocleanDatev1">
    <vt:filetime>2023-04-22T20:54:51Z</vt:filetime>
  </property>
  <property fmtid="{D5CDD505-2E9C-101B-9397-08002B2CF9AE}" pid="4" name="LastCitUSEC9ScanDate">
    <vt:filetime>2023-04-22T20:54:51Z</vt:filetime>
  </property>
  <property fmtid="{D5CDD505-2E9C-101B-9397-08002B2CF9AE}" pid="5" name="FdaWorkbookId">
    <vt:i4>1</vt:i4>
  </property>
  <property fmtid="{D5CDD505-2E9C-101B-9397-08002B2CF9AE}" pid="6" name="TitusGUID">
    <vt:lpwstr>ad6d8310-9504-4909-b5e1-e5bc43473fb5</vt:lpwstr>
  </property>
  <property fmtid="{D5CDD505-2E9C-101B-9397-08002B2CF9AE}" pid="7" name="Classification">
    <vt:lpwstr>I</vt:lpwstr>
  </property>
  <property fmtid="{D5CDD505-2E9C-101B-9397-08002B2CF9AE}" pid="8" name="DocNoClass">
    <vt:lpwstr>Not In Use</vt:lpwstr>
  </property>
</Properties>
</file>