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report" sheetId="1" r:id="rId4"/>
    <sheet state="visible" name="Product Sheet" sheetId="2" r:id="rId5"/>
    <sheet state="visible" name="Online Sales Tracker" sheetId="3" r:id="rId6"/>
  </sheets>
  <externalReferences>
    <externalReference r:id="rId7"/>
    <externalReference r:id="rId8"/>
  </externalReferences>
  <definedNames/>
  <calcPr/>
  <extLst>
    <ext uri="GoogleSheetsCustomDataVersion2">
      <go:sheetsCustomData xmlns:go="http://customooxmlschemas.google.com/" r:id="rId9" roundtripDataChecksum="f0xV+q6F0daMwHRd0/1MFQ/icIVCmm32RhEAIo+q+tE="/>
    </ext>
  </extLst>
</workbook>
</file>

<file path=xl/sharedStrings.xml><?xml version="1.0" encoding="utf-8"?>
<sst xmlns="http://schemas.openxmlformats.org/spreadsheetml/2006/main" count="113" uniqueCount="32">
  <si>
    <t>Monthly Sales Report</t>
  </si>
  <si>
    <t>Date</t>
  </si>
  <si>
    <t>Day</t>
  </si>
  <si>
    <t>Product</t>
  </si>
  <si>
    <t>Quantity</t>
  </si>
  <si>
    <t>Sales channel</t>
  </si>
  <si>
    <t>Cost Price</t>
  </si>
  <si>
    <t>Sell Price</t>
  </si>
  <si>
    <t>Profit</t>
  </si>
  <si>
    <t>Margin</t>
  </si>
  <si>
    <t>Net income</t>
  </si>
  <si>
    <t>Revenue</t>
  </si>
  <si>
    <t>A</t>
  </si>
  <si>
    <t>Amazon</t>
  </si>
  <si>
    <t>Website</t>
  </si>
  <si>
    <t>E</t>
  </si>
  <si>
    <t>B</t>
  </si>
  <si>
    <t>Big basket</t>
  </si>
  <si>
    <t>C</t>
  </si>
  <si>
    <t>D</t>
  </si>
  <si>
    <t>Flipkart</t>
  </si>
  <si>
    <t>Shopclues</t>
  </si>
  <si>
    <t>Product Name</t>
  </si>
  <si>
    <t>Sales Price</t>
  </si>
  <si>
    <t xml:space="preserve">  </t>
  </si>
  <si>
    <t>Online Sales Tracker</t>
  </si>
  <si>
    <t>Sales Summary</t>
  </si>
  <si>
    <t>Volume Breakup</t>
  </si>
  <si>
    <t>Volume</t>
  </si>
  <si>
    <t>TOTAL</t>
  </si>
  <si>
    <t>Product-wise Profit Breakup</t>
  </si>
  <si>
    <t>Big Basket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</si>
</sst>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&quot;₹&quot;\ #,##0.00"/>
    <numFmt numFmtId="166" formatCode="_-[$$-409]* #,##0.00_ ;_-[$$-409]* \-#,##0.00\ ;_-[$$-409]* &quot;-&quot;??_ ;_-@_ "/>
  </numFmts>
  <fonts count="20">
    <font>
      <sz val="11.0"/>
      <color theme="1"/>
      <name val="Calibri"/>
      <scheme val="minor"/>
    </font>
    <font>
      <sz val="11.0"/>
      <color theme="1"/>
      <name val="Times New Roman"/>
    </font>
    <font>
      <sz val="11.0"/>
      <color theme="0"/>
      <name val="Times New Roman"/>
    </font>
    <font>
      <b/>
      <sz val="25.0"/>
      <color theme="0"/>
      <name val="Times New Roman"/>
    </font>
    <font/>
    <font>
      <b/>
      <sz val="14.0"/>
      <color theme="0"/>
      <name val="Times New Roman"/>
    </font>
    <font>
      <b/>
      <sz val="14.0"/>
      <color rgb="FFFFFFFF"/>
      <name val="Times New Roman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Tahoma"/>
    </font>
    <font>
      <sz val="11.0"/>
      <color theme="1"/>
      <name val="Tahoma"/>
    </font>
    <font>
      <b/>
      <u/>
      <sz val="35.0"/>
      <color rgb="FFFFFF00"/>
      <name val="Quintessential"/>
    </font>
    <font>
      <b/>
      <u/>
      <sz val="25.0"/>
      <color rgb="FFFFFF00"/>
      <name val="Quintessential"/>
    </font>
    <font>
      <b/>
      <sz val="25.0"/>
      <color theme="0"/>
      <name val="Quintessential"/>
    </font>
    <font>
      <b/>
      <sz val="18.0"/>
      <color theme="1"/>
      <name val="Calibri"/>
    </font>
    <font>
      <b/>
      <sz val="20.0"/>
      <color theme="0"/>
      <name val="Times New Roman"/>
    </font>
    <font>
      <b/>
      <sz val="15.0"/>
      <color theme="0"/>
      <name val="Times New Roman"/>
    </font>
    <font>
      <b/>
      <sz val="10.0"/>
      <color theme="0"/>
      <name val="Times New Roman"/>
    </font>
    <font>
      <sz val="10.0"/>
      <color theme="0"/>
      <name val="Times New Roman"/>
    </font>
    <font>
      <sz val="10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333300"/>
        <bgColor rgb="FF333300"/>
      </patternFill>
    </fill>
  </fills>
  <borders count="17">
    <border/>
    <border>
      <left/>
      <right/>
      <top/>
      <bottom/>
    </border>
    <border>
      <left style="medium">
        <color theme="0"/>
      </left>
      <top style="medium">
        <color theme="0"/>
      </top>
      <bottom style="medium">
        <color theme="0"/>
      </bottom>
    </border>
    <border>
      <top style="medium">
        <color theme="0"/>
      </top>
      <bottom style="medium">
        <color theme="0"/>
      </bottom>
    </border>
    <border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/>
    </border>
    <border>
      <left/>
      <right/>
      <top style="medium">
        <color theme="0"/>
      </top>
      <bottom/>
    </border>
    <border>
      <left/>
      <right style="medium">
        <color theme="0"/>
      </right>
      <top style="medium">
        <color theme="0"/>
      </top>
      <bottom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medium">
        <color theme="0"/>
      </left>
      <right style="medium">
        <color theme="0"/>
      </right>
      <top style="medium">
        <color theme="0"/>
      </top>
    </border>
    <border>
      <left style="medium">
        <color theme="0"/>
      </left>
      <right style="medium">
        <color theme="0"/>
      </right>
      <bottom style="medium">
        <color theme="0"/>
      </bottom>
    </border>
    <border>
      <left style="medium">
        <color theme="0"/>
      </left>
      <right/>
      <top/>
      <bottom/>
    </border>
    <border>
      <left/>
      <right style="medium">
        <color theme="0"/>
      </right>
      <top/>
      <bottom/>
    </border>
    <border>
      <left style="medium">
        <color theme="0"/>
      </left>
      <right/>
      <top/>
      <bottom style="medium">
        <color theme="0"/>
      </bottom>
    </border>
    <border>
      <left/>
      <right/>
      <top/>
      <bottom style="medium">
        <color theme="0"/>
      </bottom>
    </border>
    <border>
      <left/>
      <right style="medium">
        <color theme="0"/>
      </right>
      <top/>
      <bottom style="medium">
        <color theme="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2" fillId="3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3" fontId="5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center" readingOrder="0" vertical="center"/>
    </xf>
    <xf borderId="5" fillId="4" fontId="1" numFmtId="164" xfId="0" applyAlignment="1" applyBorder="1" applyFill="1" applyFont="1" applyNumberFormat="1">
      <alignment horizontal="center" vertical="center"/>
    </xf>
    <xf borderId="5" fillId="3" fontId="2" numFmtId="164" xfId="0" applyAlignment="1" applyBorder="1" applyFont="1" applyNumberFormat="1">
      <alignment horizontal="center" vertical="center"/>
    </xf>
    <xf borderId="5" fillId="4" fontId="1" numFmtId="0" xfId="0" applyAlignment="1" applyBorder="1" applyFont="1">
      <alignment horizontal="center" vertical="center"/>
    </xf>
    <xf borderId="5" fillId="5" fontId="1" numFmtId="0" xfId="0" applyAlignment="1" applyBorder="1" applyFill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7" numFmtId="165" xfId="0" applyFont="1" applyNumberFormat="1"/>
    <xf borderId="5" fillId="3" fontId="2" numFmtId="166" xfId="0" applyAlignment="1" applyBorder="1" applyFont="1" applyNumberFormat="1">
      <alignment horizontal="center" vertical="center"/>
    </xf>
    <xf borderId="5" fillId="3" fontId="2" numFmtId="9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1" fillId="2" fontId="8" numFmtId="0" xfId="0" applyBorder="1" applyFont="1"/>
    <xf borderId="6" fillId="3" fontId="9" numFmtId="0" xfId="0" applyBorder="1" applyFont="1"/>
    <xf borderId="7" fillId="3" fontId="9" numFmtId="0" xfId="0" applyBorder="1" applyFont="1"/>
    <xf borderId="8" fillId="3" fontId="9" numFmtId="0" xfId="0" applyBorder="1" applyFont="1"/>
    <xf borderId="9" fillId="6" fontId="10" numFmtId="0" xfId="0" applyBorder="1" applyFill="1" applyFont="1"/>
    <xf borderId="9" fillId="6" fontId="10" numFmtId="165" xfId="0" applyBorder="1" applyFont="1" applyNumberFormat="1"/>
    <xf borderId="1" fillId="2" fontId="8" numFmtId="166" xfId="0" applyBorder="1" applyFont="1" applyNumberFormat="1"/>
    <xf borderId="0" fillId="0" fontId="7" numFmtId="0" xfId="0" applyFont="1"/>
    <xf borderId="1" fillId="2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2" fillId="3" fontId="11" numFmtId="0" xfId="0" applyAlignment="1" applyBorder="1" applyFont="1">
      <alignment horizontal="center" vertical="center"/>
    </xf>
    <xf borderId="10" fillId="3" fontId="12" numFmtId="0" xfId="0" applyAlignment="1" applyBorder="1" applyFont="1">
      <alignment horizontal="center" vertical="center"/>
    </xf>
    <xf borderId="2" fillId="3" fontId="13" numFmtId="0" xfId="0" applyAlignment="1" applyBorder="1" applyFont="1">
      <alignment horizontal="center" vertical="center"/>
    </xf>
    <xf borderId="11" fillId="0" fontId="4" numFmtId="0" xfId="0" applyBorder="1" applyFont="1"/>
    <xf borderId="0" fillId="0" fontId="14" numFmtId="0" xfId="0" applyAlignment="1" applyFont="1">
      <alignment horizontal="center" vertical="center"/>
    </xf>
    <xf borderId="2" fillId="3" fontId="15" numFmtId="0" xfId="0" applyAlignment="1" applyBorder="1" applyFont="1">
      <alignment horizontal="center" vertical="center"/>
    </xf>
    <xf borderId="5" fillId="3" fontId="16" numFmtId="0" xfId="0" applyAlignment="1" applyBorder="1" applyFont="1">
      <alignment horizontal="center" vertical="center"/>
    </xf>
    <xf borderId="5" fillId="7" fontId="16" numFmtId="0" xfId="0" applyAlignment="1" applyBorder="1" applyFill="1" applyFont="1">
      <alignment horizontal="center" vertical="center"/>
    </xf>
    <xf borderId="5" fillId="3" fontId="17" numFmtId="0" xfId="0" applyAlignment="1" applyBorder="1" applyFont="1">
      <alignment horizontal="center" vertical="center"/>
    </xf>
    <xf borderId="5" fillId="7" fontId="17" numFmtId="0" xfId="0" applyAlignment="1" applyBorder="1" applyFont="1">
      <alignment horizontal="center" vertical="center"/>
    </xf>
    <xf borderId="1" fillId="2" fontId="17" numFmtId="0" xfId="0" applyAlignment="1" applyBorder="1" applyFont="1">
      <alignment horizontal="center" vertical="center"/>
    </xf>
    <xf borderId="1" fillId="2" fontId="18" numFmtId="0" xfId="0" applyAlignment="1" applyBorder="1" applyFont="1">
      <alignment horizontal="center" vertical="center"/>
    </xf>
    <xf borderId="1" fillId="2" fontId="19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vertical="center"/>
    </xf>
    <xf borderId="14" fillId="2" fontId="1" numFmtId="0" xfId="0" applyAlignment="1" applyBorder="1" applyFont="1">
      <alignment horizontal="center" vertical="center"/>
    </xf>
    <xf borderId="15" fillId="2" fontId="1" numFmtId="0" xfId="0" applyAlignment="1" applyBorder="1" applyFont="1">
      <alignment horizontal="center" vertical="center"/>
    </xf>
    <xf borderId="16" fillId="2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Profit </a:t>
            </a:r>
          </a:p>
        </c:rich>
      </c:tx>
      <c:overlay val="0"/>
    </c:title>
    <c:plotArea>
      <c:layout>
        <c:manualLayout>
          <c:xMode val="edge"/>
          <c:yMode val="edge"/>
          <c:x val="0.06635104446996261"/>
          <c:y val="0.1717101186095483"/>
          <c:w val="0.8425822095173724"/>
          <c:h val="0.6828883889513805"/>
        </c:manualLayout>
      </c:layout>
      <c:barChart>
        <c:barDir val="col"/>
        <c:ser>
          <c:idx val="0"/>
          <c:order val="0"/>
          <c:tx>
            <c:v>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'Online Sales Tracker'!$C$14:$G$14</c:f>
            </c:strRef>
          </c:cat>
          <c:val>
            <c:numRef>
              <c:f>'Online Sales Tracker'!$C$15:$G$15</c:f>
              <c:numCache/>
            </c:numRef>
          </c:val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'Online Sales Tracker'!$C$14:$G$14</c:f>
            </c:strRef>
          </c:cat>
          <c:val>
            <c:numRef>
              <c:f>'Online Sales Tracker'!$C$16:$G$16</c:f>
              <c:numCache/>
            </c:numRef>
          </c:val>
        </c:ser>
        <c:ser>
          <c:idx val="2"/>
          <c:order val="2"/>
          <c:tx>
            <c:v>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'Online Sales Tracker'!$C$14:$G$14</c:f>
            </c:strRef>
          </c:cat>
          <c:val>
            <c:numRef>
              <c:f>'Online Sales Tracker'!$C$17:$G$17</c:f>
              <c:numCache/>
            </c:numRef>
          </c:val>
        </c:ser>
        <c:ser>
          <c:idx val="3"/>
          <c:order val="3"/>
          <c:tx>
            <c:v>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'Online Sales Tracker'!$C$14:$G$14</c:f>
            </c:strRef>
          </c:cat>
          <c:val>
            <c:numRef>
              <c:f>'Online Sales Tracker'!$C$18:$G$18</c:f>
              <c:numCache/>
            </c:numRef>
          </c:val>
        </c:ser>
        <c:axId val="298789557"/>
        <c:axId val="272217023"/>
      </c:barChart>
      <c:catAx>
        <c:axId val="298789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272217023"/>
      </c:catAx>
      <c:valAx>
        <c:axId val="272217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298789557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accent5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757575"/>
                </a:solidFill>
                <a:latin typeface="Calibri Light"/>
              </a:defRPr>
            </a:pPr>
            <a:r>
              <a:rPr b="1" i="0" sz="1100">
                <a:solidFill>
                  <a:srgbClr val="757575"/>
                </a:solidFill>
                <a:latin typeface="Calibri Light"/>
              </a:rPr>
              <a:t>Big Basket</a:t>
            </a:r>
          </a:p>
        </c:rich>
      </c:tx>
      <c:layout>
        <c:manualLayout>
          <c:xMode val="edge"/>
          <c:yMode val="edge"/>
          <c:x val="0.7048311846970858"/>
          <c:y val="0.05120699318180902"/>
        </c:manualLayout>
      </c:layout>
      <c:overlay val="0"/>
    </c:title>
    <c:plotArea>
      <c:layout>
        <c:manualLayout>
          <c:xMode val="edge"/>
          <c:yMode val="edge"/>
          <c:x val="0.02951336112550195"/>
          <c:y val="0.026200911511359014"/>
          <c:w val="0.6289578983373699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'Online Sales Tracker'!$B$15:$B$19</c:f>
            </c:strRef>
          </c:cat>
          <c:val>
            <c:numRef>
              <c:f>'Online Sales Tracker'!$E$15:$E$19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6"/>
          <c:y val="0.2722673139445649"/>
        </c:manualLayout>
      </c:layout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  <c:spPr>
    <a:solidFill>
      <a:srgbClr val="1F3864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757575"/>
                </a:solidFill>
                <a:latin typeface="Calibri Light"/>
              </a:defRPr>
            </a:pPr>
            <a:r>
              <a:rPr b="1" i="0" sz="1100">
                <a:solidFill>
                  <a:srgbClr val="757575"/>
                </a:solidFill>
                <a:latin typeface="Calibri Light"/>
              </a:rPr>
              <a:t>Website</a:t>
            </a:r>
          </a:p>
        </c:rich>
      </c:tx>
      <c:layout>
        <c:manualLayout>
          <c:xMode val="edge"/>
          <c:yMode val="edge"/>
          <c:x val="0.7048311846970858"/>
          <c:y val="0.05120699318180902"/>
        </c:manualLayout>
      </c:layout>
      <c:overlay val="0"/>
    </c:title>
    <c:plotArea>
      <c:layout>
        <c:manualLayout>
          <c:xMode val="edge"/>
          <c:yMode val="edge"/>
          <c:x val="0.02951336112550195"/>
          <c:y val="0.026200911511359014"/>
          <c:w val="0.6289578983373699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'Online Sales Tracker'!$B$15:$B$19</c:f>
            </c:strRef>
          </c:cat>
          <c:val>
            <c:numRef>
              <c:f>'Online Sales Tracker'!$C$15:$C$19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6"/>
          <c:y val="0.2722673139445649"/>
        </c:manualLayout>
      </c:layout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  <c:spPr>
    <a:solidFill>
      <a:srgbClr val="1F3864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757575"/>
                </a:solidFill>
                <a:latin typeface="Calibri Light"/>
              </a:defRPr>
            </a:pPr>
            <a:r>
              <a:rPr b="1" i="0" sz="1100">
                <a:solidFill>
                  <a:srgbClr val="757575"/>
                </a:solidFill>
                <a:latin typeface="Calibri Light"/>
              </a:rPr>
              <a:t>Amazon</a:t>
            </a:r>
          </a:p>
        </c:rich>
      </c:tx>
      <c:layout>
        <c:manualLayout>
          <c:xMode val="edge"/>
          <c:yMode val="edge"/>
          <c:x val="0.7048311846970858"/>
          <c:y val="0.05120699318180902"/>
        </c:manualLayout>
      </c:layout>
      <c:overlay val="0"/>
    </c:title>
    <c:plotArea>
      <c:layout>
        <c:manualLayout>
          <c:xMode val="edge"/>
          <c:yMode val="edge"/>
          <c:x val="0.02951336112550195"/>
          <c:y val="0.026200911511359014"/>
          <c:w val="0.6289578983373699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'Online Sales Tracker'!$B$15:$B$19</c:f>
            </c:strRef>
          </c:cat>
          <c:val>
            <c:numRef>
              <c:f>'Online Sales Tracker'!$D$15:$D$19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6"/>
          <c:y val="0.2722673139445649"/>
        </c:manualLayout>
      </c:layout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  <c:spPr>
    <a:solidFill>
      <a:srgbClr val="1F3864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757575"/>
                </a:solidFill>
                <a:latin typeface="Calibri Light"/>
              </a:defRPr>
            </a:pPr>
            <a:r>
              <a:rPr b="1" i="0" sz="1100">
                <a:solidFill>
                  <a:srgbClr val="757575"/>
                </a:solidFill>
                <a:latin typeface="Calibri Light"/>
              </a:rPr>
              <a:t>Flipkart</a:t>
            </a:r>
          </a:p>
        </c:rich>
      </c:tx>
      <c:layout>
        <c:manualLayout>
          <c:xMode val="edge"/>
          <c:yMode val="edge"/>
          <c:x val="0.7048311846970858"/>
          <c:y val="0.05120699318180902"/>
        </c:manualLayout>
      </c:layout>
      <c:overlay val="0"/>
    </c:title>
    <c:plotArea>
      <c:layout>
        <c:manualLayout>
          <c:xMode val="edge"/>
          <c:yMode val="edge"/>
          <c:x val="0.02951336112550195"/>
          <c:y val="0.026200911511359014"/>
          <c:w val="0.6289578983373699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'Online Sales Tracker'!$B$15:$B$19</c:f>
            </c:strRef>
          </c:cat>
          <c:val>
            <c:numRef>
              <c:f>'Online Sales Tracker'!$F$15:$F$19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6"/>
          <c:y val="0.2722673139445649"/>
        </c:manualLayout>
      </c:layout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  <c:spPr>
    <a:solidFill>
      <a:srgbClr val="1F3864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757575"/>
                </a:solidFill>
                <a:latin typeface="Calibri Light"/>
              </a:defRPr>
            </a:pPr>
            <a:r>
              <a:rPr b="1" i="0" sz="1100">
                <a:solidFill>
                  <a:srgbClr val="757575"/>
                </a:solidFill>
                <a:latin typeface="Calibri Light"/>
              </a:rPr>
              <a:t>Shoplues</a:t>
            </a:r>
          </a:p>
        </c:rich>
      </c:tx>
      <c:layout>
        <c:manualLayout>
          <c:xMode val="edge"/>
          <c:yMode val="edge"/>
          <c:x val="0.7048311846970858"/>
          <c:y val="0.05120699318180902"/>
        </c:manualLayout>
      </c:layout>
      <c:overlay val="0"/>
    </c:title>
    <c:plotArea>
      <c:layout>
        <c:manualLayout>
          <c:xMode val="edge"/>
          <c:yMode val="edge"/>
          <c:x val="0.02951336112550195"/>
          <c:y val="0.026200911511359014"/>
          <c:w val="0.6289578983373699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'Online Sales Tracker'!$B$15:$B$19</c:f>
            </c:strRef>
          </c:cat>
          <c:val>
            <c:numRef>
              <c:f>'Online Sales Tracker'!$G$15:$G$19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6"/>
          <c:y val="0.2722673139445649"/>
        </c:manualLayout>
      </c:layout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  <c:spPr>
    <a:solidFill>
      <a:srgbClr val="1F3864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Volume Against Each Sales Channel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'Online Sales Tracker'!$B$12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'Online Sales Tracker'!$C$6:$G$6</c:f>
            </c:strRef>
          </c:cat>
          <c:val>
            <c:numRef>
              <c:f>'Online Sales Tracker'!$C$12:$G$12</c:f>
              <c:numCache/>
            </c:numRef>
          </c:val>
        </c:ser>
        <c:axId val="1265169311"/>
        <c:axId val="61776522"/>
      </c:barChart>
      <c:catAx>
        <c:axId val="126516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76522"/>
      </c:catAx>
      <c:valAx>
        <c:axId val="6177652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65169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0</xdr:row>
      <xdr:rowOff>133350</xdr:rowOff>
    </xdr:from>
    <xdr:ext cx="13487400" cy="485775"/>
    <xdr:sp>
      <xdr:nvSpPr>
        <xdr:cNvPr id="3" name="Shape 3"/>
        <xdr:cNvSpPr txBox="1"/>
      </xdr:nvSpPr>
      <xdr:spPr>
        <a:xfrm>
          <a:off x="0" y="3541875"/>
          <a:ext cx="10692000" cy="4762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CAPSTONE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PROJECT ON ONLINE SALES TRACKING SYSTEM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53</xdr:row>
      <xdr:rowOff>57150</xdr:rowOff>
    </xdr:from>
    <xdr:ext cx="7362825" cy="2628900"/>
    <xdr:graphicFrame>
      <xdr:nvGraphicFramePr>
        <xdr:cNvPr id="174356716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1038225</xdr:colOff>
      <xdr:row>68</xdr:row>
      <xdr:rowOff>9525</xdr:rowOff>
    </xdr:from>
    <xdr:ext cx="2114550" cy="1762125"/>
    <xdr:graphicFrame>
      <xdr:nvGraphicFramePr>
        <xdr:cNvPr id="17056804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68</xdr:row>
      <xdr:rowOff>9525</xdr:rowOff>
    </xdr:from>
    <xdr:ext cx="2095500" cy="1762125"/>
    <xdr:graphicFrame>
      <xdr:nvGraphicFramePr>
        <xdr:cNvPr id="154194401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466725</xdr:colOff>
      <xdr:row>68</xdr:row>
      <xdr:rowOff>28575</xdr:rowOff>
    </xdr:from>
    <xdr:ext cx="2162175" cy="1743075"/>
    <xdr:graphicFrame>
      <xdr:nvGraphicFramePr>
        <xdr:cNvPr id="26055703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1028700</xdr:colOff>
      <xdr:row>78</xdr:row>
      <xdr:rowOff>142875</xdr:rowOff>
    </xdr:from>
    <xdr:ext cx="2105025" cy="1809750"/>
    <xdr:graphicFrame>
      <xdr:nvGraphicFramePr>
        <xdr:cNvPr id="105556579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1038225</xdr:colOff>
      <xdr:row>78</xdr:row>
      <xdr:rowOff>142875</xdr:rowOff>
    </xdr:from>
    <xdr:ext cx="2114550" cy="1847850"/>
    <xdr:graphicFrame>
      <xdr:nvGraphicFramePr>
        <xdr:cNvPr id="19814260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209550</xdr:colOff>
      <xdr:row>22</xdr:row>
      <xdr:rowOff>200025</xdr:rowOff>
    </xdr:from>
    <xdr:ext cx="6600825" cy="2257425"/>
    <xdr:graphicFrame>
      <xdr:nvGraphicFramePr>
        <xdr:cNvPr id="112236760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561975</xdr:colOff>
      <xdr:row>21</xdr:row>
      <xdr:rowOff>0</xdr:rowOff>
    </xdr:from>
    <xdr:ext cx="3390900" cy="400050"/>
    <xdr:sp>
      <xdr:nvSpPr>
        <xdr:cNvPr id="4" name="Shape 4"/>
        <xdr:cNvSpPr txBox="1"/>
      </xdr:nvSpPr>
      <xdr:spPr>
        <a:xfrm>
          <a:off x="3650550" y="3579975"/>
          <a:ext cx="3390900" cy="400050"/>
        </a:xfrm>
        <a:prstGeom prst="rect">
          <a:avLst/>
        </a:prstGeom>
        <a:solidFill>
          <a:srgbClr val="C55A1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</a:t>
          </a:r>
          <a:r>
            <a:rPr b="1" i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Sales Volume Against Each Sales Channel</a:t>
          </a:r>
          <a:endParaRPr b="1"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257175</xdr:colOff>
      <xdr:row>35</xdr:row>
      <xdr:rowOff>114300</xdr:rowOff>
    </xdr:from>
    <xdr:ext cx="733425" cy="257175"/>
    <xdr:sp>
      <xdr:nvSpPr>
        <xdr:cNvPr id="5" name="Shape 5"/>
        <xdr:cNvSpPr txBox="1"/>
      </xdr:nvSpPr>
      <xdr:spPr>
        <a:xfrm>
          <a:off x="4979288" y="3651413"/>
          <a:ext cx="733425" cy="2571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Websites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Solutions%20of%20Projects/Solutions%20of%20Online%20sales%20trcaker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les report"/>
      <sheetName val="Product Sheet"/>
      <sheetName val="Online Sales Tracker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3" width="11.29"/>
    <col customWidth="1" min="4" max="4" width="10.57"/>
    <col customWidth="1" min="5" max="5" width="11.43"/>
    <col customWidth="1" min="6" max="6" width="17.43"/>
    <col customWidth="1" min="7" max="7" width="13.71"/>
    <col customWidth="1" min="8" max="8" width="12.57"/>
    <col customWidth="1" min="9" max="9" width="8.43"/>
    <col customWidth="1" min="10" max="10" width="10.0"/>
    <col customWidth="1" min="11" max="11" width="14.86"/>
    <col customWidth="1" min="12" max="12" width="11.71"/>
    <col customWidth="1" min="13" max="13" width="3.14"/>
    <col customWidth="1" min="14" max="16" width="10.29"/>
    <col customWidth="1" min="1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/>
      <c r="B6" s="4" t="s">
        <v>0</v>
      </c>
      <c r="C6" s="5"/>
      <c r="D6" s="5"/>
      <c r="E6" s="5"/>
      <c r="F6" s="5"/>
      <c r="G6" s="5"/>
      <c r="H6" s="5"/>
      <c r="I6" s="5"/>
      <c r="J6" s="5"/>
      <c r="K6" s="5"/>
      <c r="L6" s="6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/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7" t="s">
        <v>7</v>
      </c>
      <c r="I7" s="7" t="s">
        <v>8</v>
      </c>
      <c r="J7" s="7" t="s">
        <v>9</v>
      </c>
      <c r="K7" s="7" t="s">
        <v>10</v>
      </c>
      <c r="L7" s="7" t="s">
        <v>11</v>
      </c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/>
      <c r="B8" s="9">
        <v>43009.0</v>
      </c>
      <c r="C8" s="10" t="str">
        <f t="shared" ref="C8:C35" si="1">TEXT(B8,"dddd")</f>
        <v>Sunday</v>
      </c>
      <c r="D8" s="11" t="s">
        <v>12</v>
      </c>
      <c r="E8" s="11">
        <v>25.0</v>
      </c>
      <c r="F8" s="12" t="s">
        <v>13</v>
      </c>
      <c r="G8" s="13">
        <f>VLOOKUP(D8,'Product Sheet'!$B$2:$E$7,2)</f>
        <v>10</v>
      </c>
      <c r="H8" s="14">
        <f>VLOOKUP(D8,'Product Sheet'!$B$2:$E$7,3)</f>
        <v>15</v>
      </c>
      <c r="I8" s="15">
        <f t="shared" ref="I8:I35" si="2">H8-G8</f>
        <v>5</v>
      </c>
      <c r="J8" s="16">
        <f>DIVIDE(I8,H8)</f>
        <v>0.3333333333</v>
      </c>
      <c r="K8" s="15">
        <f t="shared" ref="K8:K35" si="3">MULTIPLY(I8,E8)</f>
        <v>125</v>
      </c>
      <c r="L8" s="15">
        <f>MULTIPLY(H8,E8)</f>
        <v>375</v>
      </c>
      <c r="M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/>
      <c r="B9" s="9">
        <v>43009.0</v>
      </c>
      <c r="C9" s="10" t="str">
        <f t="shared" si="1"/>
        <v>Sunday</v>
      </c>
      <c r="D9" s="11" t="s">
        <v>12</v>
      </c>
      <c r="E9" s="11">
        <v>10.0</v>
      </c>
      <c r="F9" s="12" t="s">
        <v>14</v>
      </c>
      <c r="G9" s="13">
        <f>VLOOKUP(D9,'Product Sheet'!$B$2:$E$7,2)</f>
        <v>10</v>
      </c>
      <c r="H9" s="14">
        <f>VLOOKUP(D9,'Product Sheet'!$B$2:$E$7,3)</f>
        <v>15</v>
      </c>
      <c r="I9" s="15">
        <f t="shared" si="2"/>
        <v>5</v>
      </c>
      <c r="J9" s="16">
        <f t="shared" ref="J9:J35" si="4">DIVIDE(I8,H9)</f>
        <v>0.3333333333</v>
      </c>
      <c r="K9" s="15">
        <f t="shared" si="3"/>
        <v>50</v>
      </c>
      <c r="L9" s="15">
        <f t="shared" ref="L9:L35" si="5">MULTIPLY(H9,E8)</f>
        <v>375</v>
      </c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/>
      <c r="B10" s="9">
        <v>43009.0</v>
      </c>
      <c r="C10" s="10" t="str">
        <f t="shared" si="1"/>
        <v>Sunday</v>
      </c>
      <c r="D10" s="11" t="s">
        <v>15</v>
      </c>
      <c r="E10" s="11">
        <v>50.0</v>
      </c>
      <c r="F10" s="12" t="s">
        <v>13</v>
      </c>
      <c r="G10" s="13">
        <f>VLOOKUP(D10,'Product Sheet'!$B$2:$E$7,2)</f>
        <v>8</v>
      </c>
      <c r="H10" s="14">
        <f>VLOOKUP(D10,'Product Sheet'!$B$2:$E$7,3)</f>
        <v>10</v>
      </c>
      <c r="I10" s="15">
        <f t="shared" si="2"/>
        <v>2</v>
      </c>
      <c r="J10" s="16">
        <f t="shared" si="4"/>
        <v>0.5</v>
      </c>
      <c r="K10" s="15">
        <f t="shared" si="3"/>
        <v>100</v>
      </c>
      <c r="L10" s="15">
        <f t="shared" si="5"/>
        <v>100</v>
      </c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/>
      <c r="B11" s="9">
        <v>43010.0</v>
      </c>
      <c r="C11" s="10" t="str">
        <f t="shared" si="1"/>
        <v>Monday</v>
      </c>
      <c r="D11" s="11" t="s">
        <v>16</v>
      </c>
      <c r="E11" s="11">
        <v>25.0</v>
      </c>
      <c r="F11" s="12" t="s">
        <v>17</v>
      </c>
      <c r="G11" s="13">
        <f>VLOOKUP(D11,'Product Sheet'!$B$2:$E$7,2)</f>
        <v>5</v>
      </c>
      <c r="H11" s="14">
        <f>VLOOKUP(D11,'Product Sheet'!$B$2:$E$7,3)</f>
        <v>10</v>
      </c>
      <c r="I11" s="15">
        <f t="shared" si="2"/>
        <v>5</v>
      </c>
      <c r="J11" s="16">
        <f t="shared" si="4"/>
        <v>0.2</v>
      </c>
      <c r="K11" s="15">
        <f t="shared" si="3"/>
        <v>125</v>
      </c>
      <c r="L11" s="15">
        <f t="shared" si="5"/>
        <v>500</v>
      </c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/>
      <c r="B12" s="9">
        <v>43010.0</v>
      </c>
      <c r="C12" s="10" t="str">
        <f t="shared" si="1"/>
        <v>Monday</v>
      </c>
      <c r="D12" s="11" t="s">
        <v>18</v>
      </c>
      <c r="E12" s="11">
        <v>25.0</v>
      </c>
      <c r="F12" s="12" t="s">
        <v>14</v>
      </c>
      <c r="G12" s="13">
        <f>VLOOKUP(D12,'Product Sheet'!$B$2:$E$7,2)</f>
        <v>12</v>
      </c>
      <c r="H12" s="14">
        <f>VLOOKUP(D12,'Product Sheet'!$B$2:$E$7,3)</f>
        <v>20</v>
      </c>
      <c r="I12" s="15">
        <f t="shared" si="2"/>
        <v>8</v>
      </c>
      <c r="J12" s="16">
        <f t="shared" si="4"/>
        <v>0.25</v>
      </c>
      <c r="K12" s="15">
        <f t="shared" si="3"/>
        <v>200</v>
      </c>
      <c r="L12" s="15">
        <f t="shared" si="5"/>
        <v>500</v>
      </c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/>
      <c r="B13" s="9">
        <v>43012.0</v>
      </c>
      <c r="C13" s="10" t="str">
        <f t="shared" si="1"/>
        <v>Wednesday</v>
      </c>
      <c r="D13" s="11" t="s">
        <v>15</v>
      </c>
      <c r="E13" s="11">
        <v>10.0</v>
      </c>
      <c r="F13" s="12" t="s">
        <v>13</v>
      </c>
      <c r="G13" s="13">
        <f>VLOOKUP(D13,'Product Sheet'!$B$2:$E$7,2)</f>
        <v>8</v>
      </c>
      <c r="H13" s="14">
        <f>VLOOKUP(D13,'Product Sheet'!$B$2:$E$7,3)</f>
        <v>10</v>
      </c>
      <c r="I13" s="15">
        <f t="shared" si="2"/>
        <v>2</v>
      </c>
      <c r="J13" s="16">
        <f t="shared" si="4"/>
        <v>0.8</v>
      </c>
      <c r="K13" s="15">
        <f t="shared" si="3"/>
        <v>20</v>
      </c>
      <c r="L13" s="15">
        <f t="shared" si="5"/>
        <v>250</v>
      </c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/>
      <c r="B14" s="9">
        <v>43012.0</v>
      </c>
      <c r="C14" s="10" t="str">
        <f t="shared" si="1"/>
        <v>Wednesday</v>
      </c>
      <c r="D14" s="11" t="s">
        <v>19</v>
      </c>
      <c r="E14" s="11">
        <v>20.0</v>
      </c>
      <c r="F14" s="12" t="s">
        <v>20</v>
      </c>
      <c r="G14" s="13">
        <f>VLOOKUP(D14,'Product Sheet'!$B$2:$E$7,2)</f>
        <v>20</v>
      </c>
      <c r="H14" s="14">
        <f>VLOOKUP(D14,'Product Sheet'!$B$2:$E$7,3)</f>
        <v>30</v>
      </c>
      <c r="I14" s="15">
        <f t="shared" si="2"/>
        <v>10</v>
      </c>
      <c r="J14" s="16">
        <f t="shared" si="4"/>
        <v>0.06666666667</v>
      </c>
      <c r="K14" s="15">
        <f t="shared" si="3"/>
        <v>200</v>
      </c>
      <c r="L14" s="15">
        <f t="shared" si="5"/>
        <v>300</v>
      </c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/>
      <c r="B15" s="9">
        <v>43013.0</v>
      </c>
      <c r="C15" s="10" t="str">
        <f t="shared" si="1"/>
        <v>Thursday</v>
      </c>
      <c r="D15" s="11" t="s">
        <v>18</v>
      </c>
      <c r="E15" s="11">
        <v>40.0</v>
      </c>
      <c r="F15" s="12" t="s">
        <v>13</v>
      </c>
      <c r="G15" s="13">
        <f>VLOOKUP(D15,'Product Sheet'!$B$2:$E$7,2)</f>
        <v>12</v>
      </c>
      <c r="H15" s="14">
        <f>VLOOKUP(D15,'Product Sheet'!$B$2:$E$7,3)</f>
        <v>20</v>
      </c>
      <c r="I15" s="15">
        <f t="shared" si="2"/>
        <v>8</v>
      </c>
      <c r="J15" s="16">
        <f t="shared" si="4"/>
        <v>0.5</v>
      </c>
      <c r="K15" s="15">
        <f t="shared" si="3"/>
        <v>320</v>
      </c>
      <c r="L15" s="15">
        <f t="shared" si="5"/>
        <v>400</v>
      </c>
      <c r="M15" s="2"/>
      <c r="N15" s="17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/>
      <c r="B16" s="9">
        <v>43013.0</v>
      </c>
      <c r="C16" s="10" t="str">
        <f t="shared" si="1"/>
        <v>Thursday</v>
      </c>
      <c r="D16" s="11" t="s">
        <v>19</v>
      </c>
      <c r="E16" s="11">
        <v>50.0</v>
      </c>
      <c r="F16" s="12" t="s">
        <v>20</v>
      </c>
      <c r="G16" s="13">
        <f>VLOOKUP(D16,'Product Sheet'!$B$2:$E$7,2)</f>
        <v>20</v>
      </c>
      <c r="H16" s="14">
        <f>VLOOKUP(D16,'Product Sheet'!$B$2:$E$7,3)</f>
        <v>30</v>
      </c>
      <c r="I16" s="15">
        <f t="shared" si="2"/>
        <v>10</v>
      </c>
      <c r="J16" s="16">
        <f t="shared" si="4"/>
        <v>0.2666666667</v>
      </c>
      <c r="K16" s="15">
        <f t="shared" si="3"/>
        <v>500</v>
      </c>
      <c r="L16" s="15">
        <f t="shared" si="5"/>
        <v>1200</v>
      </c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/>
      <c r="B17" s="9">
        <v>43014.0</v>
      </c>
      <c r="C17" s="10" t="str">
        <f t="shared" si="1"/>
        <v>Friday</v>
      </c>
      <c r="D17" s="11" t="s">
        <v>15</v>
      </c>
      <c r="E17" s="11">
        <v>100.0</v>
      </c>
      <c r="F17" s="12" t="s">
        <v>20</v>
      </c>
      <c r="G17" s="13">
        <f>VLOOKUP(D17,'Product Sheet'!$B$2:$E$7,2)</f>
        <v>8</v>
      </c>
      <c r="H17" s="14">
        <f>VLOOKUP(D17,'Product Sheet'!$B$2:$E$7,3)</f>
        <v>10</v>
      </c>
      <c r="I17" s="15">
        <f t="shared" si="2"/>
        <v>2</v>
      </c>
      <c r="J17" s="16">
        <f t="shared" si="4"/>
        <v>1</v>
      </c>
      <c r="K17" s="15">
        <f t="shared" si="3"/>
        <v>200</v>
      </c>
      <c r="L17" s="15">
        <f t="shared" si="5"/>
        <v>500</v>
      </c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/>
      <c r="B18" s="9">
        <v>43015.0</v>
      </c>
      <c r="C18" s="10" t="str">
        <f t="shared" si="1"/>
        <v>Saturday</v>
      </c>
      <c r="D18" s="11" t="s">
        <v>19</v>
      </c>
      <c r="E18" s="11">
        <v>25.0</v>
      </c>
      <c r="F18" s="12" t="s">
        <v>17</v>
      </c>
      <c r="G18" s="13">
        <f>VLOOKUP(D18,'Product Sheet'!$B$2:$E$7,2)</f>
        <v>20</v>
      </c>
      <c r="H18" s="14">
        <f>VLOOKUP(D18,'Product Sheet'!$B$2:$E$7,3)</f>
        <v>30</v>
      </c>
      <c r="I18" s="15">
        <f t="shared" si="2"/>
        <v>10</v>
      </c>
      <c r="J18" s="16">
        <f t="shared" si="4"/>
        <v>0.06666666667</v>
      </c>
      <c r="K18" s="15">
        <f t="shared" si="3"/>
        <v>250</v>
      </c>
      <c r="L18" s="15">
        <f t="shared" si="5"/>
        <v>3000</v>
      </c>
      <c r="M18" s="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/>
      <c r="B19" s="9">
        <v>43016.0</v>
      </c>
      <c r="C19" s="10" t="str">
        <f t="shared" si="1"/>
        <v>Sunday</v>
      </c>
      <c r="D19" s="11" t="s">
        <v>12</v>
      </c>
      <c r="E19" s="11">
        <v>40.0</v>
      </c>
      <c r="F19" s="12" t="s">
        <v>17</v>
      </c>
      <c r="G19" s="13">
        <f>VLOOKUP(D19,'Product Sheet'!$B$2:$E$7,2)</f>
        <v>10</v>
      </c>
      <c r="H19" s="14">
        <f>VLOOKUP(D19,'Product Sheet'!$B$2:$E$7,3)</f>
        <v>15</v>
      </c>
      <c r="I19" s="15">
        <f t="shared" si="2"/>
        <v>5</v>
      </c>
      <c r="J19" s="16">
        <f t="shared" si="4"/>
        <v>0.6666666667</v>
      </c>
      <c r="K19" s="15">
        <f t="shared" si="3"/>
        <v>200</v>
      </c>
      <c r="L19" s="15">
        <f t="shared" si="5"/>
        <v>375</v>
      </c>
      <c r="M19" s="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/>
      <c r="B20" s="9">
        <v>43018.0</v>
      </c>
      <c r="C20" s="10" t="str">
        <f t="shared" si="1"/>
        <v>Tuesday</v>
      </c>
      <c r="D20" s="11" t="s">
        <v>16</v>
      </c>
      <c r="E20" s="11">
        <v>20.0</v>
      </c>
      <c r="F20" s="12" t="s">
        <v>14</v>
      </c>
      <c r="G20" s="13">
        <f>VLOOKUP(D20,'Product Sheet'!$B$2:$E$7,2)</f>
        <v>5</v>
      </c>
      <c r="H20" s="14">
        <f>VLOOKUP(D20,'Product Sheet'!$B$2:$E$7,3)</f>
        <v>10</v>
      </c>
      <c r="I20" s="15">
        <f t="shared" si="2"/>
        <v>5</v>
      </c>
      <c r="J20" s="16">
        <f t="shared" si="4"/>
        <v>0.5</v>
      </c>
      <c r="K20" s="15">
        <f t="shared" si="3"/>
        <v>100</v>
      </c>
      <c r="L20" s="15">
        <f t="shared" si="5"/>
        <v>400</v>
      </c>
      <c r="M20" s="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"/>
      <c r="B21" s="9">
        <v>43018.0</v>
      </c>
      <c r="C21" s="10" t="str">
        <f t="shared" si="1"/>
        <v>Tuesday</v>
      </c>
      <c r="D21" s="11" t="s">
        <v>18</v>
      </c>
      <c r="E21" s="11">
        <v>100.0</v>
      </c>
      <c r="F21" s="12" t="s">
        <v>21</v>
      </c>
      <c r="G21" s="13">
        <f>VLOOKUP(D21,'Product Sheet'!$B$2:$E$7,2)</f>
        <v>12</v>
      </c>
      <c r="H21" s="14">
        <f>VLOOKUP(D21,'Product Sheet'!$B$2:$E$7,3)</f>
        <v>20</v>
      </c>
      <c r="I21" s="15">
        <f t="shared" si="2"/>
        <v>8</v>
      </c>
      <c r="J21" s="16">
        <f t="shared" si="4"/>
        <v>0.25</v>
      </c>
      <c r="K21" s="15">
        <f t="shared" si="3"/>
        <v>800</v>
      </c>
      <c r="L21" s="15">
        <f t="shared" si="5"/>
        <v>400</v>
      </c>
      <c r="M21" s="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"/>
      <c r="B22" s="9">
        <v>43019.0</v>
      </c>
      <c r="C22" s="10" t="str">
        <f t="shared" si="1"/>
        <v>Wednesday</v>
      </c>
      <c r="D22" s="11" t="s">
        <v>18</v>
      </c>
      <c r="E22" s="11">
        <v>25.0</v>
      </c>
      <c r="F22" s="12" t="s">
        <v>14</v>
      </c>
      <c r="G22" s="13">
        <f>VLOOKUP(D22,'Product Sheet'!$B$2:$E$7,2)</f>
        <v>12</v>
      </c>
      <c r="H22" s="14">
        <f>VLOOKUP(D22,'Product Sheet'!$B$2:$E$7,3)</f>
        <v>20</v>
      </c>
      <c r="I22" s="15">
        <f t="shared" si="2"/>
        <v>8</v>
      </c>
      <c r="J22" s="16">
        <f t="shared" si="4"/>
        <v>0.4</v>
      </c>
      <c r="K22" s="15">
        <f t="shared" si="3"/>
        <v>200</v>
      </c>
      <c r="L22" s="15">
        <f t="shared" si="5"/>
        <v>2000</v>
      </c>
      <c r="M22" s="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"/>
      <c r="B23" s="9">
        <v>43021.0</v>
      </c>
      <c r="C23" s="10" t="str">
        <f t="shared" si="1"/>
        <v>Friday</v>
      </c>
      <c r="D23" s="11" t="s">
        <v>16</v>
      </c>
      <c r="E23" s="11">
        <v>40.0</v>
      </c>
      <c r="F23" s="12" t="s">
        <v>17</v>
      </c>
      <c r="G23" s="13">
        <f>VLOOKUP(D23,'Product Sheet'!$B$2:$E$7,2)</f>
        <v>5</v>
      </c>
      <c r="H23" s="14">
        <f>VLOOKUP(D23,'Product Sheet'!$B$2:$E$7,3)</f>
        <v>10</v>
      </c>
      <c r="I23" s="15">
        <f t="shared" si="2"/>
        <v>5</v>
      </c>
      <c r="J23" s="16">
        <f t="shared" si="4"/>
        <v>0.8</v>
      </c>
      <c r="K23" s="15">
        <f t="shared" si="3"/>
        <v>200</v>
      </c>
      <c r="L23" s="15">
        <f t="shared" si="5"/>
        <v>250</v>
      </c>
      <c r="M23" s="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"/>
      <c r="B24" s="9">
        <v>43022.0</v>
      </c>
      <c r="C24" s="10" t="str">
        <f t="shared" si="1"/>
        <v>Saturday</v>
      </c>
      <c r="D24" s="11" t="s">
        <v>19</v>
      </c>
      <c r="E24" s="11">
        <v>25.0</v>
      </c>
      <c r="F24" s="12" t="s">
        <v>14</v>
      </c>
      <c r="G24" s="13">
        <f>VLOOKUP(D24,'Product Sheet'!$B$2:$E$7,2)</f>
        <v>20</v>
      </c>
      <c r="H24" s="14">
        <f>VLOOKUP(D24,'Product Sheet'!$B$2:$E$7,3)</f>
        <v>30</v>
      </c>
      <c r="I24" s="15">
        <f t="shared" si="2"/>
        <v>10</v>
      </c>
      <c r="J24" s="16">
        <f t="shared" si="4"/>
        <v>0.1666666667</v>
      </c>
      <c r="K24" s="15">
        <f t="shared" si="3"/>
        <v>250</v>
      </c>
      <c r="L24" s="15">
        <f t="shared" si="5"/>
        <v>1200</v>
      </c>
      <c r="M24" s="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"/>
      <c r="B25" s="9">
        <v>43024.0</v>
      </c>
      <c r="C25" s="10" t="str">
        <f t="shared" si="1"/>
        <v>Monday</v>
      </c>
      <c r="D25" s="11" t="s">
        <v>16</v>
      </c>
      <c r="E25" s="11">
        <v>50.0</v>
      </c>
      <c r="F25" s="12" t="s">
        <v>20</v>
      </c>
      <c r="G25" s="13">
        <f>VLOOKUP(D25,'Product Sheet'!$B$2:$E$7,2)</f>
        <v>5</v>
      </c>
      <c r="H25" s="14">
        <f>VLOOKUP(D25,'Product Sheet'!$B$2:$E$7,3)</f>
        <v>10</v>
      </c>
      <c r="I25" s="15">
        <f t="shared" si="2"/>
        <v>5</v>
      </c>
      <c r="J25" s="16">
        <f t="shared" si="4"/>
        <v>1</v>
      </c>
      <c r="K25" s="15">
        <f t="shared" si="3"/>
        <v>250</v>
      </c>
      <c r="L25" s="15">
        <f t="shared" si="5"/>
        <v>250</v>
      </c>
      <c r="M25" s="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"/>
      <c r="B26" s="9">
        <v>43024.0</v>
      </c>
      <c r="C26" s="10" t="str">
        <f t="shared" si="1"/>
        <v>Monday</v>
      </c>
      <c r="D26" s="11" t="s">
        <v>18</v>
      </c>
      <c r="E26" s="11">
        <v>30.0</v>
      </c>
      <c r="F26" s="12" t="s">
        <v>14</v>
      </c>
      <c r="G26" s="13">
        <f>VLOOKUP(D26,'Product Sheet'!$B$2:$E$7,2)</f>
        <v>12</v>
      </c>
      <c r="H26" s="14">
        <f>VLOOKUP(D26,'Product Sheet'!$B$2:$E$7,3)</f>
        <v>20</v>
      </c>
      <c r="I26" s="15">
        <f t="shared" si="2"/>
        <v>8</v>
      </c>
      <c r="J26" s="16">
        <f t="shared" si="4"/>
        <v>0.25</v>
      </c>
      <c r="K26" s="15">
        <f t="shared" si="3"/>
        <v>240</v>
      </c>
      <c r="L26" s="15">
        <f t="shared" si="5"/>
        <v>1000</v>
      </c>
      <c r="M26" s="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"/>
      <c r="B27" s="9">
        <v>43025.0</v>
      </c>
      <c r="C27" s="10" t="str">
        <f t="shared" si="1"/>
        <v>Tuesday</v>
      </c>
      <c r="D27" s="11" t="s">
        <v>19</v>
      </c>
      <c r="E27" s="11">
        <v>25.0</v>
      </c>
      <c r="F27" s="12" t="s">
        <v>21</v>
      </c>
      <c r="G27" s="13">
        <f>VLOOKUP(D27,'Product Sheet'!$B$2:$E$7,2)</f>
        <v>20</v>
      </c>
      <c r="H27" s="14">
        <f>VLOOKUP(D27,'Product Sheet'!$B$2:$E$7,3)</f>
        <v>30</v>
      </c>
      <c r="I27" s="15">
        <f t="shared" si="2"/>
        <v>10</v>
      </c>
      <c r="J27" s="16">
        <f t="shared" si="4"/>
        <v>0.2666666667</v>
      </c>
      <c r="K27" s="15">
        <f t="shared" si="3"/>
        <v>250</v>
      </c>
      <c r="L27" s="15">
        <f t="shared" si="5"/>
        <v>900</v>
      </c>
      <c r="M27" s="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"/>
      <c r="B28" s="9">
        <v>43029.0</v>
      </c>
      <c r="C28" s="10" t="str">
        <f t="shared" si="1"/>
        <v>Saturday</v>
      </c>
      <c r="D28" s="11" t="s">
        <v>16</v>
      </c>
      <c r="E28" s="11">
        <v>60.0</v>
      </c>
      <c r="F28" s="12" t="s">
        <v>13</v>
      </c>
      <c r="G28" s="13">
        <f>VLOOKUP(D28,'Product Sheet'!$B$2:$E$7,2)</f>
        <v>5</v>
      </c>
      <c r="H28" s="14">
        <f>VLOOKUP(D28,'Product Sheet'!$B$2:$E$7,3)</f>
        <v>10</v>
      </c>
      <c r="I28" s="15">
        <f t="shared" si="2"/>
        <v>5</v>
      </c>
      <c r="J28" s="16">
        <f t="shared" si="4"/>
        <v>1</v>
      </c>
      <c r="K28" s="15">
        <f t="shared" si="3"/>
        <v>300</v>
      </c>
      <c r="L28" s="15">
        <f t="shared" si="5"/>
        <v>250</v>
      </c>
      <c r="M28" s="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"/>
      <c r="B29" s="9">
        <v>43030.0</v>
      </c>
      <c r="C29" s="10" t="str">
        <f t="shared" si="1"/>
        <v>Sunday</v>
      </c>
      <c r="D29" s="11" t="s">
        <v>15</v>
      </c>
      <c r="E29" s="11">
        <v>100.0</v>
      </c>
      <c r="F29" s="12" t="s">
        <v>20</v>
      </c>
      <c r="G29" s="13">
        <f>VLOOKUP(D29,'Product Sheet'!$B$2:$E$7,2)</f>
        <v>8</v>
      </c>
      <c r="H29" s="14">
        <f>VLOOKUP(D29,'Product Sheet'!$B$2:$E$7,3)</f>
        <v>10</v>
      </c>
      <c r="I29" s="15">
        <f t="shared" si="2"/>
        <v>2</v>
      </c>
      <c r="J29" s="16">
        <f t="shared" si="4"/>
        <v>0.5</v>
      </c>
      <c r="K29" s="15">
        <f t="shared" si="3"/>
        <v>200</v>
      </c>
      <c r="L29" s="15">
        <f t="shared" si="5"/>
        <v>600</v>
      </c>
      <c r="M29" s="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"/>
      <c r="B30" s="9">
        <v>43032.0</v>
      </c>
      <c r="C30" s="10" t="str">
        <f t="shared" si="1"/>
        <v>Tuesday</v>
      </c>
      <c r="D30" s="11" t="s">
        <v>19</v>
      </c>
      <c r="E30" s="11">
        <v>20.0</v>
      </c>
      <c r="F30" s="12" t="s">
        <v>14</v>
      </c>
      <c r="G30" s="13">
        <f>VLOOKUP(D30,'Product Sheet'!$B$2:$E$7,2)</f>
        <v>20</v>
      </c>
      <c r="H30" s="14">
        <f>VLOOKUP(D30,'Product Sheet'!$B$2:$E$7,3)</f>
        <v>30</v>
      </c>
      <c r="I30" s="15">
        <f t="shared" si="2"/>
        <v>10</v>
      </c>
      <c r="J30" s="16">
        <f t="shared" si="4"/>
        <v>0.06666666667</v>
      </c>
      <c r="K30" s="15">
        <f t="shared" si="3"/>
        <v>200</v>
      </c>
      <c r="L30" s="15">
        <f t="shared" si="5"/>
        <v>3000</v>
      </c>
      <c r="M30" s="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"/>
      <c r="B31" s="9">
        <v>43032.0</v>
      </c>
      <c r="C31" s="10" t="str">
        <f t="shared" si="1"/>
        <v>Tuesday</v>
      </c>
      <c r="D31" s="11" t="s">
        <v>18</v>
      </c>
      <c r="E31" s="11">
        <v>40.0</v>
      </c>
      <c r="F31" s="12" t="s">
        <v>20</v>
      </c>
      <c r="G31" s="13">
        <f>VLOOKUP(D31,'Product Sheet'!$B$2:$E$7,2)</f>
        <v>12</v>
      </c>
      <c r="H31" s="14">
        <f>VLOOKUP(D31,'Product Sheet'!$B$2:$E$7,3)</f>
        <v>20</v>
      </c>
      <c r="I31" s="15">
        <f t="shared" si="2"/>
        <v>8</v>
      </c>
      <c r="J31" s="16">
        <f t="shared" si="4"/>
        <v>0.5</v>
      </c>
      <c r="K31" s="15">
        <f t="shared" si="3"/>
        <v>320</v>
      </c>
      <c r="L31" s="15">
        <f t="shared" si="5"/>
        <v>400</v>
      </c>
      <c r="M31" s="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"/>
      <c r="B32" s="9">
        <v>43035.0</v>
      </c>
      <c r="C32" s="10" t="str">
        <f t="shared" si="1"/>
        <v>Friday</v>
      </c>
      <c r="D32" s="11" t="s">
        <v>16</v>
      </c>
      <c r="E32" s="11">
        <v>50.0</v>
      </c>
      <c r="F32" s="12" t="s">
        <v>21</v>
      </c>
      <c r="G32" s="13">
        <f>VLOOKUP(D32,'Product Sheet'!$B$2:$E$7,2)</f>
        <v>5</v>
      </c>
      <c r="H32" s="14">
        <f>VLOOKUP(D32,'Product Sheet'!$B$2:$E$7,3)</f>
        <v>10</v>
      </c>
      <c r="I32" s="15">
        <f t="shared" si="2"/>
        <v>5</v>
      </c>
      <c r="J32" s="16">
        <f t="shared" si="4"/>
        <v>0.8</v>
      </c>
      <c r="K32" s="15">
        <f t="shared" si="3"/>
        <v>250</v>
      </c>
      <c r="L32" s="15">
        <f t="shared" si="5"/>
        <v>400</v>
      </c>
      <c r="M32" s="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"/>
      <c r="B33" s="9">
        <v>43036.0</v>
      </c>
      <c r="C33" s="10" t="str">
        <f t="shared" si="1"/>
        <v>Saturday</v>
      </c>
      <c r="D33" s="11" t="s">
        <v>16</v>
      </c>
      <c r="E33" s="11">
        <v>50.0</v>
      </c>
      <c r="F33" s="12" t="s">
        <v>17</v>
      </c>
      <c r="G33" s="13">
        <f>VLOOKUP(D33,'Product Sheet'!$B$2:$E$7,2)</f>
        <v>5</v>
      </c>
      <c r="H33" s="14">
        <f>VLOOKUP(D33,'Product Sheet'!$B$2:$E$7,3)</f>
        <v>10</v>
      </c>
      <c r="I33" s="15">
        <f t="shared" si="2"/>
        <v>5</v>
      </c>
      <c r="J33" s="16">
        <f t="shared" si="4"/>
        <v>0.5</v>
      </c>
      <c r="K33" s="15">
        <f t="shared" si="3"/>
        <v>250</v>
      </c>
      <c r="L33" s="15">
        <f t="shared" si="5"/>
        <v>500</v>
      </c>
      <c r="M33" s="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"/>
      <c r="B34" s="9">
        <v>43038.0</v>
      </c>
      <c r="C34" s="10" t="str">
        <f t="shared" si="1"/>
        <v>Monday</v>
      </c>
      <c r="D34" s="11" t="s">
        <v>12</v>
      </c>
      <c r="E34" s="11">
        <v>50.0</v>
      </c>
      <c r="F34" s="12" t="s">
        <v>21</v>
      </c>
      <c r="G34" s="13">
        <f>VLOOKUP(D34,'Product Sheet'!$B$2:$E$7,2)</f>
        <v>10</v>
      </c>
      <c r="H34" s="14">
        <f>VLOOKUP(D34,'Product Sheet'!$B$2:$E$7,3)</f>
        <v>15</v>
      </c>
      <c r="I34" s="15">
        <f t="shared" si="2"/>
        <v>5</v>
      </c>
      <c r="J34" s="16">
        <f t="shared" si="4"/>
        <v>0.3333333333</v>
      </c>
      <c r="K34" s="15">
        <f t="shared" si="3"/>
        <v>250</v>
      </c>
      <c r="L34" s="15">
        <f t="shared" si="5"/>
        <v>750</v>
      </c>
      <c r="M34" s="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"/>
      <c r="B35" s="9">
        <v>43038.0</v>
      </c>
      <c r="C35" s="10" t="str">
        <f t="shared" si="1"/>
        <v>Monday</v>
      </c>
      <c r="D35" s="11" t="s">
        <v>19</v>
      </c>
      <c r="E35" s="11">
        <v>20.0</v>
      </c>
      <c r="F35" s="12" t="s">
        <v>13</v>
      </c>
      <c r="G35" s="13">
        <f>VLOOKUP(D35,'Product Sheet'!$B$2:$E$7,2)</f>
        <v>20</v>
      </c>
      <c r="H35" s="14">
        <f>VLOOKUP(D35,'Product Sheet'!$B$2:$E$7,3)</f>
        <v>30</v>
      </c>
      <c r="I35" s="15">
        <f t="shared" si="2"/>
        <v>10</v>
      </c>
      <c r="J35" s="16">
        <f t="shared" si="4"/>
        <v>0.1666666667</v>
      </c>
      <c r="K35" s="15">
        <f t="shared" si="3"/>
        <v>200</v>
      </c>
      <c r="L35" s="15">
        <f t="shared" si="5"/>
        <v>1500</v>
      </c>
      <c r="M35" s="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6:L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57"/>
    <col customWidth="1" min="2" max="2" width="21.29"/>
    <col customWidth="1" min="3" max="3" width="16.57"/>
    <col customWidth="1" min="4" max="4" width="13.86"/>
    <col customWidth="1" min="5" max="5" width="16.86"/>
    <col customWidth="1" min="6" max="6" width="20.43"/>
    <col customWidth="1" min="7" max="26" width="8.71"/>
  </cols>
  <sheetData>
    <row r="1" ht="17.25" customHeight="1">
      <c r="A1" s="18"/>
      <c r="B1" s="18"/>
      <c r="C1" s="18"/>
      <c r="D1" s="18"/>
      <c r="E1" s="18"/>
      <c r="F1" s="18"/>
    </row>
    <row r="2">
      <c r="A2" s="18"/>
      <c r="B2" s="19" t="s">
        <v>22</v>
      </c>
      <c r="C2" s="20" t="s">
        <v>6</v>
      </c>
      <c r="D2" s="20" t="s">
        <v>23</v>
      </c>
      <c r="E2" s="21" t="s">
        <v>5</v>
      </c>
      <c r="F2" s="18"/>
    </row>
    <row r="3">
      <c r="A3" s="18"/>
      <c r="B3" s="22" t="s">
        <v>12</v>
      </c>
      <c r="C3" s="23">
        <v>10.0</v>
      </c>
      <c r="D3" s="23">
        <v>15.0</v>
      </c>
      <c r="E3" s="22" t="s">
        <v>13</v>
      </c>
      <c r="F3" s="18"/>
    </row>
    <row r="4">
      <c r="A4" s="18"/>
      <c r="B4" s="22" t="s">
        <v>16</v>
      </c>
      <c r="C4" s="23">
        <v>5.0</v>
      </c>
      <c r="D4" s="23">
        <v>10.0</v>
      </c>
      <c r="E4" s="22" t="s">
        <v>14</v>
      </c>
      <c r="F4" s="18"/>
    </row>
    <row r="5">
      <c r="A5" s="18"/>
      <c r="B5" s="22" t="s">
        <v>18</v>
      </c>
      <c r="C5" s="23">
        <v>12.0</v>
      </c>
      <c r="D5" s="23">
        <v>20.0</v>
      </c>
      <c r="E5" s="22" t="s">
        <v>17</v>
      </c>
      <c r="F5" s="18"/>
    </row>
    <row r="6">
      <c r="A6" s="18"/>
      <c r="B6" s="22" t="s">
        <v>19</v>
      </c>
      <c r="C6" s="23">
        <v>20.0</v>
      </c>
      <c r="D6" s="23">
        <v>30.0</v>
      </c>
      <c r="E6" s="22" t="s">
        <v>20</v>
      </c>
      <c r="F6" s="18"/>
    </row>
    <row r="7">
      <c r="A7" s="18"/>
      <c r="B7" s="22" t="s">
        <v>15</v>
      </c>
      <c r="C7" s="23">
        <v>8.0</v>
      </c>
      <c r="D7" s="23">
        <v>10.0</v>
      </c>
      <c r="E7" s="22" t="s">
        <v>21</v>
      </c>
      <c r="F7" s="18"/>
    </row>
    <row r="8" ht="17.25" customHeight="1">
      <c r="A8" s="18"/>
      <c r="B8" s="18"/>
      <c r="C8" s="24"/>
      <c r="D8" s="24"/>
      <c r="E8" s="18"/>
      <c r="F8" s="18"/>
    </row>
    <row r="10">
      <c r="B10" s="25" t="s">
        <v>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25" t="s">
        <v>3</v>
      </c>
    </row>
    <row r="50" ht="15.75" customHeight="1">
      <c r="C50" s="25" t="s">
        <v>12</v>
      </c>
    </row>
    <row r="51" ht="15.75" customHeight="1">
      <c r="C51" s="25" t="s">
        <v>16</v>
      </c>
    </row>
    <row r="52" ht="15.75" customHeight="1">
      <c r="C52" s="25" t="s">
        <v>18</v>
      </c>
    </row>
    <row r="53" ht="15.75" customHeight="1">
      <c r="C53" s="25" t="s">
        <v>19</v>
      </c>
    </row>
    <row r="54" ht="15.75" customHeight="1">
      <c r="C54" s="25" t="s">
        <v>15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8" width="15.71"/>
    <col customWidth="1" min="9" max="9" width="3.14"/>
    <col customWidth="1" min="10" max="13" width="15.71"/>
    <col customWidth="1" min="14" max="31" width="9.14"/>
  </cols>
  <sheetData>
    <row r="1">
      <c r="A1" s="26"/>
      <c r="B1" s="26"/>
      <c r="C1" s="26"/>
      <c r="D1" s="26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ht="50.25" customHeight="1">
      <c r="A2" s="26"/>
      <c r="B2" s="28"/>
      <c r="C2" s="5"/>
      <c r="D2" s="5"/>
      <c r="E2" s="5"/>
      <c r="F2" s="5"/>
      <c r="G2" s="6"/>
      <c r="H2" s="29"/>
      <c r="I2" s="26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 ht="32.25" customHeight="1">
      <c r="A3" s="26"/>
      <c r="B3" s="30" t="s">
        <v>25</v>
      </c>
      <c r="C3" s="5"/>
      <c r="D3" s="5"/>
      <c r="E3" s="5"/>
      <c r="F3" s="5"/>
      <c r="G3" s="6"/>
      <c r="H3" s="31"/>
      <c r="I3" s="26"/>
      <c r="J3" s="27"/>
      <c r="K3" s="32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ht="32.25" customHeight="1">
      <c r="A4" s="26"/>
      <c r="B4" s="4" t="s">
        <v>26</v>
      </c>
      <c r="C4" s="5"/>
      <c r="D4" s="5"/>
      <c r="E4" s="5"/>
      <c r="F4" s="5"/>
      <c r="G4" s="5"/>
      <c r="H4" s="6"/>
      <c r="I4" s="26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>
      <c r="A5" s="26"/>
      <c r="B5" s="33" t="s">
        <v>27</v>
      </c>
      <c r="C5" s="5"/>
      <c r="D5" s="5"/>
      <c r="E5" s="5"/>
      <c r="F5" s="5"/>
      <c r="G5" s="5"/>
      <c r="H5" s="6"/>
      <c r="I5" s="26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>
      <c r="A6" s="26"/>
      <c r="B6" s="34" t="s">
        <v>3</v>
      </c>
      <c r="C6" s="34" t="s">
        <v>14</v>
      </c>
      <c r="D6" s="34" t="s">
        <v>13</v>
      </c>
      <c r="E6" s="34" t="s">
        <v>17</v>
      </c>
      <c r="F6" s="34" t="s">
        <v>20</v>
      </c>
      <c r="G6" s="34" t="s">
        <v>21</v>
      </c>
      <c r="H6" s="35" t="s">
        <v>28</v>
      </c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>
      <c r="A7" s="26"/>
      <c r="B7" s="36" t="str">
        <f>'Product Sheet'!B3</f>
        <v>A</v>
      </c>
      <c r="C7" s="36">
        <f>SUMIFS('Sales report'!$E$8:E$35,'Sales report'!$D$8:$D$35,B7,'Sales report'!$F$8:$F$35,C6)</f>
        <v>10</v>
      </c>
      <c r="D7" s="36">
        <f>SUMIFS('Sales report'!$E$8:$E$35,'Sales report'!$D$8:$D$35,B7,'Sales report'!$F$8:$F$35,D6)</f>
        <v>25</v>
      </c>
      <c r="E7" s="36">
        <f>SUMIFS('Sales report'!$E$8:$E$35,'Sales report'!$D$8:$D$35,B7,'Sales report'!$F$8:$F$35,E6)</f>
        <v>40</v>
      </c>
      <c r="F7" s="36">
        <f>SUMIFS('Sales report'!$E$8:$E$35,'Sales report'!$D$8:$D$35,B7,'Sales report'!$F$8:$F$35,F6)</f>
        <v>0</v>
      </c>
      <c r="G7" s="36">
        <f>SUMIFS('Sales report'!$E$8:$E$35,'Sales report'!$D$8:$D$35,B7,'Sales report'!$F$8:$F$35,G6)</f>
        <v>50</v>
      </c>
      <c r="H7" s="37">
        <f t="shared" ref="H7:H12" si="1">SUM(C7:G7)</f>
        <v>125</v>
      </c>
      <c r="I7" s="26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>
      <c r="A8" s="26"/>
      <c r="B8" s="36" t="str">
        <f>'Product Sheet'!B4</f>
        <v>B</v>
      </c>
      <c r="C8" s="36">
        <f>SUMIFS('Sales report'!$E$8:$E$35,'Sales report'!$D$8:$D$35,B8,'Sales report'!$F$8:$F$35,C6)</f>
        <v>20</v>
      </c>
      <c r="D8" s="36">
        <f>SUMIFS('Sales report'!$E$8:$E$35,'Sales report'!$D$8:$D$35,B8,'Sales report'!$F$8:$F$35,D6)</f>
        <v>60</v>
      </c>
      <c r="E8" s="36">
        <f>SUMIFS('Sales report'!$E$8:$E$35,'Sales report'!$D$8:$D$35,B8,'Sales report'!$F$8:$F$35,E6)</f>
        <v>115</v>
      </c>
      <c r="F8" s="36">
        <f>SUMIFS('Sales report'!$E$8:$E$35,'Sales report'!$D$8:$D$35,B8,'Sales report'!$F$8:$F$35,F6)</f>
        <v>50</v>
      </c>
      <c r="G8" s="36">
        <f>SUMIFS('Sales report'!$E$8:$E$35,'Sales report'!$D$8:$D$35,B8,'Sales report'!$F$8:$F$35,G6)</f>
        <v>50</v>
      </c>
      <c r="H8" s="37">
        <f t="shared" si="1"/>
        <v>295</v>
      </c>
      <c r="I8" s="26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>
      <c r="A9" s="26"/>
      <c r="B9" s="36" t="str">
        <f>'Product Sheet'!B5</f>
        <v>C</v>
      </c>
      <c r="C9" s="36">
        <f>SUMIFS('Sales report'!$E$8:$E$35,'Sales report'!$D$8:$D$35,B9,'Sales report'!$F$8:$F$35,C6)</f>
        <v>80</v>
      </c>
      <c r="D9" s="36">
        <f>SUMIFS('Sales report'!$E$8:$E$35,'Sales report'!$D$8:$D$35,B9,'Sales report'!$F$8:$F$35,D6)</f>
        <v>40</v>
      </c>
      <c r="E9" s="36">
        <f>SUMIFS('Sales report'!$E$8:$E$35,'Sales report'!$D$8:$D$35,B9,'Sales report'!$F$8:$F$35,E6)</f>
        <v>0</v>
      </c>
      <c r="F9" s="36">
        <f>SUMIFS('Sales report'!$E$8:$E$35,'Sales report'!$D$8:$D$35,B9,'Sales report'!$F$8:$F$35,F6)</f>
        <v>40</v>
      </c>
      <c r="G9" s="36">
        <f>SUMIFS('Sales report'!$E$8:$E$35,'Sales report'!$D$8:$D$35,B9,'Sales report'!$F$8:$F$35,G6)</f>
        <v>100</v>
      </c>
      <c r="H9" s="37">
        <f t="shared" si="1"/>
        <v>260</v>
      </c>
      <c r="I9" s="26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</row>
    <row r="10">
      <c r="A10" s="26"/>
      <c r="B10" s="36" t="str">
        <f>'Product Sheet'!B6</f>
        <v>D</v>
      </c>
      <c r="C10" s="36">
        <f>SUMIFS('Sales report'!$E$8:$E$35,'Sales report'!$D$8:$D$35,B10,'Sales report'!$F$8:$F$35,C6)</f>
        <v>45</v>
      </c>
      <c r="D10" s="36">
        <f>SUMIFS('Sales report'!$E$8:$E$35,'Sales report'!$D$8:$D$35,B10,'Sales report'!$F$8:$F$35,D6)</f>
        <v>20</v>
      </c>
      <c r="E10" s="36">
        <f>SUMIFS('Sales report'!$E$8:$E$35,'Sales report'!$D$8:$D$35,B10,'Sales report'!$F$8:$F$35,E6)</f>
        <v>25</v>
      </c>
      <c r="F10" s="36">
        <f>SUMIFS('Sales report'!$E$8:$E$35,'Sales report'!$D$8:$D$35,B10,'Sales report'!$F$8:$F$35,F6)</f>
        <v>70</v>
      </c>
      <c r="G10" s="36">
        <f>SUMIFS('Sales report'!$E$8:$E$35,'Sales report'!$D$8:$D$35,B10,'Sales report'!$F$8:$F$35,G6)</f>
        <v>25</v>
      </c>
      <c r="H10" s="37">
        <f t="shared" si="1"/>
        <v>185</v>
      </c>
      <c r="I10" s="26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</row>
    <row r="11">
      <c r="A11" s="26"/>
      <c r="B11" s="36" t="str">
        <f>'Product Sheet'!B7</f>
        <v>E</v>
      </c>
      <c r="C11" s="36">
        <f>SUMIFS('Sales report'!$E$8:$E$35,'Sales report'!$D$8:$D$35,B11,'Sales report'!$F$8:$F$35,C6)</f>
        <v>0</v>
      </c>
      <c r="D11" s="36">
        <f>SUMIFS('Sales report'!$E$8:$E$35,'Sales report'!$D$8:$D$35,B11,'Sales report'!$F$8:$F$35,D6)</f>
        <v>60</v>
      </c>
      <c r="E11" s="36">
        <f>SUMIFS('Sales report'!$E$8:$E$35,'Sales report'!$D$8:$D$35,B11,'Sales report'!$F$8:$F$35,E6)</f>
        <v>0</v>
      </c>
      <c r="F11" s="36">
        <f>SUMIFS('Sales report'!$E$8:$E$35,'Sales report'!$D$8:$D$35,B11,'Sales report'!$F$8:$F$35,F6)</f>
        <v>200</v>
      </c>
      <c r="G11" s="36">
        <f>SUMIFS('Sales report'!$E$8:$E$35,'Sales report'!$D$8:$D$35,B11,'Sales report'!$F$8:$F$35,G6)</f>
        <v>0</v>
      </c>
      <c r="H11" s="37">
        <f t="shared" si="1"/>
        <v>260</v>
      </c>
      <c r="I11" s="26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</row>
    <row r="12">
      <c r="A12" s="26"/>
      <c r="B12" s="7" t="s">
        <v>29</v>
      </c>
      <c r="C12" s="7">
        <f t="shared" ref="C12:G12" si="2">SUM(C7:C11)</f>
        <v>155</v>
      </c>
      <c r="D12" s="7">
        <f t="shared" si="2"/>
        <v>205</v>
      </c>
      <c r="E12" s="7">
        <f t="shared" si="2"/>
        <v>180</v>
      </c>
      <c r="F12" s="7">
        <f t="shared" si="2"/>
        <v>360</v>
      </c>
      <c r="G12" s="7">
        <f t="shared" si="2"/>
        <v>225</v>
      </c>
      <c r="H12" s="37">
        <f t="shared" si="1"/>
        <v>1125</v>
      </c>
      <c r="I12" s="26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</row>
    <row r="13">
      <c r="A13" s="26"/>
      <c r="B13" s="33" t="s">
        <v>30</v>
      </c>
      <c r="C13" s="5"/>
      <c r="D13" s="5"/>
      <c r="E13" s="5"/>
      <c r="F13" s="5"/>
      <c r="G13" s="5"/>
      <c r="H13" s="6"/>
      <c r="I13" s="26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</row>
    <row r="14">
      <c r="A14" s="26"/>
      <c r="B14" s="34" t="s">
        <v>3</v>
      </c>
      <c r="C14" s="34" t="s">
        <v>14</v>
      </c>
      <c r="D14" s="34" t="s">
        <v>13</v>
      </c>
      <c r="E14" s="34" t="s">
        <v>31</v>
      </c>
      <c r="F14" s="34" t="s">
        <v>20</v>
      </c>
      <c r="G14" s="34" t="s">
        <v>21</v>
      </c>
      <c r="H14" s="35" t="s">
        <v>8</v>
      </c>
      <c r="I14" s="26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</row>
    <row r="15">
      <c r="A15" s="26"/>
      <c r="B15" s="36" t="s">
        <v>12</v>
      </c>
      <c r="C15" s="36">
        <f>SUMIFS('Sales report'!$K$8:$K$35,'Sales report'!$D$8:$D$35,B15,'Sales report'!$F$8:$F$35,C14)</f>
        <v>50</v>
      </c>
      <c r="D15" s="36">
        <f>SUMIFS('Sales report'!$K$8:$K$35,'Sales report'!$D$8:$D$35,B15,'Sales report'!$F$8:$F$35,D6)</f>
        <v>125</v>
      </c>
      <c r="E15" s="36">
        <f>SUMIFS('Sales report'!$K$8:$K$35,'Sales report'!$D$8:$D$35,B15,'Sales report'!$F$8:$F$35,E6)</f>
        <v>200</v>
      </c>
      <c r="F15" s="36">
        <f>SUMIFS('Sales report'!$K$8:$K$35,'Sales report'!$D$8:$D$35,B15,'Sales report'!$F$8:$F$35,F6)</f>
        <v>0</v>
      </c>
      <c r="G15" s="36">
        <f>SUMIFS('Sales report'!$K$8:$K$35,'Sales report'!$D$8:$D$35,B15,'Sales report'!$F$8:$F$35,G6)</f>
        <v>250</v>
      </c>
      <c r="H15" s="37">
        <f t="shared" ref="H15:H19" si="3">SUM(C15:G15)</f>
        <v>625</v>
      </c>
      <c r="I15" s="26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</row>
    <row r="16">
      <c r="A16" s="26"/>
      <c r="B16" s="36" t="s">
        <v>16</v>
      </c>
      <c r="C16" s="36">
        <f>SUMIFS('Sales report'!$K$8:$K$35,'Sales report'!$D$8:$D$35,B16,'Sales report'!$F$8:$F$35,C14)</f>
        <v>100</v>
      </c>
      <c r="D16" s="36">
        <f>SUMIFS('Sales report'!$K$8:$K$35,'Sales report'!$D$8:$D$35,B16,'Sales report'!$F$8:$F$35,D6)</f>
        <v>300</v>
      </c>
      <c r="E16" s="36">
        <f>SUMIFS('Sales report'!$K$8:$K$35,'Sales report'!$D$8:$D$35,B16,'Sales report'!$F$8:$F$35,E6)</f>
        <v>575</v>
      </c>
      <c r="F16" s="36">
        <f>SUMIFS('Sales report'!$K$8:$K$35,'Sales report'!$D$8:$D$35,B16,'Sales report'!$F$8:$F$35,F6)</f>
        <v>250</v>
      </c>
      <c r="G16" s="36">
        <f>SUMIFS('Sales report'!$K$8:$K$35,'Sales report'!$D$8:$D$35,B16,'Sales report'!$F$8:$F$35,G6)</f>
        <v>250</v>
      </c>
      <c r="H16" s="37">
        <f t="shared" si="3"/>
        <v>1475</v>
      </c>
      <c r="I16" s="26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>
      <c r="A17" s="26"/>
      <c r="B17" s="36" t="s">
        <v>18</v>
      </c>
      <c r="C17" s="36">
        <f>SUMIFS('Sales report'!$K$8:$K$35,'Sales report'!$D$8:$D$35,B17,'Sales report'!$F$8:$F$35,C14)</f>
        <v>640</v>
      </c>
      <c r="D17" s="36">
        <f>SUMIFS('Sales report'!$K$8:$K$35,'Sales report'!$D$8:$D$35,B17,'Sales report'!$F$8:$F$35,D6)</f>
        <v>320</v>
      </c>
      <c r="E17" s="36">
        <f>SUMIFS('Sales report'!$K$8:$K$35,'Sales report'!$D$8:$D$35,B17,'Sales report'!$F$8:$F$35,E6)</f>
        <v>0</v>
      </c>
      <c r="F17" s="36">
        <f>SUMIFS('Sales report'!$K$8:$K$35,'Sales report'!$D$8:$D$35,B17,'Sales report'!$F$8:$F$35,F6)</f>
        <v>320</v>
      </c>
      <c r="G17" s="36">
        <f>SUMIFS('Sales report'!$K$8:$K$35,'Sales report'!$D$8:$D$35,B17,'Sales report'!$F$8:$F$35,G6)</f>
        <v>800</v>
      </c>
      <c r="H17" s="37">
        <f t="shared" si="3"/>
        <v>2080</v>
      </c>
      <c r="I17" s="26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>
      <c r="A18" s="26"/>
      <c r="B18" s="36" t="s">
        <v>19</v>
      </c>
      <c r="C18" s="36">
        <f>SUMIFS('Sales report'!$K$8:$K$35,'Sales report'!$D$8:$D$35,B18,'Sales report'!$F$8:$F$35,C14)</f>
        <v>450</v>
      </c>
      <c r="D18" s="36">
        <f>SUMIFS('Sales report'!$K$8:$K$35,'Sales report'!$D$8:$D$35,B18,'Sales report'!$F$8:$F$35,D6)</f>
        <v>200</v>
      </c>
      <c r="E18" s="36">
        <f>SUMIFS('Sales report'!$K$8:$K$35,'Sales report'!$D$8:$D$35,B18,'Sales report'!$F$8:$F$35,E6)</f>
        <v>250</v>
      </c>
      <c r="F18" s="36">
        <f>SUMIFS('Sales report'!$K$8:$K$35,'Sales report'!$D$8:$D$35,B18,'Sales report'!$F$8:$F$35,F6)</f>
        <v>700</v>
      </c>
      <c r="G18" s="36">
        <f>SUMIFS('Sales report'!$K$8:$K$35,'Sales report'!$D$8:$D$35,B18,'Sales report'!$F$8:$F$35,G6)</f>
        <v>250</v>
      </c>
      <c r="H18" s="37">
        <f t="shared" si="3"/>
        <v>1850</v>
      </c>
      <c r="I18" s="26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>
      <c r="A19" s="26"/>
      <c r="B19" s="36" t="s">
        <v>15</v>
      </c>
      <c r="C19" s="36">
        <f>SUMIFS('Sales report'!$K$8:$K$35,'Sales report'!$D$8:$D$35,B19,'Sales report'!$F$8:$F$35,C14)</f>
        <v>0</v>
      </c>
      <c r="D19" s="36">
        <f>SUMIFS('Sales report'!$K$8:$K$35,'Sales report'!$D$8:$D$35,B19,'Sales report'!$F$8:$F$35,D6)</f>
        <v>120</v>
      </c>
      <c r="E19" s="36">
        <f>SUMIFS('Sales report'!$K$8:$K$35,'Sales report'!$D$8:$D$35,B19,'Sales report'!$F$8:$F$35,E6)</f>
        <v>0</v>
      </c>
      <c r="F19" s="36">
        <f>SUMIFS('Sales report'!$K$8:$K$35,'Sales report'!$D$8:$D$35,B19,'Sales report'!$F$8:$F$35,F6)</f>
        <v>400</v>
      </c>
      <c r="G19" s="36">
        <f>SUMIFS('Sales report'!$K$8:$K$35,'Sales report'!$D$8:$D$35,B19,'Sales report'!$F$8:$F$35,G6)</f>
        <v>0</v>
      </c>
      <c r="H19" s="37">
        <f t="shared" si="3"/>
        <v>520</v>
      </c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>
      <c r="A20" s="26"/>
      <c r="B20" s="38"/>
      <c r="C20" s="39"/>
      <c r="D20" s="39"/>
      <c r="E20" s="39"/>
      <c r="F20" s="39"/>
      <c r="G20" s="39"/>
      <c r="H20" s="40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ht="15.75" customHeight="1">
      <c r="A21" s="26"/>
      <c r="B21" s="41"/>
      <c r="C21" s="42"/>
      <c r="D21" s="42"/>
      <c r="E21" s="42"/>
      <c r="F21" s="42"/>
      <c r="G21" s="42"/>
      <c r="H21" s="43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ht="15.75" customHeight="1">
      <c r="A22" s="26"/>
      <c r="B22" s="44"/>
      <c r="C22" s="2"/>
      <c r="D22" s="2"/>
      <c r="E22" s="2"/>
      <c r="F22" s="2"/>
      <c r="G22" s="2"/>
      <c r="H22" s="45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ht="15.75" customHeight="1">
      <c r="A23" s="26"/>
      <c r="B23" s="44"/>
      <c r="C23" s="2"/>
      <c r="D23" s="2"/>
      <c r="E23" s="2"/>
      <c r="F23" s="2"/>
      <c r="G23" s="2"/>
      <c r="H23" s="45"/>
      <c r="I23" s="26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ht="15.75" customHeight="1">
      <c r="A24" s="26"/>
      <c r="B24" s="44"/>
      <c r="C24" s="2"/>
      <c r="D24" s="2"/>
      <c r="E24" s="2"/>
      <c r="F24" s="2"/>
      <c r="G24" s="2"/>
      <c r="H24" s="45"/>
      <c r="I24" s="26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ht="15.75" customHeight="1">
      <c r="A25" s="26"/>
      <c r="B25" s="44"/>
      <c r="C25" s="2"/>
      <c r="D25" s="2"/>
      <c r="E25" s="2"/>
      <c r="F25" s="2"/>
      <c r="G25" s="2"/>
      <c r="H25" s="45"/>
      <c r="I25" s="26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ht="15.75" customHeight="1">
      <c r="A26" s="26"/>
      <c r="B26" s="44"/>
      <c r="C26" s="2"/>
      <c r="D26" s="2"/>
      <c r="E26" s="2"/>
      <c r="F26" s="2"/>
      <c r="G26" s="2"/>
      <c r="H26" s="45"/>
      <c r="I26" s="26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ht="15.75" customHeight="1">
      <c r="A27" s="26"/>
      <c r="B27" s="44"/>
      <c r="C27" s="2"/>
      <c r="D27" s="2"/>
      <c r="E27" s="2"/>
      <c r="F27" s="2"/>
      <c r="G27" s="2"/>
      <c r="H27" s="45"/>
      <c r="I27" s="26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ht="15.75" customHeight="1">
      <c r="A28" s="26"/>
      <c r="B28" s="44"/>
      <c r="C28" s="2"/>
      <c r="D28" s="2"/>
      <c r="E28" s="2"/>
      <c r="F28" s="2"/>
      <c r="G28" s="2"/>
      <c r="H28" s="45"/>
      <c r="I28" s="26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ht="15.75" customHeight="1">
      <c r="A29" s="26"/>
      <c r="B29" s="44"/>
      <c r="C29" s="2"/>
      <c r="D29" s="2"/>
      <c r="E29" s="2"/>
      <c r="F29" s="2"/>
      <c r="G29" s="2"/>
      <c r="H29" s="45"/>
      <c r="I29" s="26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ht="15.75" customHeight="1">
      <c r="A30" s="26"/>
      <c r="B30" s="44"/>
      <c r="C30" s="2"/>
      <c r="D30" s="2"/>
      <c r="E30" s="2"/>
      <c r="F30" s="2"/>
      <c r="G30" s="2"/>
      <c r="H30" s="45"/>
      <c r="I30" s="26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ht="15.75" customHeight="1">
      <c r="A31" s="26"/>
      <c r="B31" s="44"/>
      <c r="C31" s="2"/>
      <c r="D31" s="2"/>
      <c r="E31" s="2"/>
      <c r="F31" s="2"/>
      <c r="G31" s="2"/>
      <c r="H31" s="45"/>
      <c r="I31" s="26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 ht="15.75" customHeight="1">
      <c r="A32" s="26"/>
      <c r="B32" s="44"/>
      <c r="C32" s="2"/>
      <c r="D32" s="2"/>
      <c r="E32" s="2"/>
      <c r="F32" s="2"/>
      <c r="G32" s="2"/>
      <c r="H32" s="45"/>
      <c r="I32" s="26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ht="15.75" customHeight="1">
      <c r="A33" s="26"/>
      <c r="B33" s="44"/>
      <c r="C33" s="2"/>
      <c r="D33" s="2"/>
      <c r="E33" s="2"/>
      <c r="F33" s="2"/>
      <c r="G33" s="2"/>
      <c r="H33" s="45"/>
      <c r="I33" s="26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ht="15.75" customHeight="1">
      <c r="A34" s="26"/>
      <c r="B34" s="46"/>
      <c r="C34" s="47"/>
      <c r="D34" s="47"/>
      <c r="E34" s="47"/>
      <c r="F34" s="47"/>
      <c r="G34" s="47"/>
      <c r="H34" s="48"/>
      <c r="I34" s="26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ht="15.75" customHeight="1">
      <c r="A35" s="26"/>
      <c r="B35" s="2"/>
      <c r="C35" s="2"/>
      <c r="D35" s="2"/>
      <c r="E35" s="2"/>
      <c r="F35" s="2"/>
      <c r="G35" s="2"/>
      <c r="H35" s="2"/>
      <c r="I35" s="26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ht="15.75" customHeight="1">
      <c r="A36" s="26"/>
      <c r="B36" s="2"/>
      <c r="C36" s="2"/>
      <c r="D36" s="2"/>
      <c r="E36" s="2"/>
      <c r="F36" s="2"/>
      <c r="G36" s="2"/>
      <c r="H36" s="2"/>
      <c r="I36" s="26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ht="15.75" customHeight="1">
      <c r="A37" s="26"/>
      <c r="B37" s="2"/>
      <c r="C37" s="2"/>
      <c r="D37" s="2"/>
      <c r="E37" s="2"/>
      <c r="F37" s="2"/>
      <c r="G37" s="2"/>
      <c r="H37" s="2"/>
      <c r="I37" s="26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8" ht="15.75" customHeight="1">
      <c r="A38" s="26"/>
      <c r="B38" s="2"/>
      <c r="C38" s="2"/>
      <c r="D38" s="2"/>
      <c r="E38" s="2"/>
      <c r="F38" s="2"/>
      <c r="G38" s="2"/>
      <c r="H38" s="2"/>
      <c r="I38" s="26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</row>
    <row r="39" ht="15.75" customHeight="1">
      <c r="A39" s="26"/>
      <c r="B39" s="2"/>
      <c r="C39" s="2"/>
      <c r="D39" s="2"/>
      <c r="E39" s="2"/>
      <c r="F39" s="2"/>
      <c r="G39" s="2"/>
      <c r="H39" s="2"/>
      <c r="I39" s="26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</row>
    <row r="40" ht="15.75" customHeight="1">
      <c r="A40" s="26"/>
      <c r="B40" s="2"/>
      <c r="C40" s="2"/>
      <c r="D40" s="2"/>
      <c r="E40" s="2"/>
      <c r="F40" s="2"/>
      <c r="G40" s="2"/>
      <c r="H40" s="2"/>
      <c r="I40" s="26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</row>
    <row r="41" ht="15.75" customHeight="1">
      <c r="A41" s="26"/>
      <c r="B41" s="2"/>
      <c r="C41" s="2"/>
      <c r="D41" s="2"/>
      <c r="E41" s="2"/>
      <c r="F41" s="2"/>
      <c r="G41" s="2"/>
      <c r="H41" s="2"/>
      <c r="I41" s="26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</row>
    <row r="42" ht="15.75" customHeight="1">
      <c r="A42" s="26"/>
      <c r="B42" s="2"/>
      <c r="C42" s="2"/>
      <c r="D42" s="2"/>
      <c r="E42" s="2"/>
      <c r="F42" s="2"/>
      <c r="G42" s="2"/>
      <c r="H42" s="2"/>
      <c r="I42" s="26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</row>
    <row r="43" ht="15.75" customHeight="1">
      <c r="A43" s="26"/>
      <c r="B43" s="2"/>
      <c r="C43" s="2"/>
      <c r="D43" s="2"/>
      <c r="E43" s="2"/>
      <c r="F43" s="2"/>
      <c r="G43" s="2"/>
      <c r="H43" s="2"/>
      <c r="I43" s="26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</row>
    <row r="44" ht="15.75" customHeight="1">
      <c r="A44" s="26"/>
      <c r="B44" s="2"/>
      <c r="C44" s="2"/>
      <c r="D44" s="2"/>
      <c r="E44" s="2"/>
      <c r="F44" s="2"/>
      <c r="G44" s="2"/>
      <c r="H44" s="2"/>
      <c r="I44" s="26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6"/>
    </row>
    <row r="45" ht="15.75" customHeight="1">
      <c r="A45" s="26"/>
      <c r="B45" s="2"/>
      <c r="C45" s="2"/>
      <c r="D45" s="2"/>
      <c r="E45" s="2"/>
      <c r="F45" s="2"/>
      <c r="G45" s="2"/>
      <c r="H45" s="2"/>
      <c r="I45" s="26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</row>
    <row r="46" ht="15.75" customHeight="1">
      <c r="A46" s="26"/>
      <c r="B46" s="2"/>
      <c r="C46" s="2"/>
      <c r="D46" s="2"/>
      <c r="E46" s="2"/>
      <c r="F46" s="2"/>
      <c r="G46" s="2"/>
      <c r="H46" s="2"/>
      <c r="I46" s="26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</row>
    <row r="47" ht="15.75" customHeight="1">
      <c r="A47" s="26"/>
      <c r="B47" s="2"/>
      <c r="C47" s="2"/>
      <c r="D47" s="2"/>
      <c r="E47" s="2"/>
      <c r="F47" s="2"/>
      <c r="G47" s="2"/>
      <c r="H47" s="2"/>
      <c r="I47" s="26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</row>
    <row r="48" ht="15.75" customHeight="1">
      <c r="A48" s="26"/>
      <c r="B48" s="2"/>
      <c r="C48" s="2"/>
      <c r="D48" s="2"/>
      <c r="E48" s="2"/>
      <c r="F48" s="2"/>
      <c r="G48" s="2"/>
      <c r="H48" s="2"/>
      <c r="I48" s="26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</row>
    <row r="49" ht="15.75" customHeight="1">
      <c r="A49" s="26"/>
      <c r="B49" s="2"/>
      <c r="C49" s="2"/>
      <c r="D49" s="2"/>
      <c r="E49" s="2"/>
      <c r="F49" s="2"/>
      <c r="G49" s="2"/>
      <c r="H49" s="2"/>
      <c r="I49" s="26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</row>
    <row r="50" ht="15.75" customHeight="1">
      <c r="A50" s="26"/>
      <c r="B50" s="2"/>
      <c r="C50" s="2"/>
      <c r="D50" s="2"/>
      <c r="E50" s="2"/>
      <c r="F50" s="2"/>
      <c r="G50" s="2"/>
      <c r="H50" s="2"/>
      <c r="I50" s="26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ht="15.75" customHeight="1">
      <c r="A51" s="26"/>
      <c r="B51" s="2"/>
      <c r="C51" s="2"/>
      <c r="D51" s="2"/>
      <c r="E51" s="2"/>
      <c r="F51" s="2"/>
      <c r="G51" s="2"/>
      <c r="H51" s="2"/>
      <c r="I51" s="26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</row>
    <row r="52" ht="15.75" customHeight="1">
      <c r="A52" s="26"/>
      <c r="B52" s="2"/>
      <c r="C52" s="2"/>
      <c r="D52" s="2"/>
      <c r="E52" s="2"/>
      <c r="F52" s="2"/>
      <c r="G52" s="2"/>
      <c r="H52" s="2"/>
      <c r="I52" s="26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</row>
    <row r="53" ht="9.75" customHeight="1">
      <c r="A53" s="26"/>
      <c r="B53" s="2"/>
      <c r="C53" s="2"/>
      <c r="D53" s="2"/>
      <c r="E53" s="2"/>
      <c r="F53" s="2"/>
      <c r="G53" s="2"/>
      <c r="H53" s="2"/>
      <c r="I53" s="26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</row>
    <row r="54" ht="15.75" customHeight="1">
      <c r="A54" s="26"/>
      <c r="B54" s="2"/>
      <c r="C54" s="2"/>
      <c r="D54" s="2"/>
      <c r="E54" s="2"/>
      <c r="F54" s="2"/>
      <c r="G54" s="2"/>
      <c r="H54" s="2"/>
      <c r="I54" s="26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</row>
    <row r="55" ht="15.75" customHeight="1">
      <c r="A55" s="26"/>
      <c r="B55" s="2"/>
      <c r="C55" s="2"/>
      <c r="D55" s="2"/>
      <c r="E55" s="2"/>
      <c r="F55" s="2"/>
      <c r="G55" s="2"/>
      <c r="H55" s="2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ht="15.75" customHeight="1">
      <c r="A56" s="26"/>
      <c r="B56" s="2"/>
      <c r="C56" s="2"/>
      <c r="D56" s="2"/>
      <c r="E56" s="2"/>
      <c r="F56" s="2"/>
      <c r="G56" s="2"/>
      <c r="H56" s="2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ht="15.75" customHeight="1">
      <c r="A57" s="26"/>
      <c r="B57" s="2"/>
      <c r="C57" s="2"/>
      <c r="D57" s="2"/>
      <c r="E57" s="2"/>
      <c r="F57" s="2"/>
      <c r="G57" s="2"/>
      <c r="H57" s="2"/>
      <c r="I57" s="26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ht="15.75" customHeight="1">
      <c r="A58" s="26"/>
      <c r="B58" s="2"/>
      <c r="C58" s="2"/>
      <c r="D58" s="2"/>
      <c r="E58" s="2"/>
      <c r="F58" s="2"/>
      <c r="G58" s="2"/>
      <c r="H58" s="2"/>
      <c r="I58" s="2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ht="15.75" customHeight="1">
      <c r="A59" s="26"/>
      <c r="B59" s="2"/>
      <c r="C59" s="2"/>
      <c r="D59" s="2"/>
      <c r="E59" s="2"/>
      <c r="F59" s="2"/>
      <c r="G59" s="2"/>
      <c r="H59" s="2"/>
      <c r="I59" s="26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ht="15.75" customHeight="1">
      <c r="A60" s="26"/>
      <c r="B60" s="2"/>
      <c r="C60" s="2"/>
      <c r="D60" s="2"/>
      <c r="E60" s="2"/>
      <c r="F60" s="2"/>
      <c r="G60" s="2"/>
      <c r="H60" s="2"/>
      <c r="I60" s="26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</row>
    <row r="61" ht="15.75" customHeight="1">
      <c r="A61" s="26"/>
      <c r="B61" s="2"/>
      <c r="C61" s="2"/>
      <c r="D61" s="2"/>
      <c r="E61" s="2"/>
      <c r="F61" s="2"/>
      <c r="G61" s="2"/>
      <c r="H61" s="2"/>
      <c r="I61" s="26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</row>
    <row r="62" ht="15.75" customHeight="1">
      <c r="A62" s="26"/>
      <c r="B62" s="2"/>
      <c r="C62" s="2"/>
      <c r="D62" s="2"/>
      <c r="E62" s="2"/>
      <c r="F62" s="2"/>
      <c r="G62" s="2"/>
      <c r="H62" s="2"/>
      <c r="I62" s="26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</row>
    <row r="63" ht="15.75" customHeight="1">
      <c r="A63" s="26"/>
      <c r="B63" s="2"/>
      <c r="C63" s="2"/>
      <c r="D63" s="2"/>
      <c r="E63" s="2"/>
      <c r="F63" s="2"/>
      <c r="G63" s="2"/>
      <c r="H63" s="2"/>
      <c r="I63" s="26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</row>
    <row r="64" ht="15.75" customHeight="1">
      <c r="A64" s="26"/>
      <c r="B64" s="2"/>
      <c r="C64" s="2"/>
      <c r="D64" s="2"/>
      <c r="E64" s="2"/>
      <c r="F64" s="2"/>
      <c r="G64" s="2"/>
      <c r="H64" s="2"/>
      <c r="I64" s="26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</row>
    <row r="65" ht="15.75" customHeight="1">
      <c r="A65" s="26"/>
      <c r="B65" s="2"/>
      <c r="C65" s="2"/>
      <c r="D65" s="2"/>
      <c r="E65" s="2"/>
      <c r="F65" s="2"/>
      <c r="G65" s="2"/>
      <c r="H65" s="2"/>
      <c r="I65" s="26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</row>
    <row r="66" ht="15.75" customHeight="1">
      <c r="A66" s="26"/>
      <c r="B66" s="2"/>
      <c r="C66" s="2"/>
      <c r="D66" s="2"/>
      <c r="E66" s="2"/>
      <c r="F66" s="2"/>
      <c r="G66" s="2"/>
      <c r="H66" s="2"/>
      <c r="I66" s="26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</row>
    <row r="67" ht="5.25" customHeight="1">
      <c r="A67" s="26"/>
      <c r="B67" s="2"/>
      <c r="C67" s="2"/>
      <c r="D67" s="2"/>
      <c r="E67" s="2"/>
      <c r="F67" s="2"/>
      <c r="G67" s="2"/>
      <c r="H67" s="2"/>
      <c r="I67" s="26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</row>
    <row r="68" ht="15.75" customHeight="1">
      <c r="A68" s="26"/>
      <c r="B68" s="2"/>
      <c r="C68" s="2"/>
      <c r="D68" s="2"/>
      <c r="E68" s="2"/>
      <c r="F68" s="2"/>
      <c r="G68" s="2"/>
      <c r="H68" s="2"/>
      <c r="I68" s="26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</row>
    <row r="69" ht="15.75" customHeight="1">
      <c r="A69" s="26"/>
      <c r="B69" s="2"/>
      <c r="C69" s="2"/>
      <c r="D69" s="2"/>
      <c r="E69" s="2"/>
      <c r="F69" s="2"/>
      <c r="G69" s="2"/>
      <c r="H69" s="2"/>
      <c r="I69" s="26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</row>
    <row r="70" ht="15.75" customHeight="1">
      <c r="A70" s="26"/>
      <c r="B70" s="2"/>
      <c r="C70" s="2"/>
      <c r="D70" s="2"/>
      <c r="E70" s="2"/>
      <c r="F70" s="2"/>
      <c r="G70" s="2"/>
      <c r="H70" s="2"/>
      <c r="I70" s="26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</row>
    <row r="71" ht="15.75" customHeight="1">
      <c r="A71" s="26"/>
      <c r="B71" s="2"/>
      <c r="C71" s="2"/>
      <c r="D71" s="2"/>
      <c r="E71" s="2"/>
      <c r="F71" s="2"/>
      <c r="G71" s="2"/>
      <c r="H71" s="2"/>
      <c r="I71" s="26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</row>
    <row r="72" ht="15.75" customHeight="1">
      <c r="A72" s="26"/>
      <c r="B72" s="2"/>
      <c r="C72" s="2"/>
      <c r="D72" s="2"/>
      <c r="E72" s="2"/>
      <c r="F72" s="2"/>
      <c r="G72" s="2"/>
      <c r="H72" s="2"/>
      <c r="I72" s="26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</row>
    <row r="73" ht="15.75" customHeight="1">
      <c r="A73" s="26"/>
      <c r="B73" s="2"/>
      <c r="C73" s="2"/>
      <c r="D73" s="2"/>
      <c r="E73" s="2"/>
      <c r="F73" s="2"/>
      <c r="G73" s="2"/>
      <c r="H73" s="2"/>
      <c r="I73" s="26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</row>
    <row r="74" ht="15.75" customHeight="1">
      <c r="A74" s="26"/>
      <c r="B74" s="2"/>
      <c r="C74" s="2"/>
      <c r="D74" s="2"/>
      <c r="E74" s="2"/>
      <c r="F74" s="2"/>
      <c r="G74" s="2"/>
      <c r="H74" s="2"/>
      <c r="I74" s="26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</row>
    <row r="75" ht="15.75" customHeight="1">
      <c r="A75" s="26"/>
      <c r="B75" s="2"/>
      <c r="C75" s="2"/>
      <c r="D75" s="2"/>
      <c r="E75" s="2"/>
      <c r="F75" s="2"/>
      <c r="G75" s="2"/>
      <c r="H75" s="2"/>
      <c r="I75" s="26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</row>
    <row r="76" ht="15.75" customHeight="1">
      <c r="A76" s="26"/>
      <c r="B76" s="2"/>
      <c r="C76" s="2"/>
      <c r="D76" s="2"/>
      <c r="E76" s="2"/>
      <c r="F76" s="2"/>
      <c r="G76" s="2"/>
      <c r="H76" s="2"/>
      <c r="I76" s="26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</row>
    <row r="77" ht="6.0" customHeight="1">
      <c r="A77" s="26"/>
      <c r="B77" s="2"/>
      <c r="C77" s="2"/>
      <c r="D77" s="2"/>
      <c r="E77" s="2"/>
      <c r="F77" s="2"/>
      <c r="G77" s="2"/>
      <c r="H77" s="2"/>
      <c r="I77" s="26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</row>
    <row r="78" ht="15.75" customHeight="1">
      <c r="A78" s="26"/>
      <c r="B78" s="2"/>
      <c r="C78" s="2"/>
      <c r="D78" s="2"/>
      <c r="E78" s="2"/>
      <c r="F78" s="2"/>
      <c r="G78" s="2"/>
      <c r="H78" s="2"/>
      <c r="I78" s="26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</row>
    <row r="79" ht="15.75" customHeight="1">
      <c r="A79" s="26"/>
      <c r="B79" s="2"/>
      <c r="C79" s="2"/>
      <c r="D79" s="2"/>
      <c r="E79" s="2"/>
      <c r="F79" s="2"/>
      <c r="G79" s="2"/>
      <c r="H79" s="2"/>
      <c r="I79" s="26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</row>
    <row r="80" ht="15.75" customHeight="1">
      <c r="A80" s="26"/>
      <c r="B80" s="2"/>
      <c r="C80" s="2"/>
      <c r="D80" s="2"/>
      <c r="E80" s="2"/>
      <c r="F80" s="2"/>
      <c r="G80" s="2"/>
      <c r="H80" s="2"/>
      <c r="I80" s="26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</row>
    <row r="81" ht="15.75" customHeight="1">
      <c r="A81" s="26"/>
      <c r="B81" s="2"/>
      <c r="C81" s="2"/>
      <c r="D81" s="2"/>
      <c r="E81" s="2"/>
      <c r="F81" s="2"/>
      <c r="G81" s="2"/>
      <c r="H81" s="2"/>
      <c r="I81" s="26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</row>
    <row r="82" ht="15.75" customHeight="1">
      <c r="A82" s="26"/>
      <c r="B82" s="2"/>
      <c r="C82" s="2"/>
      <c r="D82" s="2"/>
      <c r="E82" s="2"/>
      <c r="F82" s="2"/>
      <c r="G82" s="2"/>
      <c r="H82" s="2"/>
      <c r="I82" s="26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</row>
    <row r="83" ht="15.75" customHeight="1">
      <c r="A83" s="26"/>
      <c r="B83" s="2"/>
      <c r="C83" s="2"/>
      <c r="D83" s="2"/>
      <c r="E83" s="2"/>
      <c r="F83" s="2"/>
      <c r="G83" s="2"/>
      <c r="H83" s="2"/>
      <c r="I83" s="26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</row>
    <row r="84" ht="15.75" customHeight="1">
      <c r="A84" s="26"/>
      <c r="B84" s="2"/>
      <c r="C84" s="2"/>
      <c r="D84" s="2"/>
      <c r="E84" s="2"/>
      <c r="F84" s="2"/>
      <c r="G84" s="2"/>
      <c r="H84" s="2"/>
      <c r="I84" s="26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</row>
    <row r="85" ht="15.75" customHeight="1">
      <c r="A85" s="26"/>
      <c r="B85" s="2"/>
      <c r="C85" s="2"/>
      <c r="D85" s="2"/>
      <c r="E85" s="2"/>
      <c r="F85" s="2"/>
      <c r="G85" s="2"/>
      <c r="H85" s="2"/>
      <c r="I85" s="26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</row>
    <row r="86" ht="15.75" customHeight="1">
      <c r="A86" s="26"/>
      <c r="B86" s="2"/>
      <c r="C86" s="2"/>
      <c r="D86" s="2"/>
      <c r="E86" s="2"/>
      <c r="F86" s="2"/>
      <c r="G86" s="2"/>
      <c r="H86" s="2"/>
      <c r="I86" s="26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</row>
    <row r="87" ht="15.75" customHeight="1">
      <c r="A87" s="26"/>
      <c r="B87" s="2"/>
      <c r="C87" s="2"/>
      <c r="D87" s="2"/>
      <c r="E87" s="2"/>
      <c r="F87" s="2"/>
      <c r="G87" s="2"/>
      <c r="H87" s="2"/>
      <c r="I87" s="26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</row>
    <row r="88" ht="10.5" customHeight="1">
      <c r="A88" s="26"/>
      <c r="B88" s="2"/>
      <c r="C88" s="2"/>
      <c r="D88" s="2"/>
      <c r="E88" s="2"/>
      <c r="F88" s="2"/>
      <c r="G88" s="2"/>
      <c r="H88" s="2"/>
      <c r="I88" s="26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</row>
  </sheetData>
  <mergeCells count="6">
    <mergeCell ref="B2:G2"/>
    <mergeCell ref="H2:H3"/>
    <mergeCell ref="B3:G3"/>
    <mergeCell ref="B4:H4"/>
    <mergeCell ref="B5:H5"/>
    <mergeCell ref="B13:H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Fahim, ExcelDataPro</dc:creator>
</cp:coreProperties>
</file>