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200" windowHeight="7340"/>
  </bookViews>
  <sheets>
    <sheet name="Mridul" sheetId="2" r:id="rId1"/>
    <sheet name="hlc" sheetId="12" state="hidden" r:id="rId2"/>
    <sheet name="Sheet1" sheetId="13" state="hidden" r:id="rId3"/>
  </sheets>
  <definedNames>
    <definedName name="_xlnm._FilterDatabase" localSheetId="0" hidden="1">Mridul!$A$1:$P$18</definedName>
    <definedName name="_xlnm.Print_Area" localSheetId="1">hlc!$A$2:$F$20</definedName>
    <definedName name="_xlnm.Print_Area" localSheetId="0">Mridul!$A$1:$P$1</definedName>
    <definedName name="_xlnm.Print_Titles" localSheetId="0">Mridul!$1:$1</definedName>
  </definedNames>
  <calcPr calcId="152511"/>
  <pivotCaches>
    <pivotCache cacheId="0" r:id="rId4"/>
  </pivotCaches>
</workbook>
</file>

<file path=xl/calcChain.xml><?xml version="1.0" encoding="utf-8"?>
<calcChain xmlns="http://schemas.openxmlformats.org/spreadsheetml/2006/main">
  <c r="J20" i="2" l="1"/>
  <c r="J8" i="2" l="1"/>
  <c r="J7" i="2" l="1"/>
  <c r="J6" i="2"/>
  <c r="J5" i="2"/>
  <c r="M22" i="2" l="1"/>
  <c r="K22" i="2"/>
  <c r="M19" i="2"/>
  <c r="K19" i="2"/>
  <c r="M21" i="2" l="1"/>
  <c r="M20" i="2"/>
  <c r="M23" i="2"/>
  <c r="K23" i="2"/>
  <c r="I9" i="2"/>
  <c r="J9" i="2"/>
  <c r="K21" i="2" l="1"/>
  <c r="K20" i="2"/>
  <c r="J10" i="2" l="1"/>
  <c r="M18" i="2" l="1"/>
  <c r="K18" i="2"/>
  <c r="M17" i="2"/>
  <c r="K17" i="2"/>
  <c r="M16" i="2"/>
  <c r="K16" i="2"/>
  <c r="M15" i="2"/>
  <c r="K15" i="2"/>
  <c r="M14" i="2"/>
  <c r="K14" i="2"/>
  <c r="M13" i="2"/>
  <c r="K13" i="2"/>
  <c r="M12" i="2"/>
  <c r="K12" i="2"/>
  <c r="I8" i="2"/>
  <c r="K8" i="2" s="1"/>
  <c r="I7" i="2"/>
  <c r="K7" i="2" s="1"/>
  <c r="I5" i="2"/>
  <c r="K5" i="2" s="1"/>
  <c r="M6" i="2"/>
  <c r="K6" i="2"/>
  <c r="M11" i="2"/>
  <c r="M10" i="2"/>
  <c r="M9" i="2"/>
  <c r="K11" i="2"/>
  <c r="K10" i="2"/>
  <c r="K9" i="2"/>
  <c r="M8" i="2"/>
  <c r="M7" i="2"/>
  <c r="L5" i="2"/>
  <c r="M5" i="2" s="1"/>
  <c r="L2" i="2" l="1"/>
  <c r="M2" i="2" s="1"/>
  <c r="L3" i="2"/>
  <c r="M3" i="2" s="1"/>
  <c r="M4" i="2"/>
  <c r="K4" i="2"/>
  <c r="K3" i="2"/>
  <c r="K2" i="2"/>
</calcChain>
</file>

<file path=xl/sharedStrings.xml><?xml version="1.0" encoding="utf-8"?>
<sst xmlns="http://schemas.openxmlformats.org/spreadsheetml/2006/main" count="392" uniqueCount="86">
  <si>
    <t>BRANCH</t>
  </si>
  <si>
    <t>CUSTOMER</t>
  </si>
  <si>
    <t>PROJECT</t>
  </si>
  <si>
    <t>PRODUCT</t>
  </si>
  <si>
    <t>SIZE</t>
  </si>
  <si>
    <t>TOTAL PO QTY</t>
  </si>
  <si>
    <t>SUPPLIED QTY</t>
  </si>
  <si>
    <t>RATE</t>
  </si>
  <si>
    <t>NSR</t>
  </si>
  <si>
    <t>VALIDITY</t>
  </si>
  <si>
    <t>KNP</t>
  </si>
  <si>
    <t>BGR ENERGY SYSTEMS PVT LTD</t>
  </si>
  <si>
    <t>Region</t>
  </si>
  <si>
    <t>North</t>
  </si>
  <si>
    <t>Order Month</t>
  </si>
  <si>
    <t>Apr'21</t>
  </si>
  <si>
    <t>RBC</t>
  </si>
  <si>
    <t>Grade</t>
  </si>
  <si>
    <t>HSCRMD</t>
  </si>
  <si>
    <t>L-Rebar</t>
  </si>
  <si>
    <t>Customer 1</t>
  </si>
  <si>
    <t>L&amp;T Group</t>
  </si>
  <si>
    <t>West</t>
  </si>
  <si>
    <t>SOUTH</t>
  </si>
  <si>
    <t>ITD GROUP</t>
  </si>
  <si>
    <t>BLR</t>
  </si>
  <si>
    <t xml:space="preserve">Status </t>
  </si>
  <si>
    <t>Live PO</t>
  </si>
  <si>
    <t>EAST</t>
  </si>
  <si>
    <t>Grand Total</t>
  </si>
  <si>
    <t>Average of NSR</t>
  </si>
  <si>
    <t>Values</t>
  </si>
  <si>
    <t>AHM</t>
  </si>
  <si>
    <t>CNI</t>
  </si>
  <si>
    <t>Sum of TOTAL PO QTY</t>
  </si>
  <si>
    <t>Apr'21 Total</t>
  </si>
  <si>
    <t>Sum of SUPPLIED QTY</t>
  </si>
  <si>
    <t>May'21</t>
  </si>
  <si>
    <t>May'21 Total</t>
  </si>
  <si>
    <t>SHAPOORJI PALLONJI &amp; CO PVT LTD</t>
  </si>
  <si>
    <t>HSCRMD Total</t>
  </si>
  <si>
    <t>8 Total</t>
  </si>
  <si>
    <t>10 Total</t>
  </si>
  <si>
    <t>12 Total</t>
  </si>
  <si>
    <t>16 Total</t>
  </si>
  <si>
    <t>20 Total</t>
  </si>
  <si>
    <t>25 Total</t>
  </si>
  <si>
    <t>32 Total</t>
  </si>
  <si>
    <t>ANDHRA</t>
  </si>
  <si>
    <t>L&amp;T Construction</t>
  </si>
  <si>
    <t>ANDHRA Total</t>
  </si>
  <si>
    <t>North Total</t>
  </si>
  <si>
    <t>SOUTH Total</t>
  </si>
  <si>
    <t>West Total</t>
  </si>
  <si>
    <t>L-Rebar Total</t>
  </si>
  <si>
    <t>RBC Total</t>
  </si>
  <si>
    <t>BG Shirke</t>
  </si>
  <si>
    <t>Jai Prakash &amp; Sons</t>
  </si>
  <si>
    <t>EAST Total</t>
  </si>
  <si>
    <t>01.06.2021</t>
  </si>
  <si>
    <t xml:space="preserve"> HLC SHEET</t>
  </si>
  <si>
    <t>HQ Sales</t>
  </si>
  <si>
    <t>Available stock</t>
  </si>
  <si>
    <t>Total PO</t>
  </si>
  <si>
    <t>Balance Required</t>
  </si>
  <si>
    <t xml:space="preserve">L-Rebar </t>
  </si>
  <si>
    <t>Customer group</t>
  </si>
  <si>
    <t>Dehradun</t>
  </si>
  <si>
    <t>Fe-500D</t>
  </si>
  <si>
    <t>Pending PO Qty.</t>
  </si>
  <si>
    <t xml:space="preserve">Rebar </t>
  </si>
  <si>
    <t>Navayuga Engineering Co. Ltd.</t>
  </si>
  <si>
    <t>Sep-22</t>
  </si>
  <si>
    <t>Larsen &amp; Toubro Limited</t>
  </si>
  <si>
    <t>RVLN Package-2</t>
  </si>
  <si>
    <t>IIT ROORKEE HOSTEL PROJECT</t>
  </si>
  <si>
    <t>RVLN Package-4</t>
  </si>
  <si>
    <t>31.10.2022</t>
  </si>
  <si>
    <t>15.10.2022</t>
  </si>
  <si>
    <t>Modernizations and expansiaon of Laxmi Foils Pvt. Ltd., Roorkee</t>
  </si>
  <si>
    <t>Strike Infracon LLP</t>
  </si>
  <si>
    <t>Bharat Construction (I) Pvt.Ltd.</t>
  </si>
  <si>
    <t>Tunnel Project - Daat Kali Mandir, Dehradun</t>
  </si>
  <si>
    <t>Oct-22</t>
  </si>
  <si>
    <t>RVNL Pkg-3&amp;5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</si>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</sst>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1" fontId="0" fillId="0" borderId="0" xfId="0" applyNumberFormat="1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 applyAlignment="1"/>
    <xf numFmtId="0" fontId="0" fillId="2" borderId="1" xfId="0" applyFont="1" applyFill="1" applyBorder="1" applyAlignment="1">
      <alignment horizontal="center"/>
    </xf>
    <xf numFmtId="164" fontId="0" fillId="0" borderId="1" xfId="0" applyNumberFormat="1" applyBorder="1" applyAlignment="1"/>
    <xf numFmtId="0" fontId="0" fillId="0" borderId="1" xfId="0" applyBorder="1" applyAlignment="1">
      <alignment horizontal="center"/>
    </xf>
    <xf numFmtId="0" fontId="0" fillId="2" borderId="1" xfId="0" applyFont="1" applyFill="1" applyBorder="1"/>
    <xf numFmtId="0" fontId="2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/>
    <xf numFmtId="0" fontId="0" fillId="0" borderId="1" xfId="0" applyBorder="1" applyAlignment="1">
      <alignment horizontal="right"/>
    </xf>
    <xf numFmtId="0" fontId="0" fillId="2" borderId="1" xfId="0" applyFill="1" applyBorder="1"/>
    <xf numFmtId="17" fontId="0" fillId="2" borderId="1" xfId="0" quotePrefix="1" applyNumberFormat="1" applyFill="1" applyBorder="1" applyAlignment="1">
      <alignment horizontal="center"/>
    </xf>
    <xf numFmtId="164" fontId="0" fillId="2" borderId="1" xfId="0" applyNumberFormat="1" applyFill="1" applyBorder="1" applyAlignment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vertical="center" wrapText="1"/>
    </xf>
    <xf numFmtId="164" fontId="2" fillId="2" borderId="1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right"/>
    </xf>
    <xf numFmtId="0" fontId="1" fillId="2" borderId="1" xfId="0" applyFont="1" applyFill="1" applyBorder="1"/>
  </cellXfs>
  <cellStyles count="3">
    <cellStyle name="Normal" xfId="0" builtinId="0"/>
    <cellStyle name="Normal 2" xfId="1"/>
    <cellStyle name="Normal 3" xfId="2"/>
  </cellStyles>
  <dxfs count="3">
    <dxf>
      <alignment wrapText="1" readingOrder="0"/>
    </dxf>
    <dxf>
      <alignment wrapText="1" readingOrder="0"/>
    </dxf>
    <dxf>
      <numFmt numFmtId="1" formatCode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PO%20Status%20DDN%2010.09.2022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358.46337002315" createdVersion="4" refreshedVersion="4" minRefreshableVersion="3" recordCount="663">
  <cacheSource type="worksheet">
    <worksheetSource ref="A1:P1" sheet="PO Status as on 01.06.21" r:id="rId2"/>
  </cacheSource>
  <cacheFields count="17">
    <cacheField name="Region" numFmtId="0">
      <sharedItems count="5">
        <s v="North"/>
        <s v="West"/>
        <s v="SOUTH"/>
        <s v="ANDHRA"/>
        <s v="EAST"/>
      </sharedItems>
    </cacheField>
    <cacheField name="BRANCH" numFmtId="0">
      <sharedItems containsBlank="1" count="27">
        <s v="GZB"/>
        <s v="FBD"/>
        <s v="KNP"/>
        <s v="JPR"/>
        <s v="CHD"/>
        <s v="DLI"/>
        <s v="LDH"/>
        <s v="DDN"/>
        <s v="MUM"/>
        <s v="BLR"/>
        <s v="CNI"/>
        <s v="HYD"/>
        <s v="HQ Sales"/>
        <s v="VJA"/>
        <s v="KOL"/>
        <s v="BBSR"/>
        <s v="AHM"/>
        <s v="NGP"/>
        <s v="PUNE"/>
        <s v="PATNA"/>
        <s v="KOC"/>
        <m u="1"/>
        <s v="Ahmedabad " u="1"/>
        <s v="Vizag" u="1"/>
        <s v="CBE" u="1"/>
        <s v="INDORE" u="1"/>
        <s v="Chennai" u="1"/>
      </sharedItems>
    </cacheField>
    <cacheField name="Customer 1" numFmtId="0">
      <sharedItems containsBlank="1" count="279">
        <s v="KEC INTERNATIONAL"/>
        <s v="TELECOM NETWORK SOLUTION"/>
        <s v="L&amp;T Group"/>
        <s v="HNB Engineers"/>
        <s v="RIC PROJECTS"/>
        <s v="Noida Buildmart "/>
        <s v="H.S ENGINEERING"/>
        <s v="APCO INFRATECH PVT LTD"/>
        <s v="GAWAR Constructions Ltd"/>
        <s v="BLM KCC JV"/>
        <s v="BGR ENERGY SYSTEMS PVT LTD"/>
        <s v="JP Associates Limted"/>
        <s v="PES ENGG"/>
        <s v="HG INFRA ENGINEERING LTD"/>
        <s v="APS HYDRO PRIVATE LIMITED  "/>
        <s v="AFCONS INFRASTRUCTURE LIMITED"/>
        <s v="NKC PROJECTS PVT LTD"/>
        <s v="BHARAT CONSTRUCTIONS (INDIA) PVT LTD"/>
        <s v="NKG INFRASTRUCTURE LTD"/>
        <s v="ANKUSH ENGINEERS &amp; CONTRACTORS PVT LTD"/>
        <s v="SINGLA CONSTRUCTIONS LIMITED"/>
        <s v="SAI ENGINEERING FOUNDATION"/>
        <s v="JSW HYDRO ENERGY LIMITED"/>
        <s v="SURENDAR HANSRETTA"/>
        <s v="GE T&amp;D INDIA LIMITED"/>
        <s v="V.K. RAI ENGINEERS &amp; CONTRACTORS"/>
        <s v="GURCHARAN SINGH CONTRACTOR"/>
        <s v="PARAMJIT SINGH "/>
        <s v="SRP-PCS JV"/>
        <s v="KEC International Ltd."/>
        <s v="Abhilasha Enterprises "/>
        <s v="Deepak Builder"/>
        <s v="Som Projects Ltd"/>
        <s v="NCC Limited"/>
        <s v="B.G.Shirke Const Tech Pvt.Ltd."/>
        <s v="CONSTRUCTIVE CONSTRUCTION"/>
        <s v="CLASSIC CIVIL"/>
        <s v="DMR BUILDERS"/>
        <s v="AKASH ENGINEERING"/>
        <s v="ABDUL SALAM MIR"/>
        <s v="KANGARO INDUSTRIES"/>
        <s v="KANIN INDIA"/>
        <s v="GAANESHKARTIKEY "/>
        <s v="ACIL"/>
        <s v="NAMDHARI INDUSTRIAL"/>
        <s v="UJVN Limited"/>
        <s v="Megha Engineering &amp; Infrastructure Ltd."/>
        <s v="Abhilasha Enterprises"/>
        <s v="Kirby Building Systems &amp; Structures"/>
        <s v="ARSH CONSTRUCTIONS"/>
        <s v="BG Shirke"/>
        <s v="BRIDGE &amp; Roof company"/>
        <s v="VISHAL BUILDERS"/>
        <s v="SIMPLEX INFRASTRUCTURE LTD"/>
        <s v="JSW LIMITED"/>
        <s v="B.G. SHIRKE CONSTRUCTION TECH LTD"/>
        <s v="ITD GROUP"/>
        <s v="SOMA ENTERPRISE LIMITED"/>
        <s v="SHAPOORJI PALLONJI &amp; CO PVT LTD"/>
        <s v="URC CONSTRUCTION"/>
        <s v="Megha Engg"/>
        <s v="The RAMCO CEMENTS"/>
        <s v="Gaja Engineering Pvt. Ltd."/>
        <s v="Megha Engg.&amp; Infrastrucutes Ltd."/>
        <s v="Ramky Infrastructure Ltd."/>
        <s v="Jai Prakash &amp; Sons"/>
        <s v="L&amp;T Construction"/>
        <s v="S Satyanarayana &amp; Co."/>
        <s v="Megha Engg.&amp; Infrastructure Ltd."/>
        <s v="SPML Infra Ltd"/>
        <s v="Lakshmi Infrastructure &amp; Developers India"/>
        <s v="JMC PROJECTS"/>
        <s v="STERLING AND WILSON PVT LTD"/>
        <s v="BENGAL ULTIMATE"/>
        <s v="Onshore Construction Co Pvt Ltd"/>
        <s v="Kunal Structure India Pvt Ltd"/>
        <s v="P B Construction"/>
        <s v="Ritik Patra"/>
        <s v="Baba Biswanath Contruction"/>
        <s v="Wellspun Metallics Limited "/>
        <s v="Toyo Engineering India Pvt Ltd. "/>
        <s v="Atul Limited "/>
        <s v="IFFCO"/>
        <s v="Tata Chemicals Limited "/>
        <s v="Afcons Infrastructure Limited "/>
        <s v="G R Infraporject Limited "/>
        <s v="VARDHMAN FABRICS"/>
        <s v="MONTECARLO LIMITED"/>
        <s v="RCCPL"/>
        <s v="MURLI INDUSTRIES"/>
        <s v="SIEMENS LTD"/>
        <s v="GR  Infraprojects Ltd"/>
        <s v="Thermax Group"/>
        <s v="SP SINGLA"/>
        <s v="KSEB Limited"/>
        <s v="PREM CONSTRUCTION"/>
        <m u="1"/>
        <s v="BASANT ENTERPRISES" u="1"/>
        <s v="JMC INFRAPROJECTS" u="1"/>
        <s v="P.B CONSTRUCTION" u="1"/>
        <s v="DRIPLEX" u="1"/>
        <s v="SUDHAKAR CONTRACTORS AND BUILDER PVT LTD " u="1"/>
        <s v="Kalinga Commercial Corpn Ltd" u="1"/>
        <s v="Siemens Ltd." u="1"/>
        <s v="Bearys Properties" u="1"/>
        <s v="G R Infraprojects Limited " u="1"/>
        <s v="SINGLA CONSTRUCTIONS LTD " u="1"/>
        <s v="MURLI INDUSTYRIES" u="1"/>
        <s v="NCC Ltd." u="1"/>
        <s v="RAM KUMAR CONTRACTOR" u="1"/>
        <s v="hitech education" u="1"/>
        <s v="KMC CONSTRUCTIONS LTD" u="1"/>
        <s v=" G R INFRA PROJECT LTD" u="1"/>
        <s v="MANGALAM ORGANICS" u="1"/>
        <s v="AGARWAL  CONSTRUCTION" u="1"/>
        <s v="BHARAT CONSTRUCTIONS (INDIA) PRIVAT" u="1"/>
        <s v="Divine Metallurgical Services Pvt. Ltd. " u="1"/>
        <s v="ITD CEMINDIA" u="1"/>
        <s v="Kirby Building System" u="1"/>
        <s v="RINFRA-Astaldi" u="1"/>
        <s v="Jaiprakash Associates " u="1"/>
        <s v="JMC PROJECTS INDIA LTD" u="1"/>
        <s v="CONSORT BUILDERS PVT LTD" u="1"/>
        <s v="L &amp; T LIMITED " u="1"/>
        <s v="MGCPL" u="1"/>
        <s v="BRAHMAKUMARIS" u="1"/>
        <s v="GDCL" u="1"/>
        <s v="Shivam Condev Pvt Ltd" u="1"/>
        <s v="MG CONTRACTOR" u="1"/>
        <s v="Lavishka Builders &amp; Associates" u="1"/>
        <s v="Noida Buildmart Pvt Ltd" u="1"/>
        <s v="KPC Projects Ltd." u="1"/>
        <s v="MOSC Medical Mission" u="1"/>
        <s v="JAGRATI CIVIL CONSTR" u="1"/>
        <s v="KMV Project Ltd" u="1"/>
        <s v="Aurobindo Realty &amp; Infrastructure Pvt. Ltd." u="1"/>
        <s v="OCC LTD-KARANJIA" u="1"/>
        <s v="JAI PRAKASH AND SONS" u="1"/>
        <s v="Gaaneshkartikey Infra" u="1"/>
        <s v="SAI GR IMPEX" u="1"/>
        <s v="AFCONS INFRASTRUCTURE LTD." u="1"/>
        <s v="Mata Amritandamayi" u="1"/>
        <s v="SPL Infrastructure" u="1"/>
        <s v="C.D. RATHOD" u="1"/>
        <s v="V.K GUPTA &amp; ASSOCIATES" u="1"/>
        <s v="AFCONS" u="1"/>
        <s v="NAVAYUGA" u="1"/>
        <s v="AQUARIUS ENGINEERS" u="1"/>
        <s v="KNR Constructions Ltd." u="1"/>
        <s v="RAMKY INFRASTRUCTURE LIMITED" u="1"/>
        <s v="ABDUL SALAM MIR CONTRACTORS" u="1"/>
        <s v="VRC CONSTRUCTION" u="1"/>
        <s v="EVEREST INDUSTRIES LTD" u="1"/>
        <s v="AS ENTERPRISES" u="1"/>
        <s v="TOSHIBA WATER SOLUTION" u="1"/>
        <s v="SV INDL INFRA" u="1"/>
        <s v="URC CONSTRUCTION (P) LTD" u="1"/>
        <s v="The Singareni Collieries Company Ltd." u="1"/>
        <s v=" M S NAQVI" u="1"/>
        <s v="Shapoorji Pallonji And Company Pvt Ltd." u="1"/>
        <s v="Kaljyothi Process Pvt. Ltd." u="1"/>
        <s v="SS SS CONSTRUCTION" u="1"/>
        <s v="Kamalakanta Engg &amp; Constrn Co Pvt Ltd" u="1"/>
        <s v="AMRIT RAJ CONSTRUCTION" u="1"/>
        <s v="NKG Infrastructure Limited" u="1"/>
        <s v="Venkatesh Infra" u="1"/>
        <s v="LAVISKA BUILDERS" u="1"/>
        <s v="TBEA ENERGY  INDIA LTD" u="1"/>
        <s v="PRIME STEELS" u="1"/>
        <s v="KPC Projects" u="1"/>
        <s v="UJVNL" u="1"/>
        <s v="JAGRATI CONSTR PVT LTD" u="1"/>
        <s v="PSTCL" u="1"/>
        <s v="Routray Developers" u="1"/>
        <s v="ANKUSH ENGINEERS" u="1"/>
        <s v="NKG Infrastructure Ltd." u="1"/>
        <s v="JEGAN CHACKO" u="1"/>
        <s v="CHERIAN VERKEY" u="1"/>
        <s v="PODDAR INFRATECH" u="1"/>
        <s v="S&amp;S GREEN PROJECTS" u="1"/>
        <s v="NAVYUGA ENGINEERING CO. LTD" u="1"/>
        <s v="Skandhanshi Infra Projects India Pvt. Ltd." u="1"/>
        <s v="SHAPOORJI PALLONJI" u="1"/>
        <s v="TRANSRAIL" u="1"/>
        <s v="Keller Ground Engg India Pvt Ltd" u="1"/>
        <s v="VK Gupta &amp; Associates" u="1"/>
        <s v="LINXON INDIA" u="1"/>
        <s v="Katerra India Pvt. Ltd." u="1"/>
        <s v="Dalmia Cements" u="1"/>
        <s v="GE T&amp;D" u="1"/>
        <s v="Advance Steel Tubes" u="1"/>
        <s v="BGR ENERGY" u="1"/>
        <s v="NAVAYUGA ENGG" u="1"/>
        <s v="Poddar Infratech Private Ltd." u="1"/>
        <s v="GR Infraprojects Ltd" u="1"/>
        <s v="RAHEE INFRATECH" u="1"/>
        <s v="Som Projects P LTD." u="1"/>
        <s v="M D Builder" u="1"/>
        <s v="Varaha Infra Ltd" u="1"/>
        <s v="BANSAL INFRATECH SYNERGIES INDIA LTD" u="1"/>
        <s v="E5 INFRASTRUCTURE" u="1"/>
        <s v="CEIGALL INDIA LTD" u="1"/>
        <s v="PARNIKA COMMERCIAL &amp; ESTATES" u="1"/>
        <s v="21ST CENTURY ENVIRO ENGINEERS PVT. LTD" u="1"/>
        <s v="SIMPLEX" u="1"/>
        <s v="Inter Arch" u="1"/>
        <s v="GR INFRA" u="1"/>
        <s v="Techno Electrical Engg." u="1"/>
        <s v="REALTY ADVANCE" u="1"/>
        <s v="GE T&amp;D INDIA LTD" u="1"/>
        <s v="Navayuga Engg Company Ltd." u="1"/>
        <s v="SKB Builers India Limited " u="1"/>
        <s v="CVCC Limited" u="1"/>
        <s v="Arwade Infraprojects Ltd" u="1"/>
        <s v="Deepak Builders &amp; Engineers I Ltd" u="1"/>
        <s v="Rahee Infratech Limited" u="1"/>
        <s v="L&amp;T ECC" u="1"/>
        <s v="TTP TECHNOLOGIES" u="1"/>
        <s v="Shyam Enterprises" u="1"/>
        <s v="GR Infraprojects Limited" u="1"/>
        <s v="DINESHCHANDRA R AGRAWAL" u="1"/>
        <s v="JPR Balaji Pavers Pvt. Ltd." u="1"/>
        <s v="M G CONTRACTOR" u="1"/>
        <s v="VARAHA INFRA" u="1"/>
        <s v="PNC INFRATECH" u="1"/>
        <s v="KALSI BROTHERS" u="1"/>
        <s v="Preca Solutions India Pvt. Ltd" u="1"/>
        <s v="GREEN LAND TECHNOCRATES PVT LTD" u="1"/>
        <s v="OCC LTD-Dhenkanal" u="1"/>
        <s v="SUNFLAG IRON" u="1"/>
        <s v="M/s NKG Infrastructure Limited" u="1"/>
        <s v="KNK PROJECTS " u="1"/>
        <s v="PES ENGINEERS" u="1"/>
        <s v="Gammon Engineers &amp; Constractors Pvt.Ltd." u="1"/>
        <s v="Mega Engg" u="1"/>
        <s v="AUROBINDO REALTY" u="1"/>
        <s v="Nirma Education &amp; Research Foundation " u="1"/>
        <s v="GHUMAN ENTERPRISES" u="1"/>
        <s v="LK Agarwal" u="1"/>
        <s v="KNR CONSTRUCTION" u="1"/>
        <s v="HS ENGG" u="1"/>
        <s v="S.G. CONSTRUCTIONS" u="1"/>
        <s v="PNC INFRA TECH LIMITED" u="1"/>
        <s v="Gannon Dunkerley &amp; Co. Ltd." u="1"/>
        <s v="DESIGN &amp;DECORE" u="1"/>
        <s v="PPHCL" u="1"/>
        <s v="G R INFRAPROJECTS LIMITED" u="1"/>
        <s v="TRANSRAIL LIGHTING" u="1"/>
        <s v="Navayuga Engineering Co. Ltd." u="1"/>
        <s v="RKEC Projects Limted" u="1"/>
        <s v="ULTRATECH CEMENT" u="1"/>
        <s v="MEGHA ENGINEERING &amp; INFRASTRUCTURES LTD" u="1"/>
        <s v="HNB ENGG PVT LTD" u="1"/>
        <s v="OMAXE INDIA LIMITED &amp; GROUP" u="1"/>
        <s v="JMC PROJECTS (INDIA) LIMITED" u="1"/>
        <s v="GULERMARK TPL" u="1"/>
        <s v="BLM-KCC" u="1"/>
        <s v="RAMESH ENGG" u="1"/>
        <s v="ROHAN BUILDERS (I) PVT LTD" u="1"/>
        <s v="GAWAR CONSTRUCTION LTD" u="1"/>
        <s v="Wellspun DI Pipes  Limited " u="1"/>
        <s v="S P SINGLA " u="1"/>
        <s v="RACHANA CONSTRUCTION" u="1"/>
        <s v="Everest Industries Limited " u="1"/>
        <s v="AURO TEXTILES" u="1"/>
        <s v="BHANU INFRABUILD PVT LTD" u="1"/>
        <s v="GAWAR CONSTRUCTION LIMITED" u="1"/>
        <s v="RATTAN SINGH BUILDERS" u="1"/>
        <s v="Welspun Enterprises  Ltd" u="1"/>
        <s v="IFFCO LTD" u="1"/>
        <s v="Ramky Infrastructures Ltd." u="1"/>
        <s v="V.K. RAI ENGINEERS &amp; CONTRACTOR" u="1"/>
        <s v="CUSTOM CONSTRUCTION" u="1"/>
        <s v="Amar Raja Infra Private Limited" u="1"/>
        <s v="Bansal Infratech Synergies India Ltd." u="1"/>
        <s v="S.G.Constructions" u="1"/>
        <s v="OCC LTD" u="1"/>
        <s v="UPSBC" u="1"/>
        <s v="CLASSIC CIVIL ENGINEERS PVT LTD" u="1"/>
      </sharedItems>
    </cacheField>
    <cacheField name="CUSTOMER" numFmtId="0">
      <sharedItems/>
    </cacheField>
    <cacheField name="PROJECT" numFmtId="0">
      <sharedItems containsBlank="1"/>
    </cacheField>
    <cacheField name="PRODUCT" numFmtId="0">
      <sharedItems count="19">
        <s v="RBC"/>
        <s v="L-Rebar"/>
        <s v="RND"/>
        <s v="ISA"/>
        <s v="ISMC"/>
        <s v="ROUND"/>
        <s v="TMT"/>
        <s v="ROUND "/>
        <s v="Billet "/>
        <s v="WRC"/>
        <s v="L-Rebar "/>
        <s v="Angle " u="1"/>
        <s v="RBC- Coil" u="1"/>
        <s v="Channel" u="1"/>
        <s v="Channel " u="1"/>
        <s v="Rounds" u="1"/>
        <s v="TMT Rebar" u="1"/>
        <s v="L Rebar" u="1"/>
        <s v="RBC " u="1"/>
      </sharedItems>
    </cacheField>
    <cacheField name="SIZE" numFmtId="0">
      <sharedItems containsMixedTypes="1" containsNumber="1" minValue="5" maxValue="12565" count="43">
        <n v="10"/>
        <n v="12"/>
        <n v="16"/>
        <n v="20"/>
        <n v="25"/>
        <n v="32"/>
        <n v="40"/>
        <n v="8"/>
        <s v="50x6"/>
        <s v="75x6"/>
        <s v="100x8"/>
        <s v="100x50"/>
        <n v="28"/>
        <s v="50X50X6"/>
        <s v="65X65X6"/>
        <s v="75X75X6"/>
        <n v="12565"/>
        <s v="75X75X8"/>
        <s v="125X65"/>
        <s v="90X90X6"/>
        <s v="150X75"/>
        <s v="200X75"/>
        <s v="65x65x8"/>
        <s v="90x90x8"/>
        <s v="100x100x8"/>
        <s v="100x100x10"/>
        <s v="90X90"/>
        <s v="75x75x10"/>
        <n v="100" u="1"/>
        <n v="125" u="1"/>
        <n v="36" u="1"/>
        <n v="5" u="1"/>
        <n v="5.5" u="1"/>
        <n v="15" u="1"/>
        <n v="70" u="1"/>
        <n v="50" u="1"/>
        <n v="52" u="1"/>
        <n v="33" u="1"/>
        <n v="22" u="1"/>
        <n v="150" u="1"/>
        <n v="200" u="1"/>
        <n v="45" u="1"/>
        <n v="30" u="1"/>
      </sharedItems>
    </cacheField>
    <cacheField name="Grade" numFmtId="0">
      <sharedItems containsMixedTypes="1" containsNumber="1" minValue="0" maxValue="300" count="55">
        <s v="Fe500D"/>
        <s v="IS2062/1018"/>
        <s v="IS2062"/>
        <s v="HSCRMD"/>
        <s v="C18HMNAL"/>
        <s v="C20MMNAL"/>
        <s v="SAE1018"/>
        <n v="0" u="1"/>
        <n v="63.24" u="1"/>
        <n v="141" u="1"/>
        <n v="294.76" u="1"/>
        <n v="140" u="1"/>
        <n v="49.24" u="1"/>
        <n v="120" u="1"/>
        <n v="80" u="1"/>
        <n v="22" u="1"/>
        <n v="6" u="1"/>
        <n v="244" u="1"/>
        <n v="45" u="1"/>
        <n v="21.77" u="1"/>
        <n v="15.79" u="1"/>
        <n v="38" u="1"/>
        <n v="280" u="1"/>
        <n v="17.2" u="1"/>
        <n v="18.579999999999998" u="1"/>
        <n v="160" u="1"/>
        <n v="64" u="1"/>
        <n v="5" u="1"/>
        <n v="2" u="1"/>
        <n v="21.27" u="1"/>
        <n v="50" u="1"/>
        <n v="50.73" u="1"/>
        <n v="25.54" u="1"/>
        <n v="39.299999999999997" u="1"/>
        <n v="10" u="1"/>
        <n v="52.27" u="1"/>
        <n v="30.96" u="1"/>
        <n v="35" u="1"/>
        <n v="150" u="1"/>
        <n v="20" u="1"/>
        <n v="8" u="1"/>
        <n v="86.38" u="1"/>
        <n v="49.86" u="1"/>
        <n v="200" u="1"/>
        <n v="84" u="1"/>
        <n v="11.66" u="1"/>
        <n v="48.45" u="1"/>
        <n v="23.82" u="1"/>
        <n v="70" u="1"/>
        <n v="145" u="1"/>
        <n v="300" u="1"/>
        <n v="128.49" u="1"/>
        <n v="12.17" u="1"/>
        <n v="40" u="1"/>
        <n v="11" u="1"/>
      </sharedItems>
    </cacheField>
    <cacheField name="TOTAL PO QTY" numFmtId="0">
      <sharedItems containsSemiMixedTypes="0" containsString="0" containsNumber="1" minValue="0" maxValue="3325"/>
    </cacheField>
    <cacheField name="SUPPLIED QTY" numFmtId="0">
      <sharedItems containsString="0" containsBlank="1" containsNumber="1" minValue="0" maxValue="716"/>
    </cacheField>
    <cacheField name="PEND QTY" numFmtId="0">
      <sharedItems containsSemiMixedTypes="0" containsString="0" containsNumber="1" minValue="-29" maxValue="3325"/>
    </cacheField>
    <cacheField name="RATE" numFmtId="0">
      <sharedItems containsString="0" containsBlank="1" containsNumber="1" minValue="44600" maxValue="60300"/>
    </cacheField>
    <cacheField name="NSR" numFmtId="0">
      <sharedItems containsString="0" containsBlank="1" containsNumber="1" minValue="41232" maxValue="57003"/>
    </cacheField>
    <cacheField name="VALIDITY" numFmtId="0">
      <sharedItems/>
    </cacheField>
    <cacheField name="Order Month" numFmtId="0">
      <sharedItems containsBlank="1" count="6">
        <s v="Apr'21"/>
        <s v="May'21"/>
        <s v="June'21"/>
        <m u="1"/>
        <s v="Mar'21" u="1"/>
        <s v="Jun'21" u="1"/>
      </sharedItems>
    </cacheField>
    <cacheField name="OUTGO" numFmtId="0">
      <sharedItems containsBlank="1" containsMixedTypes="1" containsNumber="1" containsInteger="1" minValue="2337" maxValue="3154"/>
    </cacheField>
    <cacheField name="Status " numFmtId="0">
      <sharedItems containsBlank="1" count="4">
        <s v="Live PO"/>
        <m u="1"/>
        <s v="CLOSED PO" u="1"/>
        <e v="#VALUE!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63">
  <r>
    <x v="0"/>
    <x v="0"/>
    <x v="0"/>
    <s v="KEC INTERNATIONAL"/>
    <s v="DELHI MEERUT RAPID METRO PROJECT"/>
    <x v="0"/>
    <x v="0"/>
    <x v="0"/>
    <n v="250"/>
    <m/>
    <n v="250"/>
    <n v="53070"/>
    <n v="50613"/>
    <s v="15.06.2021"/>
    <x v="0"/>
    <n v="2457"/>
    <x v="0"/>
  </r>
  <r>
    <x v="0"/>
    <x v="0"/>
    <x v="0"/>
    <s v="KEC INTERNATIONAL"/>
    <s v="DELHI MEERUT RAPID METRO PROJECT"/>
    <x v="0"/>
    <x v="1"/>
    <x v="0"/>
    <n v="137"/>
    <m/>
    <n v="137"/>
    <n v="52070"/>
    <n v="49613"/>
    <s v="15.06.2021"/>
    <x v="0"/>
    <n v="2457"/>
    <x v="0"/>
  </r>
  <r>
    <x v="0"/>
    <x v="0"/>
    <x v="0"/>
    <s v="KEC INTERNATIONAL"/>
    <s v="DELHI MEERUT RAPID METRO PROJECT"/>
    <x v="1"/>
    <x v="2"/>
    <x v="0"/>
    <n v="116"/>
    <m/>
    <n v="116"/>
    <n v="52550"/>
    <n v="49506"/>
    <s v="15.06.2021"/>
    <x v="0"/>
    <n v="3044"/>
    <x v="0"/>
  </r>
  <r>
    <x v="0"/>
    <x v="0"/>
    <x v="0"/>
    <s v="KEC INTERNATIONAL"/>
    <s v="DELHI MEERUT RAPID METRO PROJECT"/>
    <x v="1"/>
    <x v="3"/>
    <x v="0"/>
    <n v="145"/>
    <m/>
    <n v="145"/>
    <n v="52550"/>
    <n v="49506"/>
    <s v="15.06.2021"/>
    <x v="0"/>
    <n v="3044"/>
    <x v="0"/>
  </r>
  <r>
    <x v="0"/>
    <x v="0"/>
    <x v="0"/>
    <s v="KEC INTERNATIONAL"/>
    <s v="DELHI MEERUT RAPID METRO PROJECT"/>
    <x v="1"/>
    <x v="4"/>
    <x v="0"/>
    <n v="3"/>
    <m/>
    <n v="3"/>
    <n v="52550"/>
    <n v="49506"/>
    <s v="15.06.2021"/>
    <x v="0"/>
    <n v="3044"/>
    <x v="0"/>
  </r>
  <r>
    <x v="0"/>
    <x v="0"/>
    <x v="0"/>
    <s v="KEC INTERNATIONAL"/>
    <s v="DELHI MEERUT RAPID METRO PROJECT"/>
    <x v="1"/>
    <x v="5"/>
    <x v="0"/>
    <n v="0"/>
    <m/>
    <n v="0"/>
    <n v="52550"/>
    <n v="49506"/>
    <s v="15.06.2021"/>
    <x v="0"/>
    <n v="3044"/>
    <x v="0"/>
  </r>
  <r>
    <x v="0"/>
    <x v="0"/>
    <x v="1"/>
    <s v="TELECOM NETWORK SOLUTION"/>
    <s v="Power transmission Fabrication Project"/>
    <x v="2"/>
    <x v="6"/>
    <x v="1"/>
    <n v="230"/>
    <m/>
    <n v="230"/>
    <n v="52550"/>
    <n v="49506"/>
    <s v="15.06.2021"/>
    <x v="1"/>
    <n v="3044"/>
    <x v="0"/>
  </r>
  <r>
    <x v="0"/>
    <x v="0"/>
    <x v="2"/>
    <s v="L&amp;T LTD"/>
    <s v="RRTS &amp; EDFC  PROJECT"/>
    <x v="0"/>
    <x v="7"/>
    <x v="0"/>
    <n v="40"/>
    <n v="39"/>
    <n v="1"/>
    <n v="53000"/>
    <n v="50543"/>
    <s v="15.06.2021"/>
    <x v="1"/>
    <n v="2457"/>
    <x v="0"/>
  </r>
  <r>
    <x v="0"/>
    <x v="0"/>
    <x v="2"/>
    <s v="L&amp;T LTD"/>
    <s v="RRTS &amp; EDFC  PROJECT"/>
    <x v="0"/>
    <x v="0"/>
    <x v="0"/>
    <n v="96"/>
    <n v="96"/>
    <n v="0"/>
    <n v="52000"/>
    <n v="49543"/>
    <s v="15.06.2021"/>
    <x v="1"/>
    <n v="2457"/>
    <x v="0"/>
  </r>
  <r>
    <x v="0"/>
    <x v="0"/>
    <x v="2"/>
    <s v="L&amp;T LTD"/>
    <s v="RRTS &amp; EDFC  PROJECT"/>
    <x v="0"/>
    <x v="1"/>
    <x v="0"/>
    <n v="0"/>
    <m/>
    <n v="0"/>
    <n v="51500"/>
    <n v="49043"/>
    <s v="15.06.2021"/>
    <x v="1"/>
    <n v="2457"/>
    <x v="0"/>
  </r>
  <r>
    <x v="0"/>
    <x v="0"/>
    <x v="2"/>
    <s v="L&amp;T LTD"/>
    <s v="RRTS &amp; EDFC  PROJECT"/>
    <x v="1"/>
    <x v="2"/>
    <x v="0"/>
    <n v="47"/>
    <n v="48"/>
    <n v="-1"/>
    <n v="51500"/>
    <n v="48456"/>
    <s v="15.06.2021"/>
    <x v="1"/>
    <n v="3044"/>
    <x v="0"/>
  </r>
  <r>
    <x v="0"/>
    <x v="0"/>
    <x v="2"/>
    <s v="L&amp;T LTD"/>
    <s v="RRTS &amp; EDFC  PROJECT"/>
    <x v="1"/>
    <x v="3"/>
    <x v="0"/>
    <n v="126"/>
    <n v="112"/>
    <n v="14"/>
    <n v="51500"/>
    <n v="48456"/>
    <s v="15.06.2021"/>
    <x v="1"/>
    <n v="3044"/>
    <x v="0"/>
  </r>
  <r>
    <x v="0"/>
    <x v="0"/>
    <x v="2"/>
    <s v="L&amp;T LTD"/>
    <s v="RRTS &amp; EDFC  PROJECT"/>
    <x v="1"/>
    <x v="4"/>
    <x v="0"/>
    <n v="71"/>
    <n v="60"/>
    <n v="11"/>
    <n v="51500"/>
    <n v="48456"/>
    <s v="15.06.2021"/>
    <x v="1"/>
    <n v="3044"/>
    <x v="0"/>
  </r>
  <r>
    <x v="0"/>
    <x v="0"/>
    <x v="2"/>
    <s v="L&amp;T LTD"/>
    <s v="RRTS &amp; EDFC  PROJECT"/>
    <x v="1"/>
    <x v="5"/>
    <x v="0"/>
    <n v="210"/>
    <m/>
    <n v="210"/>
    <n v="51500"/>
    <n v="48456"/>
    <s v="15.06.2021"/>
    <x v="1"/>
    <n v="3044"/>
    <x v="0"/>
  </r>
  <r>
    <x v="0"/>
    <x v="0"/>
    <x v="3"/>
    <s v="HNB Engineers"/>
    <s v="STP Project"/>
    <x v="0"/>
    <x v="7"/>
    <x v="0"/>
    <n v="3"/>
    <m/>
    <n v="3"/>
    <n v="56500"/>
    <n v="54043"/>
    <s v="30.06.2021"/>
    <x v="2"/>
    <n v="2457"/>
    <x v="0"/>
  </r>
  <r>
    <x v="0"/>
    <x v="0"/>
    <x v="3"/>
    <s v="HNB Engineers"/>
    <s v="STP Project"/>
    <x v="0"/>
    <x v="0"/>
    <x v="0"/>
    <n v="3"/>
    <m/>
    <n v="3"/>
    <n v="55500"/>
    <n v="53043"/>
    <s v="30.06.2021"/>
    <x v="2"/>
    <n v="2457"/>
    <x v="0"/>
  </r>
  <r>
    <x v="0"/>
    <x v="0"/>
    <x v="3"/>
    <s v="HNB Engineers"/>
    <s v="STP Project"/>
    <x v="0"/>
    <x v="1"/>
    <x v="0"/>
    <n v="1"/>
    <m/>
    <n v="1"/>
    <n v="54500"/>
    <n v="52043"/>
    <s v="30.06.2021"/>
    <x v="2"/>
    <n v="2457"/>
    <x v="0"/>
  </r>
  <r>
    <x v="0"/>
    <x v="0"/>
    <x v="3"/>
    <s v="HNB Engineers"/>
    <s v="STP Project"/>
    <x v="1"/>
    <x v="2"/>
    <x v="0"/>
    <n v="6"/>
    <m/>
    <n v="6"/>
    <n v="55000"/>
    <n v="51956"/>
    <s v="30.06.2021"/>
    <x v="2"/>
    <n v="3044"/>
    <x v="0"/>
  </r>
  <r>
    <x v="0"/>
    <x v="0"/>
    <x v="3"/>
    <s v="HNB Engineers"/>
    <s v="STP Project"/>
    <x v="1"/>
    <x v="3"/>
    <x v="0"/>
    <n v="4"/>
    <m/>
    <n v="4"/>
    <n v="55000"/>
    <n v="51956"/>
    <s v="30.06.2021"/>
    <x v="2"/>
    <n v="3044"/>
    <x v="0"/>
  </r>
  <r>
    <x v="0"/>
    <x v="0"/>
    <x v="4"/>
    <s v="RIC PROJECTS"/>
    <s v="Office Building Project"/>
    <x v="0"/>
    <x v="7"/>
    <x v="0"/>
    <n v="6"/>
    <m/>
    <n v="6"/>
    <n v="56000"/>
    <n v="53543"/>
    <s v="30.06.2021"/>
    <x v="2"/>
    <n v="2457"/>
    <x v="0"/>
  </r>
  <r>
    <x v="0"/>
    <x v="0"/>
    <x v="4"/>
    <s v="RIC PROJECTS"/>
    <s v="Office Building Project"/>
    <x v="0"/>
    <x v="0"/>
    <x v="0"/>
    <n v="3"/>
    <m/>
    <n v="3"/>
    <n v="55000"/>
    <n v="52543"/>
    <s v="30.06.2021"/>
    <x v="2"/>
    <n v="2457"/>
    <x v="0"/>
  </r>
  <r>
    <x v="0"/>
    <x v="0"/>
    <x v="4"/>
    <s v="RIC PROJECTS"/>
    <s v="Office Building Project"/>
    <x v="0"/>
    <x v="1"/>
    <x v="0"/>
    <n v="1"/>
    <m/>
    <n v="1"/>
    <n v="54000"/>
    <n v="51543"/>
    <s v="30.06.2021"/>
    <x v="2"/>
    <n v="2457"/>
    <x v="0"/>
  </r>
  <r>
    <x v="0"/>
    <x v="0"/>
    <x v="4"/>
    <s v="RIC PROJECTS"/>
    <s v="Office Building Project"/>
    <x v="1"/>
    <x v="2"/>
    <x v="0"/>
    <n v="6"/>
    <m/>
    <n v="6"/>
    <n v="54500"/>
    <n v="51456"/>
    <s v="30.06.2021"/>
    <x v="2"/>
    <n v="3044"/>
    <x v="0"/>
  </r>
  <r>
    <x v="0"/>
    <x v="0"/>
    <x v="4"/>
    <s v="RIC PROJECTS"/>
    <s v="Office Building Project"/>
    <x v="1"/>
    <x v="3"/>
    <x v="0"/>
    <n v="11.5"/>
    <m/>
    <n v="11.5"/>
    <n v="54500"/>
    <n v="51456"/>
    <s v="30.06.2021"/>
    <x v="2"/>
    <n v="3044"/>
    <x v="0"/>
  </r>
  <r>
    <x v="0"/>
    <x v="0"/>
    <x v="4"/>
    <s v="RIC PROJECTS"/>
    <s v="Office Building Project"/>
    <x v="1"/>
    <x v="4"/>
    <x v="0"/>
    <n v="3.3"/>
    <m/>
    <n v="3.3"/>
    <n v="54500"/>
    <n v="51456"/>
    <s v="30.06.2021"/>
    <x v="2"/>
    <n v="3044"/>
    <x v="0"/>
  </r>
  <r>
    <x v="0"/>
    <x v="0"/>
    <x v="5"/>
    <s v="Noida Buildmart "/>
    <s v="Industrial Building Project, Agra &amp; Noida"/>
    <x v="0"/>
    <x v="7"/>
    <x v="0"/>
    <n v="100"/>
    <m/>
    <n v="100"/>
    <n v="55500"/>
    <n v="53043"/>
    <s v="30.06.2021"/>
    <x v="2"/>
    <n v="2457"/>
    <x v="0"/>
  </r>
  <r>
    <x v="0"/>
    <x v="0"/>
    <x v="5"/>
    <s v="Noida Buildmart "/>
    <s v="Industrial Building Project, Agra &amp; Noida"/>
    <x v="0"/>
    <x v="0"/>
    <x v="0"/>
    <n v="100"/>
    <m/>
    <n v="100"/>
    <n v="54500"/>
    <n v="52043"/>
    <s v="30.06.2021"/>
    <x v="2"/>
    <n v="2457"/>
    <x v="0"/>
  </r>
  <r>
    <x v="0"/>
    <x v="0"/>
    <x v="5"/>
    <s v="Noida Buildmart "/>
    <s v="Industrial Building Project, Agra &amp; Noida"/>
    <x v="0"/>
    <x v="1"/>
    <x v="0"/>
    <n v="30"/>
    <m/>
    <n v="30"/>
    <n v="53500"/>
    <n v="51043"/>
    <s v="30.06.2021"/>
    <x v="2"/>
    <n v="2457"/>
    <x v="0"/>
  </r>
  <r>
    <x v="0"/>
    <x v="0"/>
    <x v="5"/>
    <s v="Noida Buildmart "/>
    <s v="Industrial Building Project, Agra &amp; Noida"/>
    <x v="1"/>
    <x v="2"/>
    <x v="0"/>
    <n v="30"/>
    <n v="28"/>
    <n v="2"/>
    <n v="54000"/>
    <n v="50956"/>
    <s v="30.06.2021"/>
    <x v="2"/>
    <n v="3044"/>
    <x v="0"/>
  </r>
  <r>
    <x v="0"/>
    <x v="0"/>
    <x v="5"/>
    <s v="Noida Buildmart "/>
    <s v="Industrial Building Project, Agra &amp; Noida"/>
    <x v="1"/>
    <x v="3"/>
    <x v="0"/>
    <n v="50"/>
    <m/>
    <n v="50"/>
    <n v="54000"/>
    <n v="50956"/>
    <s v="30.06.2021"/>
    <x v="2"/>
    <n v="3044"/>
    <x v="0"/>
  </r>
  <r>
    <x v="0"/>
    <x v="0"/>
    <x v="5"/>
    <s v="Noida Buildmart "/>
    <s v="Industrial Building Project, Agra &amp; Noida"/>
    <x v="1"/>
    <x v="4"/>
    <x v="0"/>
    <n v="50"/>
    <m/>
    <n v="50"/>
    <n v="54000"/>
    <n v="50956"/>
    <s v="30.06.2021"/>
    <x v="2"/>
    <n v="3044"/>
    <x v="0"/>
  </r>
  <r>
    <x v="0"/>
    <x v="0"/>
    <x v="5"/>
    <s v="Noida Buildmart "/>
    <s v="Industrial Building Project, Agra &amp; Noida"/>
    <x v="1"/>
    <x v="5"/>
    <x v="0"/>
    <n v="30"/>
    <m/>
    <n v="30"/>
    <n v="54000"/>
    <n v="50956"/>
    <s v="30.06.2021"/>
    <x v="2"/>
    <n v="3044"/>
    <x v="0"/>
  </r>
  <r>
    <x v="0"/>
    <x v="0"/>
    <x v="6"/>
    <s v="H.S ENGINEERING"/>
    <s v="Power transmission Fabrication Project"/>
    <x v="3"/>
    <x v="8"/>
    <x v="2"/>
    <n v="10"/>
    <m/>
    <n v="10"/>
    <n v="51400"/>
    <n v="48356"/>
    <s v="30.06.2021"/>
    <x v="2"/>
    <n v="3044"/>
    <x v="0"/>
  </r>
  <r>
    <x v="0"/>
    <x v="0"/>
    <x v="6"/>
    <s v="H.S ENGINEERING"/>
    <s v="Power transmission Fabrication Project"/>
    <x v="3"/>
    <x v="9"/>
    <x v="2"/>
    <n v="2"/>
    <m/>
    <n v="2"/>
    <n v="50400"/>
    <n v="47356"/>
    <s v="30.06.2021"/>
    <x v="2"/>
    <n v="3044"/>
    <x v="0"/>
  </r>
  <r>
    <x v="0"/>
    <x v="0"/>
    <x v="6"/>
    <s v="H.S ENGINEERING"/>
    <s v="Power transmission Fabrication Project"/>
    <x v="3"/>
    <x v="10"/>
    <x v="2"/>
    <n v="2"/>
    <m/>
    <n v="2"/>
    <n v="50400"/>
    <n v="47356"/>
    <s v="30.06.2021"/>
    <x v="2"/>
    <n v="3044"/>
    <x v="0"/>
  </r>
  <r>
    <x v="0"/>
    <x v="0"/>
    <x v="6"/>
    <s v="H.S ENGINEERING"/>
    <s v="Power transmission Fabrication Project"/>
    <x v="4"/>
    <x v="11"/>
    <x v="2"/>
    <n v="7"/>
    <m/>
    <n v="7"/>
    <n v="51700"/>
    <n v="48656"/>
    <s v="30.06.2021"/>
    <x v="2"/>
    <n v="3044"/>
    <x v="0"/>
  </r>
  <r>
    <x v="0"/>
    <x v="0"/>
    <x v="6"/>
    <s v="H.S ENGINEERING"/>
    <s v="Power transmission Fabrication Project"/>
    <x v="5"/>
    <x v="6"/>
    <x v="1"/>
    <n v="5"/>
    <m/>
    <n v="5"/>
    <n v="53700"/>
    <n v="50656"/>
    <s v="30.06.2021"/>
    <x v="2"/>
    <n v="3044"/>
    <x v="0"/>
  </r>
  <r>
    <x v="0"/>
    <x v="0"/>
    <x v="7"/>
    <s v="APCO INFRATECH PVT LTD"/>
    <s v="RRTS Project"/>
    <x v="0"/>
    <x v="7"/>
    <x v="0"/>
    <n v="50"/>
    <m/>
    <n v="50"/>
    <n v="55500"/>
    <n v="53043"/>
    <s v="30.06.2021"/>
    <x v="2"/>
    <n v="2457"/>
    <x v="0"/>
  </r>
  <r>
    <x v="0"/>
    <x v="0"/>
    <x v="7"/>
    <s v="APCO INFRATECH PVT LTD"/>
    <s v="RRTS Project"/>
    <x v="0"/>
    <x v="0"/>
    <x v="0"/>
    <n v="100"/>
    <m/>
    <n v="100"/>
    <n v="54500"/>
    <n v="52043"/>
    <s v="30.06.2021"/>
    <x v="2"/>
    <n v="2457"/>
    <x v="0"/>
  </r>
  <r>
    <x v="0"/>
    <x v="0"/>
    <x v="7"/>
    <s v="APCO INFRATECH PVT LTD"/>
    <s v="RRTS Project"/>
    <x v="0"/>
    <x v="1"/>
    <x v="0"/>
    <n v="100"/>
    <m/>
    <n v="100"/>
    <n v="53500"/>
    <n v="51043"/>
    <s v="30.06.2021"/>
    <x v="2"/>
    <n v="2457"/>
    <x v="0"/>
  </r>
  <r>
    <x v="0"/>
    <x v="0"/>
    <x v="7"/>
    <s v="APCO INFRATECH PVT LTD"/>
    <s v="RRTS Project"/>
    <x v="1"/>
    <x v="2"/>
    <x v="0"/>
    <n v="100"/>
    <m/>
    <n v="100"/>
    <n v="53500"/>
    <n v="50456"/>
    <s v="30.06.2021"/>
    <x v="2"/>
    <n v="3044"/>
    <x v="0"/>
  </r>
  <r>
    <x v="0"/>
    <x v="0"/>
    <x v="7"/>
    <s v="APCO INFRATECH PVT LTD"/>
    <s v="RRTS Project"/>
    <x v="1"/>
    <x v="3"/>
    <x v="0"/>
    <n v="100"/>
    <m/>
    <n v="100"/>
    <n v="53500"/>
    <n v="50456"/>
    <s v="30.06.2021"/>
    <x v="2"/>
    <n v="3044"/>
    <x v="0"/>
  </r>
  <r>
    <x v="0"/>
    <x v="0"/>
    <x v="7"/>
    <s v="APCO INFRATECH PVT LTD"/>
    <s v="RRTS Project"/>
    <x v="1"/>
    <x v="4"/>
    <x v="0"/>
    <n v="150"/>
    <m/>
    <n v="150"/>
    <n v="53500"/>
    <n v="50456"/>
    <s v="30.06.2021"/>
    <x v="2"/>
    <n v="3044"/>
    <x v="0"/>
  </r>
  <r>
    <x v="0"/>
    <x v="0"/>
    <x v="7"/>
    <s v="APCO INFRATECH PVT LTD"/>
    <s v="RRTS Project"/>
    <x v="1"/>
    <x v="5"/>
    <x v="0"/>
    <n v="50"/>
    <m/>
    <n v="50"/>
    <n v="53500"/>
    <n v="50456"/>
    <s v="30.06.2021"/>
    <x v="2"/>
    <n v="3044"/>
    <x v="0"/>
  </r>
  <r>
    <x v="0"/>
    <x v="0"/>
    <x v="8"/>
    <s v="GAWAR Constructions Ltd"/>
    <s v="NHAI Project"/>
    <x v="0"/>
    <x v="7"/>
    <x v="0"/>
    <n v="50"/>
    <m/>
    <n v="50"/>
    <n v="55500"/>
    <n v="53043"/>
    <s v="30.06.2021"/>
    <x v="2"/>
    <n v="2457"/>
    <x v="0"/>
  </r>
  <r>
    <x v="0"/>
    <x v="0"/>
    <x v="8"/>
    <s v="GAWAR Constructions Ltd"/>
    <s v="NHAI Project"/>
    <x v="0"/>
    <x v="0"/>
    <x v="0"/>
    <n v="50"/>
    <m/>
    <n v="50"/>
    <n v="54500"/>
    <n v="52043"/>
    <s v="30.06.2021"/>
    <x v="2"/>
    <n v="2457"/>
    <x v="0"/>
  </r>
  <r>
    <x v="0"/>
    <x v="0"/>
    <x v="8"/>
    <s v="GAWAR Constructions Ltd"/>
    <s v="NHAI Project"/>
    <x v="0"/>
    <x v="1"/>
    <x v="0"/>
    <n v="75"/>
    <m/>
    <n v="75"/>
    <n v="53500"/>
    <n v="51043"/>
    <s v="30.06.2021"/>
    <x v="2"/>
    <n v="2457"/>
    <x v="0"/>
  </r>
  <r>
    <x v="0"/>
    <x v="0"/>
    <x v="8"/>
    <s v="GAWAR Constructions Ltd"/>
    <s v="NHAI Project"/>
    <x v="1"/>
    <x v="2"/>
    <x v="0"/>
    <n v="50"/>
    <m/>
    <n v="50"/>
    <n v="53500"/>
    <n v="50456"/>
    <s v="30.06.2021"/>
    <x v="2"/>
    <n v="3044"/>
    <x v="0"/>
  </r>
  <r>
    <x v="0"/>
    <x v="0"/>
    <x v="8"/>
    <s v="GAWAR Constructions Ltd"/>
    <s v="NHAI Project"/>
    <x v="1"/>
    <x v="3"/>
    <x v="0"/>
    <n v="50"/>
    <m/>
    <n v="50"/>
    <n v="53500"/>
    <n v="50456"/>
    <s v="30.06.2021"/>
    <x v="2"/>
    <n v="3044"/>
    <x v="0"/>
  </r>
  <r>
    <x v="0"/>
    <x v="0"/>
    <x v="8"/>
    <s v="GAWAR Constructions Ltd"/>
    <s v="NHAI Project"/>
    <x v="1"/>
    <x v="4"/>
    <x v="0"/>
    <n v="50"/>
    <m/>
    <n v="50"/>
    <n v="53500"/>
    <n v="50456"/>
    <s v="30.06.2021"/>
    <x v="2"/>
    <n v="3044"/>
    <x v="0"/>
  </r>
  <r>
    <x v="0"/>
    <x v="0"/>
    <x v="8"/>
    <s v="GAWAR Constructions Ltd"/>
    <s v="NHAI Project"/>
    <x v="1"/>
    <x v="5"/>
    <x v="0"/>
    <n v="50"/>
    <m/>
    <n v="50"/>
    <n v="53500"/>
    <n v="50456"/>
    <s v="30.06.2021"/>
    <x v="2"/>
    <n v="3044"/>
    <x v="0"/>
  </r>
  <r>
    <x v="0"/>
    <x v="0"/>
    <x v="9"/>
    <s v="BLM KCC JV"/>
    <s v="Railway Contractor"/>
    <x v="0"/>
    <x v="7"/>
    <x v="0"/>
    <n v="4"/>
    <n v="4"/>
    <n v="0"/>
    <n v="55500"/>
    <n v="53043"/>
    <s v="30.06.2021"/>
    <x v="2"/>
    <n v="2457"/>
    <x v="0"/>
  </r>
  <r>
    <x v="0"/>
    <x v="0"/>
    <x v="9"/>
    <s v="BLM KCC JV"/>
    <s v="Railway Contractor"/>
    <x v="0"/>
    <x v="0"/>
    <x v="0"/>
    <n v="6"/>
    <n v="6"/>
    <n v="0"/>
    <n v="54500"/>
    <n v="52043"/>
    <s v="30.06.2021"/>
    <x v="2"/>
    <n v="2457"/>
    <x v="0"/>
  </r>
  <r>
    <x v="0"/>
    <x v="0"/>
    <x v="9"/>
    <s v="BLM KCC JV"/>
    <s v="Railway Contractor"/>
    <x v="0"/>
    <x v="1"/>
    <x v="0"/>
    <n v="2"/>
    <n v="2"/>
    <n v="0"/>
    <n v="53500"/>
    <n v="51043"/>
    <s v="30.06.2021"/>
    <x v="2"/>
    <n v="2457"/>
    <x v="0"/>
  </r>
  <r>
    <x v="0"/>
    <x v="0"/>
    <x v="9"/>
    <s v="BLM KCC JV"/>
    <s v="Railway Contractor"/>
    <x v="1"/>
    <x v="2"/>
    <x v="0"/>
    <n v="15"/>
    <n v="15"/>
    <n v="0"/>
    <n v="54000"/>
    <n v="50956"/>
    <s v="30.06.2021"/>
    <x v="2"/>
    <n v="3044"/>
    <x v="0"/>
  </r>
  <r>
    <x v="0"/>
    <x v="0"/>
    <x v="9"/>
    <s v="BLM KCC JV"/>
    <s v="Railway Contractor"/>
    <x v="1"/>
    <x v="3"/>
    <x v="0"/>
    <n v="3"/>
    <n v="3"/>
    <n v="0"/>
    <n v="54000"/>
    <n v="50956"/>
    <s v="30.06.2021"/>
    <x v="2"/>
    <n v="3044"/>
    <x v="0"/>
  </r>
  <r>
    <x v="0"/>
    <x v="1"/>
    <x v="2"/>
    <s v="L&amp;T LTD"/>
    <m/>
    <x v="6"/>
    <x v="7"/>
    <x v="0"/>
    <n v="21.27"/>
    <n v="20"/>
    <n v="1.2699999999999996"/>
    <n v="53000"/>
    <n v="50663"/>
    <s v="15.06.2021"/>
    <x v="1"/>
    <n v="2337"/>
    <x v="0"/>
  </r>
  <r>
    <x v="0"/>
    <x v="1"/>
    <x v="2"/>
    <s v="L&amp;T LTD"/>
    <m/>
    <x v="6"/>
    <x v="0"/>
    <x v="0"/>
    <n v="50.73"/>
    <n v="29"/>
    <n v="21.729999999999997"/>
    <n v="52000"/>
    <n v="49663"/>
    <s v="15.06.2021"/>
    <x v="1"/>
    <n v="2337"/>
    <x v="0"/>
  </r>
  <r>
    <x v="0"/>
    <x v="1"/>
    <x v="2"/>
    <s v="L&amp;T LTD"/>
    <m/>
    <x v="6"/>
    <x v="1"/>
    <x v="0"/>
    <n v="49.24"/>
    <n v="42"/>
    <n v="7.240000000000002"/>
    <n v="51500"/>
    <n v="49163"/>
    <s v="15.06.2021"/>
    <x v="1"/>
    <n v="2337"/>
    <x v="0"/>
  </r>
  <r>
    <x v="0"/>
    <x v="1"/>
    <x v="2"/>
    <s v="L&amp;T LTD"/>
    <m/>
    <x v="6"/>
    <x v="2"/>
    <x v="0"/>
    <n v="18.579999999999998"/>
    <m/>
    <n v="18.579999999999998"/>
    <n v="51500"/>
    <n v="48576"/>
    <s v="15.06.2021"/>
    <x v="1"/>
    <n v="2924"/>
    <x v="0"/>
  </r>
  <r>
    <x v="0"/>
    <x v="1"/>
    <x v="2"/>
    <s v="L&amp;T LTD"/>
    <m/>
    <x v="6"/>
    <x v="3"/>
    <x v="0"/>
    <n v="11.66"/>
    <m/>
    <n v="11.66"/>
    <n v="51500"/>
    <n v="48576"/>
    <s v="15.06.2021"/>
    <x v="1"/>
    <n v="2924"/>
    <x v="0"/>
  </r>
  <r>
    <x v="0"/>
    <x v="1"/>
    <x v="2"/>
    <s v="L&amp;T LTD"/>
    <m/>
    <x v="6"/>
    <x v="4"/>
    <x v="0"/>
    <n v="128.49"/>
    <n v="116"/>
    <n v="12.490000000000009"/>
    <n v="51500"/>
    <n v="48576"/>
    <s v="15.06.2021"/>
    <x v="1"/>
    <n v="2924"/>
    <x v="0"/>
  </r>
  <r>
    <x v="0"/>
    <x v="1"/>
    <x v="2"/>
    <s v="L&amp;T LTD"/>
    <m/>
    <x v="6"/>
    <x v="5"/>
    <x v="0"/>
    <n v="48.45"/>
    <n v="37"/>
    <n v="11.450000000000003"/>
    <n v="51500"/>
    <n v="48576"/>
    <s v="15.06.2021"/>
    <x v="1"/>
    <n v="2924"/>
    <x v="0"/>
  </r>
  <r>
    <x v="0"/>
    <x v="2"/>
    <x v="10"/>
    <s v="BGR ENERGY SYSTEMS PVT LTD"/>
    <s v="POWER PROJECT"/>
    <x v="0"/>
    <x v="0"/>
    <x v="3"/>
    <n v="83"/>
    <m/>
    <n v="83"/>
    <n v="53500"/>
    <n v="51661"/>
    <s v="30.06.2021"/>
    <x v="0"/>
    <m/>
    <x v="0"/>
  </r>
  <r>
    <x v="0"/>
    <x v="2"/>
    <x v="10"/>
    <s v="BGR ENERGY SYSTEMS PVT LTD"/>
    <s v="POWER PROJECT"/>
    <x v="0"/>
    <x v="7"/>
    <x v="3"/>
    <n v="45"/>
    <m/>
    <n v="45"/>
    <n v="54500"/>
    <n v="52661"/>
    <s v="30.06.2021"/>
    <x v="0"/>
    <m/>
    <x v="0"/>
  </r>
  <r>
    <x v="0"/>
    <x v="2"/>
    <x v="10"/>
    <s v="BGR ENERGY SYSTEMS PVT LTD"/>
    <s v="POWER PROJECT"/>
    <x v="0"/>
    <x v="1"/>
    <x v="3"/>
    <n v="235"/>
    <m/>
    <n v="235"/>
    <n v="52500"/>
    <n v="52661"/>
    <s v="30.06.2021"/>
    <x v="0"/>
    <m/>
    <x v="0"/>
  </r>
  <r>
    <x v="0"/>
    <x v="2"/>
    <x v="10"/>
    <s v="BGR ENERGY SYSTEMS PVT LTD"/>
    <s v="POWER PROJECT"/>
    <x v="1"/>
    <x v="4"/>
    <x v="3"/>
    <n v="80"/>
    <m/>
    <n v="80"/>
    <n v="52500"/>
    <n v="51661"/>
    <s v="30.06.2021"/>
    <x v="0"/>
    <m/>
    <x v="0"/>
  </r>
  <r>
    <x v="0"/>
    <x v="2"/>
    <x v="10"/>
    <s v="BGR ENERGY SYSTEMS PVT LTD"/>
    <s v="POWER PROJECT"/>
    <x v="1"/>
    <x v="5"/>
    <x v="3"/>
    <n v="70"/>
    <m/>
    <n v="70"/>
    <n v="52500"/>
    <n v="49576"/>
    <s v="30.06.2021"/>
    <x v="0"/>
    <m/>
    <x v="0"/>
  </r>
  <r>
    <x v="0"/>
    <x v="2"/>
    <x v="11"/>
    <s v="JP Associates Limted"/>
    <s v="HIGHWAYS"/>
    <x v="0"/>
    <x v="7"/>
    <x v="0"/>
    <n v="29"/>
    <m/>
    <n v="29"/>
    <n v="55000"/>
    <n v="52489"/>
    <s v="15.06.2021"/>
    <x v="0"/>
    <m/>
    <x v="0"/>
  </r>
  <r>
    <x v="0"/>
    <x v="2"/>
    <x v="11"/>
    <s v="JP Associates Limted"/>
    <s v="HIGHWAYS"/>
    <x v="0"/>
    <x v="0"/>
    <x v="0"/>
    <n v="39"/>
    <n v="30"/>
    <n v="9"/>
    <n v="54000"/>
    <n v="51489"/>
    <s v="15.06.2021"/>
    <x v="0"/>
    <m/>
    <x v="0"/>
  </r>
  <r>
    <x v="0"/>
    <x v="2"/>
    <x v="11"/>
    <s v="JP Associates Limted"/>
    <s v="HIGHWAYS"/>
    <x v="0"/>
    <x v="1"/>
    <x v="0"/>
    <n v="2"/>
    <m/>
    <n v="2"/>
    <n v="53000"/>
    <n v="50489"/>
    <s v="15.06.2021"/>
    <x v="0"/>
    <m/>
    <x v="0"/>
  </r>
  <r>
    <x v="0"/>
    <x v="2"/>
    <x v="12"/>
    <s v="PES ENGG"/>
    <s v="POWER PROJECT"/>
    <x v="0"/>
    <x v="0"/>
    <x v="0"/>
    <n v="2"/>
    <m/>
    <n v="2"/>
    <n v="54500"/>
    <n v="52468"/>
    <s v="30.06.2021"/>
    <x v="1"/>
    <m/>
    <x v="0"/>
  </r>
  <r>
    <x v="0"/>
    <x v="2"/>
    <x v="12"/>
    <s v="PES ENGG"/>
    <s v="POWER PROJECT"/>
    <x v="0"/>
    <x v="1"/>
    <x v="0"/>
    <n v="55"/>
    <m/>
    <n v="55"/>
    <n v="53500"/>
    <n v="51468"/>
    <s v="30.06.2021"/>
    <x v="1"/>
    <m/>
    <x v="0"/>
  </r>
  <r>
    <x v="0"/>
    <x v="2"/>
    <x v="12"/>
    <s v="PES ENGG"/>
    <s v="POWER PROJECT"/>
    <x v="1"/>
    <x v="2"/>
    <x v="0"/>
    <n v="49"/>
    <m/>
    <n v="49"/>
    <n v="54000"/>
    <n v="51489"/>
    <s v="30.06.2021"/>
    <x v="1"/>
    <m/>
    <x v="0"/>
  </r>
  <r>
    <x v="0"/>
    <x v="2"/>
    <x v="12"/>
    <s v="PES ENGG"/>
    <s v="POWER PROJECT"/>
    <x v="1"/>
    <x v="3"/>
    <x v="0"/>
    <n v="7"/>
    <m/>
    <n v="7"/>
    <n v="54000"/>
    <n v="51489"/>
    <s v="30.06.2021"/>
    <x v="1"/>
    <m/>
    <x v="0"/>
  </r>
  <r>
    <x v="0"/>
    <x v="2"/>
    <x v="12"/>
    <s v="PES ENGG"/>
    <s v="POWER PROJECT"/>
    <x v="1"/>
    <x v="4"/>
    <x v="0"/>
    <n v="173"/>
    <m/>
    <n v="173"/>
    <n v="54000"/>
    <n v="51489"/>
    <s v="30.06.2021"/>
    <x v="1"/>
    <m/>
    <x v="0"/>
  </r>
  <r>
    <x v="0"/>
    <x v="2"/>
    <x v="12"/>
    <s v="PES ENGG"/>
    <s v="POWER PROJECT"/>
    <x v="1"/>
    <x v="5"/>
    <x v="0"/>
    <n v="204.41"/>
    <n v="163"/>
    <n v="41.41"/>
    <n v="54000"/>
    <n v="51489"/>
    <s v="30.06.2021"/>
    <x v="1"/>
    <m/>
    <x v="0"/>
  </r>
  <r>
    <x v="0"/>
    <x v="2"/>
    <x v="10"/>
    <s v="BGR ENERGY SYSTEMS PVT LTD"/>
    <m/>
    <x v="1"/>
    <x v="4"/>
    <x v="0"/>
    <n v="40"/>
    <n v="40"/>
    <n v="0"/>
    <m/>
    <m/>
    <s v="30.06.2021"/>
    <x v="2"/>
    <m/>
    <x v="0"/>
  </r>
  <r>
    <x v="0"/>
    <x v="3"/>
    <x v="2"/>
    <s v="LARSEN &amp; TOUBRO LTD"/>
    <s v="MEJR DELHI-VADODARA ROAD PROJECT"/>
    <x v="1"/>
    <x v="2"/>
    <x v="0"/>
    <n v="244"/>
    <m/>
    <n v="244"/>
    <n v="51500"/>
    <n v="48231"/>
    <s v="15.06.2021"/>
    <x v="1"/>
    <m/>
    <x v="0"/>
  </r>
  <r>
    <x v="0"/>
    <x v="3"/>
    <x v="2"/>
    <s v="LARSEN &amp; TOUBRO LTD"/>
    <s v="MEJR DELHI-VADODARA ROAD PROJECT"/>
    <x v="1"/>
    <x v="3"/>
    <x v="0"/>
    <n v="294.76"/>
    <n v="292"/>
    <n v="2.7599999999999909"/>
    <n v="51500"/>
    <n v="48231"/>
    <s v="15.06.2021"/>
    <x v="1"/>
    <m/>
    <x v="0"/>
  </r>
  <r>
    <x v="0"/>
    <x v="3"/>
    <x v="2"/>
    <s v="LARSEN &amp; TOUBRO LTD"/>
    <s v="MEJR DELHI-VADODARA ROAD PROJECT"/>
    <x v="1"/>
    <x v="4"/>
    <x v="0"/>
    <n v="86.38"/>
    <n v="85"/>
    <n v="1.3799999999999955"/>
    <n v="51500"/>
    <n v="48231"/>
    <s v="15.06.2021"/>
    <x v="1"/>
    <m/>
    <x v="0"/>
  </r>
  <r>
    <x v="0"/>
    <x v="3"/>
    <x v="2"/>
    <s v="LARSEN &amp; TOUBRO LTD"/>
    <s v="MEJR DELHI-VADODARA ROAD PROJECT"/>
    <x v="1"/>
    <x v="5"/>
    <x v="0"/>
    <n v="145"/>
    <m/>
    <n v="145"/>
    <n v="51500"/>
    <n v="48231"/>
    <s v="15.06.2021"/>
    <x v="1"/>
    <m/>
    <x v="0"/>
  </r>
  <r>
    <x v="0"/>
    <x v="3"/>
    <x v="2"/>
    <s v="LARSEN &amp; TOUBRO LTD-POWER IC"/>
    <s v="RAPP PROJECT KOTA"/>
    <x v="0"/>
    <x v="7"/>
    <x v="0"/>
    <n v="20"/>
    <m/>
    <n v="20"/>
    <n v="53500"/>
    <n v="50016"/>
    <s v="15.06.2021"/>
    <x v="1"/>
    <m/>
    <x v="0"/>
  </r>
  <r>
    <x v="0"/>
    <x v="3"/>
    <x v="2"/>
    <s v="LARSEN &amp; TOUBRO LTD-POWER IC"/>
    <s v="RAPP PROJECT KOTA"/>
    <x v="0"/>
    <x v="0"/>
    <x v="0"/>
    <n v="10"/>
    <m/>
    <n v="10"/>
    <n v="52250"/>
    <n v="48766"/>
    <s v="15.06.2021"/>
    <x v="1"/>
    <m/>
    <x v="0"/>
  </r>
  <r>
    <x v="0"/>
    <x v="3"/>
    <x v="2"/>
    <s v="LARSEN &amp; TOUBRO LTD-POWER IC"/>
    <s v="RAPP PROJECT KOTA"/>
    <x v="0"/>
    <x v="1"/>
    <x v="0"/>
    <n v="8"/>
    <m/>
    <n v="8"/>
    <n v="51500"/>
    <n v="48016"/>
    <s v="15.06.2021"/>
    <x v="1"/>
    <m/>
    <x v="0"/>
  </r>
  <r>
    <x v="0"/>
    <x v="3"/>
    <x v="2"/>
    <s v="LARSEN &amp; TOUBRO LTD-POWER IC"/>
    <s v="RAPP PROJECT KOTA"/>
    <x v="1"/>
    <x v="2"/>
    <x v="0"/>
    <n v="10"/>
    <m/>
    <n v="10"/>
    <n v="51500"/>
    <n v="48231"/>
    <s v="15.06.2021"/>
    <x v="1"/>
    <m/>
    <x v="0"/>
  </r>
  <r>
    <x v="0"/>
    <x v="3"/>
    <x v="13"/>
    <s v="HG INFRA ENGINEERING LTD"/>
    <s v="NARNAUL-ATELI ROAD PROJECT"/>
    <x v="0"/>
    <x v="7"/>
    <x v="0"/>
    <n v="10"/>
    <m/>
    <n v="10"/>
    <n v="55230"/>
    <n v="52322"/>
    <s v="30.06.2021"/>
    <x v="1"/>
    <m/>
    <x v="0"/>
  </r>
  <r>
    <x v="0"/>
    <x v="3"/>
    <x v="13"/>
    <s v="HG INFRA ENGINEERING LTD"/>
    <s v="NARNAUL-ATELI ROAD PROJECT"/>
    <x v="0"/>
    <x v="0"/>
    <x v="0"/>
    <n v="45"/>
    <m/>
    <n v="45"/>
    <n v="54230"/>
    <n v="51322"/>
    <s v="30.06.2021"/>
    <x v="1"/>
    <m/>
    <x v="0"/>
  </r>
  <r>
    <x v="0"/>
    <x v="3"/>
    <x v="13"/>
    <s v="HG INFRA ENGINEERING LTD"/>
    <s v="NARNAUL-ATELI ROAD PROJECT"/>
    <x v="0"/>
    <x v="1"/>
    <x v="0"/>
    <n v="40"/>
    <n v="13"/>
    <n v="27"/>
    <n v="53230"/>
    <n v="50322"/>
    <s v="30.06.2021"/>
    <x v="1"/>
    <m/>
    <x v="0"/>
  </r>
  <r>
    <x v="0"/>
    <x v="3"/>
    <x v="13"/>
    <s v="HG INFRA ENGINEERING LTD"/>
    <s v="NARNAUL-ATELI ROAD PROJECT"/>
    <x v="1"/>
    <x v="2"/>
    <x v="0"/>
    <n v="40"/>
    <m/>
    <n v="40"/>
    <n v="53700"/>
    <n v="50206"/>
    <s v="30.06.2021"/>
    <x v="1"/>
    <m/>
    <x v="0"/>
  </r>
  <r>
    <x v="0"/>
    <x v="3"/>
    <x v="13"/>
    <s v="HG INFRA ENGINEERING LTD"/>
    <s v="NARNAUL-ATELI ROAD PROJECT"/>
    <x v="1"/>
    <x v="3"/>
    <x v="0"/>
    <n v="80"/>
    <n v="80"/>
    <n v="0"/>
    <n v="53700"/>
    <n v="50206"/>
    <s v="30.06.2021"/>
    <x v="1"/>
    <m/>
    <x v="0"/>
  </r>
  <r>
    <x v="0"/>
    <x v="3"/>
    <x v="13"/>
    <s v="HG INFRA ENGINEERING LTD"/>
    <s v="NARNAUL-ATELI ROAD PROJECT"/>
    <x v="1"/>
    <x v="4"/>
    <x v="0"/>
    <n v="20"/>
    <n v="20"/>
    <n v="0"/>
    <n v="53700"/>
    <n v="50206"/>
    <s v="30.06.2021"/>
    <x v="1"/>
    <m/>
    <x v="0"/>
  </r>
  <r>
    <x v="0"/>
    <x v="3"/>
    <x v="13"/>
    <s v="HG INFRA ENGINEERING LTD"/>
    <s v="GURGAON-SOHNA ROAD PROJECT"/>
    <x v="0"/>
    <x v="0"/>
    <x v="0"/>
    <n v="80"/>
    <m/>
    <n v="80"/>
    <n v="54230"/>
    <n v="51322"/>
    <s v="30.06.2021"/>
    <x v="1"/>
    <m/>
    <x v="0"/>
  </r>
  <r>
    <x v="0"/>
    <x v="3"/>
    <x v="13"/>
    <s v="HG INFRA ENGINEERING LTD"/>
    <s v="GURGAON-SOHNA ROAD PROJECT"/>
    <x v="0"/>
    <x v="1"/>
    <x v="0"/>
    <n v="80"/>
    <n v="77"/>
    <n v="3"/>
    <n v="53230"/>
    <n v="50322"/>
    <s v="30.06.2021"/>
    <x v="1"/>
    <m/>
    <x v="0"/>
  </r>
  <r>
    <x v="0"/>
    <x v="3"/>
    <x v="13"/>
    <s v="HG INFRA ENGINEERING LTD"/>
    <s v="GURGAON-SOHNA ROAD PROJECT"/>
    <x v="1"/>
    <x v="2"/>
    <x v="0"/>
    <n v="70"/>
    <m/>
    <n v="70"/>
    <n v="53700"/>
    <n v="50206"/>
    <s v="30.06.2021"/>
    <x v="1"/>
    <m/>
    <x v="0"/>
  </r>
  <r>
    <x v="0"/>
    <x v="3"/>
    <x v="13"/>
    <s v="HG INFRA ENGINEERING LTD"/>
    <s v="GURGAON-SOHNA ROAD PROJECT"/>
    <x v="1"/>
    <x v="3"/>
    <x v="0"/>
    <n v="50"/>
    <n v="39"/>
    <n v="11"/>
    <n v="53700"/>
    <n v="50206"/>
    <s v="30.06.2021"/>
    <x v="1"/>
    <m/>
    <x v="0"/>
  </r>
  <r>
    <x v="0"/>
    <x v="3"/>
    <x v="13"/>
    <s v="HG INFRA ENGINEERING LTD"/>
    <s v="GURGAON-SOHNA ROAD PROJECT"/>
    <x v="1"/>
    <x v="4"/>
    <x v="0"/>
    <n v="160"/>
    <n v="80"/>
    <n v="80"/>
    <n v="53700"/>
    <n v="50206"/>
    <s v="30.06.2021"/>
    <x v="1"/>
    <m/>
    <x v="0"/>
  </r>
  <r>
    <x v="0"/>
    <x v="3"/>
    <x v="13"/>
    <s v="HG INFRA ENGINEERING LTD"/>
    <s v="REWARI BYPASS ROAD PROJECT"/>
    <x v="0"/>
    <x v="0"/>
    <x v="0"/>
    <n v="22"/>
    <m/>
    <n v="22"/>
    <n v="54230"/>
    <n v="51322"/>
    <s v="30.06.2021"/>
    <x v="1"/>
    <m/>
    <x v="0"/>
  </r>
  <r>
    <x v="0"/>
    <x v="3"/>
    <x v="13"/>
    <s v="HG INFRA ENGINEERING LTD"/>
    <s v="REWARI BYPASS ROAD PROJECT"/>
    <x v="0"/>
    <x v="1"/>
    <x v="0"/>
    <n v="141"/>
    <m/>
    <n v="141"/>
    <n v="53230"/>
    <n v="50322"/>
    <s v="30.06.2021"/>
    <x v="1"/>
    <m/>
    <x v="0"/>
  </r>
  <r>
    <x v="0"/>
    <x v="3"/>
    <x v="13"/>
    <s v="HG INFRA ENGINEERING LTD"/>
    <s v="REWARI BYPASS ROAD PROJECT"/>
    <x v="1"/>
    <x v="2"/>
    <x v="0"/>
    <n v="40"/>
    <m/>
    <n v="40"/>
    <n v="53700"/>
    <n v="50206"/>
    <s v="30.06.2021"/>
    <x v="1"/>
    <m/>
    <x v="0"/>
  </r>
  <r>
    <x v="0"/>
    <x v="3"/>
    <x v="13"/>
    <s v="HG INFRA ENGINEERING LTD"/>
    <s v="REWARI BYPASS ROAD PROJECT"/>
    <x v="1"/>
    <x v="3"/>
    <x v="0"/>
    <n v="80"/>
    <m/>
    <n v="80"/>
    <n v="53700"/>
    <n v="50206"/>
    <s v="30.06.2021"/>
    <x v="1"/>
    <m/>
    <x v="0"/>
  </r>
  <r>
    <x v="0"/>
    <x v="3"/>
    <x v="13"/>
    <s v="HG INFRA ENGINEERING LTD"/>
    <s v="REWARI BYPASS ROAD PROJECT"/>
    <x v="1"/>
    <x v="4"/>
    <x v="0"/>
    <n v="20"/>
    <n v="20"/>
    <n v="0"/>
    <n v="53700"/>
    <n v="50206"/>
    <s v="30.06.2021"/>
    <x v="1"/>
    <m/>
    <x v="0"/>
  </r>
  <r>
    <x v="0"/>
    <x v="3"/>
    <x v="13"/>
    <s v="HG INFRA ENGINEERING LTD"/>
    <s v="DELHI-VARODARA (PKG-4) "/>
    <x v="0"/>
    <x v="0"/>
    <x v="0"/>
    <n v="5"/>
    <n v="5"/>
    <n v="0"/>
    <n v="54230"/>
    <n v="51322"/>
    <s v="30.06.2021"/>
    <x v="1"/>
    <m/>
    <x v="0"/>
  </r>
  <r>
    <x v="0"/>
    <x v="3"/>
    <x v="13"/>
    <s v="HG INFRA ENGINEERING LTD"/>
    <s v="DELHI-VARODARA (PKG-4) "/>
    <x v="0"/>
    <x v="1"/>
    <x v="0"/>
    <n v="120"/>
    <m/>
    <n v="120"/>
    <n v="53230"/>
    <n v="50322"/>
    <s v="30.06.2021"/>
    <x v="1"/>
    <m/>
    <x v="0"/>
  </r>
  <r>
    <x v="0"/>
    <x v="3"/>
    <x v="13"/>
    <s v="HG INFRA ENGINEERING LTD"/>
    <s v="DELHI-VARODARA (PKG-4) "/>
    <x v="1"/>
    <x v="2"/>
    <x v="0"/>
    <n v="150"/>
    <m/>
    <n v="150"/>
    <n v="53700"/>
    <n v="50206"/>
    <s v="30.06.2021"/>
    <x v="1"/>
    <m/>
    <x v="0"/>
  </r>
  <r>
    <x v="0"/>
    <x v="3"/>
    <x v="13"/>
    <s v="HG INFRA ENGINEERING LTD"/>
    <s v="DELHI-VARODARA (PKG-4) "/>
    <x v="1"/>
    <x v="3"/>
    <x v="0"/>
    <n v="11"/>
    <m/>
    <n v="11"/>
    <n v="53700"/>
    <n v="50206"/>
    <s v="30.06.2021"/>
    <x v="1"/>
    <m/>
    <x v="0"/>
  </r>
  <r>
    <x v="0"/>
    <x v="3"/>
    <x v="13"/>
    <s v="HG INFRA ENGINEERING LTD"/>
    <s v="DELHI-VARODARA (PKG-4) "/>
    <x v="1"/>
    <x v="5"/>
    <x v="0"/>
    <n v="10"/>
    <m/>
    <n v="10"/>
    <n v="53700"/>
    <n v="50206"/>
    <s v="30.06.2021"/>
    <x v="1"/>
    <m/>
    <x v="0"/>
  </r>
  <r>
    <x v="0"/>
    <x v="3"/>
    <x v="13"/>
    <s v="HG INFRA ENGINEERING LTD"/>
    <s v="DELHI-VARODARA (PKG-8&amp;9) "/>
    <x v="0"/>
    <x v="7"/>
    <x v="0"/>
    <n v="80"/>
    <m/>
    <n v="80"/>
    <n v="55230"/>
    <n v="52322"/>
    <s v="30.06.2021"/>
    <x v="1"/>
    <m/>
    <x v="0"/>
  </r>
  <r>
    <x v="0"/>
    <x v="3"/>
    <x v="13"/>
    <s v="HG INFRA ENGINEERING LTD"/>
    <s v="DELHI-VARODARA (PKG-8&amp;9) "/>
    <x v="0"/>
    <x v="0"/>
    <x v="0"/>
    <n v="200"/>
    <m/>
    <n v="200"/>
    <n v="54230"/>
    <n v="51322"/>
    <s v="30.06.2021"/>
    <x v="1"/>
    <m/>
    <x v="0"/>
  </r>
  <r>
    <x v="0"/>
    <x v="3"/>
    <x v="13"/>
    <s v="HG INFRA ENGINEERING LTD"/>
    <s v="DELHI-VARODARA (PKG-8&amp;9) "/>
    <x v="0"/>
    <x v="1"/>
    <x v="0"/>
    <n v="200"/>
    <m/>
    <n v="200"/>
    <n v="53230"/>
    <n v="50322"/>
    <s v="30.06.2021"/>
    <x v="1"/>
    <m/>
    <x v="0"/>
  </r>
  <r>
    <x v="0"/>
    <x v="3"/>
    <x v="13"/>
    <s v="HG INFRA ENGINEERING LTD"/>
    <s v="DELHI-VARODARA (PKG-8&amp;9) "/>
    <x v="1"/>
    <x v="2"/>
    <x v="0"/>
    <n v="160"/>
    <m/>
    <n v="160"/>
    <n v="53700"/>
    <n v="50206"/>
    <s v="30.06.2021"/>
    <x v="1"/>
    <m/>
    <x v="0"/>
  </r>
  <r>
    <x v="0"/>
    <x v="3"/>
    <x v="13"/>
    <s v="HG INFRA ENGINEERING LTD"/>
    <s v="DELHI-VARODARA (PKG-8&amp;9) "/>
    <x v="1"/>
    <x v="3"/>
    <x v="0"/>
    <n v="280"/>
    <n v="138"/>
    <n v="142"/>
    <n v="53700"/>
    <n v="50206"/>
    <s v="30.06.2021"/>
    <x v="1"/>
    <m/>
    <x v="0"/>
  </r>
  <r>
    <x v="0"/>
    <x v="3"/>
    <x v="13"/>
    <s v="HG INFRA ENGINEERING LTD"/>
    <s v="DELHI-VARODARA (PKG-8&amp;9) "/>
    <x v="1"/>
    <x v="4"/>
    <x v="0"/>
    <n v="200"/>
    <m/>
    <n v="200"/>
    <n v="53700"/>
    <n v="50206"/>
    <s v="30.06.2021"/>
    <x v="1"/>
    <m/>
    <x v="0"/>
  </r>
  <r>
    <x v="0"/>
    <x v="3"/>
    <x v="13"/>
    <s v="HG INFRA ENGINEERING LTD"/>
    <s v="DELHI-VARODARA (PKG-8&amp;9) "/>
    <x v="1"/>
    <x v="5"/>
    <x v="0"/>
    <n v="160"/>
    <n v="83"/>
    <n v="77"/>
    <n v="53700"/>
    <n v="50206"/>
    <s v="30.06.2021"/>
    <x v="1"/>
    <m/>
    <x v="0"/>
  </r>
  <r>
    <x v="0"/>
    <x v="4"/>
    <x v="14"/>
    <s v="APS HYDRO PRIVATE LIMITED  "/>
    <s v="SJVN-BUILDING"/>
    <x v="0"/>
    <x v="7"/>
    <x v="0"/>
    <n v="3.1799999999999997"/>
    <m/>
    <n v="3.1799999999999997"/>
    <n v="57500"/>
    <n v="54941"/>
    <s v="10.06.2021"/>
    <x v="1"/>
    <n v="2559"/>
    <x v="0"/>
  </r>
  <r>
    <x v="0"/>
    <x v="4"/>
    <x v="14"/>
    <s v="APS HYDRO PRIVATE LIMITED  "/>
    <s v="SJVN-BUILDING"/>
    <x v="0"/>
    <x v="0"/>
    <x v="0"/>
    <n v="3.8000000000000007"/>
    <m/>
    <n v="3.8000000000000007"/>
    <n v="56500"/>
    <n v="53941"/>
    <s v="10.06.2021"/>
    <x v="1"/>
    <n v="2559"/>
    <x v="0"/>
  </r>
  <r>
    <x v="0"/>
    <x v="4"/>
    <x v="14"/>
    <s v="APS HYDRO PRIVATE LIMITED  "/>
    <s v="SJVN-BUILDING"/>
    <x v="0"/>
    <x v="1"/>
    <x v="0"/>
    <n v="5.17"/>
    <m/>
    <n v="5.17"/>
    <n v="55500"/>
    <n v="52941"/>
    <s v="10.06.2021"/>
    <x v="1"/>
    <n v="2559"/>
    <x v="0"/>
  </r>
  <r>
    <x v="0"/>
    <x v="4"/>
    <x v="14"/>
    <s v="APS HYDRO PRIVATE LIMITED  "/>
    <s v="SJVN-BUILDING"/>
    <x v="1"/>
    <x v="2"/>
    <x v="0"/>
    <n v="5.0599999999999996"/>
    <m/>
    <n v="5.0599999999999996"/>
    <n v="55500"/>
    <n v="52353"/>
    <s v="10.06.2021"/>
    <x v="1"/>
    <n v="3147"/>
    <x v="0"/>
  </r>
  <r>
    <x v="0"/>
    <x v="4"/>
    <x v="14"/>
    <s v="APS HYDRO PRIVATE LIMITED  "/>
    <s v="SJVN-BUILDING"/>
    <x v="1"/>
    <x v="3"/>
    <x v="0"/>
    <n v="4"/>
    <m/>
    <n v="4"/>
    <n v="55500"/>
    <n v="52353"/>
    <s v="10.06.2021"/>
    <x v="1"/>
    <n v="3147"/>
    <x v="0"/>
  </r>
  <r>
    <x v="0"/>
    <x v="4"/>
    <x v="14"/>
    <s v="APS HYDRO PRIVATE LIMITED  "/>
    <s v="SJVN-BUILDING"/>
    <x v="1"/>
    <x v="4"/>
    <x v="0"/>
    <n v="5"/>
    <m/>
    <n v="5"/>
    <n v="55500"/>
    <n v="52353"/>
    <s v="10.06.2021"/>
    <x v="1"/>
    <n v="3147"/>
    <x v="0"/>
  </r>
  <r>
    <x v="0"/>
    <x v="4"/>
    <x v="14"/>
    <s v="APS HYDRO PRIVATE LIMITED  "/>
    <s v="SJVN-BUILDING"/>
    <x v="1"/>
    <x v="5"/>
    <x v="0"/>
    <n v="7.5"/>
    <m/>
    <n v="7.5"/>
    <n v="55500"/>
    <n v="52353"/>
    <s v="10.06.2021"/>
    <x v="1"/>
    <n v="3147"/>
    <x v="0"/>
  </r>
  <r>
    <x v="0"/>
    <x v="4"/>
    <x v="15"/>
    <s v="AFCONS INFRASTRUCTURE LIMITED"/>
    <s v="PANDOH- ROAD TUNNEL"/>
    <x v="0"/>
    <x v="0"/>
    <x v="0"/>
    <n v="12.550000000000011"/>
    <n v="12"/>
    <n v="0.55000000000001137"/>
    <n v="55550"/>
    <n v="52991"/>
    <s v="15.06.2021"/>
    <x v="1"/>
    <n v="2559"/>
    <x v="0"/>
  </r>
  <r>
    <x v="0"/>
    <x v="4"/>
    <x v="15"/>
    <s v="AFCONS INFRASTRUCTURE LIMITED"/>
    <s v="PANDOH- ROAD TUNNEL"/>
    <x v="0"/>
    <x v="1"/>
    <x v="0"/>
    <n v="1.9399999999999977"/>
    <n v="1"/>
    <n v="0.93999999999999773"/>
    <n v="54550"/>
    <n v="51991"/>
    <s v="15.06.2021"/>
    <x v="1"/>
    <n v="2559"/>
    <x v="0"/>
  </r>
  <r>
    <x v="0"/>
    <x v="4"/>
    <x v="15"/>
    <s v="AFCONS INFRASTRUCTURE LIMITED"/>
    <s v="PANDOH- ROAD TUNNEL"/>
    <x v="1"/>
    <x v="5"/>
    <x v="0"/>
    <n v="0"/>
    <m/>
    <n v="0"/>
    <n v="54550"/>
    <n v="51403"/>
    <s v="15.06.2021"/>
    <x v="1"/>
    <n v="3147"/>
    <x v="0"/>
  </r>
  <r>
    <x v="0"/>
    <x v="4"/>
    <x v="16"/>
    <s v="NKC PROJECTS PVT LTD"/>
    <s v="NHAI"/>
    <x v="0"/>
    <x v="7"/>
    <x v="0"/>
    <n v="0.41000000000000014"/>
    <m/>
    <n v="0.41000000000000014"/>
    <n v="55800"/>
    <n v="53241"/>
    <s v="10.06.2021"/>
    <x v="1"/>
    <n v="2559"/>
    <x v="0"/>
  </r>
  <r>
    <x v="0"/>
    <x v="4"/>
    <x v="16"/>
    <s v="NKC PROJECTS PVT LTD"/>
    <s v="NHAI"/>
    <x v="0"/>
    <x v="0"/>
    <x v="0"/>
    <n v="0"/>
    <m/>
    <n v="0"/>
    <n v="54800"/>
    <n v="52241"/>
    <s v="10.06.2021"/>
    <x v="1"/>
    <n v="2559"/>
    <x v="0"/>
  </r>
  <r>
    <x v="0"/>
    <x v="4"/>
    <x v="16"/>
    <s v="NKC PROJECTS PVT LTD"/>
    <s v="NHAI"/>
    <x v="0"/>
    <x v="1"/>
    <x v="0"/>
    <n v="10.77"/>
    <n v="11"/>
    <n v="-0.23000000000000043"/>
    <n v="53800"/>
    <n v="51241"/>
    <s v="10.06.2021"/>
    <x v="1"/>
    <n v="2559"/>
    <x v="0"/>
  </r>
  <r>
    <x v="0"/>
    <x v="4"/>
    <x v="16"/>
    <s v="NKC PROJECTS PVT LTD"/>
    <s v="NHAI"/>
    <x v="1"/>
    <x v="2"/>
    <x v="0"/>
    <n v="0"/>
    <m/>
    <n v="0"/>
    <n v="53800"/>
    <n v="50653"/>
    <s v="10.06.2021"/>
    <x v="1"/>
    <n v="3147"/>
    <x v="0"/>
  </r>
  <r>
    <x v="0"/>
    <x v="4"/>
    <x v="16"/>
    <s v="NKC PROJECTS PVT LTD"/>
    <s v="NHAI"/>
    <x v="1"/>
    <x v="3"/>
    <x v="0"/>
    <n v="10"/>
    <n v="10"/>
    <n v="0"/>
    <n v="53800"/>
    <n v="50653"/>
    <s v="10.06.2021"/>
    <x v="1"/>
    <n v="3147"/>
    <x v="0"/>
  </r>
  <r>
    <x v="0"/>
    <x v="4"/>
    <x v="16"/>
    <s v="NKC PROJECTS PVT LTD"/>
    <s v="NHAI"/>
    <x v="1"/>
    <x v="4"/>
    <x v="0"/>
    <n v="42.15"/>
    <n v="42"/>
    <n v="0.14999999999999858"/>
    <n v="53800"/>
    <n v="50653"/>
    <s v="10.06.2021"/>
    <x v="1"/>
    <n v="3147"/>
    <x v="0"/>
  </r>
  <r>
    <x v="0"/>
    <x v="4"/>
    <x v="16"/>
    <s v="NKC PROJECTS PVT LTD"/>
    <s v="NHAI"/>
    <x v="1"/>
    <x v="5"/>
    <x v="0"/>
    <n v="10"/>
    <n v="10"/>
    <n v="0"/>
    <n v="53800"/>
    <n v="50653"/>
    <s v="10.06.2021"/>
    <x v="1"/>
    <n v="3147"/>
    <x v="0"/>
  </r>
  <r>
    <x v="0"/>
    <x v="4"/>
    <x v="17"/>
    <s v="BHARAT CONSTRUCTIONS (INDIA) PVT LTD"/>
    <s v="NHAI"/>
    <x v="0"/>
    <x v="7"/>
    <x v="0"/>
    <n v="5"/>
    <n v="5"/>
    <n v="0"/>
    <n v="56800"/>
    <n v="54241"/>
    <s v="10.06.2021"/>
    <x v="1"/>
    <n v="2559"/>
    <x v="0"/>
  </r>
  <r>
    <x v="0"/>
    <x v="4"/>
    <x v="17"/>
    <s v="BHARAT CONSTRUCTIONS (INDIA) PVT LTD"/>
    <s v="NHAI"/>
    <x v="0"/>
    <x v="1"/>
    <x v="0"/>
    <n v="30"/>
    <n v="30"/>
    <n v="0"/>
    <n v="54800"/>
    <n v="52241"/>
    <s v="10.06.2021"/>
    <x v="1"/>
    <n v="2559"/>
    <x v="0"/>
  </r>
  <r>
    <x v="0"/>
    <x v="4"/>
    <x v="17"/>
    <s v="BHARAT CONSTRUCTIONS (INDIA) PVT LTD"/>
    <s v="NHAI"/>
    <x v="1"/>
    <x v="2"/>
    <x v="0"/>
    <n v="40"/>
    <n v="26"/>
    <n v="14"/>
    <n v="54800"/>
    <n v="51653"/>
    <s v="10.06.2021"/>
    <x v="1"/>
    <n v="3147"/>
    <x v="0"/>
  </r>
  <r>
    <x v="0"/>
    <x v="4"/>
    <x v="17"/>
    <s v="BHARAT CONSTRUCTIONS (INDIA) PVT LTD"/>
    <s v="NHAI"/>
    <x v="1"/>
    <x v="3"/>
    <x v="0"/>
    <n v="5"/>
    <m/>
    <n v="5"/>
    <n v="54800"/>
    <n v="51653"/>
    <s v="10.06.2021"/>
    <x v="1"/>
    <n v="3147"/>
    <x v="0"/>
  </r>
  <r>
    <x v="0"/>
    <x v="4"/>
    <x v="17"/>
    <s v="BHARAT CONSTRUCTIONS (INDIA) PVT LTD"/>
    <m/>
    <x v="1"/>
    <x v="5"/>
    <x v="0"/>
    <n v="10"/>
    <m/>
    <n v="10"/>
    <n v="54800"/>
    <n v="51653"/>
    <s v="10.06.2021"/>
    <x v="1"/>
    <n v="3147"/>
    <x v="0"/>
  </r>
  <r>
    <x v="0"/>
    <x v="4"/>
    <x v="18"/>
    <s v="NKG INFRASTRUCTURE LTD"/>
    <s v="MES"/>
    <x v="1"/>
    <x v="3"/>
    <x v="0"/>
    <n v="30"/>
    <n v="30"/>
    <n v="0"/>
    <n v="55500"/>
    <n v="52353"/>
    <s v="10.06.2021"/>
    <x v="1"/>
    <n v="3147"/>
    <x v="0"/>
  </r>
  <r>
    <x v="0"/>
    <x v="4"/>
    <x v="19"/>
    <s v="ANKUSH ENGINEERS &amp; CONTRACTORS PVT LTD"/>
    <s v="BRIDGE-WORK"/>
    <x v="0"/>
    <x v="1"/>
    <x v="0"/>
    <n v="12"/>
    <n v="11.96"/>
    <n v="3.9999999999999147E-2"/>
    <n v="55000"/>
    <n v="52441"/>
    <s v="30.06.2021"/>
    <x v="2"/>
    <n v="2559"/>
    <x v="0"/>
  </r>
  <r>
    <x v="0"/>
    <x v="4"/>
    <x v="19"/>
    <s v="ANKUSH ENGINEERS &amp; CONTRACTORS PVT LTD"/>
    <s v="BRIDGE-WORK"/>
    <x v="1"/>
    <x v="5"/>
    <x v="0"/>
    <n v="18"/>
    <n v="17.600000000000001"/>
    <n v="0.39999999999999858"/>
    <n v="55000"/>
    <n v="51853"/>
    <s v="30.06.2021"/>
    <x v="2"/>
    <n v="3147"/>
    <x v="0"/>
  </r>
  <r>
    <x v="0"/>
    <x v="4"/>
    <x v="20"/>
    <s v="SINGLA CONSTRUCTIONS LIMITED"/>
    <s v="ROAD"/>
    <x v="1"/>
    <x v="2"/>
    <x v="0"/>
    <n v="16"/>
    <n v="15.8"/>
    <n v="0.19999999999999929"/>
    <n v="55000"/>
    <n v="51853"/>
    <s v="30.06.2021"/>
    <x v="2"/>
    <n v="3147"/>
    <x v="0"/>
  </r>
  <r>
    <x v="0"/>
    <x v="4"/>
    <x v="21"/>
    <s v="SAI ENGINEERING FOUNDATION"/>
    <s v="BRIDGE-WORK"/>
    <x v="0"/>
    <x v="7"/>
    <x v="0"/>
    <n v="4"/>
    <n v="3.66"/>
    <n v="0.33999999999999986"/>
    <n v="57500"/>
    <n v="54941"/>
    <s v="30.06.2021"/>
    <x v="2"/>
    <n v="2559"/>
    <x v="0"/>
  </r>
  <r>
    <x v="0"/>
    <x v="4"/>
    <x v="21"/>
    <s v="SAI ENGINEERING FOUNDATION"/>
    <s v="BRIDGE-WORK"/>
    <x v="0"/>
    <x v="0"/>
    <x v="0"/>
    <n v="4"/>
    <n v="3.6"/>
    <n v="0.39999999999999991"/>
    <n v="56500"/>
    <n v="53941"/>
    <s v="30.06.2021"/>
    <x v="2"/>
    <n v="2559"/>
    <x v="0"/>
  </r>
  <r>
    <x v="0"/>
    <x v="4"/>
    <x v="21"/>
    <s v="SAI ENGINEERING FOUNDATION"/>
    <s v="BRIDGE-WORK"/>
    <x v="0"/>
    <x v="1"/>
    <x v="0"/>
    <n v="4"/>
    <n v="3.57"/>
    <n v="0.43000000000000016"/>
    <n v="55500"/>
    <n v="52941"/>
    <s v="30.06.2021"/>
    <x v="2"/>
    <n v="2559"/>
    <x v="0"/>
  </r>
  <r>
    <x v="0"/>
    <x v="4"/>
    <x v="21"/>
    <s v="SAI ENGINEERING FOUNDATION"/>
    <s v="BRIDGE-WORK"/>
    <x v="1"/>
    <x v="2"/>
    <x v="0"/>
    <n v="4"/>
    <n v="4"/>
    <n v="0"/>
    <n v="55500"/>
    <n v="52353"/>
    <s v="30.06.2021"/>
    <x v="2"/>
    <n v="3147"/>
    <x v="0"/>
  </r>
  <r>
    <x v="0"/>
    <x v="4"/>
    <x v="21"/>
    <s v="SAI ENGINEERING FOUNDATION"/>
    <s v="BRIDGE-WORK"/>
    <x v="1"/>
    <x v="3"/>
    <x v="0"/>
    <n v="10"/>
    <n v="9.9600000000000009"/>
    <n v="3.9999999999999147E-2"/>
    <n v="55500"/>
    <n v="52353"/>
    <s v="30.06.2021"/>
    <x v="2"/>
    <n v="3147"/>
    <x v="0"/>
  </r>
  <r>
    <x v="0"/>
    <x v="4"/>
    <x v="21"/>
    <s v="SAI ENGINEERING FOUNDATION"/>
    <s v="BRIDGE-WORK"/>
    <x v="1"/>
    <x v="4"/>
    <x v="0"/>
    <n v="14"/>
    <n v="14"/>
    <n v="0"/>
    <n v="55500"/>
    <n v="52353"/>
    <s v="30.06.2021"/>
    <x v="2"/>
    <n v="3147"/>
    <x v="0"/>
  </r>
  <r>
    <x v="0"/>
    <x v="4"/>
    <x v="22"/>
    <s v="JSW HYDRO ENERGY LIMITED"/>
    <s v="OFFICE BUILDING"/>
    <x v="0"/>
    <x v="7"/>
    <x v="0"/>
    <n v="20"/>
    <n v="0"/>
    <n v="20"/>
    <n v="57750"/>
    <n v="55191"/>
    <s v="30.06.2021"/>
    <x v="2"/>
    <n v="2559"/>
    <x v="0"/>
  </r>
  <r>
    <x v="0"/>
    <x v="4"/>
    <x v="22"/>
    <s v="JSW HYDRO ENERGY LIMITED"/>
    <s v="OFFICE BUILDING"/>
    <x v="1"/>
    <x v="2"/>
    <x v="0"/>
    <n v="20"/>
    <n v="0"/>
    <n v="20"/>
    <n v="55750"/>
    <n v="52603"/>
    <s v="30.06.2021"/>
    <x v="2"/>
    <n v="3147"/>
    <x v="0"/>
  </r>
  <r>
    <x v="0"/>
    <x v="4"/>
    <x v="22"/>
    <s v="JSW HYDRO ENERGY LIMITED"/>
    <s v="OFFICE BUILDING"/>
    <x v="1"/>
    <x v="3"/>
    <x v="0"/>
    <n v="35"/>
    <n v="0"/>
    <n v="35"/>
    <n v="55750"/>
    <n v="52603"/>
    <s v="30.06.2021"/>
    <x v="2"/>
    <n v="3147"/>
    <x v="0"/>
  </r>
  <r>
    <x v="0"/>
    <x v="4"/>
    <x v="23"/>
    <s v="SURENDAR HANSRETTA"/>
    <s v="STP"/>
    <x v="0"/>
    <x v="0"/>
    <x v="0"/>
    <n v="2"/>
    <n v="0"/>
    <n v="2"/>
    <n v="56500"/>
    <n v="53941"/>
    <s v="30.06.2021"/>
    <x v="2"/>
    <n v="2559"/>
    <x v="0"/>
  </r>
  <r>
    <x v="0"/>
    <x v="4"/>
    <x v="23"/>
    <s v="SURENDAR HANSRETTA"/>
    <s v="STP"/>
    <x v="0"/>
    <x v="1"/>
    <x v="0"/>
    <n v="4"/>
    <n v="0"/>
    <n v="4"/>
    <n v="55500"/>
    <n v="52941"/>
    <s v="30.06.2021"/>
    <x v="2"/>
    <n v="2559"/>
    <x v="0"/>
  </r>
  <r>
    <x v="0"/>
    <x v="4"/>
    <x v="23"/>
    <s v="SURENDAR HANSRETTA"/>
    <s v="STP"/>
    <x v="1"/>
    <x v="2"/>
    <x v="0"/>
    <n v="4"/>
    <n v="0"/>
    <n v="4"/>
    <n v="55500"/>
    <n v="52353"/>
    <s v="30.06.2021"/>
    <x v="2"/>
    <n v="3147"/>
    <x v="0"/>
  </r>
  <r>
    <x v="0"/>
    <x v="4"/>
    <x v="24"/>
    <s v="GE T&amp;D INDIA LIMITED"/>
    <s v="SUB-STATION"/>
    <x v="0"/>
    <x v="7"/>
    <x v="0"/>
    <n v="6"/>
    <n v="0"/>
    <n v="6"/>
    <n v="57500"/>
    <n v="54941"/>
    <s v="30.06.2021"/>
    <x v="2"/>
    <n v="2559"/>
    <x v="0"/>
  </r>
  <r>
    <x v="0"/>
    <x v="4"/>
    <x v="24"/>
    <s v="GE T&amp;D INDIA LIMITED"/>
    <s v="SUB-STATION"/>
    <x v="0"/>
    <x v="0"/>
    <x v="0"/>
    <n v="3"/>
    <n v="0"/>
    <n v="3"/>
    <n v="56500"/>
    <n v="53941"/>
    <s v="30.06.2021"/>
    <x v="2"/>
    <n v="2559"/>
    <x v="0"/>
  </r>
  <r>
    <x v="0"/>
    <x v="4"/>
    <x v="24"/>
    <s v="GE T&amp;D INDIA LIMITED"/>
    <s v="SUB-STATION"/>
    <x v="0"/>
    <x v="1"/>
    <x v="0"/>
    <n v="35"/>
    <n v="0"/>
    <n v="35"/>
    <n v="55500"/>
    <n v="52941"/>
    <s v="30.06.2021"/>
    <x v="2"/>
    <n v="2559"/>
    <x v="0"/>
  </r>
  <r>
    <x v="0"/>
    <x v="4"/>
    <x v="24"/>
    <s v="GE T&amp;D INDIA LIMITED"/>
    <s v="SUB-STATION"/>
    <x v="1"/>
    <x v="2"/>
    <x v="0"/>
    <n v="32"/>
    <n v="0"/>
    <n v="32"/>
    <n v="55500"/>
    <n v="52353"/>
    <s v="30.06.2021"/>
    <x v="2"/>
    <n v="3147"/>
    <x v="0"/>
  </r>
  <r>
    <x v="0"/>
    <x v="4"/>
    <x v="24"/>
    <s v="GE T&amp;D INDIA LIMITED"/>
    <s v="SUB-STATION"/>
    <x v="1"/>
    <x v="4"/>
    <x v="0"/>
    <n v="22"/>
    <n v="0"/>
    <n v="22"/>
    <n v="55500"/>
    <n v="52353"/>
    <s v="30.06.2021"/>
    <x v="2"/>
    <n v="3147"/>
    <x v="0"/>
  </r>
  <r>
    <x v="0"/>
    <x v="4"/>
    <x v="8"/>
    <s v="GAWAR Constructions Ltd"/>
    <s v="NHAI"/>
    <x v="0"/>
    <x v="7"/>
    <x v="0"/>
    <n v="30"/>
    <n v="28.95"/>
    <n v="1.0500000000000007"/>
    <n v="55000"/>
    <n v="52441"/>
    <s v="30.06.2021"/>
    <x v="2"/>
    <n v="2559"/>
    <x v="0"/>
  </r>
  <r>
    <x v="0"/>
    <x v="4"/>
    <x v="8"/>
    <s v="GAWAR Constructions Ltd"/>
    <s v="NHAI"/>
    <x v="0"/>
    <x v="0"/>
    <x v="0"/>
    <n v="30"/>
    <n v="29.94"/>
    <n v="5.9999999999998721E-2"/>
    <n v="54000"/>
    <n v="51441"/>
    <s v="30.06.2021"/>
    <x v="2"/>
    <n v="2559"/>
    <x v="0"/>
  </r>
  <r>
    <x v="0"/>
    <x v="4"/>
    <x v="8"/>
    <s v="GAWAR Constructions Ltd"/>
    <s v="NHAI"/>
    <x v="0"/>
    <x v="1"/>
    <x v="0"/>
    <n v="30"/>
    <n v="29.91"/>
    <n v="8.9999999999999858E-2"/>
    <n v="53000"/>
    <n v="50441"/>
    <s v="30.06.2021"/>
    <x v="2"/>
    <n v="2559"/>
    <x v="0"/>
  </r>
  <r>
    <x v="0"/>
    <x v="4"/>
    <x v="25"/>
    <s v="V.K. RAI ENGINEERS &amp; CONTRACTORS"/>
    <s v="BRIDGE-WORK"/>
    <x v="1"/>
    <x v="3"/>
    <x v="0"/>
    <n v="35.299999999999997"/>
    <n v="35.299999999999997"/>
    <n v="0"/>
    <n v="54000"/>
    <n v="50853"/>
    <s v="30.06.2021"/>
    <x v="2"/>
    <n v="3147"/>
    <x v="0"/>
  </r>
  <r>
    <x v="0"/>
    <x v="4"/>
    <x v="15"/>
    <s v="AFCONS INFRASTRUCTURE LIMITED"/>
    <s v="PANDOH- ROAD TUNNEL"/>
    <x v="0"/>
    <x v="7"/>
    <x v="0"/>
    <n v="20"/>
    <n v="0"/>
    <n v="20"/>
    <n v="54500"/>
    <n v="51941"/>
    <s v="15.07.2021"/>
    <x v="2"/>
    <n v="2559"/>
    <x v="0"/>
  </r>
  <r>
    <x v="0"/>
    <x v="4"/>
    <x v="15"/>
    <s v="AFCONS INFRASTRUCTURE LIMITED"/>
    <s v="PANDOH- ROAD TUNNEL"/>
    <x v="0"/>
    <x v="0"/>
    <x v="0"/>
    <n v="150"/>
    <n v="0"/>
    <n v="150"/>
    <n v="53500"/>
    <n v="50941"/>
    <s v="15.07.2021"/>
    <x v="2"/>
    <n v="2559"/>
    <x v="0"/>
  </r>
  <r>
    <x v="0"/>
    <x v="4"/>
    <x v="15"/>
    <s v="AFCONS INFRASTRUCTURE LIMITED"/>
    <s v="PANDOH- ROAD TUNNEL"/>
    <x v="0"/>
    <x v="1"/>
    <x v="0"/>
    <n v="370"/>
    <n v="0"/>
    <n v="370"/>
    <n v="52500"/>
    <n v="49941"/>
    <s v="15.07.2021"/>
    <x v="2"/>
    <n v="2559"/>
    <x v="0"/>
  </r>
  <r>
    <x v="0"/>
    <x v="4"/>
    <x v="26"/>
    <s v="GURCHARAN SINGH CONTRACTOR"/>
    <s v="INDUSTRIAL UNIT"/>
    <x v="0"/>
    <x v="7"/>
    <x v="0"/>
    <n v="0.5"/>
    <n v="0"/>
    <n v="0.5"/>
    <n v="57500"/>
    <n v="54941"/>
    <s v="30.06.2021"/>
    <x v="2"/>
    <n v="2559"/>
    <x v="0"/>
  </r>
  <r>
    <x v="0"/>
    <x v="4"/>
    <x v="26"/>
    <s v="GURCHARAN SINGH CONTRACTOR"/>
    <s v="INDUSTRIAL UNIT"/>
    <x v="0"/>
    <x v="0"/>
    <x v="0"/>
    <n v="0.4"/>
    <n v="0"/>
    <n v="0.4"/>
    <n v="56500"/>
    <n v="53941"/>
    <s v="30.06.2021"/>
    <x v="2"/>
    <n v="2559"/>
    <x v="0"/>
  </r>
  <r>
    <x v="0"/>
    <x v="4"/>
    <x v="26"/>
    <s v="GURCHARAN SINGH CONTRACTOR"/>
    <s v="INDUSTRIAL UNIT"/>
    <x v="0"/>
    <x v="1"/>
    <x v="0"/>
    <n v="4.2"/>
    <n v="0"/>
    <n v="4.2"/>
    <n v="55500"/>
    <n v="52941"/>
    <s v="30.06.2021"/>
    <x v="2"/>
    <n v="2559"/>
    <x v="0"/>
  </r>
  <r>
    <x v="0"/>
    <x v="4"/>
    <x v="26"/>
    <s v="GURCHARAN SINGH CONTRACTOR"/>
    <s v="INDUSTRIAL UNIT"/>
    <x v="1"/>
    <x v="2"/>
    <x v="0"/>
    <n v="1.5"/>
    <n v="0"/>
    <n v="1.5"/>
    <n v="55500"/>
    <n v="52353"/>
    <s v="30.06.2021"/>
    <x v="2"/>
    <n v="3147"/>
    <x v="0"/>
  </r>
  <r>
    <x v="0"/>
    <x v="4"/>
    <x v="26"/>
    <s v="GURCHARAN SINGH CONTRACTOR"/>
    <s v="INDUSTRIAL UNIT"/>
    <x v="1"/>
    <x v="3"/>
    <x v="0"/>
    <n v="0.5"/>
    <n v="0"/>
    <n v="0.5"/>
    <n v="55500"/>
    <n v="52353"/>
    <s v="30.06.2021"/>
    <x v="2"/>
    <n v="3147"/>
    <x v="0"/>
  </r>
  <r>
    <x v="0"/>
    <x v="4"/>
    <x v="26"/>
    <s v="GURCHARAN SINGH CONTRACTOR"/>
    <s v="INDUSTRIAL UNIT"/>
    <x v="1"/>
    <x v="4"/>
    <x v="0"/>
    <n v="6"/>
    <n v="0"/>
    <n v="6"/>
    <n v="55500"/>
    <n v="52353"/>
    <s v="30.06.2021"/>
    <x v="2"/>
    <n v="3147"/>
    <x v="0"/>
  </r>
  <r>
    <x v="0"/>
    <x v="4"/>
    <x v="26"/>
    <s v="GURCHARAN SINGH CONTRACTOR"/>
    <s v="INDUSTRIAL UNIT"/>
    <x v="1"/>
    <x v="5"/>
    <x v="0"/>
    <n v="18.5"/>
    <n v="0"/>
    <n v="18.5"/>
    <n v="55500"/>
    <n v="52353"/>
    <s v="30.06.2021"/>
    <x v="2"/>
    <n v="3147"/>
    <x v="0"/>
  </r>
  <r>
    <x v="0"/>
    <x v="4"/>
    <x v="27"/>
    <s v="PARAMJIT SINGH "/>
    <s v="INDUSTRIAL UNIT"/>
    <x v="0"/>
    <x v="0"/>
    <x v="0"/>
    <n v="0.1"/>
    <n v="0"/>
    <n v="0.1"/>
    <n v="56500"/>
    <n v="53941"/>
    <s v="30.06.2021"/>
    <x v="2"/>
    <n v="2559"/>
    <x v="0"/>
  </r>
  <r>
    <x v="0"/>
    <x v="4"/>
    <x v="27"/>
    <s v="PARAMJIT SINGH "/>
    <s v="INDUSTRIAL UNIT"/>
    <x v="0"/>
    <x v="1"/>
    <x v="0"/>
    <n v="10"/>
    <n v="0"/>
    <n v="10"/>
    <n v="55500"/>
    <n v="52941"/>
    <s v="30.06.2021"/>
    <x v="2"/>
    <n v="2559"/>
    <x v="0"/>
  </r>
  <r>
    <x v="0"/>
    <x v="4"/>
    <x v="27"/>
    <s v="PARAMJIT SINGH "/>
    <s v="INDUSTRIAL UNIT"/>
    <x v="1"/>
    <x v="2"/>
    <x v="0"/>
    <n v="1.5"/>
    <n v="0"/>
    <n v="1.5"/>
    <n v="55500"/>
    <n v="52353"/>
    <s v="30.06.2021"/>
    <x v="2"/>
    <n v="3147"/>
    <x v="0"/>
  </r>
  <r>
    <x v="0"/>
    <x v="4"/>
    <x v="27"/>
    <s v="PARAMJIT SINGH "/>
    <s v="PARAMJIT SINGH "/>
    <x v="1"/>
    <x v="3"/>
    <x v="0"/>
    <n v="1.3"/>
    <n v="0"/>
    <n v="1.3"/>
    <n v="55500"/>
    <n v="52353"/>
    <s v="30.06.2021"/>
    <x v="2"/>
    <n v="3147"/>
    <x v="0"/>
  </r>
  <r>
    <x v="0"/>
    <x v="4"/>
    <x v="27"/>
    <s v="PARAMJIT SINGH "/>
    <s v="PARAMJIT SINGH "/>
    <x v="1"/>
    <x v="4"/>
    <x v="0"/>
    <n v="0.25"/>
    <n v="0"/>
    <n v="0.25"/>
    <n v="55500"/>
    <n v="52353"/>
    <s v="30.06.2021"/>
    <x v="2"/>
    <n v="3147"/>
    <x v="0"/>
  </r>
  <r>
    <x v="0"/>
    <x v="4"/>
    <x v="28"/>
    <s v="SRP-PCS JV"/>
    <s v="STP"/>
    <x v="0"/>
    <x v="0"/>
    <x v="0"/>
    <n v="4"/>
    <n v="0"/>
    <n v="4"/>
    <n v="55210"/>
    <n v="52651"/>
    <s v="30.06.2021"/>
    <x v="2"/>
    <n v="2559"/>
    <x v="0"/>
  </r>
  <r>
    <x v="0"/>
    <x v="4"/>
    <x v="28"/>
    <s v="SRP-PCS JV"/>
    <s v="STP"/>
    <x v="0"/>
    <x v="1"/>
    <x v="0"/>
    <n v="16"/>
    <n v="0"/>
    <n v="16"/>
    <n v="54210"/>
    <n v="51651"/>
    <s v="30.06.2021"/>
    <x v="2"/>
    <n v="2559"/>
    <x v="0"/>
  </r>
  <r>
    <x v="0"/>
    <x v="5"/>
    <x v="29"/>
    <s v="KEC International Ltd."/>
    <s v="DMRC"/>
    <x v="0"/>
    <x v="0"/>
    <x v="0"/>
    <n v="190"/>
    <n v="80"/>
    <n v="110"/>
    <n v="53550"/>
    <n v="51211"/>
    <s v="15.06.2021"/>
    <x v="0"/>
    <n v="2339"/>
    <x v="0"/>
  </r>
  <r>
    <x v="0"/>
    <x v="5"/>
    <x v="29"/>
    <s v="KEC International Ltd."/>
    <s v="DMRC"/>
    <x v="0"/>
    <x v="1"/>
    <x v="0"/>
    <n v="50"/>
    <n v="0"/>
    <n v="50"/>
    <n v="52550"/>
    <n v="50211"/>
    <s v="15.06.2021"/>
    <x v="0"/>
    <n v="2339"/>
    <x v="0"/>
  </r>
  <r>
    <x v="0"/>
    <x v="5"/>
    <x v="29"/>
    <s v="KEC International Ltd."/>
    <s v="DMRC"/>
    <x v="1"/>
    <x v="2"/>
    <x v="0"/>
    <n v="582"/>
    <n v="0"/>
    <n v="582"/>
    <n v="52550"/>
    <n v="49626"/>
    <s v="15.06.2021"/>
    <x v="0"/>
    <n v="2924"/>
    <x v="0"/>
  </r>
  <r>
    <x v="0"/>
    <x v="5"/>
    <x v="29"/>
    <s v="KEC International Ltd."/>
    <s v="DMRC"/>
    <x v="1"/>
    <x v="4"/>
    <x v="0"/>
    <n v="225"/>
    <n v="0"/>
    <n v="225"/>
    <n v="52550"/>
    <n v="49626"/>
    <s v="15.06.2021"/>
    <x v="0"/>
    <n v="2924"/>
    <x v="0"/>
  </r>
  <r>
    <x v="0"/>
    <x v="5"/>
    <x v="29"/>
    <s v="KEC International Ltd."/>
    <s v="DMRC"/>
    <x v="1"/>
    <x v="5"/>
    <x v="0"/>
    <n v="7"/>
    <n v="0"/>
    <n v="7"/>
    <n v="52550"/>
    <n v="49626"/>
    <s v="15.06.2021"/>
    <x v="0"/>
    <n v="2924"/>
    <x v="0"/>
  </r>
  <r>
    <x v="0"/>
    <x v="5"/>
    <x v="2"/>
    <s v="LARSEN &amp; TOUBRO LTD"/>
    <s v="Delhi Project"/>
    <x v="0"/>
    <x v="7"/>
    <x v="0"/>
    <n v="33"/>
    <n v="29"/>
    <n v="4"/>
    <n v="53000"/>
    <n v="50661"/>
    <s v="15.06.2021"/>
    <x v="1"/>
    <n v="2339"/>
    <x v="0"/>
  </r>
  <r>
    <x v="0"/>
    <x v="5"/>
    <x v="2"/>
    <s v="LARSEN &amp; TOUBRO LTD"/>
    <s v="Delhi Project"/>
    <x v="0"/>
    <x v="0"/>
    <x v="0"/>
    <n v="42"/>
    <n v="19"/>
    <n v="23"/>
    <n v="52000"/>
    <n v="49661"/>
    <s v="15.06.2021"/>
    <x v="1"/>
    <n v="2339"/>
    <x v="0"/>
  </r>
  <r>
    <x v="0"/>
    <x v="5"/>
    <x v="2"/>
    <s v="LARSEN &amp; TOUBRO LTD"/>
    <s v="Delhi Project"/>
    <x v="0"/>
    <x v="1"/>
    <x v="0"/>
    <n v="124"/>
    <n v="31"/>
    <n v="93"/>
    <n v="51500"/>
    <n v="49161"/>
    <s v="15.06.2021"/>
    <x v="1"/>
    <n v="2339"/>
    <x v="0"/>
  </r>
  <r>
    <x v="0"/>
    <x v="5"/>
    <x v="2"/>
    <s v="LARSEN &amp; TOUBRO LTD"/>
    <s v="Delhi Project"/>
    <x v="1"/>
    <x v="4"/>
    <x v="0"/>
    <n v="16"/>
    <n v="0"/>
    <n v="16"/>
    <n v="51500"/>
    <n v="48576"/>
    <s v="15.06.2021"/>
    <x v="1"/>
    <n v="2924"/>
    <x v="0"/>
  </r>
  <r>
    <x v="0"/>
    <x v="5"/>
    <x v="30"/>
    <s v="Abhilasha Enterprises "/>
    <s v="Delhi Project"/>
    <x v="0"/>
    <x v="7"/>
    <x v="0"/>
    <n v="33"/>
    <n v="30"/>
    <n v="3"/>
    <n v="55500"/>
    <n v="53161"/>
    <s v="30.06.2021"/>
    <x v="2"/>
    <n v="2339"/>
    <x v="0"/>
  </r>
  <r>
    <x v="0"/>
    <x v="5"/>
    <x v="30"/>
    <s v="Abhilasha Enterprises "/>
    <s v="Delhi Project"/>
    <x v="0"/>
    <x v="0"/>
    <x v="0"/>
    <n v="33"/>
    <n v="30"/>
    <n v="3"/>
    <n v="54500"/>
    <n v="52161"/>
    <s v="30.06.2021"/>
    <x v="2"/>
    <n v="2339"/>
    <x v="0"/>
  </r>
  <r>
    <x v="0"/>
    <x v="5"/>
    <x v="30"/>
    <s v="Abhilasha Enterprises "/>
    <s v="Delhi Project"/>
    <x v="1"/>
    <x v="2"/>
    <x v="0"/>
    <n v="68"/>
    <n v="0"/>
    <n v="68"/>
    <n v="53500"/>
    <n v="50576"/>
    <s v="30.06.2021"/>
    <x v="2"/>
    <n v="2924"/>
    <x v="0"/>
  </r>
  <r>
    <x v="0"/>
    <x v="5"/>
    <x v="30"/>
    <s v="Abhilasha Enterprises "/>
    <s v="Delhi Project"/>
    <x v="1"/>
    <x v="4"/>
    <x v="0"/>
    <n v="68"/>
    <n v="0"/>
    <n v="68"/>
    <n v="53500"/>
    <n v="50576"/>
    <s v="30.06.2021"/>
    <x v="2"/>
    <n v="2924"/>
    <x v="0"/>
  </r>
  <r>
    <x v="0"/>
    <x v="5"/>
    <x v="31"/>
    <s v="Deepak Builder"/>
    <s v="Delhi Project"/>
    <x v="0"/>
    <x v="0"/>
    <x v="0"/>
    <n v="15"/>
    <n v="0"/>
    <n v="15"/>
    <n v="54500"/>
    <n v="52161"/>
    <s v="30.06.2021"/>
    <x v="2"/>
    <n v="2339"/>
    <x v="0"/>
  </r>
  <r>
    <x v="0"/>
    <x v="5"/>
    <x v="31"/>
    <s v="Deepak Builder"/>
    <s v="Delhi Project"/>
    <x v="1"/>
    <x v="3"/>
    <x v="0"/>
    <n v="15"/>
    <n v="0"/>
    <n v="15"/>
    <n v="53500"/>
    <n v="50576"/>
    <s v="30.06.2021"/>
    <x v="2"/>
    <n v="2924"/>
    <x v="0"/>
  </r>
  <r>
    <x v="0"/>
    <x v="5"/>
    <x v="32"/>
    <s v="Som Projects Ltd"/>
    <s v="Delhi Project"/>
    <x v="0"/>
    <x v="7"/>
    <x v="0"/>
    <n v="10"/>
    <n v="10"/>
    <n v="0"/>
    <n v="55500"/>
    <n v="53161"/>
    <s v="30.06.2021"/>
    <x v="2"/>
    <n v="2339"/>
    <x v="0"/>
  </r>
  <r>
    <x v="0"/>
    <x v="5"/>
    <x v="32"/>
    <s v="Som Projects Ltd"/>
    <s v="Delhi Project"/>
    <x v="0"/>
    <x v="0"/>
    <x v="0"/>
    <n v="10"/>
    <n v="10"/>
    <n v="0"/>
    <n v="54500"/>
    <n v="52161"/>
    <s v="30.06.2021"/>
    <x v="2"/>
    <n v="2339"/>
    <x v="0"/>
  </r>
  <r>
    <x v="0"/>
    <x v="5"/>
    <x v="32"/>
    <s v="Som Projects Ltd"/>
    <s v="Delhi Project"/>
    <x v="0"/>
    <x v="1"/>
    <x v="0"/>
    <n v="20"/>
    <n v="20"/>
    <n v="0"/>
    <n v="53500"/>
    <n v="51161"/>
    <s v="30.06.2021"/>
    <x v="2"/>
    <n v="2339"/>
    <x v="0"/>
  </r>
  <r>
    <x v="0"/>
    <x v="5"/>
    <x v="32"/>
    <s v="Som Projects Ltd"/>
    <s v="Delhi Project"/>
    <x v="1"/>
    <x v="3"/>
    <x v="0"/>
    <n v="15"/>
    <n v="15"/>
    <n v="0"/>
    <n v="53500"/>
    <n v="50576"/>
    <s v="30.06.2021"/>
    <x v="2"/>
    <n v="2924"/>
    <x v="0"/>
  </r>
  <r>
    <x v="0"/>
    <x v="5"/>
    <x v="33"/>
    <s v="NCC Limited"/>
    <s v="Delhi Project"/>
    <x v="0"/>
    <x v="7"/>
    <x v="0"/>
    <n v="200"/>
    <n v="40"/>
    <n v="160"/>
    <n v="55000"/>
    <n v="52661"/>
    <s v="30.06.2021"/>
    <x v="2"/>
    <n v="2339"/>
    <x v="0"/>
  </r>
  <r>
    <x v="0"/>
    <x v="5"/>
    <x v="33"/>
    <s v="NCC Limited"/>
    <s v="Delhi Project"/>
    <x v="0"/>
    <x v="0"/>
    <x v="0"/>
    <n v="250"/>
    <n v="40"/>
    <n v="210"/>
    <n v="54000"/>
    <n v="51661"/>
    <s v="30.06.2021"/>
    <x v="2"/>
    <n v="2339"/>
    <x v="0"/>
  </r>
  <r>
    <x v="0"/>
    <x v="5"/>
    <x v="33"/>
    <s v="NCC Limited"/>
    <s v="Delhi Project"/>
    <x v="0"/>
    <x v="1"/>
    <x v="0"/>
    <n v="150"/>
    <n v="0"/>
    <n v="150"/>
    <n v="53000"/>
    <n v="50661"/>
    <s v="30.06.2021"/>
    <x v="2"/>
    <n v="2339"/>
    <x v="0"/>
  </r>
  <r>
    <x v="0"/>
    <x v="5"/>
    <x v="33"/>
    <s v="NCC Limited"/>
    <s v="Delhi Project"/>
    <x v="1"/>
    <x v="2"/>
    <x v="0"/>
    <n v="32"/>
    <n v="0"/>
    <n v="32"/>
    <n v="53000"/>
    <n v="50076"/>
    <s v="30.06.2021"/>
    <x v="2"/>
    <n v="2924"/>
    <x v="0"/>
  </r>
  <r>
    <x v="0"/>
    <x v="5"/>
    <x v="33"/>
    <s v="NCC Limited"/>
    <s v="Delhi Project"/>
    <x v="1"/>
    <x v="3"/>
    <x v="0"/>
    <n v="50"/>
    <n v="0"/>
    <n v="50"/>
    <n v="53000"/>
    <n v="50076"/>
    <s v="30.06.2021"/>
    <x v="2"/>
    <n v="2924"/>
    <x v="0"/>
  </r>
  <r>
    <x v="0"/>
    <x v="5"/>
    <x v="33"/>
    <s v="NCC Limited"/>
    <s v="Delhi Project"/>
    <x v="1"/>
    <x v="4"/>
    <x v="0"/>
    <n v="75"/>
    <n v="0"/>
    <n v="75"/>
    <n v="53000"/>
    <n v="50076"/>
    <s v="30.06.2021"/>
    <x v="2"/>
    <n v="2924"/>
    <x v="0"/>
  </r>
  <r>
    <x v="0"/>
    <x v="5"/>
    <x v="33"/>
    <s v="NCC Limited"/>
    <s v="Delhi Project"/>
    <x v="1"/>
    <x v="5"/>
    <x v="0"/>
    <n v="50"/>
    <n v="0"/>
    <n v="50"/>
    <n v="53000"/>
    <n v="50076"/>
    <s v="30.06.2021"/>
    <x v="2"/>
    <n v="2924"/>
    <x v="0"/>
  </r>
  <r>
    <x v="0"/>
    <x v="5"/>
    <x v="34"/>
    <s v="B.G.Shirke Const Tech Pvt.Ltd."/>
    <s v="Delhi Project"/>
    <x v="0"/>
    <x v="7"/>
    <x v="0"/>
    <n v="618"/>
    <n v="0"/>
    <n v="618"/>
    <n v="54500"/>
    <n v="52161"/>
    <s v="30.06.2021"/>
    <x v="2"/>
    <n v="2339"/>
    <x v="0"/>
  </r>
  <r>
    <x v="0"/>
    <x v="5"/>
    <x v="34"/>
    <s v="B.G.Shirke Const Tech Pvt.Ltd."/>
    <s v="Delhi Project"/>
    <x v="0"/>
    <x v="0"/>
    <x v="0"/>
    <n v="128"/>
    <n v="0"/>
    <n v="128"/>
    <n v="53500"/>
    <n v="51161"/>
    <s v="30.06.2021"/>
    <x v="2"/>
    <n v="2339"/>
    <x v="0"/>
  </r>
  <r>
    <x v="0"/>
    <x v="5"/>
    <x v="34"/>
    <s v="B.G.Shirke Const Tech Pvt.Ltd."/>
    <s v="Delhi Project"/>
    <x v="0"/>
    <x v="1"/>
    <x v="0"/>
    <n v="322"/>
    <n v="0"/>
    <n v="322"/>
    <n v="52500"/>
    <n v="50161"/>
    <s v="30.06.2021"/>
    <x v="2"/>
    <n v="2339"/>
    <x v="0"/>
  </r>
  <r>
    <x v="0"/>
    <x v="5"/>
    <x v="34"/>
    <s v="B.G.Shirke Const Tech Pvt.Ltd."/>
    <s v="Delhi Project"/>
    <x v="1"/>
    <x v="2"/>
    <x v="0"/>
    <n v="177"/>
    <n v="0"/>
    <n v="177"/>
    <n v="52500"/>
    <n v="49576"/>
    <s v="30.06.2021"/>
    <x v="2"/>
    <n v="2924"/>
    <x v="0"/>
  </r>
  <r>
    <x v="0"/>
    <x v="5"/>
    <x v="34"/>
    <s v="B.G.Shirke Const Tech Pvt.Ltd."/>
    <s v="Delhi Project"/>
    <x v="1"/>
    <x v="3"/>
    <x v="0"/>
    <n v="200"/>
    <n v="0"/>
    <n v="200"/>
    <n v="52500"/>
    <n v="49576"/>
    <s v="30.06.2021"/>
    <x v="2"/>
    <n v="2924"/>
    <x v="0"/>
  </r>
  <r>
    <x v="0"/>
    <x v="5"/>
    <x v="34"/>
    <s v="B.G.Shirke Const Tech Pvt.Ltd."/>
    <s v="Delhi Project"/>
    <x v="1"/>
    <x v="4"/>
    <x v="0"/>
    <n v="116"/>
    <n v="0"/>
    <n v="116"/>
    <n v="52500"/>
    <n v="49576"/>
    <s v="30.06.2021"/>
    <x v="2"/>
    <n v="2924"/>
    <x v="0"/>
  </r>
  <r>
    <x v="0"/>
    <x v="5"/>
    <x v="34"/>
    <s v="B.G.Shirke Const Tech Pvt.Ltd."/>
    <s v="Delhi Project"/>
    <x v="1"/>
    <x v="12"/>
    <x v="0"/>
    <n v="10"/>
    <n v="0"/>
    <n v="10"/>
    <n v="52500"/>
    <n v="49576"/>
    <s v="30.06.2021"/>
    <x v="2"/>
    <n v="2924"/>
    <x v="0"/>
  </r>
  <r>
    <x v="0"/>
    <x v="5"/>
    <x v="35"/>
    <s v="CONSTRUCTIVE CONSTRUCTION"/>
    <m/>
    <x v="1"/>
    <x v="3"/>
    <x v="0"/>
    <n v="21"/>
    <n v="21"/>
    <n v="0"/>
    <m/>
    <m/>
    <s v="30.06.2021"/>
    <x v="2"/>
    <m/>
    <x v="0"/>
  </r>
  <r>
    <x v="0"/>
    <x v="5"/>
    <x v="35"/>
    <s v="CONSTRUCTIVE CONSTRUCTION"/>
    <m/>
    <x v="1"/>
    <x v="4"/>
    <x v="0"/>
    <n v="16"/>
    <n v="16"/>
    <n v="0"/>
    <m/>
    <m/>
    <s v="30.06.2021"/>
    <x v="2"/>
    <m/>
    <x v="0"/>
  </r>
  <r>
    <x v="0"/>
    <x v="5"/>
    <x v="35"/>
    <s v="CONSTRUCTIVE CONSTRUCTION"/>
    <m/>
    <x v="1"/>
    <x v="5"/>
    <x v="0"/>
    <n v="25"/>
    <n v="25"/>
    <n v="0"/>
    <m/>
    <m/>
    <s v="30.06.2021"/>
    <x v="2"/>
    <m/>
    <x v="0"/>
  </r>
  <r>
    <x v="0"/>
    <x v="5"/>
    <x v="36"/>
    <s v="CLASSIC CIVIL"/>
    <m/>
    <x v="1"/>
    <x v="4"/>
    <x v="0"/>
    <n v="50"/>
    <n v="50"/>
    <n v="0"/>
    <m/>
    <m/>
    <s v="30.06.2021"/>
    <x v="2"/>
    <m/>
    <x v="0"/>
  </r>
  <r>
    <x v="0"/>
    <x v="5"/>
    <x v="36"/>
    <s v="CLASSIC CIVIL"/>
    <m/>
    <x v="1"/>
    <x v="5"/>
    <x v="0"/>
    <n v="40"/>
    <n v="40"/>
    <n v="0"/>
    <m/>
    <m/>
    <s v="30.06.2021"/>
    <x v="2"/>
    <m/>
    <x v="0"/>
  </r>
  <r>
    <x v="0"/>
    <x v="6"/>
    <x v="37"/>
    <s v="DMR BUILDERS"/>
    <s v="JUDICIAL COURT COMPLEX"/>
    <x v="0"/>
    <x v="7"/>
    <x v="0"/>
    <n v="1.7"/>
    <n v="2"/>
    <n v="-0.30000000000000004"/>
    <n v="57000"/>
    <n v="54498"/>
    <s v="15.06.2021"/>
    <x v="1"/>
    <n v="2502"/>
    <x v="0"/>
  </r>
  <r>
    <x v="0"/>
    <x v="6"/>
    <x v="37"/>
    <s v="DMR BUILDERS"/>
    <s v="JUDICIAL COURT COMPLEX"/>
    <x v="0"/>
    <x v="0"/>
    <x v="0"/>
    <n v="5.6"/>
    <n v="6"/>
    <n v="-0.40000000000000036"/>
    <n v="56000"/>
    <n v="53498"/>
    <s v="15.06.2021"/>
    <x v="1"/>
    <n v="2502"/>
    <x v="0"/>
  </r>
  <r>
    <x v="0"/>
    <x v="6"/>
    <x v="37"/>
    <s v="DMR BUILDERS"/>
    <s v="JUDICIAL COURT COMPLEX"/>
    <x v="0"/>
    <x v="1"/>
    <x v="0"/>
    <n v="1.7"/>
    <n v="2"/>
    <n v="-0.30000000000000004"/>
    <n v="55000"/>
    <n v="52498"/>
    <s v="15.06.2021"/>
    <x v="1"/>
    <n v="2502"/>
    <x v="0"/>
  </r>
  <r>
    <x v="0"/>
    <x v="6"/>
    <x v="37"/>
    <s v="DMR BUILDERS"/>
    <s v="JUDICIAL COURT COMPLEX"/>
    <x v="1"/>
    <x v="2"/>
    <x v="0"/>
    <n v="3.8"/>
    <n v="4"/>
    <n v="-0.20000000000000018"/>
    <n v="55000"/>
    <n v="51895"/>
    <s v="15.06.2021"/>
    <x v="1"/>
    <n v="3105"/>
    <x v="0"/>
  </r>
  <r>
    <x v="0"/>
    <x v="6"/>
    <x v="37"/>
    <s v="DMR BUILDERS"/>
    <s v="JUDICIAL COURT COMPLEX"/>
    <x v="1"/>
    <x v="3"/>
    <x v="0"/>
    <n v="0.35"/>
    <n v="1"/>
    <n v="-0.65"/>
    <n v="55000"/>
    <n v="51895"/>
    <s v="15.06.2021"/>
    <x v="1"/>
    <n v="3105"/>
    <x v="0"/>
  </r>
  <r>
    <x v="0"/>
    <x v="6"/>
    <x v="38"/>
    <s v="AKASH ENGINEERING"/>
    <s v="HPCL / KHARAR ROAD PROJECT"/>
    <x v="0"/>
    <x v="7"/>
    <x v="0"/>
    <n v="32.299999999999997"/>
    <n v="2.2999999999999998"/>
    <n v="29.999999999999996"/>
    <n v="55500"/>
    <n v="52998"/>
    <s v="30.06.2021"/>
    <x v="2"/>
    <n v="2502"/>
    <x v="0"/>
  </r>
  <r>
    <x v="0"/>
    <x v="6"/>
    <x v="38"/>
    <s v="AKASH ENGINEERING"/>
    <s v="HPCL / KHARAR ROAD PROJECT"/>
    <x v="0"/>
    <x v="0"/>
    <x v="0"/>
    <n v="50.2"/>
    <n v="20.2"/>
    <n v="30.000000000000004"/>
    <n v="54500"/>
    <n v="51998"/>
    <s v="30.06.2021"/>
    <x v="2"/>
    <n v="2502"/>
    <x v="0"/>
  </r>
  <r>
    <x v="0"/>
    <x v="6"/>
    <x v="38"/>
    <s v="AKASH ENGINEERING"/>
    <s v="HPCL / KHARAR ROAD PROJECT"/>
    <x v="0"/>
    <x v="1"/>
    <x v="0"/>
    <n v="46.5"/>
    <n v="6.5"/>
    <n v="40"/>
    <n v="53500"/>
    <n v="50998"/>
    <s v="30.06.2021"/>
    <x v="2"/>
    <n v="2502"/>
    <x v="0"/>
  </r>
  <r>
    <x v="0"/>
    <x v="6"/>
    <x v="38"/>
    <s v="AKASH ENGINEERING"/>
    <s v="HPCL / KHARAR ROAD PROJECT"/>
    <x v="1"/>
    <x v="2"/>
    <x v="0"/>
    <n v="37"/>
    <n v="21"/>
    <n v="16"/>
    <n v="54000"/>
    <n v="50895"/>
    <s v="30.06.2021"/>
    <x v="2"/>
    <n v="3105"/>
    <x v="0"/>
  </r>
  <r>
    <x v="0"/>
    <x v="6"/>
    <x v="38"/>
    <s v="AKASH ENGINEERING"/>
    <s v="HPCL / KHARAR ROAD PROJECT"/>
    <x v="1"/>
    <x v="3"/>
    <x v="0"/>
    <n v="31.5"/>
    <n v="17.5"/>
    <n v="14"/>
    <n v="54000"/>
    <n v="50895"/>
    <s v="30.06.2021"/>
    <x v="2"/>
    <n v="3105"/>
    <x v="0"/>
  </r>
  <r>
    <x v="0"/>
    <x v="6"/>
    <x v="38"/>
    <s v="AKASH ENGINEERING"/>
    <s v="HPCL / KHARAR ROAD PROJECT"/>
    <x v="1"/>
    <x v="4"/>
    <x v="0"/>
    <n v="33.5"/>
    <n v="13.5"/>
    <n v="20"/>
    <n v="54000"/>
    <n v="50895"/>
    <s v="30.06.2021"/>
    <x v="2"/>
    <n v="3105"/>
    <x v="0"/>
  </r>
  <r>
    <x v="0"/>
    <x v="6"/>
    <x v="38"/>
    <s v="AKASH ENGINEERING"/>
    <s v="HPCL / KHARAR ROAD PROJECT"/>
    <x v="1"/>
    <x v="5"/>
    <x v="0"/>
    <n v="2"/>
    <n v="2"/>
    <n v="0"/>
    <n v="54000"/>
    <n v="50895"/>
    <s v="30.06.2021"/>
    <x v="2"/>
    <n v="3105"/>
    <x v="0"/>
  </r>
  <r>
    <x v="0"/>
    <x v="6"/>
    <x v="38"/>
    <s v="AKASH ENGINEERING"/>
    <s v="HPCL / KHARAR ROAD PROJECT"/>
    <x v="4"/>
    <x v="11"/>
    <x v="2"/>
    <n v="2"/>
    <n v="2"/>
    <n v="0"/>
    <m/>
    <m/>
    <s v="30.06.2021"/>
    <x v="2"/>
    <n v="3105"/>
    <x v="0"/>
  </r>
  <r>
    <x v="0"/>
    <x v="6"/>
    <x v="39"/>
    <s v="ABDUL SALAM MIR"/>
    <s v="NIT SRINAGAR"/>
    <x v="0"/>
    <x v="0"/>
    <x v="0"/>
    <n v="18.5"/>
    <m/>
    <n v="18.5"/>
    <n v="55000"/>
    <n v="52498"/>
    <s v="30.06.2021"/>
    <x v="2"/>
    <n v="2502"/>
    <x v="0"/>
  </r>
  <r>
    <x v="0"/>
    <x v="6"/>
    <x v="39"/>
    <s v="ABDUL SALAM MIR"/>
    <s v="NIT SRINAGAR"/>
    <x v="0"/>
    <x v="1"/>
    <x v="0"/>
    <n v="0.5"/>
    <n v="0.5"/>
    <n v="0"/>
    <n v="54000"/>
    <n v="51498"/>
    <s v="30.06.2021"/>
    <x v="2"/>
    <n v="2502"/>
    <x v="0"/>
  </r>
  <r>
    <x v="0"/>
    <x v="6"/>
    <x v="39"/>
    <s v="ABDUL SALAM MIR"/>
    <s v="NIT SRINAGAR"/>
    <x v="1"/>
    <x v="2"/>
    <x v="0"/>
    <n v="2.5"/>
    <n v="2.5"/>
    <n v="0"/>
    <n v="54500"/>
    <n v="51395"/>
    <s v="30.06.2021"/>
    <x v="2"/>
    <n v="3105"/>
    <x v="0"/>
  </r>
  <r>
    <x v="0"/>
    <x v="6"/>
    <x v="39"/>
    <s v="ABDUL SALAM MIR"/>
    <s v="NIT SRINAGAR"/>
    <x v="1"/>
    <x v="3"/>
    <x v="0"/>
    <n v="8.5"/>
    <n v="8.5"/>
    <n v="0"/>
    <n v="54500"/>
    <n v="51395"/>
    <s v="30.06.2021"/>
    <x v="2"/>
    <n v="3105"/>
    <x v="0"/>
  </r>
  <r>
    <x v="0"/>
    <x v="6"/>
    <x v="39"/>
    <s v="ABDUL SALAM MIR"/>
    <s v="NIT SRINAGAR"/>
    <x v="1"/>
    <x v="4"/>
    <x v="0"/>
    <n v="6"/>
    <n v="6"/>
    <n v="0"/>
    <n v="54500"/>
    <n v="51395"/>
    <s v="30.06.2021"/>
    <x v="2"/>
    <n v="3105"/>
    <x v="0"/>
  </r>
  <r>
    <x v="0"/>
    <x v="6"/>
    <x v="40"/>
    <s v="KANGARO INDUSTRIES"/>
    <s v="FACTORY EXPANSION"/>
    <x v="0"/>
    <x v="7"/>
    <x v="0"/>
    <n v="6"/>
    <m/>
    <n v="6"/>
    <n v="55100"/>
    <n v="52598"/>
    <s v="30.06.2021"/>
    <x v="2"/>
    <n v="2502"/>
    <x v="0"/>
  </r>
  <r>
    <x v="0"/>
    <x v="6"/>
    <x v="40"/>
    <s v="KANGARO INDUSTRIES"/>
    <s v="FACTORY EXPANSION"/>
    <x v="0"/>
    <x v="0"/>
    <x v="0"/>
    <n v="10"/>
    <m/>
    <n v="10"/>
    <n v="55100"/>
    <n v="52598"/>
    <s v="30.06.2021"/>
    <x v="2"/>
    <n v="2502"/>
    <x v="0"/>
  </r>
  <r>
    <x v="0"/>
    <x v="6"/>
    <x v="40"/>
    <s v="KANGARO INDUSTRIES"/>
    <s v="FACTORY EXPANSION"/>
    <x v="1"/>
    <x v="3"/>
    <x v="0"/>
    <n v="10"/>
    <m/>
    <n v="10"/>
    <n v="53600"/>
    <n v="50495"/>
    <s v="30.06.2021"/>
    <x v="2"/>
    <n v="3105"/>
    <x v="0"/>
  </r>
  <r>
    <x v="0"/>
    <x v="6"/>
    <x v="40"/>
    <s v="KANGARO INDUSTRIES"/>
    <s v="FACTORY EXPANSION"/>
    <x v="1"/>
    <x v="4"/>
    <x v="0"/>
    <n v="4"/>
    <m/>
    <n v="4"/>
    <n v="53600"/>
    <n v="50495"/>
    <s v="30.06.2021"/>
    <x v="2"/>
    <n v="3105"/>
    <x v="0"/>
  </r>
  <r>
    <x v="0"/>
    <x v="6"/>
    <x v="41"/>
    <s v="KANIN INDIA"/>
    <s v="FACTORY EXPANSION"/>
    <x v="0"/>
    <x v="7"/>
    <x v="0"/>
    <n v="4"/>
    <m/>
    <n v="4"/>
    <n v="55100"/>
    <n v="52598"/>
    <s v="30.06.2021"/>
    <x v="2"/>
    <n v="2502"/>
    <x v="0"/>
  </r>
  <r>
    <x v="0"/>
    <x v="6"/>
    <x v="41"/>
    <s v="KANIN INDIA"/>
    <s v="FACTORY EXPANSION"/>
    <x v="0"/>
    <x v="0"/>
    <x v="0"/>
    <n v="30"/>
    <m/>
    <n v="30"/>
    <n v="55100"/>
    <n v="52598"/>
    <s v="30.06.2021"/>
    <x v="2"/>
    <n v="2502"/>
    <x v="0"/>
  </r>
  <r>
    <x v="0"/>
    <x v="6"/>
    <x v="41"/>
    <s v="KANIN INDIA"/>
    <s v="FACTORY EXPANSION"/>
    <x v="0"/>
    <x v="1"/>
    <x v="0"/>
    <n v="8"/>
    <m/>
    <n v="8"/>
    <n v="53100"/>
    <n v="50598"/>
    <s v="30.06.2021"/>
    <x v="2"/>
    <n v="2502"/>
    <x v="0"/>
  </r>
  <r>
    <x v="0"/>
    <x v="6"/>
    <x v="41"/>
    <s v="KANIN INDIA"/>
    <s v="FACTORY EXPANSION"/>
    <x v="1"/>
    <x v="3"/>
    <x v="0"/>
    <n v="6"/>
    <m/>
    <n v="6"/>
    <n v="53600"/>
    <n v="50495"/>
    <s v="30.06.2021"/>
    <x v="2"/>
    <n v="3105"/>
    <x v="0"/>
  </r>
  <r>
    <x v="0"/>
    <x v="6"/>
    <x v="41"/>
    <s v="KANIN INDIA"/>
    <s v="FACTORY EXPANSION"/>
    <x v="1"/>
    <x v="4"/>
    <x v="0"/>
    <n v="5"/>
    <m/>
    <n v="5"/>
    <n v="53600"/>
    <n v="50495"/>
    <s v="30.06.2021"/>
    <x v="2"/>
    <n v="3105"/>
    <x v="0"/>
  </r>
  <r>
    <x v="0"/>
    <x v="6"/>
    <x v="41"/>
    <s v="KANIN INDIA"/>
    <s v="FACTORY EXPANSION"/>
    <x v="1"/>
    <x v="5"/>
    <x v="0"/>
    <n v="72"/>
    <m/>
    <n v="72"/>
    <n v="53600"/>
    <n v="50495"/>
    <s v="30.06.2021"/>
    <x v="2"/>
    <n v="3105"/>
    <x v="0"/>
  </r>
  <r>
    <x v="0"/>
    <x v="6"/>
    <x v="7"/>
    <s v="APCO INFRATECH PVT LTD"/>
    <s v="Z-MORE TUNNEL"/>
    <x v="0"/>
    <x v="0"/>
    <x v="0"/>
    <n v="63"/>
    <n v="20"/>
    <n v="43"/>
    <n v="54000"/>
    <n v="51498"/>
    <s v="30.06.2021"/>
    <x v="2"/>
    <n v="2502"/>
    <x v="0"/>
  </r>
  <r>
    <x v="0"/>
    <x v="6"/>
    <x v="7"/>
    <s v="APCO INFRATECH PVT LTD"/>
    <s v="Z-MORE TUNNEL"/>
    <x v="0"/>
    <x v="1"/>
    <x v="0"/>
    <n v="77"/>
    <m/>
    <n v="77"/>
    <n v="53000"/>
    <n v="50498"/>
    <s v="30.06.2021"/>
    <x v="2"/>
    <n v="2502"/>
    <x v="0"/>
  </r>
  <r>
    <x v="0"/>
    <x v="6"/>
    <x v="7"/>
    <s v="APCO INFRATECH PVT LTD"/>
    <s v="Z-MORE TUNNEL"/>
    <x v="1"/>
    <x v="2"/>
    <x v="0"/>
    <n v="14"/>
    <m/>
    <n v="14"/>
    <n v="53500"/>
    <n v="50395"/>
    <s v="30.06.2021"/>
    <x v="2"/>
    <n v="3105"/>
    <x v="0"/>
  </r>
  <r>
    <x v="0"/>
    <x v="6"/>
    <x v="7"/>
    <s v="APCO INFRATECH PVT LTD"/>
    <s v="Z-MORE TUNNEL"/>
    <x v="1"/>
    <x v="3"/>
    <x v="0"/>
    <n v="34"/>
    <n v="34"/>
    <n v="0"/>
    <n v="53500"/>
    <n v="50395"/>
    <s v="30.06.2021"/>
    <x v="2"/>
    <n v="3105"/>
    <x v="0"/>
  </r>
  <r>
    <x v="0"/>
    <x v="6"/>
    <x v="7"/>
    <s v="APCO INFRATECH PVT LTD"/>
    <s v="Z-MORE TUNNEL"/>
    <x v="1"/>
    <x v="4"/>
    <x v="0"/>
    <n v="12"/>
    <n v="12"/>
    <n v="0"/>
    <n v="53500"/>
    <n v="50395"/>
    <s v="30.06.2021"/>
    <x v="2"/>
    <n v="3105"/>
    <x v="0"/>
  </r>
  <r>
    <x v="0"/>
    <x v="6"/>
    <x v="42"/>
    <s v="GAANESHKARTIKEY "/>
    <s v="ROB AMRITSAR"/>
    <x v="0"/>
    <x v="0"/>
    <x v="0"/>
    <n v="20"/>
    <m/>
    <n v="20"/>
    <n v="54000"/>
    <n v="51498"/>
    <s v="30.06.2021"/>
    <x v="2"/>
    <n v="2502"/>
    <x v="0"/>
  </r>
  <r>
    <x v="0"/>
    <x v="6"/>
    <x v="42"/>
    <s v="GAANESHKARTIKEY "/>
    <s v="ROB AMRITSAR"/>
    <x v="0"/>
    <x v="1"/>
    <x v="0"/>
    <n v="50"/>
    <m/>
    <n v="50"/>
    <n v="53000"/>
    <n v="50498"/>
    <s v="30.06.2021"/>
    <x v="2"/>
    <n v="2502"/>
    <x v="0"/>
  </r>
  <r>
    <x v="0"/>
    <x v="6"/>
    <x v="42"/>
    <s v="GAANESHKARTIKEY "/>
    <s v="ROB AMRITSAR"/>
    <x v="1"/>
    <x v="2"/>
    <x v="0"/>
    <n v="30"/>
    <m/>
    <n v="30"/>
    <n v="53500"/>
    <n v="50395"/>
    <s v="30.06.2021"/>
    <x v="2"/>
    <n v="3105"/>
    <x v="0"/>
  </r>
  <r>
    <x v="0"/>
    <x v="6"/>
    <x v="42"/>
    <s v="GAANESHKARTIKEY "/>
    <s v="ROB AMRITSAR"/>
    <x v="1"/>
    <x v="3"/>
    <x v="0"/>
    <n v="15"/>
    <m/>
    <n v="15"/>
    <n v="53500"/>
    <n v="50395"/>
    <s v="30.06.2021"/>
    <x v="2"/>
    <n v="3105"/>
    <x v="0"/>
  </r>
  <r>
    <x v="0"/>
    <x v="6"/>
    <x v="42"/>
    <s v="GAANESHKARTIKEY "/>
    <s v="ROB AMRITSAR"/>
    <x v="1"/>
    <x v="4"/>
    <x v="0"/>
    <n v="20"/>
    <m/>
    <n v="20"/>
    <n v="53500"/>
    <n v="50395"/>
    <s v="30.06.2021"/>
    <x v="2"/>
    <n v="3105"/>
    <x v="0"/>
  </r>
  <r>
    <x v="0"/>
    <x v="6"/>
    <x v="42"/>
    <s v="GAANESHKARTIKEY "/>
    <s v="ROB AMRITSAR"/>
    <x v="1"/>
    <x v="5"/>
    <x v="0"/>
    <n v="15"/>
    <m/>
    <n v="15"/>
    <n v="53500"/>
    <n v="50395"/>
    <s v="30.06.2021"/>
    <x v="2"/>
    <n v="3105"/>
    <x v="0"/>
  </r>
  <r>
    <x v="0"/>
    <x v="6"/>
    <x v="43"/>
    <s v="ACIL"/>
    <s v="AIIMS JAMMU"/>
    <x v="0"/>
    <x v="0"/>
    <x v="0"/>
    <n v="350"/>
    <m/>
    <n v="350"/>
    <n v="54000"/>
    <n v="51498"/>
    <s v="30.06.2021"/>
    <x v="2"/>
    <n v="2502"/>
    <x v="0"/>
  </r>
  <r>
    <x v="0"/>
    <x v="6"/>
    <x v="43"/>
    <s v="ACIL"/>
    <s v="AIIMS JAMMU"/>
    <x v="0"/>
    <x v="1"/>
    <x v="0"/>
    <n v="50"/>
    <m/>
    <n v="50"/>
    <n v="53000"/>
    <n v="50498"/>
    <s v="30.06.2021"/>
    <x v="2"/>
    <n v="2502"/>
    <x v="0"/>
  </r>
  <r>
    <x v="0"/>
    <x v="6"/>
    <x v="43"/>
    <s v="ACIL"/>
    <s v="AIIMS JAMMU"/>
    <x v="1"/>
    <x v="2"/>
    <x v="0"/>
    <n v="75"/>
    <m/>
    <n v="75"/>
    <n v="53500"/>
    <n v="50395"/>
    <s v="30.06.2021"/>
    <x v="2"/>
    <n v="3105"/>
    <x v="0"/>
  </r>
  <r>
    <x v="0"/>
    <x v="6"/>
    <x v="43"/>
    <s v="ACIL"/>
    <s v="AIIMS JAMMU"/>
    <x v="1"/>
    <x v="3"/>
    <x v="0"/>
    <n v="25"/>
    <m/>
    <n v="25"/>
    <n v="53500"/>
    <n v="50395"/>
    <s v="30.06.2021"/>
    <x v="2"/>
    <n v="3105"/>
    <x v="0"/>
  </r>
  <r>
    <x v="0"/>
    <x v="6"/>
    <x v="43"/>
    <s v="ACIL"/>
    <s v="AIIMS JAMMU"/>
    <x v="1"/>
    <x v="4"/>
    <x v="0"/>
    <n v="60"/>
    <m/>
    <n v="60"/>
    <n v="53500"/>
    <n v="50395"/>
    <s v="30.06.2021"/>
    <x v="2"/>
    <n v="3105"/>
    <x v="0"/>
  </r>
  <r>
    <x v="0"/>
    <x v="6"/>
    <x v="43"/>
    <s v="ACIL"/>
    <s v="CHAMBA HOSPITAL"/>
    <x v="0"/>
    <x v="0"/>
    <x v="0"/>
    <n v="10"/>
    <m/>
    <n v="10"/>
    <n v="54000"/>
    <n v="51498"/>
    <s v="30.06.2021"/>
    <x v="2"/>
    <n v="2502"/>
    <x v="0"/>
  </r>
  <r>
    <x v="0"/>
    <x v="6"/>
    <x v="43"/>
    <s v="ACIL"/>
    <s v="CHAMBA HOSPITAL"/>
    <x v="1"/>
    <x v="3"/>
    <x v="0"/>
    <n v="20"/>
    <m/>
    <n v="20"/>
    <n v="53500"/>
    <n v="50395"/>
    <s v="30.06.2021"/>
    <x v="2"/>
    <n v="3105"/>
    <x v="0"/>
  </r>
  <r>
    <x v="0"/>
    <x v="6"/>
    <x v="43"/>
    <s v="ACIL"/>
    <s v="CHAMBA HOSPITAL"/>
    <x v="1"/>
    <x v="4"/>
    <x v="0"/>
    <n v="20"/>
    <m/>
    <n v="20"/>
    <n v="53500"/>
    <n v="50395"/>
    <s v="30.06.2021"/>
    <x v="2"/>
    <n v="3105"/>
    <x v="0"/>
  </r>
  <r>
    <x v="0"/>
    <x v="6"/>
    <x v="43"/>
    <s v="ACIL"/>
    <s v="CHAMBA HOSPITAL"/>
    <x v="1"/>
    <x v="5"/>
    <x v="0"/>
    <n v="30"/>
    <m/>
    <n v="30"/>
    <n v="53500"/>
    <n v="50395"/>
    <s v="30.06.2021"/>
    <x v="2"/>
    <n v="3105"/>
    <x v="0"/>
  </r>
  <r>
    <x v="0"/>
    <x v="6"/>
    <x v="44"/>
    <s v="NAMDHARI INDUSTRIAL"/>
    <s v="PGCIL FABRICATOR"/>
    <x v="3"/>
    <x v="13"/>
    <x v="2"/>
    <n v="10"/>
    <m/>
    <n v="10"/>
    <n v="53500"/>
    <n v="50395"/>
    <s v="30.06.2021"/>
    <x v="2"/>
    <n v="3105"/>
    <x v="0"/>
  </r>
  <r>
    <x v="0"/>
    <x v="6"/>
    <x v="44"/>
    <s v="NAMDHARI INDUSTRIAL"/>
    <s v="PGCIL FABRICATOR"/>
    <x v="3"/>
    <x v="14"/>
    <x v="2"/>
    <n v="15"/>
    <n v="15"/>
    <n v="0"/>
    <n v="53500"/>
    <n v="50395"/>
    <s v="30.06.2021"/>
    <x v="2"/>
    <n v="3105"/>
    <x v="0"/>
  </r>
  <r>
    <x v="0"/>
    <x v="6"/>
    <x v="44"/>
    <s v="NAMDHARI INDUSTRIAL"/>
    <s v="PGCIL FABRICATOR"/>
    <x v="3"/>
    <x v="15"/>
    <x v="2"/>
    <n v="10"/>
    <n v="10"/>
    <n v="0"/>
    <n v="53500"/>
    <n v="50395"/>
    <s v="30.06.2021"/>
    <x v="2"/>
    <n v="3105"/>
    <x v="0"/>
  </r>
  <r>
    <x v="0"/>
    <x v="6"/>
    <x v="44"/>
    <s v="NAMDHARI INDUSTRIAL"/>
    <s v="PGCIL FABRICATOR"/>
    <x v="4"/>
    <x v="11"/>
    <x v="2"/>
    <n v="10"/>
    <n v="10"/>
    <n v="0"/>
    <n v="53500"/>
    <n v="50395"/>
    <s v="30.06.2021"/>
    <x v="2"/>
    <n v="3105"/>
    <x v="0"/>
  </r>
  <r>
    <x v="0"/>
    <x v="6"/>
    <x v="44"/>
    <s v="NAMDHARI INDUSTRIAL"/>
    <s v="PGCIL FABRICATOR"/>
    <x v="4"/>
    <x v="16"/>
    <x v="2"/>
    <n v="7"/>
    <n v="7"/>
    <n v="0"/>
    <n v="53500"/>
    <n v="50395"/>
    <s v="30.06.2021"/>
    <x v="2"/>
    <n v="3105"/>
    <x v="0"/>
  </r>
  <r>
    <x v="0"/>
    <x v="7"/>
    <x v="45"/>
    <s v="UJVN Limited"/>
    <s v="Vyasi Dam Project, Dakpathar, Dehradun"/>
    <x v="1"/>
    <x v="2"/>
    <x v="0"/>
    <n v="18"/>
    <n v="18"/>
    <n v="0"/>
    <n v="56000"/>
    <n v="52846"/>
    <s v="15.06.2021"/>
    <x v="1"/>
    <n v="3154"/>
    <x v="0"/>
  </r>
  <r>
    <x v="0"/>
    <x v="7"/>
    <x v="45"/>
    <s v="UJVN Limited"/>
    <s v="Vyasi Dam Project, Dakpathar, Dehradun"/>
    <x v="1"/>
    <x v="5"/>
    <x v="0"/>
    <n v="19"/>
    <n v="19"/>
    <n v="0"/>
    <n v="56000"/>
    <n v="52846"/>
    <s v="15.06.2021"/>
    <x v="1"/>
    <n v="3154"/>
    <x v="0"/>
  </r>
  <r>
    <x v="0"/>
    <x v="7"/>
    <x v="45"/>
    <s v="UJVN Limited"/>
    <s v="Vyasi Dam Project, Dakpathar, Dehradun"/>
    <x v="1"/>
    <x v="4"/>
    <x v="0"/>
    <n v="11.5"/>
    <n v="11"/>
    <n v="0.5"/>
    <n v="56000"/>
    <n v="52846"/>
    <s v="15.06.2021"/>
    <x v="1"/>
    <n v="3154"/>
    <x v="0"/>
  </r>
  <r>
    <x v="0"/>
    <x v="7"/>
    <x v="2"/>
    <s v="Larsen &amp; Toubro Limited"/>
    <s v="RVNL Package-2 and Package-4"/>
    <x v="0"/>
    <x v="7"/>
    <x v="0"/>
    <n v="0.18"/>
    <m/>
    <n v="0.18"/>
    <n v="53000"/>
    <n v="50434"/>
    <s v="15.06.2021"/>
    <x v="1"/>
    <n v="2566"/>
    <x v="0"/>
  </r>
  <r>
    <x v="0"/>
    <x v="7"/>
    <x v="2"/>
    <s v="Larsen &amp; Toubro Limited"/>
    <s v="RVNL Package-2 and Package-4"/>
    <x v="0"/>
    <x v="0"/>
    <x v="0"/>
    <n v="30"/>
    <n v="29"/>
    <n v="1"/>
    <n v="52000"/>
    <n v="49434"/>
    <s v="15.06.2021"/>
    <x v="1"/>
    <n v="2566"/>
    <x v="0"/>
  </r>
  <r>
    <x v="0"/>
    <x v="7"/>
    <x v="2"/>
    <s v="Larsen &amp; Toubro Limited"/>
    <s v="RVNL Package-2 and Package-4"/>
    <x v="0"/>
    <x v="1"/>
    <x v="0"/>
    <n v="1.48"/>
    <m/>
    <n v="1.48"/>
    <n v="51500"/>
    <n v="48934"/>
    <s v="15.06.2021"/>
    <x v="1"/>
    <n v="2566"/>
    <x v="0"/>
  </r>
  <r>
    <x v="0"/>
    <x v="7"/>
    <x v="2"/>
    <s v="Larsen &amp; Toubro Limited"/>
    <s v="RVNL Package-2 and Package-4"/>
    <x v="1"/>
    <x v="2"/>
    <x v="0"/>
    <n v="6.35"/>
    <m/>
    <n v="6.35"/>
    <n v="51500"/>
    <n v="48346"/>
    <s v="15.06.2021"/>
    <x v="1"/>
    <n v="3154"/>
    <x v="0"/>
  </r>
  <r>
    <x v="0"/>
    <x v="7"/>
    <x v="2"/>
    <s v="Larsen &amp; Toubro Limited"/>
    <s v="RVNL Package-2 and Package-4"/>
    <x v="1"/>
    <x v="3"/>
    <x v="0"/>
    <n v="3.3"/>
    <m/>
    <n v="3.3"/>
    <n v="51500"/>
    <n v="48346"/>
    <s v="15.06.2021"/>
    <x v="1"/>
    <n v="3154"/>
    <x v="0"/>
  </r>
  <r>
    <x v="0"/>
    <x v="7"/>
    <x v="2"/>
    <s v="Larsen &amp; Toubro Limited"/>
    <s v="RVNL Package-2 and Package-4"/>
    <x v="1"/>
    <x v="4"/>
    <x v="0"/>
    <n v="4.74"/>
    <m/>
    <n v="4.74"/>
    <n v="51500"/>
    <n v="48346"/>
    <s v="15.06.2021"/>
    <x v="1"/>
    <n v="3154"/>
    <x v="0"/>
  </r>
  <r>
    <x v="0"/>
    <x v="7"/>
    <x v="2"/>
    <s v="Larsen &amp; Toubro Limited"/>
    <s v="RVNL Package-2 and Package-4"/>
    <x v="1"/>
    <x v="5"/>
    <x v="0"/>
    <n v="7.67"/>
    <m/>
    <n v="7.67"/>
    <n v="51500"/>
    <n v="48346"/>
    <s v="15.06.2021"/>
    <x v="1"/>
    <n v="3154"/>
    <x v="0"/>
  </r>
  <r>
    <x v="0"/>
    <x v="7"/>
    <x v="46"/>
    <s v="Megha Engineering &amp; Infrastructure Ltd."/>
    <s v="RVNL Tunnel Project, UK"/>
    <x v="0"/>
    <x v="7"/>
    <x v="0"/>
    <n v="9"/>
    <m/>
    <n v="9"/>
    <n v="56400"/>
    <n v="53834"/>
    <s v="25.06.2021"/>
    <x v="1"/>
    <n v="2566"/>
    <x v="0"/>
  </r>
  <r>
    <x v="0"/>
    <x v="7"/>
    <x v="46"/>
    <s v="Megha Engineering &amp; Infrastructure Ltd."/>
    <s v="RVNL Tunnel Project, UK"/>
    <x v="0"/>
    <x v="0"/>
    <x v="0"/>
    <n v="4.7299999999999995"/>
    <m/>
    <n v="4.7299999999999995"/>
    <n v="55400"/>
    <n v="52834"/>
    <s v="25.06.2021"/>
    <x v="1"/>
    <n v="2566"/>
    <x v="0"/>
  </r>
  <r>
    <x v="0"/>
    <x v="7"/>
    <x v="46"/>
    <s v="Megha Engineering &amp; Infrastructure Ltd."/>
    <s v="RVNL Tunnel Project, UK"/>
    <x v="0"/>
    <x v="1"/>
    <x v="0"/>
    <n v="51.71"/>
    <n v="6"/>
    <n v="45.71"/>
    <n v="54400"/>
    <n v="51834"/>
    <s v="25.06.2021"/>
    <x v="1"/>
    <n v="2566"/>
    <x v="0"/>
  </r>
  <r>
    <x v="0"/>
    <x v="7"/>
    <x v="46"/>
    <s v="Megha Engineering &amp; Infrastructure Ltd."/>
    <s v="RVNL Tunnel Project, UK"/>
    <x v="1"/>
    <x v="2"/>
    <x v="0"/>
    <n v="75.27000000000001"/>
    <n v="28"/>
    <n v="47.27000000000001"/>
    <n v="55000"/>
    <n v="51846"/>
    <s v="25.06.2021"/>
    <x v="1"/>
    <n v="3154"/>
    <x v="0"/>
  </r>
  <r>
    <x v="0"/>
    <x v="7"/>
    <x v="46"/>
    <s v="Megha Engineering &amp; Infrastructure Ltd."/>
    <s v="RVNL Tunnel Project, UK"/>
    <x v="1"/>
    <x v="3"/>
    <x v="0"/>
    <n v="102"/>
    <n v="6"/>
    <n v="96"/>
    <n v="55000"/>
    <n v="51846"/>
    <s v="25.06.2021"/>
    <x v="1"/>
    <n v="3154"/>
    <x v="0"/>
  </r>
  <r>
    <x v="0"/>
    <x v="7"/>
    <x v="46"/>
    <s v="Megha Engineering &amp; Infrastructure Ltd."/>
    <s v="RVNL Tunnel Project, UK"/>
    <x v="1"/>
    <x v="4"/>
    <x v="0"/>
    <n v="153"/>
    <n v="52"/>
    <n v="101"/>
    <n v="55000"/>
    <n v="51846"/>
    <s v="25.06.2021"/>
    <x v="1"/>
    <n v="3154"/>
    <x v="0"/>
  </r>
  <r>
    <x v="0"/>
    <x v="7"/>
    <x v="46"/>
    <s v="Megha Engineering &amp; Infrastructure Ltd."/>
    <s v="RVNL Tunnel Project, UK"/>
    <x v="1"/>
    <x v="5"/>
    <x v="0"/>
    <n v="25"/>
    <m/>
    <n v="25"/>
    <n v="55000"/>
    <n v="51846"/>
    <s v="25.06.2021"/>
    <x v="1"/>
    <n v="3154"/>
    <x v="0"/>
  </r>
  <r>
    <x v="0"/>
    <x v="7"/>
    <x v="47"/>
    <s v="Abhilasha Enterprises"/>
    <s v="CPWD - RBI Building - IT Park - Dehradun"/>
    <x v="0"/>
    <x v="7"/>
    <x v="0"/>
    <n v="20"/>
    <m/>
    <n v="20"/>
    <n v="55000"/>
    <n v="52434"/>
    <s v="25.06.2021"/>
    <x v="1"/>
    <n v="2566"/>
    <x v="0"/>
  </r>
  <r>
    <x v="0"/>
    <x v="7"/>
    <x v="47"/>
    <s v="Abhilasha Enterprises"/>
    <s v="CPWD - RBI Building - IT Park - Dehradun"/>
    <x v="0"/>
    <x v="0"/>
    <x v="0"/>
    <n v="43"/>
    <n v="19"/>
    <n v="24"/>
    <n v="54000"/>
    <n v="51434"/>
    <s v="25.06.2021"/>
    <x v="1"/>
    <n v="2566"/>
    <x v="0"/>
  </r>
  <r>
    <x v="0"/>
    <x v="7"/>
    <x v="47"/>
    <s v="Abhilasha Enterprises"/>
    <s v="CPWD - RBI Building - IT Park - Dehradun"/>
    <x v="1"/>
    <x v="3"/>
    <x v="0"/>
    <n v="96"/>
    <n v="12"/>
    <n v="84"/>
    <n v="53500"/>
    <n v="50346"/>
    <s v="25.06.2021"/>
    <x v="1"/>
    <n v="3154"/>
    <x v="0"/>
  </r>
  <r>
    <x v="0"/>
    <x v="7"/>
    <x v="47"/>
    <s v="Abhilasha Enterprises"/>
    <s v="CPWD - RBI Building - IT Park - Dehradun"/>
    <x v="1"/>
    <x v="4"/>
    <x v="0"/>
    <n v="96"/>
    <m/>
    <n v="96"/>
    <n v="53500"/>
    <n v="50346"/>
    <s v="25.06.2021"/>
    <x v="1"/>
    <n v="3154"/>
    <x v="0"/>
  </r>
  <r>
    <x v="0"/>
    <x v="7"/>
    <x v="48"/>
    <s v="Kirby Building Systems &amp; Structures"/>
    <s v="Fabrication"/>
    <x v="3"/>
    <x v="17"/>
    <x v="2"/>
    <n v="5"/>
    <n v="5"/>
    <n v="0"/>
    <n v="53500"/>
    <n v="50346"/>
    <s v="15.06.2021"/>
    <x v="1"/>
    <n v="3154"/>
    <x v="0"/>
  </r>
  <r>
    <x v="0"/>
    <x v="7"/>
    <x v="48"/>
    <s v="Kirby Building Systems &amp; Structures"/>
    <s v="Fabrication"/>
    <x v="3"/>
    <x v="15"/>
    <x v="2"/>
    <n v="15"/>
    <n v="15"/>
    <n v="0"/>
    <n v="53500"/>
    <n v="50346"/>
    <s v="15.06.2021"/>
    <x v="1"/>
    <n v="3154"/>
    <x v="0"/>
  </r>
  <r>
    <x v="0"/>
    <x v="7"/>
    <x v="49"/>
    <s v="ARSH CONSTRUCTIONS"/>
    <m/>
    <x v="0"/>
    <x v="1"/>
    <x v="0"/>
    <n v="10"/>
    <n v="10"/>
    <n v="0"/>
    <m/>
    <m/>
    <s v="30.06.2021"/>
    <x v="2"/>
    <m/>
    <x v="0"/>
  </r>
  <r>
    <x v="0"/>
    <x v="7"/>
    <x v="49"/>
    <s v="ARSH CONSTRUCTIONS"/>
    <m/>
    <x v="1"/>
    <x v="2"/>
    <x v="0"/>
    <n v="12"/>
    <n v="12"/>
    <n v="0"/>
    <m/>
    <m/>
    <s v="30.06.2021"/>
    <x v="2"/>
    <m/>
    <x v="0"/>
  </r>
  <r>
    <x v="0"/>
    <x v="7"/>
    <x v="49"/>
    <s v="ARSH CONSTRUCTIONS"/>
    <m/>
    <x v="1"/>
    <x v="3"/>
    <x v="0"/>
    <n v="6"/>
    <n v="6"/>
    <n v="0"/>
    <m/>
    <m/>
    <s v="30.06.2021"/>
    <x v="2"/>
    <m/>
    <x v="0"/>
  </r>
  <r>
    <x v="0"/>
    <x v="7"/>
    <x v="49"/>
    <s v="ARSH CONSTRUCTIONS"/>
    <m/>
    <x v="1"/>
    <x v="4"/>
    <x v="0"/>
    <n v="6"/>
    <n v="6"/>
    <n v="0"/>
    <m/>
    <m/>
    <s v="30.06.2021"/>
    <x v="2"/>
    <m/>
    <x v="0"/>
  </r>
  <r>
    <x v="1"/>
    <x v="8"/>
    <x v="2"/>
    <s v="Lnt"/>
    <m/>
    <x v="0"/>
    <x v="7"/>
    <x v="0"/>
    <n v="43"/>
    <n v="10"/>
    <n v="33"/>
    <n v="52200"/>
    <n v="49800"/>
    <s v="15.06.2021"/>
    <x v="1"/>
    <m/>
    <x v="0"/>
  </r>
  <r>
    <x v="1"/>
    <x v="8"/>
    <x v="2"/>
    <s v="Lnt"/>
    <m/>
    <x v="0"/>
    <x v="0"/>
    <x v="0"/>
    <n v="41"/>
    <n v="33"/>
    <n v="8"/>
    <n v="51200"/>
    <n v="48800"/>
    <s v="15.06.2021"/>
    <x v="1"/>
    <m/>
    <x v="0"/>
  </r>
  <r>
    <x v="1"/>
    <x v="8"/>
    <x v="2"/>
    <s v="Lnt"/>
    <m/>
    <x v="0"/>
    <x v="1"/>
    <x v="0"/>
    <n v="30"/>
    <n v="20"/>
    <n v="10"/>
    <n v="50700"/>
    <n v="48300"/>
    <s v="15.06.2021"/>
    <x v="1"/>
    <m/>
    <x v="0"/>
  </r>
  <r>
    <x v="1"/>
    <x v="8"/>
    <x v="2"/>
    <s v="Lnt"/>
    <m/>
    <x v="1"/>
    <x v="2"/>
    <x v="0"/>
    <n v="82"/>
    <n v="16"/>
    <n v="66"/>
    <n v="51200"/>
    <n v="48300"/>
    <s v="15.06.2021"/>
    <x v="1"/>
    <m/>
    <x v="0"/>
  </r>
  <r>
    <x v="1"/>
    <x v="8"/>
    <x v="2"/>
    <s v="Lnt"/>
    <m/>
    <x v="1"/>
    <x v="3"/>
    <x v="0"/>
    <n v="213"/>
    <n v="147"/>
    <n v="66"/>
    <n v="51200"/>
    <n v="48300"/>
    <s v="15.06.2021"/>
    <x v="1"/>
    <m/>
    <x v="0"/>
  </r>
  <r>
    <x v="1"/>
    <x v="8"/>
    <x v="2"/>
    <s v="Lnt"/>
    <m/>
    <x v="1"/>
    <x v="4"/>
    <x v="0"/>
    <n v="337"/>
    <n v="292"/>
    <n v="45"/>
    <n v="51200"/>
    <n v="48300"/>
    <s v="15.06.2021"/>
    <x v="1"/>
    <m/>
    <x v="0"/>
  </r>
  <r>
    <x v="1"/>
    <x v="8"/>
    <x v="50"/>
    <s v="BG Shirke"/>
    <m/>
    <x v="0"/>
    <x v="7"/>
    <x v="0"/>
    <n v="150"/>
    <n v="20"/>
    <n v="130"/>
    <n v="55300"/>
    <n v="52500"/>
    <s v="06.06.2021"/>
    <x v="1"/>
    <m/>
    <x v="0"/>
  </r>
  <r>
    <x v="1"/>
    <x v="8"/>
    <x v="50"/>
    <s v="BG Shirke"/>
    <m/>
    <x v="0"/>
    <x v="0"/>
    <x v="0"/>
    <n v="10"/>
    <m/>
    <n v="10"/>
    <n v="54300"/>
    <n v="51500"/>
    <s v="06.06.2021"/>
    <x v="1"/>
    <m/>
    <x v="0"/>
  </r>
  <r>
    <x v="1"/>
    <x v="8"/>
    <x v="50"/>
    <s v="BG Shirke"/>
    <m/>
    <x v="0"/>
    <x v="1"/>
    <x v="0"/>
    <n v="94"/>
    <m/>
    <n v="94"/>
    <n v="53300"/>
    <n v="50500"/>
    <s v="06.06.2021"/>
    <x v="1"/>
    <m/>
    <x v="0"/>
  </r>
  <r>
    <x v="1"/>
    <x v="8"/>
    <x v="50"/>
    <s v="BG Shirke"/>
    <m/>
    <x v="1"/>
    <x v="2"/>
    <x v="0"/>
    <n v="24"/>
    <n v="15"/>
    <n v="9"/>
    <n v="53100"/>
    <n v="50200"/>
    <s v="06.06.2021"/>
    <x v="1"/>
    <m/>
    <x v="0"/>
  </r>
  <r>
    <x v="1"/>
    <x v="8"/>
    <x v="50"/>
    <s v="BG Shirke"/>
    <m/>
    <x v="1"/>
    <x v="3"/>
    <x v="0"/>
    <n v="30"/>
    <m/>
    <n v="30"/>
    <n v="53100"/>
    <n v="50200"/>
    <s v="06.06.2021"/>
    <x v="1"/>
    <m/>
    <x v="0"/>
  </r>
  <r>
    <x v="1"/>
    <x v="8"/>
    <x v="51"/>
    <s v="BRIDGE &amp; Roof company"/>
    <m/>
    <x v="3"/>
    <x v="13"/>
    <x v="2"/>
    <n v="2"/>
    <n v="2"/>
    <n v="0"/>
    <m/>
    <m/>
    <s v="30.06.2021"/>
    <x v="2"/>
    <m/>
    <x v="0"/>
  </r>
  <r>
    <x v="1"/>
    <x v="8"/>
    <x v="51"/>
    <s v="BRIDGE &amp; Roof company"/>
    <m/>
    <x v="3"/>
    <x v="14"/>
    <x v="2"/>
    <n v="4"/>
    <n v="4"/>
    <n v="0"/>
    <m/>
    <m/>
    <s v="30.06.2021"/>
    <x v="2"/>
    <m/>
    <x v="0"/>
  </r>
  <r>
    <x v="1"/>
    <x v="8"/>
    <x v="51"/>
    <s v="BRIDGE &amp; Roof company"/>
    <m/>
    <x v="4"/>
    <x v="11"/>
    <x v="2"/>
    <n v="5"/>
    <n v="5"/>
    <n v="0"/>
    <m/>
    <m/>
    <s v="30.06.2021"/>
    <x v="2"/>
    <m/>
    <x v="0"/>
  </r>
  <r>
    <x v="1"/>
    <x v="8"/>
    <x v="51"/>
    <s v="BRIDGE &amp; Roof company"/>
    <m/>
    <x v="4"/>
    <x v="18"/>
    <x v="2"/>
    <n v="3"/>
    <n v="3"/>
    <n v="0"/>
    <m/>
    <m/>
    <s v="30.06.2021"/>
    <x v="2"/>
    <m/>
    <x v="0"/>
  </r>
  <r>
    <x v="2"/>
    <x v="9"/>
    <x v="2"/>
    <s v="LARSEN &amp; TOUBRO"/>
    <s v="METRO, JSW METALLICS"/>
    <x v="3"/>
    <x v="15"/>
    <x v="2"/>
    <n v="4.08"/>
    <m/>
    <n v="4.08"/>
    <n v="47159"/>
    <n v="44614"/>
    <s v="15.06.2021"/>
    <x v="0"/>
    <m/>
    <x v="0"/>
  </r>
  <r>
    <x v="2"/>
    <x v="9"/>
    <x v="2"/>
    <s v="LARSEN &amp; TOUBRO"/>
    <s v="METRO, JSW METALLICS"/>
    <x v="3"/>
    <x v="14"/>
    <x v="2"/>
    <n v="20"/>
    <m/>
    <n v="20"/>
    <n v="47666"/>
    <n v="45121"/>
    <s v="15.06.2021"/>
    <x v="0"/>
    <m/>
    <x v="0"/>
  </r>
  <r>
    <x v="2"/>
    <x v="9"/>
    <x v="2"/>
    <s v="LARSEN &amp; TOUBRO"/>
    <s v="METRO, JSW METALLICS"/>
    <x v="3"/>
    <x v="19"/>
    <x v="2"/>
    <n v="15"/>
    <m/>
    <n v="15"/>
    <n v="47159"/>
    <n v="44614"/>
    <s v="15.06.2021"/>
    <x v="0"/>
    <m/>
    <x v="0"/>
  </r>
  <r>
    <x v="2"/>
    <x v="9"/>
    <x v="2"/>
    <s v="LARSEN &amp; TOUBRO"/>
    <s v="METRO, JSW METALLICS"/>
    <x v="4"/>
    <x v="20"/>
    <x v="2"/>
    <n v="5.92"/>
    <m/>
    <n v="5.92"/>
    <n v="48681"/>
    <n v="46136"/>
    <s v="15.06.2021"/>
    <x v="0"/>
    <m/>
    <x v="0"/>
  </r>
  <r>
    <x v="2"/>
    <x v="9"/>
    <x v="2"/>
    <s v="LARSEN &amp; TOUBRO"/>
    <s v="METRO, JSW METALLICS"/>
    <x v="4"/>
    <x v="21"/>
    <x v="2"/>
    <n v="80"/>
    <m/>
    <n v="80"/>
    <n v="48782"/>
    <n v="46237"/>
    <s v="15.06.2021"/>
    <x v="0"/>
    <m/>
    <x v="0"/>
  </r>
  <r>
    <x v="2"/>
    <x v="9"/>
    <x v="2"/>
    <s v="LARSEN &amp; TOUBRO"/>
    <s v="METRO, AIRPORT,HOUSING"/>
    <x v="0"/>
    <x v="7"/>
    <x v="0"/>
    <n v="13"/>
    <n v="4"/>
    <n v="9"/>
    <n v="52850"/>
    <n v="50753"/>
    <s v="15.06.2021"/>
    <x v="1"/>
    <m/>
    <x v="0"/>
  </r>
  <r>
    <x v="2"/>
    <x v="9"/>
    <x v="2"/>
    <s v="LARSEN &amp; TOUBRO"/>
    <s v="METRO, AIRPORT,HOUSING"/>
    <x v="0"/>
    <x v="0"/>
    <x v="0"/>
    <n v="51"/>
    <n v="24"/>
    <n v="27"/>
    <n v="51850"/>
    <n v="49753"/>
    <s v="15.06.2021"/>
    <x v="1"/>
    <m/>
    <x v="0"/>
  </r>
  <r>
    <x v="2"/>
    <x v="9"/>
    <x v="2"/>
    <s v="LARSEN &amp; TOUBRO"/>
    <s v="METRO, AIRPORT,HOUSING"/>
    <x v="0"/>
    <x v="1"/>
    <x v="0"/>
    <n v="0"/>
    <n v="29"/>
    <n v="-29"/>
    <n v="51350"/>
    <n v="49253"/>
    <s v="15.06.2021"/>
    <x v="1"/>
    <m/>
    <x v="0"/>
  </r>
  <r>
    <x v="2"/>
    <x v="9"/>
    <x v="2"/>
    <s v="LARSEN &amp; TOUBRO"/>
    <s v="METRO, AIRPORT,HOUSING"/>
    <x v="0"/>
    <x v="1"/>
    <x v="0"/>
    <n v="40"/>
    <m/>
    <n v="40"/>
    <n v="52040"/>
    <n v="49253"/>
    <s v="15.06.2021"/>
    <x v="1"/>
    <m/>
    <x v="0"/>
  </r>
  <r>
    <x v="2"/>
    <x v="9"/>
    <x v="2"/>
    <s v="LARSEN &amp; TOUBRO"/>
    <s v="METRO, AIRPORT,HOUSING"/>
    <x v="1"/>
    <x v="2"/>
    <x v="0"/>
    <n v="291"/>
    <m/>
    <n v="291"/>
    <n v="51600"/>
    <n v="49503"/>
    <s v="15.06.2021"/>
    <x v="1"/>
    <m/>
    <x v="0"/>
  </r>
  <r>
    <x v="2"/>
    <x v="9"/>
    <x v="2"/>
    <s v="LARSEN &amp; TOUBRO"/>
    <s v="METRO, AIRPORT,HOUSING"/>
    <x v="1"/>
    <x v="4"/>
    <x v="0"/>
    <n v="150"/>
    <n v="147"/>
    <n v="3"/>
    <n v="51600"/>
    <n v="49503"/>
    <s v="15.06.2021"/>
    <x v="1"/>
    <m/>
    <x v="0"/>
  </r>
  <r>
    <x v="2"/>
    <x v="9"/>
    <x v="2"/>
    <s v="LARSEN &amp; TOUBRO"/>
    <s v="METRO, AIRPORT,HOUSING"/>
    <x v="1"/>
    <x v="5"/>
    <x v="0"/>
    <n v="6"/>
    <n v="6"/>
    <n v="0"/>
    <n v="51600"/>
    <n v="49503"/>
    <s v="15.06.2021"/>
    <x v="1"/>
    <m/>
    <x v="0"/>
  </r>
  <r>
    <x v="2"/>
    <x v="9"/>
    <x v="52"/>
    <s v="VISHAL BUILDERS"/>
    <s v="HAL, TEJAS "/>
    <x v="0"/>
    <x v="7"/>
    <x v="0"/>
    <n v="18"/>
    <n v="17"/>
    <n v="1"/>
    <n v="55300"/>
    <n v="53203"/>
    <s v="15.06.2021"/>
    <x v="1"/>
    <m/>
    <x v="0"/>
  </r>
  <r>
    <x v="2"/>
    <x v="9"/>
    <x v="52"/>
    <s v="VISHAL BUILDERS"/>
    <s v="HAL, TEJAS "/>
    <x v="0"/>
    <x v="0"/>
    <x v="0"/>
    <n v="32"/>
    <n v="31"/>
    <n v="1"/>
    <n v="54300"/>
    <n v="52203"/>
    <s v="15.06.2021"/>
    <x v="1"/>
    <m/>
    <x v="0"/>
  </r>
  <r>
    <x v="2"/>
    <x v="9"/>
    <x v="52"/>
    <s v="VISHAL BUILDERS"/>
    <s v="HAL, TEJAS "/>
    <x v="0"/>
    <x v="1"/>
    <x v="0"/>
    <n v="2"/>
    <m/>
    <n v="2"/>
    <n v="53800"/>
    <n v="51703"/>
    <s v="15.06.2021"/>
    <x v="1"/>
    <m/>
    <x v="0"/>
  </r>
  <r>
    <x v="2"/>
    <x v="9"/>
    <x v="52"/>
    <s v="VISHAL BUILDERS"/>
    <s v="HAL, TEJAS "/>
    <x v="1"/>
    <x v="2"/>
    <x v="0"/>
    <n v="17"/>
    <m/>
    <n v="17"/>
    <n v="54300"/>
    <n v="52203"/>
    <s v="15.06.2021"/>
    <x v="1"/>
    <m/>
    <x v="0"/>
  </r>
  <r>
    <x v="2"/>
    <x v="9"/>
    <x v="52"/>
    <s v="VISHAL BUILDERS"/>
    <s v="HAL, TEJAS "/>
    <x v="1"/>
    <x v="3"/>
    <x v="0"/>
    <n v="9"/>
    <n v="6"/>
    <n v="3"/>
    <n v="54300"/>
    <n v="52203"/>
    <s v="15.06.2021"/>
    <x v="1"/>
    <m/>
    <x v="0"/>
  </r>
  <r>
    <x v="2"/>
    <x v="9"/>
    <x v="53"/>
    <s v="SIMPLEX INFRASTRUCTURE LTD"/>
    <s v="METRO"/>
    <x v="0"/>
    <x v="0"/>
    <x v="0"/>
    <n v="6"/>
    <m/>
    <n v="6"/>
    <n v="55800"/>
    <n v="53703"/>
    <s v="15.06.2021"/>
    <x v="1"/>
    <m/>
    <x v="0"/>
  </r>
  <r>
    <x v="2"/>
    <x v="9"/>
    <x v="53"/>
    <s v="SIMPLEX INFRASTRUCTURE LTD"/>
    <s v="METRO"/>
    <x v="0"/>
    <x v="1"/>
    <x v="0"/>
    <n v="11"/>
    <m/>
    <n v="11"/>
    <n v="54800"/>
    <n v="52703"/>
    <s v="15.06.2021"/>
    <x v="1"/>
    <m/>
    <x v="0"/>
  </r>
  <r>
    <x v="2"/>
    <x v="9"/>
    <x v="53"/>
    <s v="SIMPLEX INFRASTRUCTURE LTD"/>
    <s v="METRO"/>
    <x v="1"/>
    <x v="2"/>
    <x v="0"/>
    <n v="48"/>
    <m/>
    <n v="48"/>
    <n v="54300"/>
    <n v="52203"/>
    <s v="15.06.2021"/>
    <x v="1"/>
    <m/>
    <x v="0"/>
  </r>
  <r>
    <x v="2"/>
    <x v="9"/>
    <x v="53"/>
    <s v="SIMPLEX INFRASTRUCTURE LTD"/>
    <s v="METRO"/>
    <x v="1"/>
    <x v="3"/>
    <x v="0"/>
    <n v="42"/>
    <m/>
    <n v="42"/>
    <n v="54300"/>
    <n v="52203"/>
    <s v="15.06.2021"/>
    <x v="1"/>
    <m/>
    <x v="0"/>
  </r>
  <r>
    <x v="2"/>
    <x v="9"/>
    <x v="53"/>
    <s v="SIMPLEX INFRASTRUCTURE LTD"/>
    <s v="METRO"/>
    <x v="1"/>
    <x v="4"/>
    <x v="0"/>
    <n v="6"/>
    <m/>
    <n v="6"/>
    <n v="54300"/>
    <n v="52203"/>
    <s v="15.06.2021"/>
    <x v="1"/>
    <m/>
    <x v="0"/>
  </r>
  <r>
    <x v="2"/>
    <x v="9"/>
    <x v="53"/>
    <s v="SIMPLEX INFRASTRUCTURE LTD"/>
    <s v="METRO"/>
    <x v="1"/>
    <x v="5"/>
    <x v="0"/>
    <n v="31"/>
    <m/>
    <n v="31"/>
    <n v="54300"/>
    <n v="52203"/>
    <s v="15.06.2021"/>
    <x v="1"/>
    <m/>
    <x v="0"/>
  </r>
  <r>
    <x v="2"/>
    <x v="9"/>
    <x v="54"/>
    <s v="JSW LIMITED"/>
    <s v="JSW"/>
    <x v="3"/>
    <x v="13"/>
    <x v="2"/>
    <n v="40"/>
    <n v="60"/>
    <n v="-20"/>
    <n v="47100"/>
    <n v="44555"/>
    <s v="30.06.2021"/>
    <x v="0"/>
    <s v="Approval Being Initiated"/>
    <x v="0"/>
  </r>
  <r>
    <x v="2"/>
    <x v="9"/>
    <x v="54"/>
    <s v="JSW LIMITED"/>
    <s v="JSW"/>
    <x v="3"/>
    <x v="14"/>
    <x v="2"/>
    <n v="750"/>
    <m/>
    <n v="750"/>
    <n v="46600"/>
    <n v="44055"/>
    <s v="30.06.2021"/>
    <x v="0"/>
    <m/>
    <x v="0"/>
  </r>
  <r>
    <x v="2"/>
    <x v="9"/>
    <x v="54"/>
    <s v="JSW LIMITED"/>
    <s v="JSW"/>
    <x v="3"/>
    <x v="22"/>
    <x v="2"/>
    <n v="20"/>
    <m/>
    <n v="20"/>
    <n v="46600"/>
    <n v="44055"/>
    <s v="30.06.2021"/>
    <x v="0"/>
    <m/>
    <x v="0"/>
  </r>
  <r>
    <x v="2"/>
    <x v="9"/>
    <x v="54"/>
    <s v="JSW LIMITED"/>
    <s v="JSW"/>
    <x v="3"/>
    <x v="15"/>
    <x v="2"/>
    <n v="18"/>
    <m/>
    <n v="18"/>
    <n v="46100"/>
    <n v="43555"/>
    <s v="30.06.2021"/>
    <x v="0"/>
    <m/>
    <x v="0"/>
  </r>
  <r>
    <x v="2"/>
    <x v="9"/>
    <x v="54"/>
    <s v="JSW LIMITED"/>
    <s v="JSW"/>
    <x v="3"/>
    <x v="17"/>
    <x v="2"/>
    <n v="74"/>
    <m/>
    <n v="74"/>
    <n v="46100"/>
    <n v="43555"/>
    <s v="30.06.2021"/>
    <x v="0"/>
    <m/>
    <x v="0"/>
  </r>
  <r>
    <x v="2"/>
    <x v="9"/>
    <x v="54"/>
    <s v="JSW LIMITED"/>
    <s v="JSW"/>
    <x v="3"/>
    <x v="19"/>
    <x v="2"/>
    <n v="16"/>
    <m/>
    <n v="16"/>
    <n v="46100"/>
    <n v="43555"/>
    <s v="30.06.2021"/>
    <x v="0"/>
    <m/>
    <x v="0"/>
  </r>
  <r>
    <x v="2"/>
    <x v="9"/>
    <x v="54"/>
    <s v="JSW LIMITED"/>
    <s v="JSW"/>
    <x v="3"/>
    <x v="23"/>
    <x v="2"/>
    <n v="155"/>
    <m/>
    <n v="155"/>
    <n v="46100"/>
    <n v="43555"/>
    <s v="30.06.2021"/>
    <x v="0"/>
    <m/>
    <x v="0"/>
  </r>
  <r>
    <x v="2"/>
    <x v="9"/>
    <x v="54"/>
    <s v="JSW LIMITED"/>
    <s v="JSW"/>
    <x v="3"/>
    <x v="24"/>
    <x v="2"/>
    <n v="87"/>
    <m/>
    <n v="87"/>
    <n v="46100"/>
    <n v="43555"/>
    <s v="30.06.2021"/>
    <x v="0"/>
    <m/>
    <x v="0"/>
  </r>
  <r>
    <x v="2"/>
    <x v="9"/>
    <x v="54"/>
    <s v="JSW LIMITED"/>
    <s v="JSW"/>
    <x v="3"/>
    <x v="25"/>
    <x v="2"/>
    <n v="170"/>
    <m/>
    <n v="170"/>
    <n v="46100"/>
    <n v="43555"/>
    <s v="30.06.2021"/>
    <x v="0"/>
    <m/>
    <x v="0"/>
  </r>
  <r>
    <x v="2"/>
    <x v="9"/>
    <x v="54"/>
    <s v="JSW LIMITED"/>
    <s v="JSW"/>
    <x v="4"/>
    <x v="11"/>
    <x v="2"/>
    <n v="42"/>
    <n v="24"/>
    <n v="18"/>
    <n v="47400"/>
    <n v="44855"/>
    <s v="30.06.2021"/>
    <x v="0"/>
    <m/>
    <x v="0"/>
  </r>
  <r>
    <x v="2"/>
    <x v="9"/>
    <x v="54"/>
    <s v="JSW LIMITED"/>
    <s v="JSW"/>
    <x v="4"/>
    <x v="18"/>
    <x v="2"/>
    <n v="24"/>
    <m/>
    <n v="24"/>
    <n v="47400"/>
    <n v="44855"/>
    <s v="30.06.2021"/>
    <x v="0"/>
    <m/>
    <x v="0"/>
  </r>
  <r>
    <x v="2"/>
    <x v="9"/>
    <x v="54"/>
    <s v="JSW LIMITED"/>
    <s v="JSW"/>
    <x v="4"/>
    <x v="20"/>
    <x v="2"/>
    <n v="83"/>
    <m/>
    <n v="83"/>
    <n v="47400"/>
    <n v="44855"/>
    <s v="30.06.2021"/>
    <x v="0"/>
    <m/>
    <x v="0"/>
  </r>
  <r>
    <x v="2"/>
    <x v="9"/>
    <x v="54"/>
    <s v="JSW LIMITED"/>
    <s v="JSW"/>
    <x v="4"/>
    <x v="21"/>
    <x v="2"/>
    <n v="142"/>
    <m/>
    <n v="142"/>
    <n v="47700"/>
    <n v="45155"/>
    <s v="30.06.2021"/>
    <x v="0"/>
    <m/>
    <x v="0"/>
  </r>
  <r>
    <x v="2"/>
    <x v="9"/>
    <x v="55"/>
    <s v="B.G. SHIRKE CONSTRUCTION TECH LTD"/>
    <s v="IIT DHARWAD"/>
    <x v="0"/>
    <x v="7"/>
    <x v="0"/>
    <n v="82"/>
    <m/>
    <n v="82"/>
    <n v="55500"/>
    <n v="53403"/>
    <s v="30.06.2021"/>
    <x v="1"/>
    <m/>
    <x v="0"/>
  </r>
  <r>
    <x v="2"/>
    <x v="9"/>
    <x v="55"/>
    <s v="B.G. SHIRKE CONSTRUCTION TECH LTD"/>
    <s v="IIT DHARWAD"/>
    <x v="0"/>
    <x v="1"/>
    <x v="0"/>
    <n v="24"/>
    <m/>
    <n v="24"/>
    <n v="53500"/>
    <n v="51403"/>
    <s v="30.06.2021"/>
    <x v="1"/>
    <m/>
    <x v="0"/>
  </r>
  <r>
    <x v="2"/>
    <x v="9"/>
    <x v="56"/>
    <s v="ITD CEMINDIA"/>
    <s v="METRO"/>
    <x v="0"/>
    <x v="0"/>
    <x v="0"/>
    <n v="45"/>
    <n v="21"/>
    <n v="24"/>
    <n v="54400"/>
    <n v="52303"/>
    <s v="30.06.2021"/>
    <x v="1"/>
    <m/>
    <x v="0"/>
  </r>
  <r>
    <x v="2"/>
    <x v="9"/>
    <x v="56"/>
    <s v="ITD CEMINDIA"/>
    <s v="METRO"/>
    <x v="0"/>
    <x v="1"/>
    <x v="0"/>
    <n v="55"/>
    <n v="29"/>
    <n v="26"/>
    <n v="53400"/>
    <n v="51303"/>
    <s v="30.06.2021"/>
    <x v="1"/>
    <m/>
    <x v="0"/>
  </r>
  <r>
    <x v="2"/>
    <x v="9"/>
    <x v="56"/>
    <s v="ITD CEMINDIA"/>
    <s v="METRO"/>
    <x v="1"/>
    <x v="4"/>
    <x v="0"/>
    <n v="150"/>
    <n v="138"/>
    <n v="12"/>
    <n v="53050"/>
    <n v="50505"/>
    <s v="30.06.2021"/>
    <x v="1"/>
    <m/>
    <x v="0"/>
  </r>
  <r>
    <x v="2"/>
    <x v="9"/>
    <x v="57"/>
    <s v="SOMA ENTERPRISE LIMITED"/>
    <s v="BR2B PROJECT"/>
    <x v="0"/>
    <x v="7"/>
    <x v="0"/>
    <n v="10"/>
    <m/>
    <n v="10"/>
    <n v="55490"/>
    <n v="53393"/>
    <s v="30.06.2021"/>
    <x v="1"/>
    <m/>
    <x v="0"/>
  </r>
  <r>
    <x v="2"/>
    <x v="9"/>
    <x v="57"/>
    <s v="SOMA ENTERPRISE LIMITED"/>
    <s v="BR2B PROJECT"/>
    <x v="0"/>
    <x v="0"/>
    <x v="0"/>
    <n v="10"/>
    <m/>
    <n v="10"/>
    <n v="54490"/>
    <n v="52393"/>
    <s v="30.06.2021"/>
    <x v="1"/>
    <m/>
    <x v="0"/>
  </r>
  <r>
    <x v="2"/>
    <x v="9"/>
    <x v="57"/>
    <s v="SOMA ENTERPRISE LIMITED"/>
    <s v="BR2B PROJECT"/>
    <x v="0"/>
    <x v="1"/>
    <x v="0"/>
    <n v="16"/>
    <m/>
    <n v="16"/>
    <n v="53490"/>
    <n v="51393"/>
    <s v="30.06.2021"/>
    <x v="1"/>
    <m/>
    <x v="0"/>
  </r>
  <r>
    <x v="2"/>
    <x v="9"/>
    <x v="57"/>
    <s v="SOMA ENTERPRISE LIMITED"/>
    <s v="BR2B PROJECT"/>
    <x v="1"/>
    <x v="2"/>
    <x v="0"/>
    <n v="14"/>
    <m/>
    <n v="14"/>
    <n v="53000"/>
    <n v="50455"/>
    <s v="30.06.2021"/>
    <x v="1"/>
    <m/>
    <x v="0"/>
  </r>
  <r>
    <x v="2"/>
    <x v="9"/>
    <x v="57"/>
    <s v="SOMA ENTERPRISE LIMITED"/>
    <s v="BR2B PROJECT"/>
    <x v="1"/>
    <x v="3"/>
    <x v="0"/>
    <n v="20"/>
    <m/>
    <n v="20"/>
    <n v="53000"/>
    <n v="50455"/>
    <s v="30.06.2021"/>
    <x v="1"/>
    <m/>
    <x v="0"/>
  </r>
  <r>
    <x v="2"/>
    <x v="9"/>
    <x v="57"/>
    <s v="SOMA ENTERPRISE LIMITED"/>
    <s v="BR2B PROJECT"/>
    <x v="1"/>
    <x v="4"/>
    <x v="0"/>
    <n v="20"/>
    <m/>
    <n v="20"/>
    <n v="53000"/>
    <n v="50455"/>
    <s v="30.06.2021"/>
    <x v="1"/>
    <m/>
    <x v="0"/>
  </r>
  <r>
    <x v="2"/>
    <x v="9"/>
    <x v="57"/>
    <s v="SOMA ENTERPRISE LIMITED"/>
    <s v="BR2B PROJECT"/>
    <x v="1"/>
    <x v="5"/>
    <x v="0"/>
    <n v="24"/>
    <m/>
    <n v="24"/>
    <n v="53000"/>
    <n v="50455"/>
    <s v="30.06.2021"/>
    <x v="1"/>
    <m/>
    <x v="0"/>
  </r>
  <r>
    <x v="2"/>
    <x v="9"/>
    <x v="58"/>
    <s v="SHAPOORJI PALLONJI &amp; CO PVT LTD"/>
    <s v="HOUSING-RMZ/SPRE"/>
    <x v="0"/>
    <x v="7"/>
    <x v="0"/>
    <n v="61"/>
    <n v="59"/>
    <n v="2"/>
    <n v="55800"/>
    <n v="53703"/>
    <s v="30.06.2021"/>
    <x v="1"/>
    <m/>
    <x v="0"/>
  </r>
  <r>
    <x v="2"/>
    <x v="9"/>
    <x v="58"/>
    <s v="SHAPOORJI PALLONJI &amp; CO PVT LTD"/>
    <s v="HOUSING-RMZ/SPRE"/>
    <x v="0"/>
    <x v="0"/>
    <x v="0"/>
    <n v="103"/>
    <n v="33"/>
    <n v="70"/>
    <n v="54800"/>
    <n v="52703"/>
    <s v="30.06.2021"/>
    <x v="1"/>
    <m/>
    <x v="0"/>
  </r>
  <r>
    <x v="2"/>
    <x v="9"/>
    <x v="58"/>
    <s v="SHAPOORJI PALLONJI &amp; CO PVT LTD"/>
    <s v="HOUSING-RMZ/SPRE"/>
    <x v="0"/>
    <x v="1"/>
    <x v="0"/>
    <n v="77"/>
    <n v="79"/>
    <n v="-2"/>
    <n v="53800"/>
    <n v="51703"/>
    <s v="30.06.2021"/>
    <x v="1"/>
    <m/>
    <x v="0"/>
  </r>
  <r>
    <x v="2"/>
    <x v="9"/>
    <x v="58"/>
    <s v="SHAPOORJI PALLONJI &amp; CO PVT LTD"/>
    <s v="HOUSING-RMZ/SPRE"/>
    <x v="1"/>
    <x v="2"/>
    <x v="0"/>
    <n v="114"/>
    <m/>
    <n v="114"/>
    <n v="53300"/>
    <n v="50755"/>
    <s v="30.06.2021"/>
    <x v="1"/>
    <m/>
    <x v="0"/>
  </r>
  <r>
    <x v="2"/>
    <x v="9"/>
    <x v="58"/>
    <s v="SHAPOORJI PALLONJI &amp; CO PVT LTD"/>
    <s v="HOUSING-RMZ/SPRE"/>
    <x v="1"/>
    <x v="3"/>
    <x v="0"/>
    <n v="172"/>
    <n v="166"/>
    <n v="6"/>
    <n v="53300"/>
    <n v="50755"/>
    <s v="30.06.2021"/>
    <x v="1"/>
    <m/>
    <x v="0"/>
  </r>
  <r>
    <x v="2"/>
    <x v="9"/>
    <x v="58"/>
    <s v="SHAPOORJI PALLONJI &amp; CO PVT LTD"/>
    <s v="HOUSING-RMZ/SPRE"/>
    <x v="1"/>
    <x v="4"/>
    <x v="0"/>
    <n v="66"/>
    <n v="66"/>
    <n v="0"/>
    <n v="53300"/>
    <n v="50755"/>
    <s v="30.06.2021"/>
    <x v="1"/>
    <m/>
    <x v="0"/>
  </r>
  <r>
    <x v="2"/>
    <x v="9"/>
    <x v="58"/>
    <s v="SHAPOORJI PALLONJI &amp; CO PVT LTD"/>
    <s v="HOUSING-RMZ/SPRE"/>
    <x v="1"/>
    <x v="5"/>
    <x v="0"/>
    <n v="5"/>
    <m/>
    <n v="5"/>
    <n v="53300"/>
    <n v="50755"/>
    <s v="30.06.2021"/>
    <x v="1"/>
    <m/>
    <x v="0"/>
  </r>
  <r>
    <x v="2"/>
    <x v="9"/>
    <x v="58"/>
    <s v="SHAPOORJI PALLONJI &amp; CO PVT LTD"/>
    <s v="SEABIRD, KARWAR"/>
    <x v="0"/>
    <x v="7"/>
    <x v="3"/>
    <n v="12"/>
    <n v="12"/>
    <n v="0"/>
    <n v="59100"/>
    <n v="57003"/>
    <s v="31.05.2021"/>
    <x v="1"/>
    <m/>
    <x v="0"/>
  </r>
  <r>
    <x v="2"/>
    <x v="9"/>
    <x v="58"/>
    <s v="SHAPOORJI PALLONJI &amp; CO PVT LTD"/>
    <s v="SEABIRD, KARWAR"/>
    <x v="1"/>
    <x v="3"/>
    <x v="3"/>
    <n v="24"/>
    <n v="24"/>
    <n v="0"/>
    <n v="57100"/>
    <n v="55003"/>
    <s v="31.05.2021"/>
    <x v="1"/>
    <m/>
    <x v="0"/>
  </r>
  <r>
    <x v="2"/>
    <x v="9"/>
    <x v="59"/>
    <s v="URC CONSTRUCTION"/>
    <m/>
    <x v="0"/>
    <x v="7"/>
    <x v="0"/>
    <n v="2"/>
    <n v="2"/>
    <n v="0"/>
    <m/>
    <m/>
    <s v="30.06.2021"/>
    <x v="2"/>
    <m/>
    <x v="0"/>
  </r>
  <r>
    <x v="2"/>
    <x v="9"/>
    <x v="59"/>
    <s v="URC CONSTRUCTION"/>
    <m/>
    <x v="0"/>
    <x v="0"/>
    <x v="0"/>
    <n v="12"/>
    <n v="12"/>
    <n v="0"/>
    <m/>
    <m/>
    <s v="30.06.2021"/>
    <x v="2"/>
    <m/>
    <x v="0"/>
  </r>
  <r>
    <x v="2"/>
    <x v="9"/>
    <x v="59"/>
    <s v="URC CONSTRUCTION"/>
    <m/>
    <x v="0"/>
    <x v="1"/>
    <x v="0"/>
    <n v="2"/>
    <n v="2"/>
    <n v="0"/>
    <m/>
    <m/>
    <s v="30.06.2021"/>
    <x v="2"/>
    <m/>
    <x v="0"/>
  </r>
  <r>
    <x v="2"/>
    <x v="9"/>
    <x v="59"/>
    <s v="URC CONSTRUCTION"/>
    <m/>
    <x v="1"/>
    <x v="3"/>
    <x v="0"/>
    <n v="23"/>
    <n v="23"/>
    <n v="0"/>
    <m/>
    <m/>
    <s v="30.06.2021"/>
    <x v="2"/>
    <m/>
    <x v="0"/>
  </r>
  <r>
    <x v="2"/>
    <x v="9"/>
    <x v="59"/>
    <s v="URC CONSTRUCTION"/>
    <m/>
    <x v="1"/>
    <x v="4"/>
    <x v="0"/>
    <n v="88"/>
    <n v="88"/>
    <n v="0"/>
    <m/>
    <m/>
    <s v="30.06.2021"/>
    <x v="2"/>
    <m/>
    <x v="0"/>
  </r>
  <r>
    <x v="2"/>
    <x v="9"/>
    <x v="59"/>
    <s v="URC CONSTRUCTION"/>
    <m/>
    <x v="1"/>
    <x v="5"/>
    <x v="0"/>
    <n v="12"/>
    <n v="12"/>
    <n v="0"/>
    <m/>
    <m/>
    <s v="30.06.2021"/>
    <x v="2"/>
    <m/>
    <x v="0"/>
  </r>
  <r>
    <x v="2"/>
    <x v="9"/>
    <x v="59"/>
    <s v="URC CONSTRUCTION"/>
    <m/>
    <x v="3"/>
    <x v="15"/>
    <x v="2"/>
    <n v="6"/>
    <n v="6"/>
    <n v="0"/>
    <m/>
    <m/>
    <s v="30.06.2021"/>
    <x v="2"/>
    <m/>
    <x v="0"/>
  </r>
  <r>
    <x v="2"/>
    <x v="10"/>
    <x v="56"/>
    <s v="ITD Cementation"/>
    <s v="Andaman Port Project"/>
    <x v="0"/>
    <x v="0"/>
    <x v="3"/>
    <n v="100"/>
    <m/>
    <n v="100"/>
    <n v="53500"/>
    <n v="52050"/>
    <s v="30.6.2021"/>
    <x v="0"/>
    <m/>
    <x v="0"/>
  </r>
  <r>
    <x v="2"/>
    <x v="10"/>
    <x v="56"/>
    <s v="ITD Cementation"/>
    <s v="Andaman Port Project"/>
    <x v="0"/>
    <x v="1"/>
    <x v="3"/>
    <n v="50"/>
    <m/>
    <n v="50"/>
    <n v="52500"/>
    <n v="51050"/>
    <s v="30.6.2021"/>
    <x v="0"/>
    <m/>
    <x v="0"/>
  </r>
  <r>
    <x v="2"/>
    <x v="10"/>
    <x v="56"/>
    <s v="ITD Cementation"/>
    <s v="Andaman Port Project"/>
    <x v="1"/>
    <x v="2"/>
    <x v="3"/>
    <n v="40"/>
    <m/>
    <n v="40"/>
    <n v="52500"/>
    <n v="50950"/>
    <s v="30.6.2021"/>
    <x v="0"/>
    <m/>
    <x v="0"/>
  </r>
  <r>
    <x v="2"/>
    <x v="10"/>
    <x v="56"/>
    <s v="ITD Cementation"/>
    <s v="Andaman Port Project"/>
    <x v="1"/>
    <x v="3"/>
    <x v="3"/>
    <n v="50"/>
    <m/>
    <n v="50"/>
    <n v="53500"/>
    <n v="51950"/>
    <s v="30.6.2021"/>
    <x v="0"/>
    <m/>
    <x v="0"/>
  </r>
  <r>
    <x v="2"/>
    <x v="10"/>
    <x v="56"/>
    <s v="ITD Cementation"/>
    <s v="Andaman Port Project"/>
    <x v="1"/>
    <x v="4"/>
    <x v="3"/>
    <n v="200"/>
    <m/>
    <n v="200"/>
    <n v="53500"/>
    <n v="51950"/>
    <s v="30.6.2021"/>
    <x v="0"/>
    <m/>
    <x v="0"/>
  </r>
  <r>
    <x v="2"/>
    <x v="10"/>
    <x v="56"/>
    <s v="ITD Cementation"/>
    <s v="Andaman Port Project"/>
    <x v="1"/>
    <x v="5"/>
    <x v="3"/>
    <n v="11"/>
    <m/>
    <n v="11"/>
    <n v="53500"/>
    <n v="51950"/>
    <s v="30.6.2021"/>
    <x v="0"/>
    <m/>
    <x v="0"/>
  </r>
  <r>
    <x v="2"/>
    <x v="10"/>
    <x v="60"/>
    <s v="Megha Engg"/>
    <s v="salem Irrigation project"/>
    <x v="0"/>
    <x v="0"/>
    <x v="0"/>
    <n v="26.45"/>
    <m/>
    <n v="26.45"/>
    <n v="51750"/>
    <n v="50300"/>
    <s v="31.5.2021"/>
    <x v="0"/>
    <m/>
    <x v="0"/>
  </r>
  <r>
    <x v="2"/>
    <x v="10"/>
    <x v="60"/>
    <s v="Megha Engg"/>
    <s v="salem Irrigation project"/>
    <x v="0"/>
    <x v="1"/>
    <x v="0"/>
    <n v="7.3000000000000007"/>
    <m/>
    <n v="7.3000000000000007"/>
    <n v="50750"/>
    <n v="49300"/>
    <s v="31.5.2021"/>
    <x v="0"/>
    <m/>
    <x v="0"/>
  </r>
  <r>
    <x v="2"/>
    <x v="10"/>
    <x v="2"/>
    <s v="LNT ECC"/>
    <s v="CHENNAI AIRPORT"/>
    <x v="1"/>
    <x v="4"/>
    <x v="3"/>
    <n v="100"/>
    <m/>
    <n v="100"/>
    <n v="53200"/>
    <n v="51650"/>
    <s v="30.6.2021"/>
    <x v="0"/>
    <m/>
    <x v="0"/>
  </r>
  <r>
    <x v="2"/>
    <x v="10"/>
    <x v="2"/>
    <s v="LNT ECC"/>
    <s v="CHENNAI AIRPORT"/>
    <x v="1"/>
    <x v="5"/>
    <x v="3"/>
    <n v="155"/>
    <m/>
    <n v="155"/>
    <n v="53200"/>
    <n v="51650"/>
    <s v="30.6.2021"/>
    <x v="0"/>
    <m/>
    <x v="0"/>
  </r>
  <r>
    <x v="2"/>
    <x v="10"/>
    <x v="50"/>
    <s v="BG SHIRKE"/>
    <s v="LIGHT HOUSE PROJECT"/>
    <x v="0"/>
    <x v="7"/>
    <x v="3"/>
    <n v="59.45"/>
    <m/>
    <n v="59.45"/>
    <n v="56240"/>
    <n v="54790"/>
    <s v="30.6.2021"/>
    <x v="0"/>
    <m/>
    <x v="0"/>
  </r>
  <r>
    <x v="2"/>
    <x v="10"/>
    <x v="50"/>
    <s v="BG SHIRKE"/>
    <s v="LIGHT HOUSE PROJECT"/>
    <x v="1"/>
    <x v="2"/>
    <x v="3"/>
    <n v="123"/>
    <m/>
    <n v="123"/>
    <n v="54000"/>
    <n v="52450"/>
    <s v="30.6.2021"/>
    <x v="0"/>
    <m/>
    <x v="0"/>
  </r>
  <r>
    <x v="2"/>
    <x v="10"/>
    <x v="56"/>
    <s v="ITD Cementation"/>
    <s v="Truchy Airport"/>
    <x v="0"/>
    <x v="0"/>
    <x v="0"/>
    <n v="51"/>
    <n v="52"/>
    <n v="-1"/>
    <n v="51000"/>
    <n v="49550"/>
    <s v="15.6.2021"/>
    <x v="0"/>
    <m/>
    <x v="0"/>
  </r>
  <r>
    <x v="2"/>
    <x v="10"/>
    <x v="59"/>
    <s v="URC construction"/>
    <s v="OLA PROJECT"/>
    <x v="0"/>
    <x v="1"/>
    <x v="0"/>
    <n v="23.789999999999992"/>
    <m/>
    <n v="23.789999999999992"/>
    <n v="50000"/>
    <n v="48550"/>
    <s v="15.6.2021"/>
    <x v="0"/>
    <m/>
    <x v="0"/>
  </r>
  <r>
    <x v="2"/>
    <x v="10"/>
    <x v="2"/>
    <s v="LNT ECC"/>
    <s v="KUDANKULAM"/>
    <x v="1"/>
    <x v="2"/>
    <x v="0"/>
    <n v="32"/>
    <m/>
    <n v="32"/>
    <n v="50700"/>
    <n v="49150"/>
    <s v="15.6.2021"/>
    <x v="0"/>
    <m/>
    <x v="0"/>
  </r>
  <r>
    <x v="2"/>
    <x v="10"/>
    <x v="2"/>
    <s v="LNT ECC"/>
    <s v="KUDANKULAM"/>
    <x v="1"/>
    <x v="3"/>
    <x v="0"/>
    <n v="7.6999999999999957"/>
    <m/>
    <n v="7.6999999999999957"/>
    <n v="50500"/>
    <n v="48950"/>
    <s v="15.6.2021"/>
    <x v="0"/>
    <m/>
    <x v="0"/>
  </r>
  <r>
    <x v="2"/>
    <x v="10"/>
    <x v="2"/>
    <s v="LNT ECC"/>
    <s v="KUDANKULAM"/>
    <x v="1"/>
    <x v="5"/>
    <x v="0"/>
    <n v="220"/>
    <m/>
    <n v="220"/>
    <n v="50500"/>
    <n v="48950"/>
    <s v="15.6.2021"/>
    <x v="0"/>
    <m/>
    <x v="0"/>
  </r>
  <r>
    <x v="2"/>
    <x v="10"/>
    <x v="2"/>
    <s v="LNT ECC"/>
    <s v="KUDANKULAM PHASE2"/>
    <x v="1"/>
    <x v="2"/>
    <x v="0"/>
    <n v="60"/>
    <m/>
    <n v="60"/>
    <n v="50700"/>
    <n v="49150"/>
    <s v="15.6.2021"/>
    <x v="0"/>
    <m/>
    <x v="0"/>
  </r>
  <r>
    <x v="2"/>
    <x v="10"/>
    <x v="2"/>
    <s v="LNT ECC"/>
    <s v="KUDANKULAM PHASE2"/>
    <x v="1"/>
    <x v="3"/>
    <x v="0"/>
    <n v="15"/>
    <m/>
    <n v="15"/>
    <n v="50500"/>
    <n v="48950"/>
    <s v="15.6.2021"/>
    <x v="0"/>
    <m/>
    <x v="0"/>
  </r>
  <r>
    <x v="2"/>
    <x v="10"/>
    <x v="2"/>
    <s v="LNT ECC"/>
    <s v="FORM WORKS PONDICHERRY"/>
    <x v="4"/>
    <x v="11"/>
    <x v="2"/>
    <n v="22"/>
    <m/>
    <n v="22"/>
    <n v="49000"/>
    <n v="47450"/>
    <s v="15.6.2021"/>
    <x v="0"/>
    <m/>
    <x v="0"/>
  </r>
  <r>
    <x v="2"/>
    <x v="10"/>
    <x v="2"/>
    <s v="LNT ECC"/>
    <s v="Kalpakkam"/>
    <x v="1"/>
    <x v="2"/>
    <x v="0"/>
    <n v="8"/>
    <m/>
    <n v="8"/>
    <n v="51400"/>
    <n v="49850"/>
    <s v="15.6.2021"/>
    <x v="1"/>
    <m/>
    <x v="0"/>
  </r>
  <r>
    <x v="2"/>
    <x v="10"/>
    <x v="2"/>
    <s v="LNT ECC"/>
    <s v="Kalpakkam"/>
    <x v="1"/>
    <x v="3"/>
    <x v="0"/>
    <n v="32.019999999999996"/>
    <m/>
    <n v="32.019999999999996"/>
    <n v="51400"/>
    <n v="49850"/>
    <s v="15.6.2021"/>
    <x v="1"/>
    <m/>
    <x v="0"/>
  </r>
  <r>
    <x v="2"/>
    <x v="10"/>
    <x v="2"/>
    <s v="LNT ECC"/>
    <s v="Kalpakkam"/>
    <x v="1"/>
    <x v="4"/>
    <x v="0"/>
    <n v="120"/>
    <n v="120"/>
    <n v="0"/>
    <n v="51400"/>
    <n v="49850"/>
    <s v="15.6.2021"/>
    <x v="1"/>
    <m/>
    <x v="0"/>
  </r>
  <r>
    <x v="2"/>
    <x v="10"/>
    <x v="2"/>
    <s v="LNT ECC"/>
    <s v="Kalpakkam"/>
    <x v="1"/>
    <x v="5"/>
    <x v="0"/>
    <n v="100"/>
    <m/>
    <n v="100"/>
    <n v="51400"/>
    <n v="49850"/>
    <s v="15.6.2021"/>
    <x v="1"/>
    <m/>
    <x v="0"/>
  </r>
  <r>
    <x v="2"/>
    <x v="10"/>
    <x v="2"/>
    <s v="LNT ECC"/>
    <s v="Kalpakkam"/>
    <x v="1"/>
    <x v="4"/>
    <x v="0"/>
    <n v="75"/>
    <n v="75"/>
    <n v="0"/>
    <n v="51400"/>
    <n v="49850"/>
    <s v="15.6.2021"/>
    <x v="1"/>
    <m/>
    <x v="0"/>
  </r>
  <r>
    <x v="2"/>
    <x v="10"/>
    <x v="2"/>
    <s v="LNT ECC"/>
    <s v="Kalpakkam"/>
    <x v="1"/>
    <x v="5"/>
    <x v="0"/>
    <n v="50"/>
    <m/>
    <n v="50"/>
    <n v="51400"/>
    <n v="49850"/>
    <s v="15.6.2021"/>
    <x v="1"/>
    <m/>
    <x v="0"/>
  </r>
  <r>
    <x v="2"/>
    <x v="10"/>
    <x v="61"/>
    <s v="The RAMCO CEMENTS"/>
    <s v="Kurnool expansion works"/>
    <x v="1"/>
    <x v="4"/>
    <x v="0"/>
    <n v="258.25"/>
    <m/>
    <n v="258.25"/>
    <n v="51750"/>
    <n v="50200"/>
    <s v="30.6.2021"/>
    <x v="1"/>
    <m/>
    <x v="0"/>
  </r>
  <r>
    <x v="2"/>
    <x v="10"/>
    <x v="61"/>
    <s v="The RAMCO CEMENTS"/>
    <s v="Virudhanagar plant expansion works"/>
    <x v="1"/>
    <x v="2"/>
    <x v="0"/>
    <n v="566"/>
    <n v="169"/>
    <n v="397"/>
    <n v="51750"/>
    <n v="50200"/>
    <s v="30.6.2021"/>
    <x v="1"/>
    <m/>
    <x v="0"/>
  </r>
  <r>
    <x v="2"/>
    <x v="10"/>
    <x v="61"/>
    <s v="The RAMCO CEMENTS"/>
    <s v="Virudhanagar plant expansion works"/>
    <x v="1"/>
    <x v="3"/>
    <x v="0"/>
    <n v="426"/>
    <n v="250"/>
    <n v="176"/>
    <n v="51750"/>
    <n v="50200"/>
    <s v="30.6.2021"/>
    <x v="1"/>
    <m/>
    <x v="0"/>
  </r>
  <r>
    <x v="2"/>
    <x v="10"/>
    <x v="61"/>
    <s v="The RAMCO CEMENTS"/>
    <s v="Virudhanagar plant expansion works"/>
    <x v="1"/>
    <x v="4"/>
    <x v="0"/>
    <n v="1090"/>
    <n v="716"/>
    <n v="374"/>
    <n v="51750"/>
    <n v="50200"/>
    <s v="30.6.2021"/>
    <x v="1"/>
    <m/>
    <x v="0"/>
  </r>
  <r>
    <x v="2"/>
    <x v="10"/>
    <x v="61"/>
    <s v="The RAMCO CEMENTS"/>
    <s v="Virudhanagar plant expansion works"/>
    <x v="1"/>
    <x v="5"/>
    <x v="0"/>
    <n v="1474.07"/>
    <m/>
    <n v="1474.07"/>
    <n v="51750"/>
    <n v="50200"/>
    <s v="30.6.2021"/>
    <x v="1"/>
    <m/>
    <x v="0"/>
  </r>
  <r>
    <x v="2"/>
    <x v="10"/>
    <x v="2"/>
    <s v="LNT ECC"/>
    <s v="Vellore UGS"/>
    <x v="0"/>
    <x v="7"/>
    <x v="0"/>
    <n v="30"/>
    <n v="29"/>
    <n v="1"/>
    <n v="52890"/>
    <n v="51440"/>
    <s v="15.6.2021"/>
    <x v="1"/>
    <m/>
    <x v="0"/>
  </r>
  <r>
    <x v="2"/>
    <x v="10"/>
    <x v="2"/>
    <s v="LNT ECC"/>
    <s v="Tantransco, Karamadai, Coimbatore"/>
    <x v="0"/>
    <x v="7"/>
    <x v="0"/>
    <n v="5"/>
    <m/>
    <n v="5"/>
    <n v="52890"/>
    <n v="51440"/>
    <s v="15.6.2021"/>
    <x v="1"/>
    <m/>
    <x v="0"/>
  </r>
  <r>
    <x v="2"/>
    <x v="10"/>
    <x v="2"/>
    <s v="LNT ECC"/>
    <s v="Tantransco, Karamadai, Coimbatore"/>
    <x v="0"/>
    <x v="0"/>
    <x v="0"/>
    <n v="6"/>
    <m/>
    <n v="6"/>
    <n v="51890"/>
    <n v="50440"/>
    <s v="15.6.2021"/>
    <x v="1"/>
    <m/>
    <x v="0"/>
  </r>
  <r>
    <x v="2"/>
    <x v="10"/>
    <x v="2"/>
    <s v="LNT ECC"/>
    <s v="Tantransco, Karamadai, Coimbatore"/>
    <x v="0"/>
    <x v="1"/>
    <x v="0"/>
    <n v="5"/>
    <m/>
    <n v="5"/>
    <n v="51390"/>
    <n v="49940"/>
    <s v="15.6.2021"/>
    <x v="1"/>
    <m/>
    <x v="0"/>
  </r>
  <r>
    <x v="2"/>
    <x v="10"/>
    <x v="2"/>
    <s v="LNT ECC"/>
    <s v="Tantransco, Karamadai, Coimbatore"/>
    <x v="1"/>
    <x v="2"/>
    <x v="0"/>
    <n v="15"/>
    <m/>
    <n v="15"/>
    <n v="51400"/>
    <n v="49850"/>
    <s v="15.6.2021"/>
    <x v="1"/>
    <m/>
    <x v="0"/>
  </r>
  <r>
    <x v="2"/>
    <x v="10"/>
    <x v="2"/>
    <s v="LNT ECC"/>
    <s v="Tantransco, Karamadai, Coimbatore"/>
    <x v="1"/>
    <x v="3"/>
    <x v="0"/>
    <n v="5"/>
    <m/>
    <n v="5"/>
    <n v="51400"/>
    <n v="49850"/>
    <s v="15.6.2021"/>
    <x v="1"/>
    <m/>
    <x v="0"/>
  </r>
  <r>
    <x v="2"/>
    <x v="10"/>
    <x v="60"/>
    <s v="Mega Engg"/>
    <s v="TNEB PUMP HOUSE"/>
    <x v="7"/>
    <x v="6"/>
    <x v="1"/>
    <n v="25"/>
    <m/>
    <n v="25"/>
    <n v="51450"/>
    <n v="49900"/>
    <s v="31.5.2021"/>
    <x v="1"/>
    <m/>
    <x v="0"/>
  </r>
  <r>
    <x v="2"/>
    <x v="10"/>
    <x v="2"/>
    <s v="LNT ECC"/>
    <s v="Irrigation "/>
    <x v="0"/>
    <x v="0"/>
    <x v="0"/>
    <n v="200"/>
    <n v="14"/>
    <n v="186"/>
    <n v="51890"/>
    <n v="50440"/>
    <s v="15.6.2021"/>
    <x v="1"/>
    <m/>
    <x v="0"/>
  </r>
  <r>
    <x v="2"/>
    <x v="10"/>
    <x v="2"/>
    <s v="LNT ECC"/>
    <s v="Irrigation "/>
    <x v="0"/>
    <x v="1"/>
    <x v="0"/>
    <n v="30"/>
    <n v="26"/>
    <n v="4"/>
    <n v="51390"/>
    <n v="49940"/>
    <s v="15.6.2021"/>
    <x v="1"/>
    <m/>
    <x v="0"/>
  </r>
  <r>
    <x v="2"/>
    <x v="10"/>
    <x v="2"/>
    <s v="LNT ECC"/>
    <s v="Irrigation "/>
    <x v="1"/>
    <x v="3"/>
    <x v="0"/>
    <n v="10"/>
    <m/>
    <n v="10"/>
    <n v="51400"/>
    <n v="49850"/>
    <s v="15.6.2021"/>
    <x v="1"/>
    <m/>
    <x v="0"/>
  </r>
  <r>
    <x v="2"/>
    <x v="10"/>
    <x v="2"/>
    <s v="LNT ECC"/>
    <s v="TLT Pondicherry"/>
    <x v="8"/>
    <x v="26"/>
    <x v="4"/>
    <n v="320"/>
    <m/>
    <n v="320"/>
    <n v="49350"/>
    <n v="47800"/>
    <s v="30.6.2021"/>
    <x v="1"/>
    <m/>
    <x v="0"/>
  </r>
  <r>
    <x v="2"/>
    <x v="10"/>
    <x v="2"/>
    <s v="LNT ECC"/>
    <s v="TLT Pondicherry"/>
    <x v="8"/>
    <x v="26"/>
    <x v="5"/>
    <n v="192"/>
    <m/>
    <n v="192"/>
    <n v="51750"/>
    <n v="50200"/>
    <s v="30.6.2021"/>
    <x v="1"/>
    <m/>
    <x v="0"/>
  </r>
  <r>
    <x v="2"/>
    <x v="10"/>
    <x v="2"/>
    <s v="LNT ECC"/>
    <s v="OLA PROJECT"/>
    <x v="0"/>
    <x v="1"/>
    <x v="0"/>
    <n v="50"/>
    <n v="50"/>
    <n v="0"/>
    <n v="51390"/>
    <n v="49940"/>
    <s v="15.6.2021"/>
    <x v="1"/>
    <m/>
    <x v="0"/>
  </r>
  <r>
    <x v="2"/>
    <x v="10"/>
    <x v="2"/>
    <s v="LNT ECC"/>
    <s v="OLA PROJECT"/>
    <x v="1"/>
    <x v="4"/>
    <x v="0"/>
    <n v="20"/>
    <n v="15"/>
    <n v="5"/>
    <n v="51400"/>
    <n v="49850"/>
    <s v="15.6.2021"/>
    <x v="1"/>
    <m/>
    <x v="0"/>
  </r>
  <r>
    <x v="2"/>
    <x v="10"/>
    <x v="2"/>
    <s v="LNT ECC"/>
    <s v="OLA PROJECT"/>
    <x v="1"/>
    <x v="5"/>
    <x v="0"/>
    <n v="30"/>
    <m/>
    <n v="30"/>
    <n v="51400"/>
    <n v="49850"/>
    <s v="15.6.2021"/>
    <x v="1"/>
    <m/>
    <x v="0"/>
  </r>
  <r>
    <x v="2"/>
    <x v="10"/>
    <x v="2"/>
    <s v="LNT ECC"/>
    <s v="FORM WORKS PONDICHERRY"/>
    <x v="4"/>
    <x v="11"/>
    <x v="2"/>
    <n v="122"/>
    <n v="110"/>
    <n v="12"/>
    <n v="49000"/>
    <n v="47450"/>
    <s v="15.6.2021"/>
    <x v="1"/>
    <m/>
    <x v="0"/>
  </r>
  <r>
    <x v="2"/>
    <x v="10"/>
    <x v="2"/>
    <s v="LNT ECC"/>
    <s v="FORM WORKS PONDICHERRY"/>
    <x v="3"/>
    <x v="13"/>
    <x v="2"/>
    <n v="18"/>
    <n v="17"/>
    <n v="1"/>
    <n v="50450"/>
    <n v="48900"/>
    <s v="15.6.2021"/>
    <x v="1"/>
    <m/>
    <x v="0"/>
  </r>
  <r>
    <x v="2"/>
    <x v="10"/>
    <x v="61"/>
    <s v="The RAMCO CEMENTS"/>
    <s v="Virudhanagar plant expansion works"/>
    <x v="4"/>
    <x v="11"/>
    <x v="2"/>
    <n v="70"/>
    <n v="64"/>
    <n v="6"/>
    <n v="48500"/>
    <n v="46950"/>
    <s v="30.6.2021"/>
    <x v="1"/>
    <m/>
    <x v="0"/>
  </r>
  <r>
    <x v="2"/>
    <x v="10"/>
    <x v="61"/>
    <s v="The RAMCO CEMENTS"/>
    <s v="Virudhanagar plant expansion works"/>
    <x v="4"/>
    <x v="20"/>
    <x v="2"/>
    <n v="310"/>
    <m/>
    <n v="310"/>
    <n v="48500"/>
    <n v="46950"/>
    <s v="30.6.2021"/>
    <x v="1"/>
    <m/>
    <x v="0"/>
  </r>
  <r>
    <x v="2"/>
    <x v="10"/>
    <x v="61"/>
    <s v="The RAMCO CEMENTS"/>
    <s v="Virudhanagar plant expansion works"/>
    <x v="4"/>
    <x v="21"/>
    <x v="2"/>
    <n v="260"/>
    <m/>
    <n v="260"/>
    <n v="48800"/>
    <n v="47250"/>
    <s v="30.6.2021"/>
    <x v="1"/>
    <m/>
    <x v="0"/>
  </r>
  <r>
    <x v="2"/>
    <x v="10"/>
    <x v="61"/>
    <s v="The RAMCO CEMENTS"/>
    <s v="Virudhanagar plant expansion works"/>
    <x v="3"/>
    <x v="13"/>
    <x v="2"/>
    <n v="10"/>
    <m/>
    <n v="10"/>
    <n v="48200"/>
    <n v="46650"/>
    <s v="30.6.2021"/>
    <x v="1"/>
    <m/>
    <x v="0"/>
  </r>
  <r>
    <x v="2"/>
    <x v="10"/>
    <x v="61"/>
    <s v="The RAMCO CEMENTS"/>
    <s v="Virudhanagar plant expansion works"/>
    <x v="3"/>
    <x v="14"/>
    <x v="2"/>
    <n v="60"/>
    <n v="19"/>
    <n v="41"/>
    <n v="47700"/>
    <n v="46150"/>
    <s v="30.6.2021"/>
    <x v="1"/>
    <m/>
    <x v="0"/>
  </r>
  <r>
    <x v="2"/>
    <x v="10"/>
    <x v="61"/>
    <s v="The RAMCO CEMENTS"/>
    <s v="Virudhanagar plant expansion works"/>
    <x v="3"/>
    <x v="19"/>
    <x v="2"/>
    <n v="10"/>
    <m/>
    <n v="10"/>
    <n v="47200"/>
    <n v="45650"/>
    <s v="30.6.2021"/>
    <x v="1"/>
    <m/>
    <x v="0"/>
  </r>
  <r>
    <x v="2"/>
    <x v="10"/>
    <x v="61"/>
    <s v="The RAMCO CEMENTS"/>
    <s v="Virudhanagar plant expansion works"/>
    <x v="3"/>
    <x v="23"/>
    <x v="2"/>
    <n v="50"/>
    <m/>
    <n v="50"/>
    <n v="47200"/>
    <n v="45650"/>
    <s v="30.6.2021"/>
    <x v="1"/>
    <m/>
    <x v="0"/>
  </r>
  <r>
    <x v="3"/>
    <x v="11"/>
    <x v="2"/>
    <s v="Larsen &amp; Toubro Ltd."/>
    <s v="HIAL Expansion"/>
    <x v="0"/>
    <x v="0"/>
    <x v="0"/>
    <n v="9.2200000000000006"/>
    <m/>
    <n v="9.2200000000000006"/>
    <n v="50575"/>
    <n v="49428"/>
    <s v="15.06.2021"/>
    <x v="1"/>
    <m/>
    <x v="0"/>
  </r>
  <r>
    <x v="3"/>
    <x v="11"/>
    <x v="2"/>
    <s v="Larsen &amp; Toubro Ltd."/>
    <s v="Ramco Cement, Kolemegundla"/>
    <x v="1"/>
    <x v="4"/>
    <x v="0"/>
    <n v="116.4"/>
    <n v="115.7"/>
    <n v="0.70000000000000284"/>
    <n v="50075"/>
    <n v="48630"/>
    <s v="15.06.2021"/>
    <x v="1"/>
    <m/>
    <x v="0"/>
  </r>
  <r>
    <x v="3"/>
    <x v="11"/>
    <x v="2"/>
    <s v="Larsen &amp; Toubro Ltd."/>
    <s v="400 kv SS Yedula"/>
    <x v="0"/>
    <x v="7"/>
    <x v="0"/>
    <n v="2"/>
    <n v="1.84"/>
    <n v="0.15999999999999992"/>
    <n v="51575"/>
    <n v="50428"/>
    <s v="15.06.2021"/>
    <x v="1"/>
    <m/>
    <x v="0"/>
  </r>
  <r>
    <x v="3"/>
    <x v="11"/>
    <x v="2"/>
    <s v="Larsen &amp; Toubro Ltd."/>
    <s v="400 kv SS Yedula"/>
    <x v="0"/>
    <x v="1"/>
    <x v="0"/>
    <n v="15"/>
    <n v="14.12"/>
    <n v="0.88000000000000078"/>
    <n v="50075"/>
    <n v="48928"/>
    <s v="15.06.2021"/>
    <x v="1"/>
    <m/>
    <x v="0"/>
  </r>
  <r>
    <x v="3"/>
    <x v="11"/>
    <x v="2"/>
    <s v="Larsen &amp; Toubro Ltd."/>
    <s v="400 kv SS Yedula"/>
    <x v="0"/>
    <x v="1"/>
    <x v="0"/>
    <n v="8"/>
    <n v="7"/>
    <n v="1"/>
    <n v="50075"/>
    <n v="48928"/>
    <s v="15.06.2021"/>
    <x v="1"/>
    <m/>
    <x v="0"/>
  </r>
  <r>
    <x v="3"/>
    <x v="11"/>
    <x v="2"/>
    <s v="Larsen &amp; Toubro Ltd."/>
    <s v="Narlapur-Vattem 400 KV SS"/>
    <x v="5"/>
    <x v="6"/>
    <x v="1"/>
    <n v="120"/>
    <m/>
    <n v="120"/>
    <n v="52100"/>
    <n v="50655"/>
    <s v="15.06.2021"/>
    <x v="1"/>
    <m/>
    <x v="0"/>
  </r>
  <r>
    <x v="3"/>
    <x v="11"/>
    <x v="62"/>
    <s v="Gaja Engineering Pvt. Ltd."/>
    <s v="TL 400 KV Yadadri"/>
    <x v="0"/>
    <x v="1"/>
    <x v="0"/>
    <n v="50"/>
    <m/>
    <n v="50"/>
    <n v="54000"/>
    <n v="52853"/>
    <s v="15.06.2021"/>
    <x v="1"/>
    <m/>
    <x v="0"/>
  </r>
  <r>
    <x v="3"/>
    <x v="11"/>
    <x v="62"/>
    <s v="Gaja Engineering Pvt. Ltd."/>
    <s v="TL 400 KV Yadadri"/>
    <x v="1"/>
    <x v="2"/>
    <x v="0"/>
    <n v="99.23"/>
    <n v="27.39"/>
    <n v="71.84"/>
    <n v="54000"/>
    <n v="52555"/>
    <s v="15.06.2021"/>
    <x v="1"/>
    <m/>
    <x v="0"/>
  </r>
  <r>
    <x v="3"/>
    <x v="11"/>
    <x v="62"/>
    <s v="Gaja Engineering Pvt. Ltd."/>
    <s v="TL 400 KV Yadadri"/>
    <x v="1"/>
    <x v="4"/>
    <x v="0"/>
    <n v="30"/>
    <n v="28.76"/>
    <n v="1.2399999999999984"/>
    <n v="54000"/>
    <n v="52555"/>
    <s v="15.06.2021"/>
    <x v="1"/>
    <m/>
    <x v="0"/>
  </r>
  <r>
    <x v="3"/>
    <x v="11"/>
    <x v="63"/>
    <s v="Megha Engg.&amp; Infrastrucutes Ltd."/>
    <s v="Fabrication works at ICOMM"/>
    <x v="9"/>
    <x v="2"/>
    <x v="6"/>
    <n v="251"/>
    <n v="211.24"/>
    <n v="39.759999999999991"/>
    <n v="52400"/>
    <n v="51667"/>
    <s v="15.06.2021"/>
    <x v="1"/>
    <m/>
    <x v="0"/>
  </r>
  <r>
    <x v="3"/>
    <x v="11"/>
    <x v="64"/>
    <s v="Ramky Infrastructure Ltd."/>
    <s v="Golden Circle Project"/>
    <x v="0"/>
    <x v="7"/>
    <x v="0"/>
    <n v="60"/>
    <n v="0"/>
    <n v="60"/>
    <n v="54000"/>
    <n v="52853"/>
    <s v="30.06.2021"/>
    <x v="2"/>
    <m/>
    <x v="0"/>
  </r>
  <r>
    <x v="3"/>
    <x v="11"/>
    <x v="64"/>
    <s v="Ramky Infrastructure Ltd."/>
    <s v="Golden Circle Project"/>
    <x v="0"/>
    <x v="0"/>
    <x v="0"/>
    <n v="20"/>
    <n v="0"/>
    <n v="20"/>
    <n v="53000"/>
    <n v="51853"/>
    <s v="30.06.2021"/>
    <x v="2"/>
    <m/>
    <x v="0"/>
  </r>
  <r>
    <x v="3"/>
    <x v="11"/>
    <x v="64"/>
    <s v="Ramky Infrastructure Ltd."/>
    <s v="Golden Circle Project"/>
    <x v="0"/>
    <x v="1"/>
    <x v="0"/>
    <n v="40"/>
    <n v="0"/>
    <n v="40"/>
    <n v="52000"/>
    <n v="50853"/>
    <s v="30.06.2021"/>
    <x v="2"/>
    <m/>
    <x v="0"/>
  </r>
  <r>
    <x v="3"/>
    <x v="11"/>
    <x v="64"/>
    <s v="Ramky Infrastructure Ltd."/>
    <s v="Golden Circle Project"/>
    <x v="1"/>
    <x v="2"/>
    <x v="0"/>
    <n v="40"/>
    <n v="0"/>
    <n v="40"/>
    <n v="52000"/>
    <n v="50555"/>
    <s v="30.06.2021"/>
    <x v="2"/>
    <m/>
    <x v="0"/>
  </r>
  <r>
    <x v="3"/>
    <x v="11"/>
    <x v="64"/>
    <s v="Ramky Infrastructure Ltd."/>
    <s v="Golden Circle Project"/>
    <x v="1"/>
    <x v="3"/>
    <x v="0"/>
    <n v="30"/>
    <n v="0"/>
    <n v="30"/>
    <n v="52000"/>
    <n v="50555"/>
    <s v="30.06.2021"/>
    <x v="2"/>
    <m/>
    <x v="0"/>
  </r>
  <r>
    <x v="3"/>
    <x v="11"/>
    <x v="64"/>
    <s v="Ramky Infrastructure Ltd."/>
    <s v="Golden Circle Project"/>
    <x v="1"/>
    <x v="4"/>
    <x v="0"/>
    <n v="30"/>
    <n v="0"/>
    <n v="30"/>
    <n v="52000"/>
    <n v="50555"/>
    <s v="30.06.2021"/>
    <x v="2"/>
    <m/>
    <x v="0"/>
  </r>
  <r>
    <x v="3"/>
    <x v="12"/>
    <x v="65"/>
    <s v="Jai Prakash &amp; Sons"/>
    <s v="ESIC Hospital, Kakinada, AP"/>
    <x v="0"/>
    <x v="7"/>
    <x v="3"/>
    <n v="8"/>
    <m/>
    <n v="8"/>
    <n v="54550"/>
    <n v="53968"/>
    <s v="31.05.2021"/>
    <x v="0"/>
    <s v="PO DATE : 17.04.2021"/>
    <x v="0"/>
  </r>
  <r>
    <x v="3"/>
    <x v="12"/>
    <x v="65"/>
    <s v="Jai Prakash &amp; Sons"/>
    <s v="ESIC Hospital, Kakinada, AP"/>
    <x v="0"/>
    <x v="1"/>
    <x v="3"/>
    <n v="0"/>
    <m/>
    <n v="0"/>
    <n v="52550"/>
    <n v="51968"/>
    <s v="31.05.2021"/>
    <x v="0"/>
    <s v="PO DATE : 17.04.2021"/>
    <x v="0"/>
  </r>
  <r>
    <x v="3"/>
    <x v="12"/>
    <x v="65"/>
    <s v="Jai Prakash &amp; Sons"/>
    <s v="ESIC Hospital, Kakinada, AP"/>
    <x v="1"/>
    <x v="2"/>
    <x v="3"/>
    <n v="100"/>
    <n v="100"/>
    <n v="0"/>
    <n v="52050"/>
    <n v="51968"/>
    <s v="31.05.2021"/>
    <x v="0"/>
    <s v="PO DATE : 17.04.2021"/>
    <x v="0"/>
  </r>
  <r>
    <x v="3"/>
    <x v="12"/>
    <x v="65"/>
    <s v="Jai Prakash &amp; Sons"/>
    <s v="ESIC Hospital, Kakinada, AP"/>
    <x v="1"/>
    <x v="3"/>
    <x v="3"/>
    <n v="0"/>
    <m/>
    <n v="0"/>
    <n v="52050"/>
    <n v="51968"/>
    <s v="31.05.2021"/>
    <x v="0"/>
    <s v="PO DATE : 17.04.2021"/>
    <x v="0"/>
  </r>
  <r>
    <x v="3"/>
    <x v="12"/>
    <x v="65"/>
    <s v="Jai Prakash &amp; Sons"/>
    <s v="ESIC Hospital, Kakinada, AP"/>
    <x v="1"/>
    <x v="4"/>
    <x v="3"/>
    <n v="14"/>
    <n v="14"/>
    <n v="0"/>
    <n v="52050"/>
    <n v="51968"/>
    <s v="31.05.2021"/>
    <x v="0"/>
    <s v="PO DATE : 17.04.2021"/>
    <x v="0"/>
  </r>
  <r>
    <x v="3"/>
    <x v="12"/>
    <x v="66"/>
    <s v="L&amp;T Construction"/>
    <s v="ONGC, Kakinada, AP"/>
    <x v="0"/>
    <x v="7"/>
    <x v="3"/>
    <n v="60"/>
    <m/>
    <n v="60"/>
    <n v="55872.14"/>
    <n v="55290.14"/>
    <s v="15.06.2021"/>
    <x v="1"/>
    <s v="PO DATE : 21.05.2021"/>
    <x v="0"/>
  </r>
  <r>
    <x v="3"/>
    <x v="12"/>
    <x v="2"/>
    <s v="L&amp;T ECC"/>
    <s v="Construction of Child Project, Achutapuram, Vizag"/>
    <x v="1"/>
    <x v="3"/>
    <x v="3"/>
    <n v="200"/>
    <n v="141"/>
    <n v="59"/>
    <n v="52407.45"/>
    <n v="52325.45"/>
    <s v="10.06.2021"/>
    <x v="0"/>
    <s v="PO DATE : 17.04.2021"/>
    <x v="0"/>
  </r>
  <r>
    <x v="3"/>
    <x v="12"/>
    <x v="2"/>
    <s v="L&amp;T ECC"/>
    <s v="Construction of Child Project, Achutapuram, Vizag"/>
    <x v="1"/>
    <x v="4"/>
    <x v="3"/>
    <n v="200"/>
    <n v="43"/>
    <n v="157"/>
    <n v="52407.45"/>
    <n v="52325.45"/>
    <s v="10.06.2021"/>
    <x v="0"/>
    <s v="PO DATE : 17.04.2021"/>
    <x v="0"/>
  </r>
  <r>
    <x v="3"/>
    <x v="12"/>
    <x v="2"/>
    <s v="L&amp;T ECC"/>
    <s v="ONGC, Kakinada, AP"/>
    <x v="1"/>
    <x v="2"/>
    <x v="3"/>
    <n v="30"/>
    <m/>
    <n v="30"/>
    <n v="52407.45"/>
    <n v="52325.45"/>
    <s v="21.06.2021"/>
    <x v="0"/>
    <s v="PO DATE : 17.04.2021"/>
    <x v="0"/>
  </r>
  <r>
    <x v="3"/>
    <x v="12"/>
    <x v="2"/>
    <s v="L&amp;T ECC"/>
    <s v="ONGC, Kakinada, AP"/>
    <x v="1"/>
    <x v="3"/>
    <x v="3"/>
    <n v="10"/>
    <m/>
    <n v="10"/>
    <n v="52407.45"/>
    <n v="52325.45"/>
    <s v="21.06.2021"/>
    <x v="0"/>
    <s v="PO DATE : 17.04.2021"/>
    <x v="0"/>
  </r>
  <r>
    <x v="3"/>
    <x v="12"/>
    <x v="33"/>
    <s v="NCC Limited"/>
    <s v="Hospital Construction , GMC Paderu, Vizag"/>
    <x v="1"/>
    <x v="2"/>
    <x v="0"/>
    <n v="108"/>
    <m/>
    <n v="108"/>
    <n v="51000"/>
    <n v="50918"/>
    <s v="15.06.2021"/>
    <x v="1"/>
    <s v="PO DATE : 10.05.2021"/>
    <x v="0"/>
  </r>
  <r>
    <x v="3"/>
    <x v="12"/>
    <x v="33"/>
    <s v="NCC Limited"/>
    <s v="Hospital Construction , GMC Paderu, Vizag"/>
    <x v="1"/>
    <x v="3"/>
    <x v="0"/>
    <n v="16"/>
    <m/>
    <n v="16"/>
    <n v="51000"/>
    <n v="50918"/>
    <s v="15.06.2021"/>
    <x v="1"/>
    <s v="PO DATE : 10.05.2021"/>
    <x v="0"/>
  </r>
  <r>
    <x v="3"/>
    <x v="12"/>
    <x v="33"/>
    <s v="NCC Limited"/>
    <s v="Hospital Construction , GMC Paderu, Vizag"/>
    <x v="1"/>
    <x v="4"/>
    <x v="0"/>
    <n v="148"/>
    <m/>
    <n v="148"/>
    <n v="51000"/>
    <n v="50918"/>
    <s v="15.06.2021"/>
    <x v="1"/>
    <s v="PO DATE : 10.05.2021"/>
    <x v="0"/>
  </r>
  <r>
    <x v="3"/>
    <x v="12"/>
    <x v="33"/>
    <s v="NCC Limited"/>
    <s v="Hospital Construction , GMC Paderu, Vizag"/>
    <x v="1"/>
    <x v="5"/>
    <x v="0"/>
    <n v="135"/>
    <m/>
    <n v="135"/>
    <n v="51000"/>
    <n v="50918"/>
    <s v="15.06.2021"/>
    <x v="1"/>
    <s v="PO DATE : 10.05.2021"/>
    <x v="0"/>
  </r>
  <r>
    <x v="3"/>
    <x v="12"/>
    <x v="2"/>
    <s v="L&amp;T Construction"/>
    <s v="CONSTRUCTION OF INNER HARBOUR FOR PROJECT, ACHUTAPURAM, VIZAG"/>
    <x v="0"/>
    <x v="1"/>
    <x v="0"/>
    <n v="0"/>
    <m/>
    <n v="0"/>
    <n v="51814.239999999998"/>
    <n v="51232.24"/>
    <s v="15.06.2021"/>
    <x v="1"/>
    <s v="PO DATE : 11.05.2021"/>
    <x v="0"/>
  </r>
  <r>
    <x v="3"/>
    <x v="12"/>
    <x v="2"/>
    <s v="L&amp;T Construction"/>
    <s v="5744 - 765 KV RAIGARTH TAMNAR LINE, CHAAL, RAIGARH"/>
    <x v="0"/>
    <x v="1"/>
    <x v="0"/>
    <n v="40"/>
    <m/>
    <n v="40"/>
    <n v="51814.239999999998"/>
    <n v="51232.24"/>
    <s v="15.06.2021"/>
    <x v="1"/>
    <s v="PO DATE : 12.05.2021"/>
    <x v="0"/>
  </r>
  <r>
    <x v="3"/>
    <x v="12"/>
    <x v="2"/>
    <s v="L&amp;T Construction"/>
    <s v="5744 - 765 KV RAIGARTH TAMNAR LINE, CHAAL, RAIGARH"/>
    <x v="1"/>
    <x v="2"/>
    <x v="0"/>
    <n v="60"/>
    <m/>
    <n v="60"/>
    <n v="50799.77"/>
    <n v="50717.77"/>
    <s v="15.06.2021"/>
    <x v="1"/>
    <s v="PO DATE : 12.05.2021"/>
    <x v="0"/>
  </r>
  <r>
    <x v="3"/>
    <x v="12"/>
    <x v="2"/>
    <s v="L&amp;T Construction"/>
    <s v="5744 - 765 KV RAIGARTH TAMNAR LINE, CHAAL, RAIGARH"/>
    <x v="1"/>
    <x v="5"/>
    <x v="0"/>
    <n v="2.4"/>
    <m/>
    <n v="2.4"/>
    <n v="50799.77"/>
    <n v="50717.77"/>
    <s v="15.06.2021"/>
    <x v="1"/>
    <s v="PO DATE : 12.05.2021"/>
    <x v="0"/>
  </r>
  <r>
    <x v="3"/>
    <x v="12"/>
    <x v="2"/>
    <s v="L&amp;T Construction"/>
    <s v="IIT BHILAI, DURG, CHATTISGARH"/>
    <x v="0"/>
    <x v="7"/>
    <x v="0"/>
    <n v="25"/>
    <m/>
    <n v="25"/>
    <n v="52321.67"/>
    <n v="52239.67"/>
    <s v="15.06.2021"/>
    <x v="1"/>
    <s v="PO DATE : 17.05.2021"/>
    <x v="0"/>
  </r>
  <r>
    <x v="3"/>
    <x v="12"/>
    <x v="67"/>
    <s v="S Satyanarayana &amp; Co."/>
    <s v="Vizag Port Trust, Vizag"/>
    <x v="0"/>
    <x v="7"/>
    <x v="0"/>
    <n v="34"/>
    <m/>
    <n v="34"/>
    <n v="54000"/>
    <n v="53418"/>
    <s v="15.06.2021"/>
    <x v="1"/>
    <s v="PO DATE : 21.05.2021"/>
    <x v="0"/>
  </r>
  <r>
    <x v="3"/>
    <x v="12"/>
    <x v="67"/>
    <s v="S Satyanarayana &amp; Co."/>
    <s v="Vizag Port Trust, Vizag"/>
    <x v="0"/>
    <x v="1"/>
    <x v="0"/>
    <n v="89"/>
    <m/>
    <n v="89"/>
    <n v="52000"/>
    <n v="51418"/>
    <s v="15.06.2021"/>
    <x v="1"/>
    <s v="PO DATE : 21.05.2021"/>
    <x v="0"/>
  </r>
  <r>
    <x v="3"/>
    <x v="12"/>
    <x v="67"/>
    <s v="S Satyanarayana &amp; Co."/>
    <s v="Vizag Port Trust, Vizag"/>
    <x v="1"/>
    <x v="2"/>
    <x v="0"/>
    <n v="115"/>
    <m/>
    <n v="115"/>
    <n v="51500"/>
    <n v="51418"/>
    <s v="15.06.2021"/>
    <x v="1"/>
    <s v="PO DATE : 21.05.2021"/>
    <x v="0"/>
  </r>
  <r>
    <x v="3"/>
    <x v="12"/>
    <x v="68"/>
    <s v="Megha Engg.&amp; Infrastructure Ltd."/>
    <s v="Polavaram Project"/>
    <x v="1"/>
    <x v="3"/>
    <x v="0"/>
    <n v="224"/>
    <n v="0"/>
    <n v="224"/>
    <n v="51250"/>
    <n v="51168"/>
    <s v="30.06.2021"/>
    <x v="2"/>
    <s v="PO DATE : 05.06.2021"/>
    <x v="0"/>
  </r>
  <r>
    <x v="3"/>
    <x v="12"/>
    <x v="68"/>
    <s v="Megha Engg.&amp; Infrastructure Ltd."/>
    <s v="Polavaram Project"/>
    <x v="1"/>
    <x v="4"/>
    <x v="0"/>
    <n v="190"/>
    <n v="0"/>
    <n v="190"/>
    <n v="51250"/>
    <n v="51168"/>
    <s v="30.06.2021"/>
    <x v="2"/>
    <s v="PO DATE : 05.06.2021"/>
    <x v="0"/>
  </r>
  <r>
    <x v="3"/>
    <x v="12"/>
    <x v="69"/>
    <s v="SPML Infra Ltd"/>
    <s v="Power grid Tripura"/>
    <x v="5"/>
    <x v="6"/>
    <x v="1"/>
    <n v="100"/>
    <n v="0"/>
    <n v="100"/>
    <n v="49600"/>
    <n v="49518"/>
    <s v="30.06.2021"/>
    <x v="2"/>
    <s v="PO DATE : 05.06.2021"/>
    <x v="0"/>
  </r>
  <r>
    <x v="3"/>
    <x v="13"/>
    <x v="70"/>
    <s v="Lakshmi Infrastructure &amp; Developers India"/>
    <s v="Benz Circle flyover, Vja"/>
    <x v="0"/>
    <x v="7"/>
    <x v="0"/>
    <n v="34"/>
    <m/>
    <n v="34"/>
    <n v="54010"/>
    <n v="52950"/>
    <s v="31.05.2021"/>
    <x v="1"/>
    <m/>
    <x v="0"/>
  </r>
  <r>
    <x v="3"/>
    <x v="13"/>
    <x v="70"/>
    <s v="Lakshmi Infrastructure &amp; Developers India"/>
    <s v="Benz Circle flyover, Vja"/>
    <x v="0"/>
    <x v="0"/>
    <x v="0"/>
    <n v="93.02"/>
    <m/>
    <n v="93.02"/>
    <n v="53010"/>
    <n v="51950"/>
    <s v="31.05.2021"/>
    <x v="1"/>
    <m/>
    <x v="0"/>
  </r>
  <r>
    <x v="3"/>
    <x v="13"/>
    <x v="70"/>
    <s v="Lakshmi Infrastructure &amp; Developers India"/>
    <s v="Benz Circle flyover, Vja"/>
    <x v="0"/>
    <x v="1"/>
    <x v="0"/>
    <n v="84"/>
    <m/>
    <n v="84"/>
    <n v="52510"/>
    <n v="51450"/>
    <s v="31.05.2021"/>
    <x v="1"/>
    <m/>
    <x v="0"/>
  </r>
  <r>
    <x v="3"/>
    <x v="13"/>
    <x v="70"/>
    <s v="Lakshmi Infrastructure &amp; Developers India"/>
    <s v="Benz Circle flyover, Vja"/>
    <x v="1"/>
    <x v="2"/>
    <x v="0"/>
    <n v="216.3"/>
    <n v="69"/>
    <n v="147.30000000000001"/>
    <n v="52200"/>
    <n v="51005"/>
    <s v="31.05.2021"/>
    <x v="1"/>
    <m/>
    <x v="0"/>
  </r>
  <r>
    <x v="3"/>
    <x v="13"/>
    <x v="70"/>
    <s v="Lakshmi Infrastructure &amp; Developers India"/>
    <s v="Benz Circle flyover, Vja"/>
    <x v="1"/>
    <x v="4"/>
    <x v="0"/>
    <n v="0.19999999999999929"/>
    <m/>
    <n v="0.19999999999999929"/>
    <n v="52200"/>
    <n v="51005"/>
    <s v="31.05.2021"/>
    <x v="1"/>
    <m/>
    <x v="0"/>
  </r>
  <r>
    <x v="3"/>
    <x v="13"/>
    <x v="70"/>
    <s v="Lakshmi Infrastructure &amp; Developers India"/>
    <s v="Benz Circle flyover, Vja"/>
    <x v="1"/>
    <x v="5"/>
    <x v="0"/>
    <n v="48"/>
    <n v="0"/>
    <n v="48"/>
    <n v="52200"/>
    <n v="51005"/>
    <s v="31.05.2021"/>
    <x v="1"/>
    <m/>
    <x v="0"/>
  </r>
  <r>
    <x v="3"/>
    <x v="13"/>
    <x v="71"/>
    <s v="JMC PROJECTS"/>
    <m/>
    <x v="0"/>
    <x v="1"/>
    <x v="0"/>
    <n v="33"/>
    <n v="33"/>
    <n v="0"/>
    <m/>
    <m/>
    <s v="30.06.2021"/>
    <x v="2"/>
    <m/>
    <x v="0"/>
  </r>
  <r>
    <x v="3"/>
    <x v="13"/>
    <x v="71"/>
    <s v="JMC PROJECTS"/>
    <m/>
    <x v="1"/>
    <x v="2"/>
    <x v="0"/>
    <n v="33"/>
    <n v="33"/>
    <n v="0"/>
    <m/>
    <m/>
    <s v="30.06.2021"/>
    <x v="2"/>
    <m/>
    <x v="0"/>
  </r>
  <r>
    <x v="3"/>
    <x v="13"/>
    <x v="71"/>
    <s v="JMC PROJECTS"/>
    <m/>
    <x v="1"/>
    <x v="3"/>
    <x v="0"/>
    <n v="32"/>
    <n v="32"/>
    <n v="0"/>
    <m/>
    <m/>
    <s v="30.06.2021"/>
    <x v="2"/>
    <m/>
    <x v="0"/>
  </r>
  <r>
    <x v="4"/>
    <x v="14"/>
    <x v="72"/>
    <s v="STERLING AND WILSON PVT LTD"/>
    <s v="PGCIL, SIKKIM"/>
    <x v="0"/>
    <x v="7"/>
    <x v="0"/>
    <n v="39.54"/>
    <n v="0"/>
    <n v="39.54"/>
    <n v="54400"/>
    <n v="51015"/>
    <s v="30.06.2021"/>
    <x v="1"/>
    <m/>
    <x v="0"/>
  </r>
  <r>
    <x v="4"/>
    <x v="14"/>
    <x v="72"/>
    <s v="STERLING AND WILSON PVT LTD"/>
    <s v="PGCIL, SIKKIM"/>
    <x v="0"/>
    <x v="0"/>
    <x v="0"/>
    <n v="32.880000000000003"/>
    <n v="0"/>
    <n v="32.880000000000003"/>
    <n v="52300"/>
    <n v="48915"/>
    <s v="30.06.2021"/>
    <x v="1"/>
    <m/>
    <x v="0"/>
  </r>
  <r>
    <x v="4"/>
    <x v="14"/>
    <x v="72"/>
    <s v="STERLING AND WILSON PVT LTD"/>
    <s v="PGCIL, SIKKIM"/>
    <x v="0"/>
    <x v="1"/>
    <x v="0"/>
    <n v="75.22"/>
    <n v="0"/>
    <n v="75.22"/>
    <n v="51500"/>
    <n v="48115"/>
    <s v="30.06.2021"/>
    <x v="1"/>
    <m/>
    <x v="0"/>
  </r>
  <r>
    <x v="4"/>
    <x v="14"/>
    <x v="72"/>
    <s v="STERLING AND WILSON PVT LTD"/>
    <s v="PGCIL, SIKKIM"/>
    <x v="1"/>
    <x v="2"/>
    <x v="0"/>
    <n v="68.64"/>
    <n v="0"/>
    <n v="68.64"/>
    <n v="50700"/>
    <n v="48609"/>
    <s v="30.06.2021"/>
    <x v="1"/>
    <m/>
    <x v="0"/>
  </r>
  <r>
    <x v="4"/>
    <x v="14"/>
    <x v="72"/>
    <s v="STERLING AND WILSON PVT LTD"/>
    <s v="PGCIL, SIKKIM"/>
    <x v="1"/>
    <x v="3"/>
    <x v="0"/>
    <n v="55.2"/>
    <n v="0"/>
    <n v="55.2"/>
    <n v="50700"/>
    <n v="48609"/>
    <s v="30.06.2021"/>
    <x v="1"/>
    <m/>
    <x v="0"/>
  </r>
  <r>
    <x v="4"/>
    <x v="14"/>
    <x v="72"/>
    <s v="STERLING AND WILSON PVT LTD"/>
    <s v="PGCIL, SIKKIM"/>
    <x v="1"/>
    <x v="4"/>
    <x v="0"/>
    <n v="45"/>
    <n v="0"/>
    <n v="45"/>
    <n v="50700"/>
    <n v="48609"/>
    <s v="30.06.2021"/>
    <x v="1"/>
    <m/>
    <x v="0"/>
  </r>
  <r>
    <x v="4"/>
    <x v="14"/>
    <x v="72"/>
    <s v="STERLING AND WILSON PVT LTD"/>
    <s v="PGCIL, MANIPUR"/>
    <x v="0"/>
    <x v="7"/>
    <x v="0"/>
    <n v="23.8"/>
    <n v="0"/>
    <n v="23.8"/>
    <n v="54400"/>
    <n v="51015"/>
    <s v="30.06.2021"/>
    <x v="1"/>
    <m/>
    <x v="0"/>
  </r>
  <r>
    <x v="4"/>
    <x v="14"/>
    <x v="72"/>
    <s v="STERLING AND WILSON PVT LTD"/>
    <s v="PGCIL, MANIPUR"/>
    <x v="0"/>
    <x v="0"/>
    <x v="0"/>
    <n v="4"/>
    <n v="0"/>
    <n v="4"/>
    <n v="52300"/>
    <n v="48915"/>
    <s v="30.06.2021"/>
    <x v="1"/>
    <m/>
    <x v="0"/>
  </r>
  <r>
    <x v="4"/>
    <x v="14"/>
    <x v="72"/>
    <s v="STERLING AND WILSON PVT LTD"/>
    <s v="PGCIL, MANIPUR"/>
    <x v="0"/>
    <x v="1"/>
    <x v="0"/>
    <n v="0.1"/>
    <n v="0"/>
    <n v="0.1"/>
    <n v="51500"/>
    <n v="48115"/>
    <s v="30.06.2021"/>
    <x v="1"/>
    <m/>
    <x v="0"/>
  </r>
  <r>
    <x v="4"/>
    <x v="14"/>
    <x v="72"/>
    <s v="STERLING AND WILSON PVT LTD"/>
    <s v="PGCIL, MANIPUR"/>
    <x v="1"/>
    <x v="2"/>
    <x v="0"/>
    <n v="4"/>
    <n v="0"/>
    <n v="4"/>
    <n v="50700"/>
    <n v="48609"/>
    <s v="30.06.2021"/>
    <x v="1"/>
    <m/>
    <x v="0"/>
  </r>
  <r>
    <x v="4"/>
    <x v="14"/>
    <x v="72"/>
    <s v="STERLING AND WILSON PVT LTD"/>
    <s v="PGCIL, MANIPUR"/>
    <x v="1"/>
    <x v="4"/>
    <x v="0"/>
    <n v="5"/>
    <n v="0"/>
    <n v="5"/>
    <n v="50700"/>
    <n v="48609"/>
    <s v="30.06.2021"/>
    <x v="1"/>
    <m/>
    <x v="0"/>
  </r>
  <r>
    <x v="4"/>
    <x v="14"/>
    <x v="72"/>
    <s v="STERLING AND WILSON PVT LTD"/>
    <s v="PGCIL, MIZORAM"/>
    <x v="0"/>
    <x v="0"/>
    <x v="0"/>
    <n v="10"/>
    <n v="0"/>
    <n v="10"/>
    <n v="52300"/>
    <n v="48915"/>
    <s v="30.06.2021"/>
    <x v="1"/>
    <m/>
    <x v="0"/>
  </r>
  <r>
    <x v="4"/>
    <x v="14"/>
    <x v="72"/>
    <s v="STERLING AND WILSON PVT LTD"/>
    <s v="PGCIL, MIZORAM"/>
    <x v="0"/>
    <x v="1"/>
    <x v="0"/>
    <n v="20"/>
    <n v="0"/>
    <n v="20"/>
    <n v="51500"/>
    <n v="48115"/>
    <s v="30.06.2021"/>
    <x v="1"/>
    <m/>
    <x v="0"/>
  </r>
  <r>
    <x v="4"/>
    <x v="14"/>
    <x v="72"/>
    <s v="STERLING AND WILSON PVT LTD"/>
    <s v="PGCIL, MIZORAM"/>
    <x v="1"/>
    <x v="2"/>
    <x v="0"/>
    <n v="15"/>
    <n v="0"/>
    <n v="15"/>
    <n v="50700"/>
    <n v="48609"/>
    <s v="30.06.2021"/>
    <x v="1"/>
    <m/>
    <x v="0"/>
  </r>
  <r>
    <x v="4"/>
    <x v="14"/>
    <x v="72"/>
    <s v="STERLING AND WILSON PVT LTD"/>
    <s v="PGCIL, MIZORAM"/>
    <x v="1"/>
    <x v="3"/>
    <x v="0"/>
    <n v="21.5"/>
    <n v="0"/>
    <n v="21.5"/>
    <n v="50700"/>
    <n v="48609"/>
    <s v="30.06.2021"/>
    <x v="1"/>
    <m/>
    <x v="0"/>
  </r>
  <r>
    <x v="4"/>
    <x v="14"/>
    <x v="56"/>
    <s v="ITD CEMENTATION INDIA"/>
    <s v="METRO RAIL"/>
    <x v="1"/>
    <x v="5"/>
    <x v="0"/>
    <n v="118.62"/>
    <n v="0"/>
    <n v="118.62"/>
    <n v="51700"/>
    <n v="49609"/>
    <s v="31.05.2021"/>
    <x v="1"/>
    <m/>
    <x v="0"/>
  </r>
  <r>
    <x v="4"/>
    <x v="14"/>
    <x v="73"/>
    <s v="BENGAL ULTIMATE"/>
    <s v="RESORTS"/>
    <x v="1"/>
    <x v="3"/>
    <x v="0"/>
    <n v="18.5"/>
    <n v="0"/>
    <n v="18.5"/>
    <n v="53200"/>
    <n v="51088"/>
    <s v="30.06.2021"/>
    <x v="2"/>
    <m/>
    <x v="0"/>
  </r>
  <r>
    <x v="4"/>
    <x v="14"/>
    <x v="73"/>
    <s v="BENGAL ULTIMATE"/>
    <s v="RESORTS"/>
    <x v="1"/>
    <x v="4"/>
    <x v="0"/>
    <n v="21.5"/>
    <n v="0"/>
    <n v="21.5"/>
    <n v="53200"/>
    <n v="51088"/>
    <s v="30.06.2021"/>
    <x v="2"/>
    <m/>
    <x v="0"/>
  </r>
  <r>
    <x v="4"/>
    <x v="14"/>
    <x v="73"/>
    <s v="BENGAL ULTIMATE"/>
    <s v="RESORTS"/>
    <x v="1"/>
    <x v="5"/>
    <x v="0"/>
    <n v="1"/>
    <n v="0"/>
    <n v="1"/>
    <n v="53200"/>
    <n v="51088"/>
    <s v="30.06.2021"/>
    <x v="2"/>
    <m/>
    <x v="0"/>
  </r>
  <r>
    <x v="4"/>
    <x v="15"/>
    <x v="2"/>
    <s v="L&amp;T LTD -ECC"/>
    <s v="Training Institure "/>
    <x v="0"/>
    <x v="7"/>
    <x v="0"/>
    <n v="6"/>
    <m/>
    <n v="6"/>
    <n v="53080"/>
    <n v="50958"/>
    <s v="15.06.2021"/>
    <x v="1"/>
    <m/>
    <x v="0"/>
  </r>
  <r>
    <x v="4"/>
    <x v="15"/>
    <x v="2"/>
    <s v="L&amp;T LTD -ECC"/>
    <s v="Rourkela Hockey Stadium"/>
    <x v="0"/>
    <x v="7"/>
    <x v="0"/>
    <n v="5"/>
    <n v="4.78"/>
    <n v="0.21999999999999975"/>
    <n v="53080"/>
    <n v="50958"/>
    <s v="15.06.2021"/>
    <x v="1"/>
    <m/>
    <x v="0"/>
  </r>
  <r>
    <x v="4"/>
    <x v="15"/>
    <x v="2"/>
    <s v="L&amp;T LTD -ECC"/>
    <s v="Rourkela Hockey Stadium"/>
    <x v="0"/>
    <x v="0"/>
    <x v="0"/>
    <n v="5"/>
    <n v="4.76"/>
    <n v="0.24000000000000021"/>
    <n v="52080"/>
    <n v="49958"/>
    <s v="15.06.2021"/>
    <x v="1"/>
    <m/>
    <x v="0"/>
  </r>
  <r>
    <x v="4"/>
    <x v="15"/>
    <x v="2"/>
    <s v="L&amp;T LTD -ECC"/>
    <s v="Rourkela Hockey Stadium"/>
    <x v="0"/>
    <x v="1"/>
    <x v="0"/>
    <n v="10"/>
    <m/>
    <n v="10"/>
    <n v="51580"/>
    <n v="49458"/>
    <s v="15.06.2021"/>
    <x v="1"/>
    <m/>
    <x v="0"/>
  </r>
  <r>
    <x v="4"/>
    <x v="15"/>
    <x v="2"/>
    <s v="L&amp;T LTD -ECC"/>
    <s v="Rourkela Hockey Stadium"/>
    <x v="1"/>
    <x v="2"/>
    <x v="0"/>
    <n v="10"/>
    <n v="5.0200000000000005"/>
    <n v="4.9799999999999995"/>
    <n v="50900"/>
    <n v="49546"/>
    <s v="15.06.2021"/>
    <x v="1"/>
    <m/>
    <x v="0"/>
  </r>
  <r>
    <x v="4"/>
    <x v="15"/>
    <x v="2"/>
    <s v="L&amp;T LTD -ECC"/>
    <s v="Rourkela Hockey Stadium"/>
    <x v="1"/>
    <x v="3"/>
    <x v="0"/>
    <n v="10"/>
    <n v="9.84"/>
    <n v="0.16000000000000014"/>
    <n v="50900"/>
    <n v="49546"/>
    <s v="15.06.2021"/>
    <x v="1"/>
    <m/>
    <x v="0"/>
  </r>
  <r>
    <x v="4"/>
    <x v="15"/>
    <x v="2"/>
    <s v="L&amp;T LTD -ECC"/>
    <s v="Rourkela Hockey Stadium"/>
    <x v="1"/>
    <x v="4"/>
    <x v="0"/>
    <n v="10"/>
    <m/>
    <n v="10"/>
    <n v="50900"/>
    <n v="49546"/>
    <s v="15.06.2021"/>
    <x v="1"/>
    <m/>
    <x v="0"/>
  </r>
  <r>
    <x v="4"/>
    <x v="15"/>
    <x v="2"/>
    <s v="L&amp;T LTD -ECC"/>
    <s v="Rourkela Hockey Stadium"/>
    <x v="1"/>
    <x v="5"/>
    <x v="0"/>
    <n v="10"/>
    <n v="6.16"/>
    <n v="3.84"/>
    <n v="50900"/>
    <n v="49546"/>
    <s v="15.06.2021"/>
    <x v="1"/>
    <m/>
    <x v="0"/>
  </r>
  <r>
    <x v="4"/>
    <x v="15"/>
    <x v="2"/>
    <s v="L&amp;T LTD -ECC"/>
    <s v="Expansion of Kalinga Stadium BBSR"/>
    <x v="0"/>
    <x v="7"/>
    <x v="0"/>
    <n v="10"/>
    <n v="9.9"/>
    <n v="9.9999999999999645E-2"/>
    <n v="53080"/>
    <n v="50958"/>
    <s v="15.06.2021"/>
    <x v="1"/>
    <m/>
    <x v="0"/>
  </r>
  <r>
    <x v="4"/>
    <x v="15"/>
    <x v="2"/>
    <s v="L&amp;T LTD -ECC"/>
    <s v="Expansion of Kalinga Stadium BBSR"/>
    <x v="0"/>
    <x v="0"/>
    <x v="0"/>
    <n v="15"/>
    <n v="14.76"/>
    <n v="0.24000000000000021"/>
    <n v="52080"/>
    <n v="49958"/>
    <s v="15.06.2021"/>
    <x v="1"/>
    <m/>
    <x v="0"/>
  </r>
  <r>
    <x v="4"/>
    <x v="15"/>
    <x v="2"/>
    <s v="L&amp;T LTD -ECC"/>
    <s v="Expansion of Kalinga Stadium BBSR"/>
    <x v="0"/>
    <x v="1"/>
    <x v="0"/>
    <n v="20"/>
    <n v="19.96"/>
    <n v="3.9999999999999147E-2"/>
    <n v="51580"/>
    <n v="49458"/>
    <s v="15.06.2021"/>
    <x v="1"/>
    <m/>
    <x v="0"/>
  </r>
  <r>
    <x v="4"/>
    <x v="15"/>
    <x v="2"/>
    <s v="L&amp;T LTD -ECC"/>
    <s v="Expansion of Kalinga Stadium BBSR"/>
    <x v="1"/>
    <x v="2"/>
    <x v="0"/>
    <n v="50"/>
    <m/>
    <n v="50"/>
    <n v="50900"/>
    <n v="49546"/>
    <s v="15.06.2021"/>
    <x v="1"/>
    <m/>
    <x v="0"/>
  </r>
  <r>
    <x v="4"/>
    <x v="15"/>
    <x v="2"/>
    <s v="L&amp;T LTD -ECC"/>
    <s v="Expansion of Kalinga Stadium BBSR"/>
    <x v="1"/>
    <x v="3"/>
    <x v="0"/>
    <n v="50"/>
    <n v="30.99"/>
    <n v="19.010000000000002"/>
    <n v="50900"/>
    <n v="49546"/>
    <s v="15.06.2021"/>
    <x v="1"/>
    <m/>
    <x v="0"/>
  </r>
  <r>
    <x v="4"/>
    <x v="15"/>
    <x v="2"/>
    <s v="L&amp;T LTD -ECC"/>
    <s v="Expansion of Kalinga Stadium BBSR"/>
    <x v="1"/>
    <x v="4"/>
    <x v="0"/>
    <n v="40"/>
    <m/>
    <n v="40"/>
    <n v="50900"/>
    <n v="49546"/>
    <s v="15.06.2021"/>
    <x v="1"/>
    <m/>
    <x v="0"/>
  </r>
  <r>
    <x v="4"/>
    <x v="15"/>
    <x v="2"/>
    <s v="L&amp;T LTD -ECC"/>
    <s v="Expansion of Kalinga Stadium BBSR"/>
    <x v="1"/>
    <x v="5"/>
    <x v="0"/>
    <n v="20"/>
    <n v="11.58"/>
    <n v="8.42"/>
    <n v="50900"/>
    <n v="49546"/>
    <s v="15.06.2021"/>
    <x v="1"/>
    <m/>
    <x v="0"/>
  </r>
  <r>
    <x v="4"/>
    <x v="15"/>
    <x v="2"/>
    <s v="L&amp;T LTD -ECC"/>
    <s v="Expansion of Kalinga Stadium BBSR"/>
    <x v="0"/>
    <x v="7"/>
    <x v="0"/>
    <n v="0.3"/>
    <m/>
    <n v="0.3"/>
    <n v="53080"/>
    <n v="50958"/>
    <s v="15.06.2021"/>
    <x v="1"/>
    <m/>
    <x v="0"/>
  </r>
  <r>
    <x v="4"/>
    <x v="15"/>
    <x v="2"/>
    <s v="L&amp;T LTD -ECC"/>
    <s v="Expansion of Kalinga Stadium BBSR"/>
    <x v="0"/>
    <x v="0"/>
    <x v="0"/>
    <n v="4.75"/>
    <m/>
    <n v="4.75"/>
    <n v="52080"/>
    <n v="49958"/>
    <s v="15.06.2021"/>
    <x v="1"/>
    <m/>
    <x v="0"/>
  </r>
  <r>
    <x v="4"/>
    <x v="15"/>
    <x v="2"/>
    <s v="L&amp;T LTD -ECC"/>
    <s v="Expansion of Kalinga Stadium BBSR"/>
    <x v="1"/>
    <x v="4"/>
    <x v="0"/>
    <n v="1.5"/>
    <m/>
    <n v="1.5"/>
    <n v="50900"/>
    <n v="49546"/>
    <s v="15.06.2021"/>
    <x v="1"/>
    <m/>
    <x v="0"/>
  </r>
  <r>
    <x v="4"/>
    <x v="15"/>
    <x v="74"/>
    <s v="Onshore Construction Co Pvt Ltd"/>
    <s v="IFFCO Fertilizer Project"/>
    <x v="1"/>
    <x v="3"/>
    <x v="0"/>
    <n v="157.16"/>
    <n v="65.02"/>
    <n v="92.14"/>
    <n v="52500"/>
    <n v="52418"/>
    <s v="15.06.2021"/>
    <x v="1"/>
    <m/>
    <x v="0"/>
  </r>
  <r>
    <x v="4"/>
    <x v="15"/>
    <x v="74"/>
    <s v="Onshore Construction Co Pvt Ltd"/>
    <s v="IFFCO Fertilizer Project"/>
    <x v="1"/>
    <x v="4"/>
    <x v="0"/>
    <n v="28"/>
    <n v="24.64"/>
    <n v="3.3599999999999994"/>
    <n v="52500"/>
    <n v="52418"/>
    <s v="15.06.2021"/>
    <x v="1"/>
    <m/>
    <x v="0"/>
  </r>
  <r>
    <x v="4"/>
    <x v="15"/>
    <x v="75"/>
    <s v="Kunal Structure India Pvt Ltd"/>
    <s v="Road Project"/>
    <x v="0"/>
    <x v="1"/>
    <x v="0"/>
    <n v="170"/>
    <m/>
    <n v="170"/>
    <n v="54220"/>
    <n v="53078"/>
    <s v="30.06.2021"/>
    <x v="1"/>
    <m/>
    <x v="0"/>
  </r>
  <r>
    <x v="4"/>
    <x v="15"/>
    <x v="75"/>
    <s v="Kunal Structure India Pvt Ltd"/>
    <s v="Road Project"/>
    <x v="1"/>
    <x v="2"/>
    <x v="0"/>
    <n v="160"/>
    <m/>
    <n v="160"/>
    <n v="54200"/>
    <n v="52846"/>
    <s v="30.06.2021"/>
    <x v="1"/>
    <m/>
    <x v="0"/>
  </r>
  <r>
    <x v="4"/>
    <x v="15"/>
    <x v="75"/>
    <s v="Kunal Structure India Pvt Ltd"/>
    <s v="Road Project"/>
    <x v="1"/>
    <x v="5"/>
    <x v="0"/>
    <n v="50"/>
    <m/>
    <n v="50"/>
    <n v="54200"/>
    <n v="52846"/>
    <s v="30.06.2021"/>
    <x v="1"/>
    <m/>
    <x v="0"/>
  </r>
  <r>
    <x v="4"/>
    <x v="15"/>
    <x v="76"/>
    <s v="P B Construction"/>
    <s v="Building"/>
    <x v="0"/>
    <x v="7"/>
    <x v="0"/>
    <n v="4"/>
    <n v="3.96"/>
    <n v="4.0000000000000036E-2"/>
    <n v="57880"/>
    <n v="55758"/>
    <s v="30.06.2021"/>
    <x v="2"/>
    <m/>
    <x v="0"/>
  </r>
  <r>
    <x v="4"/>
    <x v="15"/>
    <x v="76"/>
    <s v="P B Construction"/>
    <s v="Building"/>
    <x v="0"/>
    <x v="0"/>
    <x v="0"/>
    <n v="5"/>
    <n v="4.95"/>
    <n v="4.9999999999999822E-2"/>
    <n v="56880"/>
    <n v="54758"/>
    <s v="30.06.2021"/>
    <x v="2"/>
    <m/>
    <x v="0"/>
  </r>
  <r>
    <x v="4"/>
    <x v="15"/>
    <x v="76"/>
    <s v="P B Construction"/>
    <s v="Building"/>
    <x v="0"/>
    <x v="1"/>
    <x v="0"/>
    <n v="2"/>
    <n v="1.96"/>
    <n v="4.0000000000000036E-2"/>
    <n v="55880"/>
    <n v="53758"/>
    <s v="30.06.2021"/>
    <x v="2"/>
    <m/>
    <x v="0"/>
  </r>
  <r>
    <x v="4"/>
    <x v="15"/>
    <x v="76"/>
    <s v="P B Construction"/>
    <s v="Building"/>
    <x v="1"/>
    <x v="3"/>
    <x v="0"/>
    <n v="6"/>
    <n v="6"/>
    <n v="0"/>
    <n v="54900"/>
    <n v="53546"/>
    <s v="30.06.2021"/>
    <x v="2"/>
    <m/>
    <x v="0"/>
  </r>
  <r>
    <x v="4"/>
    <x v="15"/>
    <x v="77"/>
    <s v="Ritik Patra"/>
    <s v="Building"/>
    <x v="0"/>
    <x v="7"/>
    <x v="0"/>
    <n v="3"/>
    <m/>
    <n v="3"/>
    <n v="57880"/>
    <n v="55758"/>
    <s v="30.06.2021"/>
    <x v="2"/>
    <m/>
    <x v="0"/>
  </r>
  <r>
    <x v="4"/>
    <x v="15"/>
    <x v="77"/>
    <s v="Ritik Patra"/>
    <s v="Building"/>
    <x v="0"/>
    <x v="0"/>
    <x v="0"/>
    <n v="2"/>
    <m/>
    <n v="2"/>
    <n v="56880"/>
    <n v="54758"/>
    <s v="30.06.2021"/>
    <x v="2"/>
    <m/>
    <x v="0"/>
  </r>
  <r>
    <x v="4"/>
    <x v="15"/>
    <x v="77"/>
    <s v="Ritik Patra"/>
    <s v="Building"/>
    <x v="0"/>
    <x v="1"/>
    <x v="0"/>
    <n v="3"/>
    <m/>
    <n v="3"/>
    <n v="55880"/>
    <n v="53758"/>
    <s v="30.06.2021"/>
    <x v="2"/>
    <m/>
    <x v="0"/>
  </r>
  <r>
    <x v="4"/>
    <x v="15"/>
    <x v="78"/>
    <s v="Baba Biswanath Contruction"/>
    <s v="Boundary Wall work for IOCL"/>
    <x v="0"/>
    <x v="7"/>
    <x v="0"/>
    <n v="6.1"/>
    <m/>
    <n v="6.1"/>
    <n v="57880"/>
    <n v="55758"/>
    <s v="30.06.2021"/>
    <x v="2"/>
    <m/>
    <x v="0"/>
  </r>
  <r>
    <x v="4"/>
    <x v="15"/>
    <x v="78"/>
    <s v="Baba Biswanath Contruction"/>
    <s v="Boundary Wall work for IOCL"/>
    <x v="0"/>
    <x v="0"/>
    <x v="0"/>
    <n v="2.1"/>
    <m/>
    <n v="2.1"/>
    <n v="56880"/>
    <n v="54758"/>
    <s v="30.06.2021"/>
    <x v="2"/>
    <m/>
    <x v="0"/>
  </r>
  <r>
    <x v="4"/>
    <x v="15"/>
    <x v="78"/>
    <s v="Baba Biswanath Contruction"/>
    <s v="Boundary Wall work for IOCL"/>
    <x v="0"/>
    <x v="1"/>
    <x v="0"/>
    <n v="1.1000000000000001"/>
    <m/>
    <n v="1.1000000000000001"/>
    <n v="55880"/>
    <n v="53758"/>
    <s v="30.06.2021"/>
    <x v="2"/>
    <m/>
    <x v="0"/>
  </r>
  <r>
    <x v="1"/>
    <x v="16"/>
    <x v="2"/>
    <s v="L&amp;T Limited "/>
    <s v="Ultratech Cement Limited "/>
    <x v="4"/>
    <x v="11"/>
    <x v="2"/>
    <n v="40"/>
    <n v="39.97"/>
    <n v="3.0000000000001137E-2"/>
    <n v="44600"/>
    <n v="41232"/>
    <s v="15.06.2021"/>
    <x v="0"/>
    <m/>
    <x v="0"/>
  </r>
  <r>
    <x v="1"/>
    <x v="16"/>
    <x v="79"/>
    <s v="Wellspun Metallics Limited "/>
    <s v="Expansion Project "/>
    <x v="3"/>
    <x v="17"/>
    <x v="2"/>
    <n v="9.0599999999999987"/>
    <m/>
    <n v="9.0599999999999987"/>
    <n v="47400"/>
    <n v="44032"/>
    <s v="30.06.2021"/>
    <x v="0"/>
    <m/>
    <x v="0"/>
  </r>
  <r>
    <x v="1"/>
    <x v="16"/>
    <x v="79"/>
    <s v="Wellspun Metallics Limited "/>
    <s v="Expansion Project "/>
    <x v="4"/>
    <x v="18"/>
    <x v="2"/>
    <n v="10.603999999999999"/>
    <n v="9.98"/>
    <n v="0.62399999999999878"/>
    <n v="48700"/>
    <n v="45332"/>
    <s v="30.06.2021"/>
    <x v="0"/>
    <m/>
    <x v="0"/>
  </r>
  <r>
    <x v="1"/>
    <x v="16"/>
    <x v="79"/>
    <s v="Wellspun Metallics Limited "/>
    <s v="Expansion Project "/>
    <x v="4"/>
    <x v="11"/>
    <x v="2"/>
    <n v="73"/>
    <n v="72.709999999999994"/>
    <n v="0.29000000000000625"/>
    <n v="48700"/>
    <n v="45332"/>
    <s v="30.06.2021"/>
    <x v="0"/>
    <m/>
    <x v="0"/>
  </r>
  <r>
    <x v="1"/>
    <x v="16"/>
    <x v="79"/>
    <s v="Wellspun Metallics Limited "/>
    <s v="Expansion Project "/>
    <x v="4"/>
    <x v="21"/>
    <x v="2"/>
    <n v="16.62"/>
    <m/>
    <n v="16.62"/>
    <n v="49000"/>
    <n v="45632"/>
    <s v="30.06.2021"/>
    <x v="0"/>
    <m/>
    <x v="0"/>
  </r>
  <r>
    <x v="1"/>
    <x v="16"/>
    <x v="80"/>
    <s v="Toyo Engineering India Pvt Ltd. "/>
    <s v="Regas Facility at LNG Chhara Port "/>
    <x v="3"/>
    <x v="13"/>
    <x v="2"/>
    <n v="42.75"/>
    <m/>
    <n v="42.75"/>
    <n v="49400"/>
    <n v="46032"/>
    <s v="11.06.2021"/>
    <x v="0"/>
    <m/>
    <x v="0"/>
  </r>
  <r>
    <x v="1"/>
    <x v="16"/>
    <x v="80"/>
    <s v="Toyo Engineering India Pvt Ltd. "/>
    <s v="Regas Facility at LNG Chhara Port "/>
    <x v="4"/>
    <x v="11"/>
    <x v="2"/>
    <n v="41.1"/>
    <n v="40.92"/>
    <n v="0.17999999999999972"/>
    <n v="49700"/>
    <n v="46332"/>
    <s v="11.06.2021"/>
    <x v="0"/>
    <m/>
    <x v="0"/>
  </r>
  <r>
    <x v="1"/>
    <x v="16"/>
    <x v="2"/>
    <s v="L&amp;T Tecton JV "/>
    <s v="MLD Desalination Project "/>
    <x v="0"/>
    <x v="1"/>
    <x v="3"/>
    <n v="41.42"/>
    <n v="40"/>
    <n v="1.4200000000000017"/>
    <n v="54790"/>
    <n v="51218"/>
    <s v="15.06.2021"/>
    <x v="1"/>
    <m/>
    <x v="0"/>
  </r>
  <r>
    <x v="1"/>
    <x v="16"/>
    <x v="2"/>
    <s v="L&amp;T Limited "/>
    <s v="WDFCC Nasmed "/>
    <x v="0"/>
    <x v="7"/>
    <x v="0"/>
    <n v="31.5"/>
    <n v="31.34"/>
    <n v="0.16000000000000014"/>
    <n v="54250"/>
    <n v="50678"/>
    <s v="15.06.2021"/>
    <x v="1"/>
    <m/>
    <x v="0"/>
  </r>
  <r>
    <x v="1"/>
    <x v="16"/>
    <x v="2"/>
    <s v="L&amp;T Limited "/>
    <s v="WDFCC Nasmed "/>
    <x v="1"/>
    <x v="4"/>
    <x v="0"/>
    <n v="50.64"/>
    <n v="48.93"/>
    <n v="1.7100000000000009"/>
    <n v="51500"/>
    <n v="48132"/>
    <s v="15.06.2021"/>
    <x v="1"/>
    <m/>
    <x v="0"/>
  </r>
  <r>
    <x v="1"/>
    <x v="16"/>
    <x v="2"/>
    <s v="L&amp;T Limited "/>
    <s v="High Speed Rail, Surat"/>
    <x v="0"/>
    <x v="7"/>
    <x v="0"/>
    <n v="20"/>
    <m/>
    <n v="20"/>
    <n v="54250"/>
    <n v="50678"/>
    <s v="15.06.2021"/>
    <x v="1"/>
    <m/>
    <x v="0"/>
  </r>
  <r>
    <x v="1"/>
    <x v="16"/>
    <x v="2"/>
    <s v="L&amp;T Limited "/>
    <s v="High Speed Rail, Surat"/>
    <x v="1"/>
    <x v="2"/>
    <x v="0"/>
    <n v="260"/>
    <m/>
    <n v="260"/>
    <n v="51500"/>
    <n v="48132"/>
    <s v="15.06.2021"/>
    <x v="1"/>
    <m/>
    <x v="0"/>
  </r>
  <r>
    <x v="1"/>
    <x v="16"/>
    <x v="2"/>
    <s v="L&amp;T Limited "/>
    <s v="High Speed Rail, Surat"/>
    <x v="1"/>
    <x v="3"/>
    <x v="0"/>
    <n v="308"/>
    <m/>
    <n v="308"/>
    <n v="51500"/>
    <n v="48132"/>
    <s v="15.06.2021"/>
    <x v="1"/>
    <m/>
    <x v="0"/>
  </r>
  <r>
    <x v="1"/>
    <x v="16"/>
    <x v="2"/>
    <s v="L&amp;T Limited "/>
    <s v="High Speed Rail, Surat"/>
    <x v="1"/>
    <x v="4"/>
    <x v="0"/>
    <n v="1214"/>
    <m/>
    <n v="1214"/>
    <n v="51500"/>
    <n v="48132"/>
    <s v="15.06.2021"/>
    <x v="1"/>
    <m/>
    <x v="0"/>
  </r>
  <r>
    <x v="1"/>
    <x v="16"/>
    <x v="2"/>
    <s v="L&amp;T Limited "/>
    <s v="High Speed Rail, Surat"/>
    <x v="1"/>
    <x v="5"/>
    <x v="0"/>
    <n v="687"/>
    <m/>
    <n v="687"/>
    <n v="51500"/>
    <n v="48132"/>
    <s v="15.06.2021"/>
    <x v="1"/>
    <m/>
    <x v="0"/>
  </r>
  <r>
    <x v="1"/>
    <x v="16"/>
    <x v="2"/>
    <s v="L&amp;T Limited "/>
    <s v="High Speed Rail, Navsari"/>
    <x v="0"/>
    <x v="1"/>
    <x v="0"/>
    <n v="111"/>
    <m/>
    <n v="111"/>
    <n v="52250"/>
    <n v="48678"/>
    <s v="15.06.2021"/>
    <x v="1"/>
    <m/>
    <x v="0"/>
  </r>
  <r>
    <x v="1"/>
    <x v="16"/>
    <x v="2"/>
    <s v="L&amp;T Limited "/>
    <s v="High Speed Rail, Navsari"/>
    <x v="1"/>
    <x v="2"/>
    <x v="0"/>
    <n v="201"/>
    <m/>
    <n v="201"/>
    <n v="51500"/>
    <n v="48132"/>
    <s v="15.06.2021"/>
    <x v="1"/>
    <m/>
    <x v="0"/>
  </r>
  <r>
    <x v="1"/>
    <x v="16"/>
    <x v="2"/>
    <s v="L&amp;T Limited "/>
    <s v="High Speed Rail, Navsari"/>
    <x v="1"/>
    <x v="4"/>
    <x v="0"/>
    <n v="290"/>
    <m/>
    <n v="290"/>
    <n v="51500"/>
    <n v="48132"/>
    <s v="15.06.2021"/>
    <x v="1"/>
    <m/>
    <x v="0"/>
  </r>
  <r>
    <x v="1"/>
    <x v="16"/>
    <x v="2"/>
    <s v="L&amp;T Limited "/>
    <s v="High Speed Rail, Navsari"/>
    <x v="0"/>
    <x v="0"/>
    <x v="0"/>
    <n v="30"/>
    <m/>
    <n v="30"/>
    <n v="53000"/>
    <n v="49428"/>
    <s v="15.06.2021"/>
    <x v="1"/>
    <m/>
    <x v="0"/>
  </r>
  <r>
    <x v="1"/>
    <x v="16"/>
    <x v="2"/>
    <s v="L&amp;T Limited "/>
    <s v="High Speed Rail, Navsari"/>
    <x v="0"/>
    <x v="1"/>
    <x v="0"/>
    <n v="15"/>
    <m/>
    <n v="15"/>
    <n v="52250"/>
    <n v="48678"/>
    <s v="15.06.2021"/>
    <x v="1"/>
    <m/>
    <x v="0"/>
  </r>
  <r>
    <x v="1"/>
    <x v="16"/>
    <x v="2"/>
    <s v="L&amp;T Limited "/>
    <s v="High Speed Rail, Navsari"/>
    <x v="1"/>
    <x v="2"/>
    <x v="0"/>
    <n v="619"/>
    <m/>
    <n v="619"/>
    <n v="51500"/>
    <n v="48132"/>
    <s v="15.06.2021"/>
    <x v="1"/>
    <m/>
    <x v="0"/>
  </r>
  <r>
    <x v="1"/>
    <x v="16"/>
    <x v="2"/>
    <s v="L&amp;T Limited "/>
    <s v="High Speed Rail, Navsari"/>
    <x v="1"/>
    <x v="4"/>
    <x v="0"/>
    <n v="1347"/>
    <m/>
    <n v="1347"/>
    <n v="51500"/>
    <n v="48132"/>
    <s v="15.06.2021"/>
    <x v="1"/>
    <m/>
    <x v="0"/>
  </r>
  <r>
    <x v="1"/>
    <x v="16"/>
    <x v="2"/>
    <s v="L&amp;T Limited "/>
    <s v="High Speed Rail, Navsari"/>
    <x v="1"/>
    <x v="5"/>
    <x v="0"/>
    <n v="500"/>
    <m/>
    <n v="500"/>
    <n v="51500"/>
    <n v="48132"/>
    <s v="15.06.2021"/>
    <x v="1"/>
    <m/>
    <x v="0"/>
  </r>
  <r>
    <x v="1"/>
    <x v="16"/>
    <x v="2"/>
    <s v="L&amp;T Limited "/>
    <s v="High Speed Rail, Bharuch "/>
    <x v="0"/>
    <x v="7"/>
    <x v="0"/>
    <n v="8"/>
    <m/>
    <n v="8"/>
    <n v="54250"/>
    <n v="50678"/>
    <s v="15.06.2021"/>
    <x v="1"/>
    <m/>
    <x v="0"/>
  </r>
  <r>
    <x v="1"/>
    <x v="16"/>
    <x v="2"/>
    <s v="L&amp;T Limited "/>
    <s v="High Speed Rail, Bharuch "/>
    <x v="1"/>
    <x v="4"/>
    <x v="0"/>
    <n v="120"/>
    <m/>
    <n v="120"/>
    <n v="51500"/>
    <n v="48132"/>
    <s v="15.06.2021"/>
    <x v="1"/>
    <m/>
    <x v="0"/>
  </r>
  <r>
    <x v="1"/>
    <x v="16"/>
    <x v="2"/>
    <s v="L&amp;T Limited "/>
    <s v="High Speed Rail, Bharuch "/>
    <x v="1"/>
    <x v="5"/>
    <x v="0"/>
    <n v="25.83"/>
    <m/>
    <n v="25.83"/>
    <n v="51500"/>
    <n v="48132"/>
    <s v="15.06.2021"/>
    <x v="1"/>
    <m/>
    <x v="0"/>
  </r>
  <r>
    <x v="1"/>
    <x v="16"/>
    <x v="2"/>
    <s v="L&amp;T Limited "/>
    <s v="High Speed Rail, Vadodara"/>
    <x v="0"/>
    <x v="7"/>
    <x v="0"/>
    <n v="10"/>
    <m/>
    <n v="10"/>
    <n v="54250"/>
    <n v="50678"/>
    <s v="15.06.2021"/>
    <x v="1"/>
    <m/>
    <x v="0"/>
  </r>
  <r>
    <x v="1"/>
    <x v="16"/>
    <x v="2"/>
    <s v="L&amp;T Limited "/>
    <s v="High Speed Rail, Vadodara"/>
    <x v="0"/>
    <x v="0"/>
    <x v="0"/>
    <n v="10"/>
    <m/>
    <n v="10"/>
    <n v="53000"/>
    <n v="49428"/>
    <s v="15.06.2021"/>
    <x v="1"/>
    <m/>
    <x v="0"/>
  </r>
  <r>
    <x v="1"/>
    <x v="16"/>
    <x v="2"/>
    <s v="L&amp;T Limited "/>
    <s v="High Speed Rail, Vadodara"/>
    <x v="0"/>
    <x v="1"/>
    <x v="0"/>
    <n v="15"/>
    <m/>
    <n v="15"/>
    <n v="52250"/>
    <n v="48678"/>
    <s v="15.06.2021"/>
    <x v="1"/>
    <m/>
    <x v="0"/>
  </r>
  <r>
    <x v="1"/>
    <x v="16"/>
    <x v="2"/>
    <s v="L&amp;T Limited "/>
    <s v="High Speed Rail, Vadodara"/>
    <x v="1"/>
    <x v="5"/>
    <x v="0"/>
    <n v="66.97"/>
    <m/>
    <n v="66.97"/>
    <n v="51500"/>
    <n v="48132"/>
    <s v="15.06.2021"/>
    <x v="1"/>
    <m/>
    <x v="0"/>
  </r>
  <r>
    <x v="1"/>
    <x v="16"/>
    <x v="2"/>
    <s v="L&amp;T Limited "/>
    <s v="High Speed Rail, Vapi"/>
    <x v="1"/>
    <x v="2"/>
    <x v="0"/>
    <n v="78"/>
    <m/>
    <n v="78"/>
    <n v="51500"/>
    <n v="48132"/>
    <s v="15.06.2021"/>
    <x v="1"/>
    <m/>
    <x v="0"/>
  </r>
  <r>
    <x v="1"/>
    <x v="16"/>
    <x v="2"/>
    <s v="L&amp;T Limited "/>
    <s v="High Speed Rail, Vapi"/>
    <x v="1"/>
    <x v="3"/>
    <x v="0"/>
    <n v="23"/>
    <m/>
    <n v="23"/>
    <n v="51500"/>
    <n v="48132"/>
    <s v="15.06.2021"/>
    <x v="1"/>
    <m/>
    <x v="0"/>
  </r>
  <r>
    <x v="1"/>
    <x v="16"/>
    <x v="2"/>
    <s v="L&amp;T Limited "/>
    <s v="High Speed Rail, Vapi"/>
    <x v="1"/>
    <x v="4"/>
    <x v="0"/>
    <n v="398"/>
    <m/>
    <n v="398"/>
    <n v="51500"/>
    <n v="48132"/>
    <s v="15.06.2021"/>
    <x v="1"/>
    <m/>
    <x v="0"/>
  </r>
  <r>
    <x v="1"/>
    <x v="16"/>
    <x v="2"/>
    <s v="L&amp;T Limited "/>
    <s v="16 ICB Bharuch "/>
    <x v="0"/>
    <x v="7"/>
    <x v="0"/>
    <n v="1.98"/>
    <n v="1.74"/>
    <n v="0.24"/>
    <n v="54250"/>
    <n v="50678"/>
    <s v="15.06.2021"/>
    <x v="1"/>
    <m/>
    <x v="0"/>
  </r>
  <r>
    <x v="1"/>
    <x v="16"/>
    <x v="2"/>
    <s v="L&amp;T Limited "/>
    <s v="16 ICB Bharuch "/>
    <x v="0"/>
    <x v="1"/>
    <x v="0"/>
    <n v="5.4"/>
    <n v="5.4"/>
    <n v="0"/>
    <n v="52250"/>
    <n v="48678"/>
    <s v="15.06.2021"/>
    <x v="1"/>
    <m/>
    <x v="0"/>
  </r>
  <r>
    <x v="1"/>
    <x v="16"/>
    <x v="2"/>
    <s v="L&amp;T Limited "/>
    <s v="16 ICB Bharuch "/>
    <x v="1"/>
    <x v="4"/>
    <x v="0"/>
    <n v="5.0999999999999996"/>
    <n v="4.87"/>
    <n v="0.22999999999999954"/>
    <n v="51500"/>
    <n v="48132"/>
    <s v="15.06.2021"/>
    <x v="1"/>
    <m/>
    <x v="0"/>
  </r>
  <r>
    <x v="1"/>
    <x v="16"/>
    <x v="2"/>
    <s v="L&amp;T Limited "/>
    <s v="16 ICB Bharuch "/>
    <x v="0"/>
    <x v="1"/>
    <x v="0"/>
    <n v="2.1"/>
    <n v="1.85"/>
    <n v="0.25"/>
    <n v="52250"/>
    <n v="48678"/>
    <s v="15.06.2021"/>
    <x v="1"/>
    <m/>
    <x v="0"/>
  </r>
  <r>
    <x v="1"/>
    <x v="16"/>
    <x v="81"/>
    <s v="Atul Limited "/>
    <s v="Construction of Chemical Plant "/>
    <x v="4"/>
    <x v="11"/>
    <x v="2"/>
    <n v="30"/>
    <n v="27.69"/>
    <n v="2.3099999999999987"/>
    <n v="50900"/>
    <n v="47532"/>
    <s v="15.06.2021"/>
    <x v="1"/>
    <m/>
    <x v="0"/>
  </r>
  <r>
    <x v="1"/>
    <x v="16"/>
    <x v="81"/>
    <s v="Atul Limited "/>
    <s v="Construction of Chemical Plant "/>
    <x v="4"/>
    <x v="20"/>
    <x v="2"/>
    <n v="30"/>
    <m/>
    <n v="30"/>
    <n v="50900"/>
    <n v="47532"/>
    <s v="15.06.2021"/>
    <x v="1"/>
    <m/>
    <x v="0"/>
  </r>
  <r>
    <x v="1"/>
    <x v="16"/>
    <x v="2"/>
    <s v="L&amp;T Tecton JV "/>
    <s v="MLD Desalination Project "/>
    <x v="3"/>
    <x v="14"/>
    <x v="2"/>
    <n v="4"/>
    <m/>
    <n v="4"/>
    <n v="50100"/>
    <n v="46732"/>
    <s v="15.06.2021"/>
    <x v="1"/>
    <m/>
    <x v="0"/>
  </r>
  <r>
    <x v="1"/>
    <x v="16"/>
    <x v="2"/>
    <s v="L&amp;T Tecton JV "/>
    <s v="MLD Desalination Project "/>
    <x v="3"/>
    <x v="13"/>
    <x v="2"/>
    <n v="21"/>
    <m/>
    <n v="21"/>
    <n v="50600"/>
    <n v="47232"/>
    <s v="15.06.2021"/>
    <x v="1"/>
    <m/>
    <x v="0"/>
  </r>
  <r>
    <x v="1"/>
    <x v="16"/>
    <x v="2"/>
    <s v="L&amp;T Tecton JV "/>
    <s v="MLD Desalination Project "/>
    <x v="4"/>
    <x v="20"/>
    <x v="2"/>
    <n v="20"/>
    <m/>
    <n v="20"/>
    <n v="50900"/>
    <n v="47532"/>
    <s v="15.06.2021"/>
    <x v="1"/>
    <m/>
    <x v="0"/>
  </r>
  <r>
    <x v="1"/>
    <x v="16"/>
    <x v="82"/>
    <s v="IFFCO"/>
    <s v="Kandla Unit"/>
    <x v="3"/>
    <x v="13"/>
    <x v="2"/>
    <n v="45"/>
    <n v="44.91"/>
    <n v="9.0000000000003411E-2"/>
    <n v="50600"/>
    <n v="47232"/>
    <s v="15.06.2021"/>
    <x v="1"/>
    <m/>
    <x v="0"/>
  </r>
  <r>
    <x v="1"/>
    <x v="16"/>
    <x v="83"/>
    <s v="Tata Chemicals Limited "/>
    <s v="Construction Project "/>
    <x v="3"/>
    <x v="13"/>
    <x v="2"/>
    <n v="3"/>
    <n v="2.88"/>
    <n v="0.12000000000000011"/>
    <n v="50100"/>
    <n v="46732"/>
    <s v="15.06.2021"/>
    <x v="1"/>
    <m/>
    <x v="0"/>
  </r>
  <r>
    <x v="1"/>
    <x v="16"/>
    <x v="83"/>
    <s v="Tata Chemicals Limited "/>
    <s v="Construction Project "/>
    <x v="3"/>
    <x v="27"/>
    <x v="2"/>
    <n v="17"/>
    <n v="16.86"/>
    <n v="0.14000000000000057"/>
    <n v="49100"/>
    <n v="45732"/>
    <s v="15.06.2021"/>
    <x v="1"/>
    <m/>
    <x v="0"/>
  </r>
  <r>
    <x v="1"/>
    <x v="16"/>
    <x v="83"/>
    <s v="Tata Chemicals Limited "/>
    <s v="Construction Project "/>
    <x v="3"/>
    <x v="25"/>
    <x v="2"/>
    <n v="14"/>
    <n v="13.68"/>
    <n v="0.32000000000000028"/>
    <n v="49100"/>
    <n v="45732"/>
    <s v="15.06.2021"/>
    <x v="1"/>
    <m/>
    <x v="0"/>
  </r>
  <r>
    <x v="1"/>
    <x v="16"/>
    <x v="2"/>
    <s v="L&amp;T Limited "/>
    <s v="WDFCC, Kheda"/>
    <x v="1"/>
    <x v="2"/>
    <x v="0"/>
    <n v="120"/>
    <m/>
    <n v="120"/>
    <n v="51500"/>
    <n v="48132"/>
    <s v="15.06.2021"/>
    <x v="1"/>
    <m/>
    <x v="0"/>
  </r>
  <r>
    <x v="1"/>
    <x v="16"/>
    <x v="2"/>
    <s v="L&amp;T Limited "/>
    <s v="WDFCC, Kheda"/>
    <x v="1"/>
    <x v="3"/>
    <x v="0"/>
    <n v="200"/>
    <m/>
    <n v="200"/>
    <n v="51500"/>
    <n v="48132"/>
    <s v="15.06.2021"/>
    <x v="1"/>
    <m/>
    <x v="0"/>
  </r>
  <r>
    <x v="1"/>
    <x v="16"/>
    <x v="2"/>
    <s v="L&amp;T Limited "/>
    <s v="WDFCC, Nadiad "/>
    <x v="1"/>
    <x v="2"/>
    <x v="0"/>
    <n v="80"/>
    <n v="18.239999999999998"/>
    <n v="61.760000000000005"/>
    <n v="51500"/>
    <n v="48132"/>
    <s v="15.06.2021"/>
    <x v="1"/>
    <m/>
    <x v="0"/>
  </r>
  <r>
    <x v="1"/>
    <x v="16"/>
    <x v="2"/>
    <s v="L&amp;T Limited "/>
    <s v="WDFCC, Nadiad "/>
    <x v="1"/>
    <x v="3"/>
    <x v="0"/>
    <n v="85"/>
    <n v="12.42"/>
    <n v="72.58"/>
    <n v="51500"/>
    <n v="48132"/>
    <s v="15.06.2021"/>
    <x v="1"/>
    <m/>
    <x v="0"/>
  </r>
  <r>
    <x v="1"/>
    <x v="16"/>
    <x v="2"/>
    <s v="L&amp;T Limited "/>
    <s v="WDFCC, Mehsana"/>
    <x v="1"/>
    <x v="2"/>
    <x v="0"/>
    <n v="30"/>
    <n v="28.43"/>
    <n v="1.5700000000000003"/>
    <n v="51500"/>
    <n v="48132"/>
    <s v="15.06.2021"/>
    <x v="1"/>
    <m/>
    <x v="0"/>
  </r>
  <r>
    <x v="1"/>
    <x v="16"/>
    <x v="2"/>
    <s v="L&amp;T Limited "/>
    <s v="WDFCC, Mehsana"/>
    <x v="1"/>
    <x v="3"/>
    <x v="0"/>
    <n v="180"/>
    <n v="179.65"/>
    <n v="0.34999999999999432"/>
    <n v="51500"/>
    <n v="48132"/>
    <s v="15.06.2021"/>
    <x v="1"/>
    <m/>
    <x v="0"/>
  </r>
  <r>
    <x v="1"/>
    <x v="16"/>
    <x v="2"/>
    <s v="L&amp;T Limited "/>
    <s v="WDFCC, Mehsana"/>
    <x v="1"/>
    <x v="5"/>
    <x v="0"/>
    <n v="70"/>
    <n v="69.98"/>
    <n v="1.9999999999996021E-2"/>
    <n v="51500"/>
    <n v="48132"/>
    <s v="15.06.2021"/>
    <x v="1"/>
    <m/>
    <x v="0"/>
  </r>
  <r>
    <x v="1"/>
    <x v="16"/>
    <x v="2"/>
    <s v="L&amp;T Limited "/>
    <s v="WDFCC, Mehsana"/>
    <x v="1"/>
    <x v="4"/>
    <x v="0"/>
    <n v="130"/>
    <n v="127.38"/>
    <n v="2.6200000000000045"/>
    <n v="51500"/>
    <n v="48132"/>
    <s v="15.06.2021"/>
    <x v="1"/>
    <m/>
    <x v="0"/>
  </r>
  <r>
    <x v="1"/>
    <x v="16"/>
    <x v="2"/>
    <s v="L&amp;T Limited "/>
    <s v="High Speed Rail, Surat "/>
    <x v="3"/>
    <x v="13"/>
    <x v="2"/>
    <n v="25"/>
    <m/>
    <n v="25"/>
    <n v="49600"/>
    <n v="46232"/>
    <s v="30.06.2021"/>
    <x v="1"/>
    <m/>
    <x v="0"/>
  </r>
  <r>
    <x v="1"/>
    <x v="16"/>
    <x v="2"/>
    <s v="L&amp;T Limited "/>
    <s v="High Speed Rail, Surat "/>
    <x v="3"/>
    <x v="14"/>
    <x v="2"/>
    <n v="25"/>
    <m/>
    <n v="25"/>
    <n v="49100"/>
    <n v="45732"/>
    <s v="30.06.2021"/>
    <x v="1"/>
    <m/>
    <x v="0"/>
  </r>
  <r>
    <x v="1"/>
    <x v="16"/>
    <x v="2"/>
    <s v="L&amp;T Limited "/>
    <s v="High Speed Rail, Surat "/>
    <x v="3"/>
    <x v="15"/>
    <x v="2"/>
    <n v="50"/>
    <m/>
    <n v="50"/>
    <n v="48600"/>
    <n v="45232"/>
    <s v="30.06.2021"/>
    <x v="1"/>
    <m/>
    <x v="0"/>
  </r>
  <r>
    <x v="1"/>
    <x v="16"/>
    <x v="2"/>
    <s v="L&amp;T Limited "/>
    <s v="High Speed Rail, Surat "/>
    <x v="4"/>
    <x v="11"/>
    <x v="2"/>
    <n v="75"/>
    <m/>
    <n v="75"/>
    <n v="49900"/>
    <n v="46532"/>
    <s v="30.06.2021"/>
    <x v="1"/>
    <m/>
    <x v="0"/>
  </r>
  <r>
    <x v="1"/>
    <x v="16"/>
    <x v="2"/>
    <s v="L&amp;T Limited "/>
    <s v="High Speed Rail, Surat "/>
    <x v="4"/>
    <x v="18"/>
    <x v="2"/>
    <n v="40"/>
    <m/>
    <n v="40"/>
    <n v="49900"/>
    <n v="46532"/>
    <s v="30.06.2021"/>
    <x v="1"/>
    <m/>
    <x v="0"/>
  </r>
  <r>
    <x v="1"/>
    <x v="16"/>
    <x v="2"/>
    <s v="L&amp;T Limited "/>
    <s v="High Speed Rail, Surat "/>
    <x v="4"/>
    <x v="20"/>
    <x v="2"/>
    <n v="10"/>
    <m/>
    <n v="10"/>
    <n v="49900"/>
    <n v="46532"/>
    <s v="30.06.2021"/>
    <x v="1"/>
    <m/>
    <x v="0"/>
  </r>
  <r>
    <x v="1"/>
    <x v="16"/>
    <x v="81"/>
    <s v="Atul Limited "/>
    <s v="Construction of Chemical Plant "/>
    <x v="4"/>
    <x v="20"/>
    <x v="2"/>
    <n v="30"/>
    <m/>
    <n v="30"/>
    <n v="50900"/>
    <n v="47532"/>
    <s v="30.06.2021"/>
    <x v="2"/>
    <m/>
    <x v="0"/>
  </r>
  <r>
    <x v="1"/>
    <x v="16"/>
    <x v="82"/>
    <s v="IFFCO"/>
    <s v="Kandla Unit"/>
    <x v="0"/>
    <x v="0"/>
    <x v="0"/>
    <n v="20"/>
    <m/>
    <n v="20"/>
    <n v="54990"/>
    <n v="51418"/>
    <s v="30.06.2021"/>
    <x v="2"/>
    <m/>
    <x v="0"/>
  </r>
  <r>
    <x v="1"/>
    <x v="16"/>
    <x v="82"/>
    <s v="IFFCO"/>
    <s v="Kandla Unit"/>
    <x v="0"/>
    <x v="1"/>
    <x v="0"/>
    <n v="15"/>
    <m/>
    <n v="15"/>
    <n v="53990"/>
    <n v="50418"/>
    <s v="30.06.2021"/>
    <x v="2"/>
    <m/>
    <x v="0"/>
  </r>
  <r>
    <x v="1"/>
    <x v="16"/>
    <x v="82"/>
    <s v="IFFCO"/>
    <s v="Kandla Unit"/>
    <x v="10"/>
    <x v="2"/>
    <x v="0"/>
    <n v="15"/>
    <m/>
    <n v="15"/>
    <n v="53500"/>
    <n v="50132"/>
    <s v="30.06.2021"/>
    <x v="2"/>
    <m/>
    <x v="0"/>
  </r>
  <r>
    <x v="1"/>
    <x v="16"/>
    <x v="82"/>
    <s v="IFFCO"/>
    <s v="Kandla Unit"/>
    <x v="10"/>
    <x v="4"/>
    <x v="0"/>
    <n v="10"/>
    <m/>
    <n v="10"/>
    <n v="53500"/>
    <n v="50132"/>
    <s v="30.06.2021"/>
    <x v="2"/>
    <m/>
    <x v="0"/>
  </r>
  <r>
    <x v="1"/>
    <x v="16"/>
    <x v="84"/>
    <s v="Afcons Infrastructure Limited "/>
    <s v="LNG Port at Chhara "/>
    <x v="0"/>
    <x v="0"/>
    <x v="3"/>
    <n v="11"/>
    <m/>
    <n v="11"/>
    <n v="60300"/>
    <n v="56128"/>
    <s v="30.06.2021"/>
    <x v="2"/>
    <m/>
    <x v="0"/>
  </r>
  <r>
    <x v="1"/>
    <x v="16"/>
    <x v="84"/>
    <s v="Afcons Infrastructure Limited "/>
    <s v="LNG Port at Chhara "/>
    <x v="0"/>
    <x v="1"/>
    <x v="3"/>
    <n v="27"/>
    <m/>
    <n v="27"/>
    <n v="59300"/>
    <n v="55128"/>
    <s v="30.06.2021"/>
    <x v="2"/>
    <m/>
    <x v="0"/>
  </r>
  <r>
    <x v="1"/>
    <x v="16"/>
    <x v="84"/>
    <s v="Afcons Infrastructure Limited "/>
    <s v="LNG Port at Chhara "/>
    <x v="10"/>
    <x v="3"/>
    <x v="3"/>
    <n v="47"/>
    <m/>
    <n v="47"/>
    <n v="58800"/>
    <n v="54832"/>
    <s v="30.06.2021"/>
    <x v="2"/>
    <m/>
    <x v="0"/>
  </r>
  <r>
    <x v="1"/>
    <x v="16"/>
    <x v="84"/>
    <s v="Afcons Infrastructure Limited "/>
    <s v="Gnadhinagar Metro "/>
    <x v="0"/>
    <x v="7"/>
    <x v="0"/>
    <n v="10"/>
    <m/>
    <n v="10"/>
    <n v="56900"/>
    <n v="52728"/>
    <s v="30.06.2021"/>
    <x v="2"/>
    <m/>
    <x v="0"/>
  </r>
  <r>
    <x v="1"/>
    <x v="16"/>
    <x v="84"/>
    <s v="Afcons Infrastructure Limited "/>
    <s v="Gnadhinagar Metro "/>
    <x v="0"/>
    <x v="0"/>
    <x v="0"/>
    <n v="80"/>
    <m/>
    <n v="80"/>
    <n v="55900"/>
    <n v="51728"/>
    <s v="30.06.2021"/>
    <x v="2"/>
    <m/>
    <x v="0"/>
  </r>
  <r>
    <x v="1"/>
    <x v="16"/>
    <x v="84"/>
    <s v="Afcons Infrastructure Limited "/>
    <s v="Gnadhinagar Metro "/>
    <x v="0"/>
    <x v="1"/>
    <x v="0"/>
    <n v="150"/>
    <m/>
    <n v="150"/>
    <n v="54900"/>
    <n v="50728"/>
    <s v="30.06.2021"/>
    <x v="2"/>
    <m/>
    <x v="0"/>
  </r>
  <r>
    <x v="1"/>
    <x v="16"/>
    <x v="84"/>
    <s v="Afcons Infrastructure Limited "/>
    <s v="Gnadhinagar Metro "/>
    <x v="10"/>
    <x v="2"/>
    <x v="0"/>
    <n v="100"/>
    <m/>
    <n v="100"/>
    <n v="54100"/>
    <n v="50132"/>
    <s v="30.06.2021"/>
    <x v="2"/>
    <m/>
    <x v="0"/>
  </r>
  <r>
    <x v="1"/>
    <x v="16"/>
    <x v="84"/>
    <s v="Afcons Infrastructure Limited "/>
    <s v="Gnadhinagar Metro "/>
    <x v="10"/>
    <x v="3"/>
    <x v="0"/>
    <n v="100"/>
    <m/>
    <n v="100"/>
    <n v="54100"/>
    <n v="50132"/>
    <s v="30.06.2021"/>
    <x v="2"/>
    <m/>
    <x v="0"/>
  </r>
  <r>
    <x v="1"/>
    <x v="16"/>
    <x v="84"/>
    <s v="Afcons Infrastructure Limited "/>
    <s v="Gnadhinagar Metro "/>
    <x v="10"/>
    <x v="4"/>
    <x v="0"/>
    <n v="70"/>
    <m/>
    <n v="70"/>
    <n v="54100"/>
    <n v="50132"/>
    <s v="30.06.2021"/>
    <x v="2"/>
    <m/>
    <x v="0"/>
  </r>
  <r>
    <x v="1"/>
    <x v="16"/>
    <x v="84"/>
    <s v="Afcons Infrastructure Limited "/>
    <s v="Gnadhinagar Metro "/>
    <x v="10"/>
    <x v="5"/>
    <x v="0"/>
    <n v="80"/>
    <m/>
    <n v="80"/>
    <n v="54100"/>
    <n v="50132"/>
    <s v="30.06.2021"/>
    <x v="2"/>
    <m/>
    <x v="0"/>
  </r>
  <r>
    <x v="1"/>
    <x v="16"/>
    <x v="85"/>
    <s v="G R Infraporject Limited "/>
    <s v="Dwarka Khambhaliya Highway Project "/>
    <x v="7"/>
    <x v="5"/>
    <x v="2"/>
    <n v="150"/>
    <m/>
    <n v="150"/>
    <n v="50500"/>
    <n v="47132"/>
    <s v="30.06.2021"/>
    <x v="2"/>
    <m/>
    <x v="0"/>
  </r>
  <r>
    <x v="1"/>
    <x v="17"/>
    <x v="33"/>
    <s v="NCC LIMITED"/>
    <s v="METRO+EXPRESSWAY"/>
    <x v="0"/>
    <x v="0"/>
    <x v="0"/>
    <n v="45"/>
    <n v="45"/>
    <n v="0"/>
    <n v="53100"/>
    <n v="51330"/>
    <s v="15.06.2021"/>
    <x v="1"/>
    <m/>
    <x v="0"/>
  </r>
  <r>
    <x v="1"/>
    <x v="17"/>
    <x v="33"/>
    <s v="NCC LIMITED"/>
    <s v="METRO+EXPRESSWAY"/>
    <x v="0"/>
    <x v="1"/>
    <x v="0"/>
    <n v="75"/>
    <n v="74"/>
    <n v="1"/>
    <n v="52100"/>
    <n v="50330"/>
    <s v="15.06.2021"/>
    <x v="1"/>
    <m/>
    <x v="0"/>
  </r>
  <r>
    <x v="1"/>
    <x v="17"/>
    <x v="33"/>
    <s v="NCC LIMITED"/>
    <s v="METRO+EXPRESSWAY"/>
    <x v="1"/>
    <x v="2"/>
    <x v="0"/>
    <n v="3"/>
    <n v="3"/>
    <n v="0"/>
    <n v="51700"/>
    <n v="49593"/>
    <s v="15.06.2021"/>
    <x v="1"/>
    <m/>
    <x v="0"/>
  </r>
  <r>
    <x v="1"/>
    <x v="17"/>
    <x v="33"/>
    <s v="NCC LIMITED"/>
    <s v="METRO+EXPRESSWAY"/>
    <x v="1"/>
    <x v="3"/>
    <x v="0"/>
    <n v="40"/>
    <n v="40"/>
    <n v="0"/>
    <n v="51700"/>
    <n v="49593"/>
    <s v="15.06.2021"/>
    <x v="1"/>
    <m/>
    <x v="0"/>
  </r>
  <r>
    <x v="1"/>
    <x v="17"/>
    <x v="33"/>
    <s v="NCC LIMITED"/>
    <s v="METRO+EXPRESSWAY"/>
    <x v="1"/>
    <x v="4"/>
    <x v="0"/>
    <n v="40"/>
    <n v="40"/>
    <n v="0"/>
    <n v="51700"/>
    <n v="49593"/>
    <s v="15.06.2021"/>
    <x v="1"/>
    <m/>
    <x v="0"/>
  </r>
  <r>
    <x v="1"/>
    <x v="17"/>
    <x v="33"/>
    <s v="NCC LIMITED"/>
    <s v="METRO+EXPRESSWAY"/>
    <x v="1"/>
    <x v="5"/>
    <x v="0"/>
    <n v="75"/>
    <n v="75"/>
    <n v="0"/>
    <n v="51700"/>
    <n v="49593"/>
    <s v="15.06.2021"/>
    <x v="1"/>
    <m/>
    <x v="0"/>
  </r>
  <r>
    <x v="1"/>
    <x v="17"/>
    <x v="86"/>
    <s v="VARDHMAN FABRICS"/>
    <s v="TEXTILE UNIT-EXPANSION"/>
    <x v="4"/>
    <x v="11"/>
    <x v="2"/>
    <n v="170"/>
    <n v="144"/>
    <n v="26"/>
    <n v="49100"/>
    <n v="46993"/>
    <s v="15.06.2021"/>
    <x v="1"/>
    <m/>
    <x v="0"/>
  </r>
  <r>
    <x v="1"/>
    <x v="17"/>
    <x v="86"/>
    <s v="VARDHMAN FABRICS"/>
    <s v="TEXTILE UNIT-EXPANSION"/>
    <x v="3"/>
    <x v="14"/>
    <x v="2"/>
    <n v="51"/>
    <m/>
    <n v="51"/>
    <n v="48300"/>
    <n v="46193"/>
    <s v="15.06.2021"/>
    <x v="1"/>
    <m/>
    <x v="0"/>
  </r>
  <r>
    <x v="1"/>
    <x v="17"/>
    <x v="87"/>
    <s v="MONTECARLO LIMITED"/>
    <s v="NAGPUR-MUMBAI EXPRESSWAY"/>
    <x v="0"/>
    <x v="7"/>
    <x v="0"/>
    <n v="47"/>
    <m/>
    <n v="47"/>
    <n v="54300"/>
    <n v="52530"/>
    <s v="15.06.2021"/>
    <x v="1"/>
    <m/>
    <x v="0"/>
  </r>
  <r>
    <x v="1"/>
    <x v="17"/>
    <x v="87"/>
    <s v="MONTECARLO LIMITED"/>
    <s v="NAGPUR-MUMBAI EXPRESSWAY"/>
    <x v="0"/>
    <x v="0"/>
    <x v="0"/>
    <n v="75"/>
    <m/>
    <n v="75"/>
    <n v="53300"/>
    <n v="51530"/>
    <s v="15.06.2021"/>
    <x v="1"/>
    <m/>
    <x v="0"/>
  </r>
  <r>
    <x v="1"/>
    <x v="17"/>
    <x v="87"/>
    <s v="MONTECARLO LIMITED"/>
    <s v="NAGPUR-MUMBAI EXPRESSWAY"/>
    <x v="0"/>
    <x v="1"/>
    <x v="0"/>
    <n v="75"/>
    <m/>
    <n v="75"/>
    <n v="52300"/>
    <n v="50530"/>
    <s v="15.06.2021"/>
    <x v="1"/>
    <m/>
    <x v="0"/>
  </r>
  <r>
    <x v="1"/>
    <x v="17"/>
    <x v="87"/>
    <s v="MONTECARLO LIMITED"/>
    <s v="NAGPUR-MUMBAI EXPRESSWAY"/>
    <x v="1"/>
    <x v="2"/>
    <x v="0"/>
    <n v="55"/>
    <m/>
    <n v="55"/>
    <n v="52200"/>
    <n v="50093"/>
    <s v="15.06.2021"/>
    <x v="1"/>
    <m/>
    <x v="0"/>
  </r>
  <r>
    <x v="1"/>
    <x v="17"/>
    <x v="87"/>
    <s v="MONTECARLO LIMITED"/>
    <s v="NAGPUR-MUMBAI EXPRESSWAY"/>
    <x v="1"/>
    <x v="3"/>
    <x v="0"/>
    <n v="55"/>
    <m/>
    <n v="55"/>
    <n v="52200"/>
    <n v="50093"/>
    <s v="15.06.2021"/>
    <x v="1"/>
    <m/>
    <x v="0"/>
  </r>
  <r>
    <x v="1"/>
    <x v="17"/>
    <x v="87"/>
    <s v="MONTECARLO LIMITED"/>
    <s v="NAGPUR-MUMBAI EXPRESSWAY"/>
    <x v="1"/>
    <x v="4"/>
    <x v="0"/>
    <n v="20"/>
    <m/>
    <n v="20"/>
    <n v="52200"/>
    <n v="50093"/>
    <s v="15.06.2021"/>
    <x v="1"/>
    <m/>
    <x v="0"/>
  </r>
  <r>
    <x v="1"/>
    <x v="17"/>
    <x v="87"/>
    <s v="MONTECARLO LIMITED"/>
    <s v="NAGPUR-MUMBAI EXPRESSWAY"/>
    <x v="1"/>
    <x v="5"/>
    <x v="0"/>
    <n v="13"/>
    <m/>
    <n v="13"/>
    <n v="52400"/>
    <n v="50093"/>
    <s v="15.06.2021"/>
    <x v="1"/>
    <m/>
    <x v="0"/>
  </r>
  <r>
    <x v="1"/>
    <x v="17"/>
    <x v="88"/>
    <s v="RCCPL"/>
    <s v="MUKUTBAN"/>
    <x v="0"/>
    <x v="7"/>
    <x v="0"/>
    <n v="10"/>
    <m/>
    <n v="10"/>
    <n v="53750"/>
    <n v="51980"/>
    <s v="15.06.2021"/>
    <x v="1"/>
    <m/>
    <x v="0"/>
  </r>
  <r>
    <x v="1"/>
    <x v="17"/>
    <x v="88"/>
    <s v="RCCPL"/>
    <s v="MUKUTBAN"/>
    <x v="0"/>
    <x v="0"/>
    <x v="0"/>
    <n v="60"/>
    <m/>
    <n v="60"/>
    <n v="52750"/>
    <n v="50980"/>
    <s v="15.06.2021"/>
    <x v="1"/>
    <m/>
    <x v="0"/>
  </r>
  <r>
    <x v="1"/>
    <x v="17"/>
    <x v="88"/>
    <s v="RCCPL"/>
    <s v="MUKUTBAN"/>
    <x v="0"/>
    <x v="1"/>
    <x v="0"/>
    <n v="35"/>
    <m/>
    <n v="35"/>
    <n v="51750"/>
    <n v="49980"/>
    <s v="15.06.2021"/>
    <x v="1"/>
    <m/>
    <x v="0"/>
  </r>
  <r>
    <x v="1"/>
    <x v="17"/>
    <x v="88"/>
    <s v="RCCPL"/>
    <s v="MUKUTBAN"/>
    <x v="1"/>
    <x v="4"/>
    <x v="0"/>
    <n v="60"/>
    <m/>
    <n v="60"/>
    <n v="52400"/>
    <n v="50293"/>
    <s v="15.06.2021"/>
    <x v="1"/>
    <m/>
    <x v="0"/>
  </r>
  <r>
    <x v="1"/>
    <x v="17"/>
    <x v="88"/>
    <s v="RCCPL"/>
    <s v="MUKUTBAN"/>
    <x v="1"/>
    <x v="5"/>
    <x v="0"/>
    <n v="20"/>
    <m/>
    <n v="20"/>
    <n v="52400"/>
    <n v="50293"/>
    <s v="15.06.2021"/>
    <x v="1"/>
    <m/>
    <x v="0"/>
  </r>
  <r>
    <x v="1"/>
    <x v="17"/>
    <x v="89"/>
    <s v="MURLI INDUSTRIES"/>
    <s v="CEMENT PLANT-EXPANSION"/>
    <x v="3"/>
    <x v="13"/>
    <x v="2"/>
    <n v="17.5"/>
    <m/>
    <n v="17.5"/>
    <n v="47800"/>
    <n v="46693"/>
    <s v="31.05.2021"/>
    <x v="1"/>
    <m/>
    <x v="0"/>
  </r>
  <r>
    <x v="1"/>
    <x v="17"/>
    <x v="90"/>
    <s v="SIEMENS LTD"/>
    <s v="ELECTRIFICATION"/>
    <x v="5"/>
    <x v="6"/>
    <x v="2"/>
    <n v="32"/>
    <m/>
    <n v="32"/>
    <n v="50600"/>
    <n v="48493"/>
    <s v="15.06.2021"/>
    <x v="1"/>
    <m/>
    <x v="0"/>
  </r>
  <r>
    <x v="1"/>
    <x v="17"/>
    <x v="47"/>
    <s v="ABHILASHA ENTERPRISES"/>
    <s v="NAGARNAR STEEL PLANT WORKS"/>
    <x v="0"/>
    <x v="7"/>
    <x v="0"/>
    <n v="78"/>
    <m/>
    <n v="78"/>
    <n v="54600"/>
    <n v="52830"/>
    <s v="30.06.2021"/>
    <x v="1"/>
    <m/>
    <x v="0"/>
  </r>
  <r>
    <x v="1"/>
    <x v="17"/>
    <x v="47"/>
    <s v="ABHILASHA ENTERPRISES"/>
    <s v="NAGARNAR STEEL PLANT WORKS"/>
    <x v="0"/>
    <x v="0"/>
    <x v="0"/>
    <n v="83"/>
    <m/>
    <n v="83"/>
    <n v="53600"/>
    <n v="51830"/>
    <s v="30.06.2021"/>
    <x v="1"/>
    <m/>
    <x v="0"/>
  </r>
  <r>
    <x v="1"/>
    <x v="17"/>
    <x v="47"/>
    <s v="ABHILASHA ENTERPRISES"/>
    <s v="NAGARNAR STEEL PLANT WORKS"/>
    <x v="1"/>
    <x v="2"/>
    <x v="0"/>
    <n v="125"/>
    <m/>
    <n v="125"/>
    <n v="52600"/>
    <n v="50493"/>
    <s v="30.06.2021"/>
    <x v="1"/>
    <m/>
    <x v="0"/>
  </r>
  <r>
    <x v="1"/>
    <x v="17"/>
    <x v="47"/>
    <s v="ABHILASHA ENTERPRISES"/>
    <s v="NAGARNAR STEEL PLANT WORKS"/>
    <x v="1"/>
    <x v="3"/>
    <x v="0"/>
    <n v="173"/>
    <m/>
    <n v="173"/>
    <n v="52600"/>
    <n v="50493"/>
    <s v="30.06.2021"/>
    <x v="1"/>
    <m/>
    <x v="0"/>
  </r>
  <r>
    <x v="1"/>
    <x v="17"/>
    <x v="47"/>
    <s v="ABHILASHA ENTERPRISES"/>
    <s v="NAGARNAR STEEL PLANT WORKS"/>
    <x v="1"/>
    <x v="4"/>
    <x v="0"/>
    <n v="160"/>
    <m/>
    <n v="160"/>
    <n v="52600"/>
    <n v="50493"/>
    <s v="30.06.2021"/>
    <x v="1"/>
    <m/>
    <x v="0"/>
  </r>
  <r>
    <x v="1"/>
    <x v="17"/>
    <x v="86"/>
    <s v="VARDHMAN FABRICS"/>
    <s v="TEXTILE UNIT-EXPANSION"/>
    <x v="0"/>
    <x v="7"/>
    <x v="0"/>
    <n v="22"/>
    <n v="22"/>
    <n v="0"/>
    <m/>
    <m/>
    <s v="30.06.2021"/>
    <x v="2"/>
    <m/>
    <x v="0"/>
  </r>
  <r>
    <x v="1"/>
    <x v="18"/>
    <x v="91"/>
    <s v="GR  Infraprojects Ltd"/>
    <s v="Road Project, Solapur"/>
    <x v="5"/>
    <x v="5"/>
    <x v="1"/>
    <n v="100"/>
    <m/>
    <n v="100"/>
    <n v="49900"/>
    <n v="47158"/>
    <s v="30.06.2021"/>
    <x v="2"/>
    <m/>
    <x v="0"/>
  </r>
  <r>
    <x v="4"/>
    <x v="19"/>
    <x v="2"/>
    <s v="DAEWOO L&amp;T JV"/>
    <m/>
    <x v="1"/>
    <x v="2"/>
    <x v="0"/>
    <n v="29.3"/>
    <m/>
    <n v="29.3"/>
    <n v="51700"/>
    <n v="49188.98"/>
    <s v="15.06.2021"/>
    <x v="1"/>
    <m/>
    <x v="0"/>
  </r>
  <r>
    <x v="4"/>
    <x v="19"/>
    <x v="2"/>
    <s v="DAEWOO L&amp;T JV"/>
    <m/>
    <x v="1"/>
    <x v="3"/>
    <x v="0"/>
    <n v="60"/>
    <m/>
    <n v="60"/>
    <n v="51700"/>
    <n v="49188.98"/>
    <s v="15.06.2021"/>
    <x v="1"/>
    <m/>
    <x v="0"/>
  </r>
  <r>
    <x v="4"/>
    <x v="19"/>
    <x v="2"/>
    <s v="DAEWOO L&amp;T JV"/>
    <m/>
    <x v="1"/>
    <x v="4"/>
    <x v="0"/>
    <n v="150"/>
    <n v="110"/>
    <n v="40"/>
    <n v="51700"/>
    <n v="49188.98"/>
    <s v="15.06.2021"/>
    <x v="1"/>
    <m/>
    <x v="0"/>
  </r>
  <r>
    <x v="4"/>
    <x v="19"/>
    <x v="2"/>
    <s v="L&amp;T HC"/>
    <m/>
    <x v="1"/>
    <x v="3"/>
    <x v="0"/>
    <n v="26"/>
    <m/>
    <n v="26"/>
    <n v="51700"/>
    <n v="49188.98"/>
    <s v="15.05.2021"/>
    <x v="1"/>
    <m/>
    <x v="0"/>
  </r>
  <r>
    <x v="4"/>
    <x v="19"/>
    <x v="2"/>
    <s v="L&amp;T HC"/>
    <m/>
    <x v="1"/>
    <x v="4"/>
    <x v="0"/>
    <n v="302"/>
    <n v="196"/>
    <n v="106"/>
    <n v="51700"/>
    <n v="49188.98"/>
    <s v="15.05.2021"/>
    <x v="1"/>
    <m/>
    <x v="0"/>
  </r>
  <r>
    <x v="4"/>
    <x v="19"/>
    <x v="2"/>
    <s v="L&amp;T HC"/>
    <m/>
    <x v="1"/>
    <x v="5"/>
    <x v="0"/>
    <n v="592"/>
    <n v="196"/>
    <n v="396"/>
    <n v="51700"/>
    <n v="49188.98"/>
    <s v="15.05.2021"/>
    <x v="1"/>
    <m/>
    <x v="0"/>
  </r>
  <r>
    <x v="4"/>
    <x v="19"/>
    <x v="92"/>
    <s v="Thermax Group"/>
    <m/>
    <x v="0"/>
    <x v="7"/>
    <x v="0"/>
    <n v="80"/>
    <n v="14"/>
    <n v="66"/>
    <n v="54050"/>
    <n v="52017.57"/>
    <s v="15.06.2021"/>
    <x v="1"/>
    <m/>
    <x v="0"/>
  </r>
  <r>
    <x v="4"/>
    <x v="19"/>
    <x v="92"/>
    <s v="Thermax Group"/>
    <m/>
    <x v="0"/>
    <x v="0"/>
    <x v="0"/>
    <n v="82"/>
    <n v="82"/>
    <n v="0"/>
    <n v="53050"/>
    <n v="51017.57"/>
    <s v="15.06.2021"/>
    <x v="1"/>
    <m/>
    <x v="0"/>
  </r>
  <r>
    <x v="4"/>
    <x v="19"/>
    <x v="92"/>
    <s v="Thermax Group"/>
    <m/>
    <x v="0"/>
    <x v="1"/>
    <x v="0"/>
    <n v="32"/>
    <m/>
    <n v="32"/>
    <n v="52050"/>
    <n v="50017.57"/>
    <s v="15.06.2021"/>
    <x v="1"/>
    <m/>
    <x v="0"/>
  </r>
  <r>
    <x v="4"/>
    <x v="19"/>
    <x v="92"/>
    <s v="Thermax Group"/>
    <m/>
    <x v="1"/>
    <x v="2"/>
    <x v="0"/>
    <n v="87"/>
    <n v="30"/>
    <n v="57"/>
    <n v="52000"/>
    <n v="49488.98"/>
    <s v="15.06.2021"/>
    <x v="1"/>
    <m/>
    <x v="0"/>
  </r>
  <r>
    <x v="4"/>
    <x v="19"/>
    <x v="92"/>
    <s v="Thermax Group"/>
    <m/>
    <x v="1"/>
    <x v="3"/>
    <x v="0"/>
    <n v="94"/>
    <n v="30"/>
    <n v="64"/>
    <n v="52000"/>
    <n v="49488.98"/>
    <s v="15.06.2021"/>
    <x v="1"/>
    <m/>
    <x v="0"/>
  </r>
  <r>
    <x v="4"/>
    <x v="19"/>
    <x v="92"/>
    <s v="Thermax Group"/>
    <m/>
    <x v="1"/>
    <x v="4"/>
    <x v="0"/>
    <n v="135"/>
    <n v="32"/>
    <n v="103"/>
    <n v="52000"/>
    <n v="49488.98"/>
    <s v="15.06.2021"/>
    <x v="1"/>
    <m/>
    <x v="0"/>
  </r>
  <r>
    <x v="4"/>
    <x v="19"/>
    <x v="92"/>
    <s v="Thermax Group"/>
    <m/>
    <x v="1"/>
    <x v="5"/>
    <x v="0"/>
    <n v="14"/>
    <m/>
    <n v="14"/>
    <n v="52000"/>
    <n v="49488.98"/>
    <s v="15.06.2021"/>
    <x v="1"/>
    <m/>
    <x v="0"/>
  </r>
  <r>
    <x v="4"/>
    <x v="19"/>
    <x v="93"/>
    <s v="SP SINGLA"/>
    <m/>
    <x v="1"/>
    <x v="3"/>
    <x v="0"/>
    <n v="4"/>
    <n v="4"/>
    <n v="0"/>
    <m/>
    <m/>
    <s v="30.06.2021"/>
    <x v="2"/>
    <m/>
    <x v="0"/>
  </r>
  <r>
    <x v="4"/>
    <x v="19"/>
    <x v="93"/>
    <s v="SP SINGLA"/>
    <m/>
    <x v="1"/>
    <x v="4"/>
    <x v="0"/>
    <n v="26"/>
    <n v="26"/>
    <n v="0"/>
    <m/>
    <m/>
    <s v="30.06.2021"/>
    <x v="2"/>
    <m/>
    <x v="0"/>
  </r>
  <r>
    <x v="2"/>
    <x v="20"/>
    <x v="2"/>
    <s v="L&amp;T Limited"/>
    <s v="Cochin Shipyard Project"/>
    <x v="1"/>
    <x v="4"/>
    <x v="0"/>
    <n v="155"/>
    <n v="154"/>
    <n v="1"/>
    <n v="51900"/>
    <n v="48775"/>
    <s v="15.06.2021"/>
    <x v="1"/>
    <m/>
    <x v="0"/>
  </r>
  <r>
    <x v="2"/>
    <x v="20"/>
    <x v="94"/>
    <s v="KSEB Limited"/>
    <s v="Transmission Towers"/>
    <x v="3"/>
    <x v="23"/>
    <x v="2"/>
    <n v="3325"/>
    <m/>
    <n v="3325"/>
    <n v="49900"/>
    <n v="46775"/>
    <s v="30.06.2021"/>
    <x v="1"/>
    <m/>
    <x v="0"/>
  </r>
  <r>
    <x v="2"/>
    <x v="20"/>
    <x v="94"/>
    <s v="KSEB Limited"/>
    <s v="Transmission Towers"/>
    <x v="3"/>
    <x v="24"/>
    <x v="2"/>
    <n v="813"/>
    <m/>
    <n v="813"/>
    <n v="49900"/>
    <n v="46775"/>
    <s v="30.06.2021"/>
    <x v="1"/>
    <m/>
    <x v="0"/>
  </r>
  <r>
    <x v="2"/>
    <x v="20"/>
    <x v="94"/>
    <s v="KSEB Limited"/>
    <s v="Transmission Towers"/>
    <x v="5"/>
    <x v="2"/>
    <x v="1"/>
    <n v="741"/>
    <m/>
    <n v="741"/>
    <n v="53600"/>
    <n v="50475"/>
    <s v="30.06.2021"/>
    <x v="1"/>
    <m/>
    <x v="0"/>
  </r>
  <r>
    <x v="2"/>
    <x v="20"/>
    <x v="94"/>
    <s v="KSEB Limited"/>
    <s v="Transmission Towers"/>
    <x v="5"/>
    <x v="3"/>
    <x v="1"/>
    <n v="329"/>
    <m/>
    <n v="329"/>
    <n v="53600"/>
    <n v="50475"/>
    <s v="30.06.2021"/>
    <x v="1"/>
    <m/>
    <x v="0"/>
  </r>
  <r>
    <x v="2"/>
    <x v="20"/>
    <x v="95"/>
    <s v="PREM CONSTRUCTION"/>
    <m/>
    <x v="0"/>
    <x v="7"/>
    <x v="0"/>
    <n v="6"/>
    <m/>
    <n v="6"/>
    <m/>
    <m/>
    <s v="30.06.2021"/>
    <x v="2"/>
    <m/>
    <x v="0"/>
  </r>
  <r>
    <x v="2"/>
    <x v="20"/>
    <x v="95"/>
    <s v="PREM CONSTRUCTION"/>
    <m/>
    <x v="0"/>
    <x v="0"/>
    <x v="0"/>
    <n v="1"/>
    <m/>
    <n v="1"/>
    <m/>
    <m/>
    <s v="30.06.2021"/>
    <x v="2"/>
    <m/>
    <x v="0"/>
  </r>
  <r>
    <x v="2"/>
    <x v="20"/>
    <x v="95"/>
    <s v="PREM CONSTRUCTION"/>
    <m/>
    <x v="0"/>
    <x v="1"/>
    <x v="0"/>
    <n v="1"/>
    <m/>
    <n v="1"/>
    <m/>
    <m/>
    <s v="30.06.2021"/>
    <x v="2"/>
    <m/>
    <x v="0"/>
  </r>
  <r>
    <x v="2"/>
    <x v="20"/>
    <x v="95"/>
    <s v="PREM CONSTRUCTION"/>
    <m/>
    <x v="1"/>
    <x v="2"/>
    <x v="0"/>
    <n v="1"/>
    <m/>
    <n v="1"/>
    <m/>
    <m/>
    <s v="30.06.2021"/>
    <x v="2"/>
    <m/>
    <x v="0"/>
  </r>
  <r>
    <x v="2"/>
    <x v="20"/>
    <x v="95"/>
    <s v="PREM CONSTRUCTION"/>
    <m/>
    <x v="1"/>
    <x v="3"/>
    <x v="0"/>
    <n v="4"/>
    <m/>
    <n v="4"/>
    <m/>
    <m/>
    <s v="30.06.2021"/>
    <x v="2"/>
    <m/>
    <x v="0"/>
  </r>
  <r>
    <x v="2"/>
    <x v="20"/>
    <x v="95"/>
    <s v="PREM CONSTRUCTION"/>
    <m/>
    <x v="1"/>
    <x v="4"/>
    <x v="0"/>
    <n v="1"/>
    <m/>
    <n v="1"/>
    <m/>
    <m/>
    <s v="30.06.2021"/>
    <x v="2"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gridDropZones="1" multipleFieldFilters="0">
  <location ref="A3:F21" firstHeaderRow="1" firstDataRow="2" firstDataCol="3"/>
  <pivotFields count="17">
    <pivotField axis="axisRow" compact="0" outline="0" showAll="0">
      <items count="6">
        <item x="3"/>
        <item x="4"/>
        <item x="0"/>
        <item x="2"/>
        <item x="1"/>
        <item t="default"/>
      </items>
    </pivotField>
    <pivotField compact="0" outline="0" showAll="0" defaultSubtotal="0"/>
    <pivotField compact="0" outline="0" showAll="0"/>
    <pivotField compact="0" outline="0" showAll="0"/>
    <pivotField compact="0" outline="0" showAll="0"/>
    <pivotField axis="axisRow" compact="0" outline="0" showAll="0">
      <items count="20">
        <item h="1" m="1" x="11"/>
        <item h="1" x="8"/>
        <item h="1" m="1" x="13"/>
        <item h="1" m="1" x="14"/>
        <item h="1" x="3"/>
        <item h="1" x="4"/>
        <item m="1" x="17"/>
        <item x="1"/>
        <item x="10"/>
        <item x="0"/>
        <item m="1" x="18"/>
        <item m="1" x="12"/>
        <item h="1" x="2"/>
        <item h="1" x="5"/>
        <item h="1" x="7"/>
        <item h="1" m="1" x="15"/>
        <item h="1" x="6"/>
        <item h="1" m="1" x="16"/>
        <item h="1" x="9"/>
        <item t="default"/>
      </items>
    </pivotField>
    <pivotField compact="0" outline="0" showAll="0"/>
    <pivotField compact="0" outline="0" showAll="0"/>
    <pivotField dataField="1" compact="0" outline="0" showAll="0"/>
    <pivotField dataField="1" compact="0" outline="0" showAll="0"/>
    <pivotField compact="0" outline="0" showAll="0" defaultSubtota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 defaultSubtotal="0"/>
    <pivotField axis="axisRow" compact="0" outline="0" showAll="0" defaultSubtotal="0">
      <items count="4">
        <item m="1" x="2"/>
        <item x="0"/>
        <item m="1" x="1"/>
        <item m="1" x="3"/>
      </items>
    </pivotField>
  </pivotFields>
  <rowFields count="3">
    <field x="16"/>
    <field x="0"/>
    <field x="5"/>
  </rowFields>
  <rowItems count="17">
    <i>
      <x v="1"/>
      <x/>
      <x v="7"/>
    </i>
    <i r="2">
      <x v="9"/>
    </i>
    <i t="default" r="1">
      <x/>
    </i>
    <i r="1">
      <x v="1"/>
      <x v="7"/>
    </i>
    <i r="2">
      <x v="9"/>
    </i>
    <i t="default" r="1">
      <x v="1"/>
    </i>
    <i r="1">
      <x v="2"/>
      <x v="7"/>
    </i>
    <i r="2">
      <x v="9"/>
    </i>
    <i t="default" r="1">
      <x v="2"/>
    </i>
    <i r="1">
      <x v="3"/>
      <x v="7"/>
    </i>
    <i r="2">
      <x v="9"/>
    </i>
    <i t="default" r="1">
      <x v="3"/>
    </i>
    <i r="1">
      <x v="4"/>
      <x v="7"/>
    </i>
    <i r="2">
      <x v="8"/>
    </i>
    <i r="2">
      <x v="9"/>
    </i>
    <i t="default" r="1"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TOTAL PO QTY" fld="8" baseField="0" baseItem="0"/>
    <dataField name="Sum of SUPPLIED QTY" fld="9" baseField="1" baseItem="2"/>
    <dataField name="Average of NSR" fld="12" subtotal="average" baseField="0" baseItem="1"/>
  </dataFields>
  <formats count="3">
    <format dxfId="2">
      <pivotArea outline="0" collapsedLevelsAreSubtotals="1" fieldPosition="0"/>
    </format>
    <format dxfId="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0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3"/>
  <sheetViews>
    <sheetView tabSelected="1" zoomScale="82" zoomScaleNormal="70" workbookViewId="0">
      <selection activeCell="C7" sqref="C7"/>
    </sheetView>
  </sheetViews>
  <sheetFormatPr defaultRowHeight="14.5" x14ac:dyDescent="0.35"/>
  <cols>
    <col min="1" max="1" width="9.453125" bestFit="1" customWidth="1"/>
    <col min="2" max="2" width="11.453125" customWidth="1"/>
    <col min="3" max="4" width="31.54296875" bestFit="1" customWidth="1"/>
    <col min="5" max="5" width="68.453125" bestFit="1" customWidth="1"/>
    <col min="6" max="6" width="15.453125" style="1" bestFit="1" customWidth="1"/>
    <col min="7" max="7" width="9" style="1" customWidth="1"/>
    <col min="8" max="8" width="11.453125" style="10" customWidth="1"/>
    <col min="9" max="9" width="10" style="11" customWidth="1"/>
    <col min="10" max="10" width="9.1796875" style="11"/>
    <col min="11" max="11" width="9.1796875" style="8"/>
    <col min="12" max="12" width="9.1796875" style="9"/>
    <col min="14" max="14" width="11.1796875" style="10" bestFit="1" customWidth="1"/>
    <col min="15" max="16" width="9.1796875" style="10"/>
  </cols>
  <sheetData>
    <row r="1" spans="1:16" s="6" customFormat="1" ht="29" x14ac:dyDescent="0.35">
      <c r="A1" s="25" t="s">
        <v>12</v>
      </c>
      <c r="B1" s="26" t="s">
        <v>0</v>
      </c>
      <c r="C1" s="26" t="s">
        <v>66</v>
      </c>
      <c r="D1" s="26" t="s">
        <v>1</v>
      </c>
      <c r="E1" s="26" t="s">
        <v>2</v>
      </c>
      <c r="F1" s="26" t="s">
        <v>3</v>
      </c>
      <c r="G1" s="26" t="s">
        <v>4</v>
      </c>
      <c r="H1" s="26" t="s">
        <v>17</v>
      </c>
      <c r="I1" s="27" t="s">
        <v>5</v>
      </c>
      <c r="J1" s="27" t="s">
        <v>6</v>
      </c>
      <c r="K1" s="28" t="s">
        <v>69</v>
      </c>
      <c r="L1" s="29" t="s">
        <v>7</v>
      </c>
      <c r="M1" s="26" t="s">
        <v>8</v>
      </c>
      <c r="N1" s="26" t="s">
        <v>9</v>
      </c>
      <c r="O1" s="25" t="s">
        <v>14</v>
      </c>
      <c r="P1" s="30" t="s">
        <v>26</v>
      </c>
    </row>
    <row r="2" spans="1:16" s="7" customFormat="1" x14ac:dyDescent="0.35">
      <c r="A2" s="22" t="s">
        <v>13</v>
      </c>
      <c r="B2" s="22" t="s">
        <v>67</v>
      </c>
      <c r="C2" s="16" t="s">
        <v>73</v>
      </c>
      <c r="D2" s="16" t="s">
        <v>73</v>
      </c>
      <c r="E2" s="16" t="s">
        <v>74</v>
      </c>
      <c r="F2" s="22" t="s">
        <v>16</v>
      </c>
      <c r="G2" s="19">
        <v>10</v>
      </c>
      <c r="H2" s="19" t="s">
        <v>68</v>
      </c>
      <c r="I2" s="24">
        <v>30</v>
      </c>
      <c r="J2" s="24">
        <v>0</v>
      </c>
      <c r="K2" s="20">
        <f t="shared" ref="K2:K4" si="0">I2-J2</f>
        <v>30</v>
      </c>
      <c r="L2" s="31">
        <f>55300-640</f>
        <v>54660</v>
      </c>
      <c r="M2" s="22">
        <f t="shared" ref="M2" si="1">L2-3125</f>
        <v>51535</v>
      </c>
      <c r="N2" s="14" t="s">
        <v>77</v>
      </c>
      <c r="O2" s="23" t="s">
        <v>72</v>
      </c>
      <c r="P2" s="19" t="s">
        <v>27</v>
      </c>
    </row>
    <row r="3" spans="1:16" s="7" customFormat="1" x14ac:dyDescent="0.35">
      <c r="A3" s="22" t="s">
        <v>13</v>
      </c>
      <c r="B3" s="22" t="s">
        <v>67</v>
      </c>
      <c r="C3" s="16" t="s">
        <v>73</v>
      </c>
      <c r="D3" s="16" t="s">
        <v>73</v>
      </c>
      <c r="E3" s="16" t="s">
        <v>74</v>
      </c>
      <c r="F3" s="22" t="s">
        <v>16</v>
      </c>
      <c r="G3" s="19">
        <v>12</v>
      </c>
      <c r="H3" s="19" t="s">
        <v>68</v>
      </c>
      <c r="I3" s="24">
        <v>60</v>
      </c>
      <c r="J3" s="24">
        <v>29.64</v>
      </c>
      <c r="K3" s="20">
        <f t="shared" si="0"/>
        <v>30.36</v>
      </c>
      <c r="L3" s="31">
        <f>54850-640</f>
        <v>54210</v>
      </c>
      <c r="M3" s="22">
        <f>L3-3125</f>
        <v>51085</v>
      </c>
      <c r="N3" s="14" t="s">
        <v>77</v>
      </c>
      <c r="O3" s="23" t="s">
        <v>72</v>
      </c>
      <c r="P3" s="19" t="s">
        <v>27</v>
      </c>
    </row>
    <row r="4" spans="1:16" s="7" customFormat="1" x14ac:dyDescent="0.35">
      <c r="A4" s="22" t="s">
        <v>13</v>
      </c>
      <c r="B4" s="22" t="s">
        <v>67</v>
      </c>
      <c r="C4" s="16" t="s">
        <v>73</v>
      </c>
      <c r="D4" s="16" t="s">
        <v>73</v>
      </c>
      <c r="E4" s="16" t="s">
        <v>74</v>
      </c>
      <c r="F4" s="22" t="s">
        <v>70</v>
      </c>
      <c r="G4" s="19">
        <v>25</v>
      </c>
      <c r="H4" s="19" t="s">
        <v>68</v>
      </c>
      <c r="I4" s="24">
        <v>5.93</v>
      </c>
      <c r="J4" s="24">
        <v>0</v>
      </c>
      <c r="K4" s="20">
        <f t="shared" si="0"/>
        <v>5.93</v>
      </c>
      <c r="L4" s="31">
        <v>54550</v>
      </c>
      <c r="M4" s="15">
        <f t="shared" ref="M4" si="2">L4-3850</f>
        <v>50700</v>
      </c>
      <c r="N4" s="14" t="s">
        <v>77</v>
      </c>
      <c r="O4" s="23" t="s">
        <v>72</v>
      </c>
      <c r="P4" s="19" t="s">
        <v>27</v>
      </c>
    </row>
    <row r="5" spans="1:16" x14ac:dyDescent="0.35">
      <c r="A5" s="15" t="s">
        <v>13</v>
      </c>
      <c r="B5" s="15" t="s">
        <v>67</v>
      </c>
      <c r="C5" s="16" t="s">
        <v>57</v>
      </c>
      <c r="D5" s="16" t="s">
        <v>57</v>
      </c>
      <c r="E5" s="17" t="s">
        <v>75</v>
      </c>
      <c r="F5" s="18" t="s">
        <v>16</v>
      </c>
      <c r="G5" s="14">
        <v>8</v>
      </c>
      <c r="H5" s="19" t="s">
        <v>68</v>
      </c>
      <c r="I5" s="13">
        <f>8.09+45</f>
        <v>53.09</v>
      </c>
      <c r="J5" s="24">
        <f>8.03+17.31</f>
        <v>25.339999999999996</v>
      </c>
      <c r="K5" s="20">
        <f t="shared" ref="K5:K8" si="3">I5-J5</f>
        <v>27.750000000000007</v>
      </c>
      <c r="L5" s="21">
        <f>57340-640</f>
        <v>56700</v>
      </c>
      <c r="M5" s="22">
        <f>L5-3125</f>
        <v>53575</v>
      </c>
      <c r="N5" s="14" t="s">
        <v>78</v>
      </c>
      <c r="O5" s="23" t="s">
        <v>72</v>
      </c>
      <c r="P5" s="19" t="s">
        <v>27</v>
      </c>
    </row>
    <row r="6" spans="1:16" s="5" customFormat="1" x14ac:dyDescent="0.35">
      <c r="A6" s="15" t="s">
        <v>13</v>
      </c>
      <c r="B6" s="15" t="s">
        <v>67</v>
      </c>
      <c r="C6" s="16" t="s">
        <v>57</v>
      </c>
      <c r="D6" s="16" t="s">
        <v>57</v>
      </c>
      <c r="E6" s="17" t="s">
        <v>75</v>
      </c>
      <c r="F6" s="18" t="s">
        <v>16</v>
      </c>
      <c r="G6" s="14">
        <v>12</v>
      </c>
      <c r="H6" s="19" t="s">
        <v>68</v>
      </c>
      <c r="I6" s="13">
        <v>42</v>
      </c>
      <c r="J6" s="24">
        <f>14.93+11.79</f>
        <v>26.72</v>
      </c>
      <c r="K6" s="20">
        <f t="shared" ref="K6" si="4">I6-J6</f>
        <v>15.280000000000001</v>
      </c>
      <c r="L6" s="21">
        <v>55200</v>
      </c>
      <c r="M6" s="22">
        <f>L6-3125</f>
        <v>52075</v>
      </c>
      <c r="N6" s="14" t="s">
        <v>78</v>
      </c>
      <c r="O6" s="23" t="s">
        <v>72</v>
      </c>
      <c r="P6" s="19" t="s">
        <v>27</v>
      </c>
    </row>
    <row r="7" spans="1:16" x14ac:dyDescent="0.35">
      <c r="A7" s="15" t="s">
        <v>13</v>
      </c>
      <c r="B7" s="15" t="s">
        <v>67</v>
      </c>
      <c r="C7" s="16" t="s">
        <v>57</v>
      </c>
      <c r="D7" s="16" t="s">
        <v>57</v>
      </c>
      <c r="E7" s="17" t="s">
        <v>75</v>
      </c>
      <c r="F7" s="18" t="s">
        <v>16</v>
      </c>
      <c r="G7" s="14">
        <v>20</v>
      </c>
      <c r="H7" s="19" t="s">
        <v>68</v>
      </c>
      <c r="I7" s="13">
        <f>0.59+120</f>
        <v>120.59</v>
      </c>
      <c r="J7" s="24">
        <f>29.76+25.52</f>
        <v>55.28</v>
      </c>
      <c r="K7" s="20">
        <f t="shared" si="3"/>
        <v>65.31</v>
      </c>
      <c r="L7" s="21">
        <v>54850</v>
      </c>
      <c r="M7" s="22">
        <f>L7-3850</f>
        <v>51000</v>
      </c>
      <c r="N7" s="14" t="s">
        <v>78</v>
      </c>
      <c r="O7" s="23" t="s">
        <v>72</v>
      </c>
      <c r="P7" s="19" t="s">
        <v>27</v>
      </c>
    </row>
    <row r="8" spans="1:16" x14ac:dyDescent="0.35">
      <c r="A8" s="15" t="s">
        <v>13</v>
      </c>
      <c r="B8" s="15" t="s">
        <v>67</v>
      </c>
      <c r="C8" s="16" t="s">
        <v>57</v>
      </c>
      <c r="D8" s="16" t="s">
        <v>57</v>
      </c>
      <c r="E8" s="17" t="s">
        <v>75</v>
      </c>
      <c r="F8" s="18" t="s">
        <v>16</v>
      </c>
      <c r="G8" s="14">
        <v>25</v>
      </c>
      <c r="H8" s="19" t="s">
        <v>68</v>
      </c>
      <c r="I8" s="13">
        <f>52.19+215</f>
        <v>267.19</v>
      </c>
      <c r="J8" s="24">
        <f>28.47+19.57+30.14+30.31</f>
        <v>108.49000000000001</v>
      </c>
      <c r="K8" s="20">
        <f t="shared" si="3"/>
        <v>158.69999999999999</v>
      </c>
      <c r="L8" s="21">
        <v>54850</v>
      </c>
      <c r="M8" s="22">
        <f>L8-3850</f>
        <v>51000</v>
      </c>
      <c r="N8" s="14" t="s">
        <v>78</v>
      </c>
      <c r="O8" s="23" t="s">
        <v>72</v>
      </c>
      <c r="P8" s="19" t="s">
        <v>27</v>
      </c>
    </row>
    <row r="9" spans="1:16" s="7" customFormat="1" x14ac:dyDescent="0.35">
      <c r="A9" s="15" t="s">
        <v>13</v>
      </c>
      <c r="B9" s="15" t="s">
        <v>67</v>
      </c>
      <c r="C9" s="16" t="s">
        <v>73</v>
      </c>
      <c r="D9" s="16" t="s">
        <v>73</v>
      </c>
      <c r="E9" s="16" t="s">
        <v>76</v>
      </c>
      <c r="F9" s="22" t="s">
        <v>70</v>
      </c>
      <c r="G9" s="19">
        <v>16</v>
      </c>
      <c r="H9" s="12" t="s">
        <v>68</v>
      </c>
      <c r="I9" s="24">
        <f>109.48+35</f>
        <v>144.48000000000002</v>
      </c>
      <c r="J9" s="24">
        <f>34.05+36.6+23.52+29.92</f>
        <v>124.09</v>
      </c>
      <c r="K9" s="20">
        <f t="shared" ref="K9:K11" si="5">I9-J9</f>
        <v>20.390000000000015</v>
      </c>
      <c r="L9" s="31">
        <v>54550</v>
      </c>
      <c r="M9" s="15">
        <f t="shared" ref="M9:M11" si="6">L9-3850</f>
        <v>50700</v>
      </c>
      <c r="N9" s="19" t="s">
        <v>77</v>
      </c>
      <c r="O9" s="23" t="s">
        <v>72</v>
      </c>
      <c r="P9" s="19" t="s">
        <v>27</v>
      </c>
    </row>
    <row r="10" spans="1:16" s="7" customFormat="1" x14ac:dyDescent="0.35">
      <c r="A10" s="15" t="s">
        <v>13</v>
      </c>
      <c r="B10" s="15" t="s">
        <v>67</v>
      </c>
      <c r="C10" s="16" t="s">
        <v>73</v>
      </c>
      <c r="D10" s="16" t="s">
        <v>73</v>
      </c>
      <c r="E10" s="16" t="s">
        <v>76</v>
      </c>
      <c r="F10" s="22" t="s">
        <v>70</v>
      </c>
      <c r="G10" s="19">
        <v>25</v>
      </c>
      <c r="H10" s="12" t="s">
        <v>68</v>
      </c>
      <c r="I10" s="24">
        <v>75</v>
      </c>
      <c r="J10" s="24">
        <f>29.86+29.87+6.02</f>
        <v>65.75</v>
      </c>
      <c r="K10" s="20">
        <f t="shared" si="5"/>
        <v>9.25</v>
      </c>
      <c r="L10" s="31">
        <v>54550</v>
      </c>
      <c r="M10" s="15">
        <f t="shared" si="6"/>
        <v>50700</v>
      </c>
      <c r="N10" s="19" t="s">
        <v>77</v>
      </c>
      <c r="O10" s="23" t="s">
        <v>72</v>
      </c>
      <c r="P10" s="19" t="s">
        <v>27</v>
      </c>
    </row>
    <row r="11" spans="1:16" s="7" customFormat="1" x14ac:dyDescent="0.35">
      <c r="A11" s="15" t="s">
        <v>13</v>
      </c>
      <c r="B11" s="15" t="s">
        <v>67</v>
      </c>
      <c r="C11" s="16" t="s">
        <v>73</v>
      </c>
      <c r="D11" s="16" t="s">
        <v>73</v>
      </c>
      <c r="E11" s="16" t="s">
        <v>76</v>
      </c>
      <c r="F11" s="22" t="s">
        <v>70</v>
      </c>
      <c r="G11" s="19">
        <v>28</v>
      </c>
      <c r="H11" s="12" t="s">
        <v>68</v>
      </c>
      <c r="I11" s="24">
        <v>75</v>
      </c>
      <c r="J11" s="24">
        <v>0</v>
      </c>
      <c r="K11" s="20">
        <f t="shared" si="5"/>
        <v>75</v>
      </c>
      <c r="L11" s="31">
        <v>54550</v>
      </c>
      <c r="M11" s="15">
        <f t="shared" si="6"/>
        <v>50700</v>
      </c>
      <c r="N11" s="19" t="s">
        <v>77</v>
      </c>
      <c r="O11" s="23" t="s">
        <v>72</v>
      </c>
      <c r="P11" s="19" t="s">
        <v>27</v>
      </c>
    </row>
    <row r="12" spans="1:16" s="7" customFormat="1" x14ac:dyDescent="0.35">
      <c r="A12" s="22" t="s">
        <v>13</v>
      </c>
      <c r="B12" s="22" t="s">
        <v>67</v>
      </c>
      <c r="C12" s="32" t="s">
        <v>80</v>
      </c>
      <c r="D12" s="32" t="s">
        <v>80</v>
      </c>
      <c r="E12" s="32" t="s">
        <v>79</v>
      </c>
      <c r="F12" s="22" t="s">
        <v>16</v>
      </c>
      <c r="G12" s="19">
        <v>8</v>
      </c>
      <c r="H12" s="19" t="s">
        <v>68</v>
      </c>
      <c r="I12" s="24">
        <v>100</v>
      </c>
      <c r="J12" s="24">
        <v>0</v>
      </c>
      <c r="K12" s="20">
        <f t="shared" ref="K12:K18" si="7">I12-J12</f>
        <v>100</v>
      </c>
      <c r="L12" s="22">
        <v>56500</v>
      </c>
      <c r="M12" s="22">
        <f t="shared" ref="M12:M13" si="8">L12-3125</f>
        <v>53375</v>
      </c>
      <c r="N12" s="14" t="s">
        <v>77</v>
      </c>
      <c r="O12" s="23" t="s">
        <v>72</v>
      </c>
      <c r="P12" s="19" t="s">
        <v>27</v>
      </c>
    </row>
    <row r="13" spans="1:16" s="7" customFormat="1" x14ac:dyDescent="0.35">
      <c r="A13" s="22" t="s">
        <v>13</v>
      </c>
      <c r="B13" s="22" t="s">
        <v>67</v>
      </c>
      <c r="C13" s="32" t="s">
        <v>80</v>
      </c>
      <c r="D13" s="32" t="s">
        <v>80</v>
      </c>
      <c r="E13" s="32" t="s">
        <v>79</v>
      </c>
      <c r="F13" s="22" t="s">
        <v>16</v>
      </c>
      <c r="G13" s="19">
        <v>10</v>
      </c>
      <c r="H13" s="19" t="s">
        <v>68</v>
      </c>
      <c r="I13" s="24">
        <v>75</v>
      </c>
      <c r="J13" s="24">
        <v>0</v>
      </c>
      <c r="K13" s="20">
        <f t="shared" si="7"/>
        <v>75</v>
      </c>
      <c r="L13" s="31">
        <v>55500</v>
      </c>
      <c r="M13" s="22">
        <f t="shared" si="8"/>
        <v>52375</v>
      </c>
      <c r="N13" s="14" t="s">
        <v>77</v>
      </c>
      <c r="O13" s="23" t="s">
        <v>72</v>
      </c>
      <c r="P13" s="19" t="s">
        <v>27</v>
      </c>
    </row>
    <row r="14" spans="1:16" s="7" customFormat="1" x14ac:dyDescent="0.35">
      <c r="A14" s="22" t="s">
        <v>13</v>
      </c>
      <c r="B14" s="22" t="s">
        <v>67</v>
      </c>
      <c r="C14" s="32" t="s">
        <v>80</v>
      </c>
      <c r="D14" s="32" t="s">
        <v>80</v>
      </c>
      <c r="E14" s="32" t="s">
        <v>79</v>
      </c>
      <c r="F14" s="22" t="s">
        <v>16</v>
      </c>
      <c r="G14" s="19">
        <v>12</v>
      </c>
      <c r="H14" s="19" t="s">
        <v>68</v>
      </c>
      <c r="I14" s="24">
        <v>25</v>
      </c>
      <c r="J14" s="24">
        <v>24.57</v>
      </c>
      <c r="K14" s="20">
        <f t="shared" si="7"/>
        <v>0.42999999999999972</v>
      </c>
      <c r="L14" s="31">
        <v>55000</v>
      </c>
      <c r="M14" s="22">
        <f>L14-3125</f>
        <v>51875</v>
      </c>
      <c r="N14" s="14" t="s">
        <v>77</v>
      </c>
      <c r="O14" s="23" t="s">
        <v>72</v>
      </c>
      <c r="P14" s="19" t="s">
        <v>27</v>
      </c>
    </row>
    <row r="15" spans="1:16" s="7" customFormat="1" x14ac:dyDescent="0.35">
      <c r="A15" s="22" t="s">
        <v>13</v>
      </c>
      <c r="B15" s="22" t="s">
        <v>67</v>
      </c>
      <c r="C15" s="32" t="s">
        <v>80</v>
      </c>
      <c r="D15" s="32" t="s">
        <v>80</v>
      </c>
      <c r="E15" s="32" t="s">
        <v>79</v>
      </c>
      <c r="F15" s="22" t="s">
        <v>70</v>
      </c>
      <c r="G15" s="19">
        <v>16</v>
      </c>
      <c r="H15" s="19" t="s">
        <v>68</v>
      </c>
      <c r="I15" s="24">
        <v>75</v>
      </c>
      <c r="J15" s="24">
        <v>0</v>
      </c>
      <c r="K15" s="20">
        <f t="shared" si="7"/>
        <v>75</v>
      </c>
      <c r="L15" s="31">
        <v>55000</v>
      </c>
      <c r="M15" s="15">
        <f t="shared" ref="M15:M17" si="9">L15-3850</f>
        <v>51150</v>
      </c>
      <c r="N15" s="14" t="s">
        <v>77</v>
      </c>
      <c r="O15" s="23" t="s">
        <v>72</v>
      </c>
      <c r="P15" s="19" t="s">
        <v>27</v>
      </c>
    </row>
    <row r="16" spans="1:16" s="7" customFormat="1" x14ac:dyDescent="0.35">
      <c r="A16" s="22" t="s">
        <v>13</v>
      </c>
      <c r="B16" s="22" t="s">
        <v>67</v>
      </c>
      <c r="C16" s="32" t="s">
        <v>80</v>
      </c>
      <c r="D16" s="32" t="s">
        <v>80</v>
      </c>
      <c r="E16" s="32" t="s">
        <v>79</v>
      </c>
      <c r="F16" s="22" t="s">
        <v>70</v>
      </c>
      <c r="G16" s="19">
        <v>20</v>
      </c>
      <c r="H16" s="19" t="s">
        <v>68</v>
      </c>
      <c r="I16" s="24">
        <v>75</v>
      </c>
      <c r="J16" s="24">
        <v>29.64</v>
      </c>
      <c r="K16" s="20">
        <f t="shared" si="7"/>
        <v>45.36</v>
      </c>
      <c r="L16" s="31">
        <v>55000</v>
      </c>
      <c r="M16" s="15">
        <f t="shared" si="9"/>
        <v>51150</v>
      </c>
      <c r="N16" s="14" t="s">
        <v>77</v>
      </c>
      <c r="O16" s="23" t="s">
        <v>72</v>
      </c>
      <c r="P16" s="19" t="s">
        <v>27</v>
      </c>
    </row>
    <row r="17" spans="1:19" s="7" customFormat="1" x14ac:dyDescent="0.35">
      <c r="A17" s="22" t="s">
        <v>13</v>
      </c>
      <c r="B17" s="22" t="s">
        <v>67</v>
      </c>
      <c r="C17" s="32" t="s">
        <v>80</v>
      </c>
      <c r="D17" s="32" t="s">
        <v>80</v>
      </c>
      <c r="E17" s="32" t="s">
        <v>79</v>
      </c>
      <c r="F17" s="22" t="s">
        <v>70</v>
      </c>
      <c r="G17" s="19">
        <v>25</v>
      </c>
      <c r="H17" s="19" t="s">
        <v>68</v>
      </c>
      <c r="I17" s="24">
        <v>100</v>
      </c>
      <c r="J17" s="24">
        <v>6.88</v>
      </c>
      <c r="K17" s="20">
        <f t="shared" si="7"/>
        <v>93.12</v>
      </c>
      <c r="L17" s="31">
        <v>55000</v>
      </c>
      <c r="M17" s="15">
        <f t="shared" si="9"/>
        <v>51150</v>
      </c>
      <c r="N17" s="14" t="s">
        <v>77</v>
      </c>
      <c r="O17" s="23" t="s">
        <v>72</v>
      </c>
      <c r="P17" s="19" t="s">
        <v>27</v>
      </c>
    </row>
    <row r="18" spans="1:19" s="7" customFormat="1" x14ac:dyDescent="0.35">
      <c r="A18" s="15" t="s">
        <v>13</v>
      </c>
      <c r="B18" s="15" t="s">
        <v>67</v>
      </c>
      <c r="C18" s="32" t="s">
        <v>80</v>
      </c>
      <c r="D18" s="32" t="s">
        <v>80</v>
      </c>
      <c r="E18" s="32" t="s">
        <v>79</v>
      </c>
      <c r="F18" s="22" t="s">
        <v>70</v>
      </c>
      <c r="G18" s="12">
        <v>32</v>
      </c>
      <c r="H18" s="12" t="s">
        <v>68</v>
      </c>
      <c r="I18" s="24">
        <v>50</v>
      </c>
      <c r="J18" s="24">
        <v>0</v>
      </c>
      <c r="K18" s="20">
        <f t="shared" si="7"/>
        <v>50</v>
      </c>
      <c r="L18" s="31">
        <v>55000</v>
      </c>
      <c r="M18" s="15">
        <f>L18-3850</f>
        <v>51150</v>
      </c>
      <c r="N18" s="14" t="s">
        <v>77</v>
      </c>
      <c r="O18" s="23" t="s">
        <v>72</v>
      </c>
      <c r="P18" s="19" t="s">
        <v>27</v>
      </c>
    </row>
    <row r="19" spans="1:19" s="7" customFormat="1" x14ac:dyDescent="0.35">
      <c r="A19" s="22" t="s">
        <v>13</v>
      </c>
      <c r="B19" s="22" t="s">
        <v>67</v>
      </c>
      <c r="C19" s="16" t="s">
        <v>81</v>
      </c>
      <c r="D19" s="16" t="s">
        <v>81</v>
      </c>
      <c r="E19" s="16" t="s">
        <v>82</v>
      </c>
      <c r="F19" s="22" t="s">
        <v>16</v>
      </c>
      <c r="G19" s="19">
        <v>8</v>
      </c>
      <c r="H19" s="19" t="s">
        <v>68</v>
      </c>
      <c r="I19" s="24">
        <v>10</v>
      </c>
      <c r="J19" s="24">
        <v>0</v>
      </c>
      <c r="K19" s="20">
        <f t="shared" ref="K19" si="10">I19-J19</f>
        <v>10</v>
      </c>
      <c r="L19" s="22">
        <v>58000</v>
      </c>
      <c r="M19" s="22">
        <f t="shared" ref="M19" si="11">L19-3125</f>
        <v>54875</v>
      </c>
      <c r="N19" s="14" t="s">
        <v>77</v>
      </c>
      <c r="O19" s="23" t="s">
        <v>83</v>
      </c>
      <c r="P19" s="19" t="s">
        <v>27</v>
      </c>
    </row>
    <row r="20" spans="1:19" s="7" customFormat="1" x14ac:dyDescent="0.35">
      <c r="A20" s="22" t="s">
        <v>13</v>
      </c>
      <c r="B20" s="22" t="s">
        <v>67</v>
      </c>
      <c r="C20" s="16" t="s">
        <v>81</v>
      </c>
      <c r="D20" s="16" t="s">
        <v>81</v>
      </c>
      <c r="E20" s="16" t="s">
        <v>82</v>
      </c>
      <c r="F20" s="22" t="s">
        <v>16</v>
      </c>
      <c r="G20" s="19">
        <v>12</v>
      </c>
      <c r="H20" s="19" t="s">
        <v>68</v>
      </c>
      <c r="I20" s="24">
        <v>55</v>
      </c>
      <c r="J20" s="24">
        <f>24.71+19.94</f>
        <v>44.650000000000006</v>
      </c>
      <c r="K20" s="20">
        <f t="shared" ref="K20:K21" si="12">I20-J20</f>
        <v>10.349999999999994</v>
      </c>
      <c r="L20" s="31">
        <v>56500</v>
      </c>
      <c r="M20" s="22">
        <f t="shared" ref="M20" si="13">L20-3526</f>
        <v>52974</v>
      </c>
      <c r="N20" s="14" t="s">
        <v>77</v>
      </c>
      <c r="O20" s="23" t="s">
        <v>83</v>
      </c>
      <c r="P20" s="19" t="s">
        <v>27</v>
      </c>
      <c r="R20" s="7" t="s">
        <v>85</v>
      </c>
      <c r="S20" s="7" t="s">
        <v>85</v>
      </c>
    </row>
    <row r="21" spans="1:19" s="7" customFormat="1" x14ac:dyDescent="0.35">
      <c r="A21" s="22" t="s">
        <v>13</v>
      </c>
      <c r="B21" s="22" t="s">
        <v>67</v>
      </c>
      <c r="C21" s="16" t="s">
        <v>81</v>
      </c>
      <c r="D21" s="16" t="s">
        <v>81</v>
      </c>
      <c r="E21" s="16" t="s">
        <v>82</v>
      </c>
      <c r="F21" s="22" t="s">
        <v>70</v>
      </c>
      <c r="G21" s="19">
        <v>16</v>
      </c>
      <c r="H21" s="19" t="s">
        <v>68</v>
      </c>
      <c r="I21" s="24">
        <v>55</v>
      </c>
      <c r="J21" s="24">
        <v>9.89</v>
      </c>
      <c r="K21" s="20">
        <f t="shared" si="12"/>
        <v>45.11</v>
      </c>
      <c r="L21" s="31">
        <v>56500</v>
      </c>
      <c r="M21" s="15">
        <f t="shared" ref="M21" si="14">L21-4358</f>
        <v>52142</v>
      </c>
      <c r="N21" s="14" t="s">
        <v>77</v>
      </c>
      <c r="O21" s="23" t="s">
        <v>83</v>
      </c>
      <c r="P21" s="19" t="s">
        <v>27</v>
      </c>
      <c r="R21" s="7" t="s">
        <v>85</v>
      </c>
      <c r="S21" s="7" t="s">
        <v>85</v>
      </c>
    </row>
    <row r="22" spans="1:19" s="7" customFormat="1" x14ac:dyDescent="0.35">
      <c r="A22" s="22" t="s">
        <v>13</v>
      </c>
      <c r="B22" s="22" t="s">
        <v>67</v>
      </c>
      <c r="C22" s="16" t="s">
        <v>81</v>
      </c>
      <c r="D22" s="16" t="s">
        <v>81</v>
      </c>
      <c r="E22" s="16" t="s">
        <v>82</v>
      </c>
      <c r="F22" s="22" t="s">
        <v>70</v>
      </c>
      <c r="G22" s="19">
        <v>32</v>
      </c>
      <c r="H22" s="19" t="s">
        <v>68</v>
      </c>
      <c r="I22" s="24">
        <v>30</v>
      </c>
      <c r="J22" s="24">
        <v>0</v>
      </c>
      <c r="K22" s="20">
        <f t="shared" ref="K22" si="15">I22-J22</f>
        <v>30</v>
      </c>
      <c r="L22" s="31">
        <v>56500</v>
      </c>
      <c r="M22" s="15">
        <f t="shared" ref="M22" si="16">L22-4358</f>
        <v>52142</v>
      </c>
      <c r="N22" s="14" t="s">
        <v>77</v>
      </c>
      <c r="O22" s="23" t="s">
        <v>83</v>
      </c>
      <c r="P22" s="19" t="s">
        <v>27</v>
      </c>
      <c r="R22" s="7" t="s">
        <v>85</v>
      </c>
      <c r="S22" s="7" t="s">
        <v>85</v>
      </c>
    </row>
    <row r="23" spans="1:19" s="7" customFormat="1" x14ac:dyDescent="0.35">
      <c r="A23" s="22" t="s">
        <v>13</v>
      </c>
      <c r="B23" s="22" t="s">
        <v>67</v>
      </c>
      <c r="C23" s="32" t="s">
        <v>71</v>
      </c>
      <c r="D23" s="32" t="s">
        <v>71</v>
      </c>
      <c r="E23" s="32" t="s">
        <v>84</v>
      </c>
      <c r="F23" s="22" t="s">
        <v>70</v>
      </c>
      <c r="G23" s="19">
        <v>28</v>
      </c>
      <c r="H23" s="19" t="s">
        <v>68</v>
      </c>
      <c r="I23" s="24">
        <v>16</v>
      </c>
      <c r="J23" s="24">
        <v>0</v>
      </c>
      <c r="K23" s="20">
        <f t="shared" ref="K23" si="17">I23-J23</f>
        <v>16</v>
      </c>
      <c r="L23" s="31">
        <v>56500</v>
      </c>
      <c r="M23" s="15">
        <f t="shared" ref="M23" si="18">L23-4358</f>
        <v>52142</v>
      </c>
      <c r="N23" s="14" t="s">
        <v>77</v>
      </c>
      <c r="O23" s="23" t="s">
        <v>83</v>
      </c>
      <c r="P23" s="19" t="s">
        <v>27</v>
      </c>
    </row>
  </sheetData>
  <pageMargins left="0.23622047244094491" right="0.15748031496062992" top="0.31496062992125984" bottom="0.23622047244094491" header="0.15748031496062992" footer="0.15748031496062992"/>
  <pageSetup paperSize="9" scale="56" fitToHeight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workbookViewId="0">
      <selection activeCell="I19" sqref="I19"/>
    </sheetView>
  </sheetViews>
  <sheetFormatPr defaultRowHeight="14.5" x14ac:dyDescent="0.35"/>
  <cols>
    <col min="1" max="1" width="11.453125" customWidth="1"/>
    <col min="2" max="2" width="12.1796875" customWidth="1"/>
    <col min="3" max="3" width="11.81640625" customWidth="1"/>
    <col min="4" max="4" width="7.54296875" customWidth="1"/>
    <col min="5" max="5" width="7.26953125" customWidth="1"/>
    <col min="6" max="6" width="14.7265625" customWidth="1"/>
    <col min="7" max="7" width="10.81640625" bestFit="1" customWidth="1"/>
  </cols>
  <sheetData>
    <row r="2" spans="1:6" x14ac:dyDescent="0.35">
      <c r="A2" t="s">
        <v>60</v>
      </c>
      <c r="B2" t="s">
        <v>59</v>
      </c>
    </row>
    <row r="3" spans="1:6" x14ac:dyDescent="0.35">
      <c r="D3" s="2" t="s">
        <v>31</v>
      </c>
    </row>
    <row r="4" spans="1:6" ht="59.25" customHeight="1" x14ac:dyDescent="0.35">
      <c r="A4" s="2" t="s">
        <v>26</v>
      </c>
      <c r="B4" s="2" t="s">
        <v>12</v>
      </c>
      <c r="C4" s="2" t="s">
        <v>3</v>
      </c>
      <c r="D4" s="4" t="s">
        <v>34</v>
      </c>
      <c r="E4" s="4" t="s">
        <v>36</v>
      </c>
      <c r="F4" s="5" t="s">
        <v>30</v>
      </c>
    </row>
    <row r="5" spans="1:6" x14ac:dyDescent="0.35">
      <c r="A5" s="5" t="s">
        <v>27</v>
      </c>
      <c r="B5" s="5" t="s">
        <v>48</v>
      </c>
      <c r="C5" s="5" t="s">
        <v>19</v>
      </c>
      <c r="D5" s="3">
        <v>2227.5300000000002</v>
      </c>
      <c r="E5" s="3">
        <v>603.85</v>
      </c>
      <c r="F5" s="3">
        <v>51299.493599999994</v>
      </c>
    </row>
    <row r="6" spans="1:6" x14ac:dyDescent="0.35">
      <c r="C6" s="5" t="s">
        <v>16</v>
      </c>
      <c r="D6" s="3">
        <v>704.24</v>
      </c>
      <c r="E6" s="3">
        <v>55.96</v>
      </c>
      <c r="F6" s="3">
        <v>51749.488947368423</v>
      </c>
    </row>
    <row r="7" spans="1:6" x14ac:dyDescent="0.35">
      <c r="B7" s="5" t="s">
        <v>50</v>
      </c>
      <c r="C7" s="5"/>
      <c r="D7" s="3">
        <v>2931.77</v>
      </c>
      <c r="E7" s="3">
        <v>659.81000000000006</v>
      </c>
      <c r="F7" s="3">
        <v>51493.809772727269</v>
      </c>
    </row>
    <row r="8" spans="1:6" x14ac:dyDescent="0.35">
      <c r="B8" s="5" t="s">
        <v>28</v>
      </c>
      <c r="C8" s="5" t="s">
        <v>19</v>
      </c>
      <c r="D8" s="3">
        <v>2495.92</v>
      </c>
      <c r="E8" s="3">
        <v>783.25</v>
      </c>
      <c r="F8" s="3">
        <v>49891.822857142855</v>
      </c>
    </row>
    <row r="9" spans="1:6" x14ac:dyDescent="0.35">
      <c r="C9" s="5" t="s">
        <v>16</v>
      </c>
      <c r="D9" s="3">
        <v>673.8900000000001</v>
      </c>
      <c r="E9" s="3">
        <v>161.03000000000003</v>
      </c>
      <c r="F9" s="3">
        <v>51489.823666666663</v>
      </c>
    </row>
    <row r="10" spans="1:6" x14ac:dyDescent="0.35">
      <c r="B10" s="5" t="s">
        <v>58</v>
      </c>
      <c r="C10" s="5"/>
      <c r="D10" s="3">
        <v>3169.81</v>
      </c>
      <c r="E10" s="3">
        <v>944.28000000000009</v>
      </c>
      <c r="F10" s="3">
        <v>50629.361692307692</v>
      </c>
    </row>
    <row r="11" spans="1:6" x14ac:dyDescent="0.35">
      <c r="B11" s="5" t="s">
        <v>13</v>
      </c>
      <c r="C11" s="5" t="s">
        <v>19</v>
      </c>
      <c r="D11" s="3">
        <v>7961.8900000000021</v>
      </c>
      <c r="E11" s="3">
        <v>1979.6599999999999</v>
      </c>
      <c r="F11" s="3">
        <v>50707.645390070924</v>
      </c>
    </row>
    <row r="12" spans="1:6" x14ac:dyDescent="0.35">
      <c r="C12" s="5" t="s">
        <v>16</v>
      </c>
      <c r="D12" s="3">
        <v>6823.12</v>
      </c>
      <c r="E12" s="3">
        <v>905.09</v>
      </c>
      <c r="F12" s="3">
        <v>51915.072580645159</v>
      </c>
    </row>
    <row r="13" spans="1:6" x14ac:dyDescent="0.35">
      <c r="B13" s="5" t="s">
        <v>51</v>
      </c>
      <c r="C13" s="5"/>
      <c r="D13" s="3">
        <v>14785.010000000004</v>
      </c>
      <c r="E13" s="3">
        <v>2884.7499999999995</v>
      </c>
      <c r="F13" s="3">
        <v>51272.630188679243</v>
      </c>
    </row>
    <row r="14" spans="1:6" x14ac:dyDescent="0.35">
      <c r="B14" s="5" t="s">
        <v>23</v>
      </c>
      <c r="C14" s="5" t="s">
        <v>19</v>
      </c>
      <c r="D14" s="3">
        <v>6786.0399999999991</v>
      </c>
      <c r="E14" s="3">
        <v>2175</v>
      </c>
      <c r="F14" s="3">
        <v>50581.25</v>
      </c>
    </row>
    <row r="15" spans="1:6" x14ac:dyDescent="0.35">
      <c r="C15" s="5" t="s">
        <v>16</v>
      </c>
      <c r="D15" s="3">
        <v>1335.99</v>
      </c>
      <c r="E15" s="3">
        <v>525</v>
      </c>
      <c r="F15" s="3">
        <v>51541.176470588238</v>
      </c>
    </row>
    <row r="16" spans="1:6" x14ac:dyDescent="0.35">
      <c r="B16" s="5" t="s">
        <v>52</v>
      </c>
      <c r="C16" s="5"/>
      <c r="D16" s="3">
        <v>8122.0299999999988</v>
      </c>
      <c r="E16" s="3">
        <v>2700</v>
      </c>
      <c r="F16" s="3">
        <v>50979.268292682929</v>
      </c>
    </row>
    <row r="17" spans="1:6" x14ac:dyDescent="0.35">
      <c r="B17" s="5" t="s">
        <v>22</v>
      </c>
      <c r="C17" s="5" t="s">
        <v>19</v>
      </c>
      <c r="D17" s="3">
        <v>8613.5399999999991</v>
      </c>
      <c r="E17" s="3">
        <v>1117.9000000000001</v>
      </c>
      <c r="F17" s="3">
        <v>48823.465116279069</v>
      </c>
    </row>
    <row r="18" spans="1:6" x14ac:dyDescent="0.35">
      <c r="C18" s="5" t="s">
        <v>65</v>
      </c>
      <c r="D18" s="3">
        <v>422</v>
      </c>
      <c r="E18" s="3"/>
      <c r="F18" s="3">
        <v>50803.428571428572</v>
      </c>
    </row>
    <row r="19" spans="1:6" x14ac:dyDescent="0.35">
      <c r="C19" s="5" t="s">
        <v>16</v>
      </c>
      <c r="D19" s="3">
        <v>1587.4</v>
      </c>
      <c r="E19" s="3">
        <v>304.33</v>
      </c>
      <c r="F19" s="3">
        <v>50843.888888888891</v>
      </c>
    </row>
    <row r="20" spans="1:6" x14ac:dyDescent="0.35">
      <c r="B20" s="5" t="s">
        <v>53</v>
      </c>
      <c r="C20" s="5"/>
      <c r="D20" s="3">
        <v>10622.939999999999</v>
      </c>
      <c r="E20" s="3">
        <v>1422.23</v>
      </c>
      <c r="F20" s="3">
        <v>49830.383720930229</v>
      </c>
    </row>
    <row r="21" spans="1:6" x14ac:dyDescent="0.35">
      <c r="A21" s="5" t="s">
        <v>29</v>
      </c>
      <c r="D21" s="3">
        <v>39631.56</v>
      </c>
      <c r="E21" s="3">
        <v>8611.0700000000015</v>
      </c>
      <c r="F21" s="3">
        <v>50940.214280442808</v>
      </c>
    </row>
  </sheetData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52"/>
  <sheetViews>
    <sheetView workbookViewId="0">
      <selection activeCell="I19" sqref="I19"/>
    </sheetView>
  </sheetViews>
  <sheetFormatPr defaultRowHeight="14.5" x14ac:dyDescent="0.35"/>
  <cols>
    <col min="2" max="2" width="10.81640625" customWidth="1"/>
    <col min="6" max="6" width="13.1796875" customWidth="1"/>
    <col min="8" max="8" width="9.1796875" customWidth="1"/>
    <col min="9" max="9" width="19.26953125" customWidth="1"/>
    <col min="11" max="12" width="15.1796875" customWidth="1"/>
  </cols>
  <sheetData>
    <row r="3" spans="2:13" x14ac:dyDescent="0.35">
      <c r="B3" t="s">
        <v>26</v>
      </c>
      <c r="C3" t="s">
        <v>3</v>
      </c>
      <c r="D3" t="s">
        <v>17</v>
      </c>
      <c r="E3" t="s">
        <v>4</v>
      </c>
      <c r="F3" t="s">
        <v>14</v>
      </c>
      <c r="G3" t="s">
        <v>12</v>
      </c>
      <c r="H3" t="s">
        <v>0</v>
      </c>
      <c r="I3" t="s">
        <v>20</v>
      </c>
      <c r="J3" t="s">
        <v>63</v>
      </c>
      <c r="K3" t="s">
        <v>62</v>
      </c>
      <c r="L3" t="s">
        <v>64</v>
      </c>
      <c r="M3" t="s">
        <v>30</v>
      </c>
    </row>
    <row r="4" spans="2:13" x14ac:dyDescent="0.35">
      <c r="B4" t="s">
        <v>27</v>
      </c>
      <c r="C4" t="s">
        <v>19</v>
      </c>
      <c r="D4" t="s">
        <v>18</v>
      </c>
      <c r="E4">
        <v>16</v>
      </c>
      <c r="F4" t="s">
        <v>15</v>
      </c>
      <c r="G4" t="s">
        <v>48</v>
      </c>
      <c r="H4" t="s">
        <v>61</v>
      </c>
      <c r="I4" t="s">
        <v>57</v>
      </c>
      <c r="J4">
        <v>100</v>
      </c>
      <c r="M4">
        <v>51968</v>
      </c>
    </row>
    <row r="5" spans="2:13" x14ac:dyDescent="0.35">
      <c r="G5" t="s">
        <v>23</v>
      </c>
      <c r="H5" t="s">
        <v>33</v>
      </c>
      <c r="I5" t="s">
        <v>56</v>
      </c>
      <c r="J5">
        <v>123</v>
      </c>
      <c r="M5">
        <v>52450</v>
      </c>
    </row>
    <row r="6" spans="2:13" x14ac:dyDescent="0.35">
      <c r="I6" t="s">
        <v>24</v>
      </c>
      <c r="J6">
        <v>40</v>
      </c>
      <c r="M6">
        <v>50950</v>
      </c>
    </row>
    <row r="7" spans="2:13" x14ac:dyDescent="0.35">
      <c r="F7" t="s">
        <v>35</v>
      </c>
      <c r="J7">
        <v>263</v>
      </c>
      <c r="M7">
        <v>51789.333333333336</v>
      </c>
    </row>
    <row r="8" spans="2:13" x14ac:dyDescent="0.35">
      <c r="E8" t="s">
        <v>44</v>
      </c>
      <c r="J8">
        <v>263</v>
      </c>
      <c r="M8">
        <v>51789.333333333336</v>
      </c>
    </row>
    <row r="9" spans="2:13" x14ac:dyDescent="0.35">
      <c r="E9">
        <v>20</v>
      </c>
      <c r="F9" t="s">
        <v>15</v>
      </c>
      <c r="G9" t="s">
        <v>48</v>
      </c>
      <c r="H9" t="s">
        <v>61</v>
      </c>
      <c r="I9" t="s">
        <v>57</v>
      </c>
      <c r="J9">
        <v>0</v>
      </c>
      <c r="M9">
        <v>51968</v>
      </c>
    </row>
    <row r="10" spans="2:13" x14ac:dyDescent="0.35">
      <c r="I10" t="s">
        <v>21</v>
      </c>
      <c r="J10">
        <v>200</v>
      </c>
      <c r="M10">
        <v>52325.45</v>
      </c>
    </row>
    <row r="11" spans="2:13" x14ac:dyDescent="0.35">
      <c r="G11" t="s">
        <v>23</v>
      </c>
      <c r="H11" t="s">
        <v>33</v>
      </c>
      <c r="I11" t="s">
        <v>24</v>
      </c>
      <c r="J11">
        <v>50</v>
      </c>
      <c r="M11">
        <v>51950</v>
      </c>
    </row>
    <row r="12" spans="2:13" x14ac:dyDescent="0.35">
      <c r="F12" t="s">
        <v>35</v>
      </c>
      <c r="J12">
        <v>250</v>
      </c>
      <c r="M12">
        <v>52081.15</v>
      </c>
    </row>
    <row r="13" spans="2:13" x14ac:dyDescent="0.35">
      <c r="E13" t="s">
        <v>45</v>
      </c>
      <c r="J13">
        <v>250</v>
      </c>
      <c r="M13">
        <v>52081.15</v>
      </c>
    </row>
    <row r="14" spans="2:13" x14ac:dyDescent="0.35">
      <c r="E14">
        <v>25</v>
      </c>
      <c r="F14" t="s">
        <v>15</v>
      </c>
      <c r="G14" t="s">
        <v>48</v>
      </c>
      <c r="H14" t="s">
        <v>61</v>
      </c>
      <c r="I14" t="s">
        <v>57</v>
      </c>
      <c r="J14">
        <v>14</v>
      </c>
      <c r="M14">
        <v>51968</v>
      </c>
    </row>
    <row r="15" spans="2:13" x14ac:dyDescent="0.35">
      <c r="I15" t="s">
        <v>21</v>
      </c>
      <c r="J15">
        <v>200</v>
      </c>
      <c r="M15">
        <v>52325.45</v>
      </c>
    </row>
    <row r="16" spans="2:13" x14ac:dyDescent="0.35">
      <c r="G16" t="s">
        <v>13</v>
      </c>
      <c r="H16" t="s">
        <v>10</v>
      </c>
      <c r="I16" t="s">
        <v>11</v>
      </c>
      <c r="J16">
        <v>80</v>
      </c>
      <c r="M16">
        <v>51661</v>
      </c>
    </row>
    <row r="17" spans="3:13" x14ac:dyDescent="0.35">
      <c r="G17" t="s">
        <v>23</v>
      </c>
      <c r="H17" t="s">
        <v>33</v>
      </c>
      <c r="I17" t="s">
        <v>24</v>
      </c>
      <c r="J17">
        <v>200</v>
      </c>
      <c r="M17">
        <v>51950</v>
      </c>
    </row>
    <row r="18" spans="3:13" x14ac:dyDescent="0.35">
      <c r="I18" t="s">
        <v>21</v>
      </c>
      <c r="J18">
        <v>100</v>
      </c>
      <c r="M18">
        <v>51650</v>
      </c>
    </row>
    <row r="19" spans="3:13" x14ac:dyDescent="0.35">
      <c r="F19" t="s">
        <v>35</v>
      </c>
      <c r="J19">
        <v>594</v>
      </c>
      <c r="M19">
        <v>51910.89</v>
      </c>
    </row>
    <row r="20" spans="3:13" x14ac:dyDescent="0.35">
      <c r="E20" t="s">
        <v>46</v>
      </c>
      <c r="J20">
        <v>594</v>
      </c>
      <c r="M20">
        <v>51910.89</v>
      </c>
    </row>
    <row r="21" spans="3:13" x14ac:dyDescent="0.35">
      <c r="E21">
        <v>32</v>
      </c>
      <c r="F21" t="s">
        <v>15</v>
      </c>
      <c r="G21" t="s">
        <v>13</v>
      </c>
      <c r="H21" t="s">
        <v>10</v>
      </c>
      <c r="I21" t="s">
        <v>11</v>
      </c>
      <c r="J21">
        <v>70</v>
      </c>
      <c r="M21">
        <v>49576</v>
      </c>
    </row>
    <row r="22" spans="3:13" x14ac:dyDescent="0.35">
      <c r="G22" t="s">
        <v>23</v>
      </c>
      <c r="H22" t="s">
        <v>33</v>
      </c>
      <c r="I22" t="s">
        <v>24</v>
      </c>
      <c r="J22">
        <v>11</v>
      </c>
      <c r="M22">
        <v>51950</v>
      </c>
    </row>
    <row r="23" spans="3:13" x14ac:dyDescent="0.35">
      <c r="I23" t="s">
        <v>21</v>
      </c>
      <c r="J23">
        <v>155</v>
      </c>
      <c r="M23">
        <v>51650</v>
      </c>
    </row>
    <row r="24" spans="3:13" x14ac:dyDescent="0.35">
      <c r="F24" t="s">
        <v>35</v>
      </c>
      <c r="J24">
        <v>236</v>
      </c>
      <c r="M24">
        <v>51058.666666666664</v>
      </c>
    </row>
    <row r="25" spans="3:13" x14ac:dyDescent="0.35">
      <c r="E25" t="s">
        <v>47</v>
      </c>
      <c r="J25">
        <v>236</v>
      </c>
      <c r="M25">
        <v>51058.666666666664</v>
      </c>
    </row>
    <row r="26" spans="3:13" x14ac:dyDescent="0.35">
      <c r="D26" t="s">
        <v>40</v>
      </c>
      <c r="J26">
        <v>1343</v>
      </c>
      <c r="M26">
        <v>51738.707142857143</v>
      </c>
    </row>
    <row r="27" spans="3:13" x14ac:dyDescent="0.35">
      <c r="C27" t="s">
        <v>54</v>
      </c>
      <c r="J27">
        <v>1343</v>
      </c>
      <c r="M27">
        <v>51738.707142857143</v>
      </c>
    </row>
    <row r="28" spans="3:13" x14ac:dyDescent="0.35">
      <c r="C28" t="s">
        <v>16</v>
      </c>
      <c r="D28" t="s">
        <v>18</v>
      </c>
      <c r="E28">
        <v>8</v>
      </c>
      <c r="F28" t="s">
        <v>15</v>
      </c>
      <c r="G28" t="s">
        <v>48</v>
      </c>
      <c r="H28" t="s">
        <v>61</v>
      </c>
      <c r="I28" t="s">
        <v>57</v>
      </c>
      <c r="J28">
        <v>8</v>
      </c>
      <c r="M28">
        <v>53968</v>
      </c>
    </row>
    <row r="29" spans="3:13" x14ac:dyDescent="0.35">
      <c r="G29" t="s">
        <v>13</v>
      </c>
      <c r="H29" t="s">
        <v>10</v>
      </c>
      <c r="I29" t="s">
        <v>11</v>
      </c>
      <c r="J29">
        <v>45</v>
      </c>
      <c r="M29">
        <v>52661</v>
      </c>
    </row>
    <row r="30" spans="3:13" x14ac:dyDescent="0.35">
      <c r="G30" t="s">
        <v>23</v>
      </c>
      <c r="H30" t="s">
        <v>33</v>
      </c>
      <c r="I30" t="s">
        <v>56</v>
      </c>
      <c r="J30">
        <v>59.45</v>
      </c>
      <c r="M30">
        <v>54790</v>
      </c>
    </row>
    <row r="31" spans="3:13" x14ac:dyDescent="0.35">
      <c r="F31" t="s">
        <v>35</v>
      </c>
      <c r="J31">
        <v>112.45</v>
      </c>
      <c r="M31">
        <v>53806.333333333336</v>
      </c>
    </row>
    <row r="32" spans="3:13" x14ac:dyDescent="0.35">
      <c r="F32" t="s">
        <v>37</v>
      </c>
      <c r="G32" t="s">
        <v>48</v>
      </c>
      <c r="H32" t="s">
        <v>61</v>
      </c>
      <c r="I32" t="s">
        <v>49</v>
      </c>
      <c r="J32">
        <v>60</v>
      </c>
      <c r="M32">
        <v>55290.14</v>
      </c>
    </row>
    <row r="33" spans="5:13" x14ac:dyDescent="0.35">
      <c r="G33" t="s">
        <v>23</v>
      </c>
      <c r="H33" t="s">
        <v>25</v>
      </c>
      <c r="I33" t="s">
        <v>39</v>
      </c>
      <c r="J33">
        <v>12</v>
      </c>
      <c r="M33">
        <v>57003</v>
      </c>
    </row>
    <row r="34" spans="5:13" x14ac:dyDescent="0.35">
      <c r="F34" t="s">
        <v>38</v>
      </c>
      <c r="J34">
        <v>72</v>
      </c>
      <c r="M34">
        <v>56146.57</v>
      </c>
    </row>
    <row r="35" spans="5:13" x14ac:dyDescent="0.35">
      <c r="E35" t="s">
        <v>41</v>
      </c>
      <c r="J35">
        <v>184.45</v>
      </c>
      <c r="M35">
        <v>54742.428</v>
      </c>
    </row>
    <row r="36" spans="5:13" x14ac:dyDescent="0.35">
      <c r="E36">
        <v>10</v>
      </c>
      <c r="F36" t="s">
        <v>15</v>
      </c>
      <c r="G36" t="s">
        <v>13</v>
      </c>
      <c r="H36" t="s">
        <v>10</v>
      </c>
      <c r="I36" t="s">
        <v>11</v>
      </c>
      <c r="J36">
        <v>83</v>
      </c>
      <c r="M36">
        <v>51661</v>
      </c>
    </row>
    <row r="37" spans="5:13" x14ac:dyDescent="0.35">
      <c r="G37" t="s">
        <v>23</v>
      </c>
      <c r="H37" t="s">
        <v>33</v>
      </c>
      <c r="I37" t="s">
        <v>24</v>
      </c>
      <c r="J37">
        <v>100</v>
      </c>
      <c r="M37">
        <v>52050</v>
      </c>
    </row>
    <row r="38" spans="5:13" x14ac:dyDescent="0.35">
      <c r="F38" t="s">
        <v>35</v>
      </c>
      <c r="J38">
        <v>183</v>
      </c>
      <c r="M38">
        <v>51855.5</v>
      </c>
    </row>
    <row r="39" spans="5:13" x14ac:dyDescent="0.35">
      <c r="E39" t="s">
        <v>42</v>
      </c>
      <c r="J39">
        <v>183</v>
      </c>
      <c r="M39">
        <v>51855.5</v>
      </c>
    </row>
    <row r="40" spans="5:13" x14ac:dyDescent="0.35">
      <c r="E40">
        <v>12</v>
      </c>
      <c r="F40" t="s">
        <v>15</v>
      </c>
      <c r="G40" t="s">
        <v>48</v>
      </c>
      <c r="H40" t="s">
        <v>61</v>
      </c>
      <c r="I40" t="s">
        <v>57</v>
      </c>
      <c r="J40">
        <v>0</v>
      </c>
      <c r="M40">
        <v>51968</v>
      </c>
    </row>
    <row r="41" spans="5:13" x14ac:dyDescent="0.35">
      <c r="G41" t="s">
        <v>13</v>
      </c>
      <c r="H41" t="s">
        <v>10</v>
      </c>
      <c r="I41" t="s">
        <v>11</v>
      </c>
      <c r="J41">
        <v>235</v>
      </c>
      <c r="M41">
        <v>52661</v>
      </c>
    </row>
    <row r="42" spans="5:13" x14ac:dyDescent="0.35">
      <c r="G42" t="s">
        <v>23</v>
      </c>
      <c r="H42" t="s">
        <v>33</v>
      </c>
      <c r="I42" t="s">
        <v>24</v>
      </c>
      <c r="J42">
        <v>50</v>
      </c>
      <c r="M42">
        <v>51050</v>
      </c>
    </row>
    <row r="43" spans="5:13" x14ac:dyDescent="0.35">
      <c r="F43" t="s">
        <v>35</v>
      </c>
      <c r="J43">
        <v>285</v>
      </c>
      <c r="M43">
        <v>51893</v>
      </c>
    </row>
    <row r="44" spans="5:13" x14ac:dyDescent="0.35">
      <c r="F44" t="s">
        <v>37</v>
      </c>
      <c r="G44" t="s">
        <v>22</v>
      </c>
      <c r="H44" t="s">
        <v>32</v>
      </c>
      <c r="I44" t="s">
        <v>21</v>
      </c>
      <c r="J44">
        <v>41.42</v>
      </c>
      <c r="M44">
        <v>51218</v>
      </c>
    </row>
    <row r="45" spans="5:13" x14ac:dyDescent="0.35">
      <c r="F45" t="s">
        <v>38</v>
      </c>
      <c r="J45">
        <v>41.42</v>
      </c>
      <c r="M45">
        <v>51218</v>
      </c>
    </row>
    <row r="46" spans="5:13" x14ac:dyDescent="0.35">
      <c r="E46" t="s">
        <v>43</v>
      </c>
      <c r="J46">
        <v>326.42</v>
      </c>
      <c r="M46">
        <v>51724.25</v>
      </c>
    </row>
    <row r="47" spans="5:13" x14ac:dyDescent="0.35">
      <c r="E47">
        <v>20</v>
      </c>
      <c r="F47" t="s">
        <v>37</v>
      </c>
      <c r="G47" t="s">
        <v>23</v>
      </c>
      <c r="H47" t="s">
        <v>25</v>
      </c>
      <c r="I47" t="s">
        <v>39</v>
      </c>
      <c r="J47">
        <v>24</v>
      </c>
      <c r="M47">
        <v>55003</v>
      </c>
    </row>
    <row r="48" spans="5:13" x14ac:dyDescent="0.35">
      <c r="F48" t="s">
        <v>38</v>
      </c>
      <c r="J48">
        <v>24</v>
      </c>
      <c r="M48">
        <v>55003</v>
      </c>
    </row>
    <row r="49" spans="2:13" x14ac:dyDescent="0.35">
      <c r="E49" t="s">
        <v>45</v>
      </c>
      <c r="J49">
        <v>24</v>
      </c>
      <c r="M49">
        <v>55003</v>
      </c>
    </row>
    <row r="50" spans="2:13" x14ac:dyDescent="0.35">
      <c r="D50" t="s">
        <v>40</v>
      </c>
      <c r="J50">
        <v>717.87</v>
      </c>
      <c r="M50">
        <v>53276.928333333337</v>
      </c>
    </row>
    <row r="51" spans="2:13" x14ac:dyDescent="0.35">
      <c r="C51" t="s">
        <v>55</v>
      </c>
      <c r="J51">
        <v>717.87</v>
      </c>
      <c r="M51">
        <v>53276.928333333337</v>
      </c>
    </row>
    <row r="52" spans="2:13" x14ac:dyDescent="0.35">
      <c r="B52" t="s">
        <v>29</v>
      </c>
      <c r="J52">
        <v>2060.87</v>
      </c>
      <c r="M52">
        <v>52448.655384615384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Mridul</vt:lpstr>
      <vt:lpstr>hlc</vt:lpstr>
      <vt:lpstr>Sheet1</vt:lpstr>
      <vt:lpstr>hlc!Print_Area</vt:lpstr>
      <vt:lpstr>Mridul!Print_Area</vt:lpstr>
      <vt:lpstr>Mridul!Print_Titles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2022-10-24T04:54:12Z</dcterms:modified>
</cp:coreProperties>
</file>